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0" sheetId="1" state="visible" r:id="rId2"/>
    <sheet name="Base" sheetId="2" state="visible" r:id="rId3"/>
  </sheets>
  <definedNames>
    <definedName function="false" hidden="true" localSheetId="0" name="_xlnm._FilterDatabase" vbProcedure="false">Sheet0!$A$12:$CH$1220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<sst xmlns="http://schemas.openxmlformats.org/spreadsheetml/2006/main" count="79832" uniqueCount="4723">
  <si>
    <t xml:space="preserve">Filtres du planning</t>
  </si>
  <si>
    <t xml:space="preserve">Périodicité :</t>
  </si>
  <si>
    <t xml:space="preserve">Annuel</t>
  </si>
  <si>
    <t xml:space="preserve">Région :</t>
  </si>
  <si>
    <t xml:space="preserve">Tous</t>
  </si>
  <si>
    <t xml:space="preserve">N° A/B :</t>
  </si>
  <si>
    <t xml:space="preserve">Date début :</t>
  </si>
  <si>
    <t xml:space="preserve">01/01/2019</t>
  </si>
  <si>
    <t xml:space="preserve">CR :</t>
  </si>
  <si>
    <t xml:space="preserve">Date fin :</t>
  </si>
  <si>
    <t xml:space="preserve">01/01/2020</t>
  </si>
  <si>
    <t xml:space="preserve">Etablissement :</t>
  </si>
  <si>
    <t xml:space="preserve">Statut :</t>
  </si>
  <si>
    <t xml:space="preserve">Programmé</t>
  </si>
  <si>
    <t xml:space="preserve">Code produit :</t>
  </si>
  <si>
    <t xml:space="preserve">UO de production :</t>
  </si>
  <si>
    <t xml:space="preserve">Type offre :</t>
  </si>
  <si>
    <t xml:space="preserve">Formation</t>
  </si>
  <si>
    <t xml:space="preserve">Code module :</t>
  </si>
  <si>
    <t xml:space="preserve">PP :</t>
  </si>
  <si>
    <t xml:space="preserve">LB :</t>
  </si>
  <si>
    <t xml:space="preserve">Code certificat :</t>
  </si>
  <si>
    <t xml:space="preserve">RH :</t>
  </si>
  <si>
    <t xml:space="preserve">PT :</t>
  </si>
  <si>
    <t xml:space="preserve">Code service :</t>
  </si>
  <si>
    <t xml:space="preserve">Visibilité :</t>
  </si>
  <si>
    <t xml:space="preserve">Planning annuel des offres</t>
  </si>
  <si>
    <t xml:space="preserve">Région</t>
  </si>
  <si>
    <t xml:space="preserve">CR</t>
  </si>
  <si>
    <t xml:space="preserve">UO</t>
  </si>
  <si>
    <t xml:space="preserve">Nº GESPLAN</t>
  </si>
  <si>
    <t xml:space="preserve">Nº A/B</t>
  </si>
  <si>
    <t xml:space="preserve">Type</t>
  </si>
  <si>
    <t xml:space="preserve">Libellé court</t>
  </si>
  <si>
    <t xml:space="preserve">Libellé</t>
  </si>
  <si>
    <t xml:space="preserve">Statut</t>
  </si>
  <si>
    <t xml:space="preserve">Libellé sous-traitance</t>
  </si>
  <si>
    <t xml:space="preserve">N° de convention</t>
  </si>
  <si>
    <t xml:space="preserve">Référence Externe</t>
  </si>
  <si>
    <t xml:space="preserve">Taux d'absentéisme</t>
  </si>
  <si>
    <t xml:space="preserve">Offre liée</t>
  </si>
  <si>
    <t xml:space="preserve">Code produit / certificat / Service</t>
  </si>
  <si>
    <t xml:space="preserve">Version</t>
  </si>
  <si>
    <t xml:space="preserve">Durée totale</t>
  </si>
  <si>
    <t xml:space="preserve">Durée présentiel</t>
  </si>
  <si>
    <t xml:space="preserve">Durée PAE</t>
  </si>
  <si>
    <t xml:space="preserve">Nb places offertes</t>
  </si>
  <si>
    <t xml:space="preserve">Type gestion</t>
  </si>
  <si>
    <t xml:space="preserve">Type Fonctionnement</t>
  </si>
  <si>
    <t xml:space="preserve">Module AB</t>
  </si>
  <si>
    <t xml:space="preserve">Unité</t>
  </si>
  <si>
    <t xml:space="preserve">CAP</t>
  </si>
  <si>
    <t xml:space="preserve">Nb places CAP</t>
  </si>
  <si>
    <t xml:space="preserve">Type Certification</t>
  </si>
  <si>
    <t xml:space="preserve">Millésime</t>
  </si>
  <si>
    <t xml:space="preserve">Responsable session</t>
  </si>
  <si>
    <t xml:space="preserve">Ligne Budgétaire</t>
  </si>
  <si>
    <t xml:space="preserve">Nb places LB</t>
  </si>
  <si>
    <t xml:space="preserve">Date de début</t>
  </si>
  <si>
    <t xml:space="preserve">Date de fin</t>
  </si>
  <si>
    <t xml:space="preserve">...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</si>
  <si>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</si>
  <si>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</si>
  <si>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</si>
  <si>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</si>
  <si>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</si>
  <si>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</si>
  <si>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</si>
  <si>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</si>
  <si>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</si>
  <si>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</si>
  <si>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</si>
  <si>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</si>
  <si>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HEURES 
ENTREPRISE 2019</t>
  </si>
  <si>
    <t xml:space="preserve">HEURES 
CENTRE 
2019</t>
  </si>
  <si>
    <t xml:space="preserve">FORMATEURS</t>
  </si>
  <si>
    <t xml:space="preserve">STATUT</t>
  </si>
  <si>
    <t xml:space="preserve">21</t>
  </si>
  <si>
    <t xml:space="preserve">21010</t>
  </si>
  <si>
    <t xml:space="preserve">166</t>
  </si>
  <si>
    <t xml:space="preserve">006374</t>
  </si>
  <si>
    <t xml:space="preserve">19245</t>
  </si>
  <si>
    <t xml:space="preserve">CQP MAIT HOT</t>
  </si>
  <si>
    <t xml:space="preserve">CQP Maître d'Hôtel</t>
  </si>
  <si>
    <t xml:space="preserve">P</t>
  </si>
  <si>
    <t xml:space="preserve">Offre non sous-traitée</t>
  </si>
  <si>
    <t xml:space="preserve">12624</t>
  </si>
  <si>
    <t xml:space="preserve">1</t>
  </si>
  <si>
    <t xml:space="preserve">596</t>
  </si>
  <si>
    <t xml:space="preserve">393</t>
  </si>
  <si>
    <t xml:space="preserve">203</t>
  </si>
  <si>
    <t xml:space="preserve">14</t>
  </si>
  <si>
    <t xml:space="preserve">C</t>
  </si>
  <si>
    <t xml:space="preserve">CIF</t>
  </si>
  <si>
    <t xml:space="preserve">2</t>
  </si>
  <si>
    <t xml:space="preserve">24/09/2019</t>
  </si>
  <si>
    <t xml:space="preserve">31/01/2020</t>
  </si>
  <si>
    <t xml:space="preserve">FE</t>
  </si>
  <si>
    <t xml:space="preserve">PR</t>
  </si>
  <si>
    <t xml:space="preserve">CR-AO</t>
  </si>
  <si>
    <t xml:space="preserve">10</t>
  </si>
  <si>
    <t xml:space="preserve">PS-DE</t>
  </si>
  <si>
    <t xml:space="preserve">CSP</t>
  </si>
  <si>
    <t xml:space="preserve">106</t>
  </si>
  <si>
    <t xml:space="preserve">006373</t>
  </si>
  <si>
    <t xml:space="preserve">19244</t>
  </si>
  <si>
    <t xml:space="preserve">Dépannage serrure</t>
  </si>
  <si>
    <t xml:space="preserve">09640</t>
  </si>
  <si>
    <t xml:space="preserve">8</t>
  </si>
  <si>
    <t xml:space="preserve">16</t>
  </si>
  <si>
    <t xml:space="preserve">0</t>
  </si>
  <si>
    <t xml:space="preserve">20</t>
  </si>
  <si>
    <t xml:space="preserve">TOUMP</t>
  </si>
  <si>
    <t xml:space="preserve">7</t>
  </si>
  <si>
    <t xml:space="preserve">15/05/2019</t>
  </si>
  <si>
    <t xml:space="preserve">16/05/2019</t>
  </si>
  <si>
    <t xml:space="preserve">PFE</t>
  </si>
  <si>
    <t xml:space="preserve">11</t>
  </si>
  <si>
    <t xml:space="preserve">111</t>
  </si>
  <si>
    <t xml:space="preserve">006370</t>
  </si>
  <si>
    <t xml:space="preserve">19241</t>
  </si>
  <si>
    <t xml:space="preserve">Utiliser échafauda</t>
  </si>
  <si>
    <t xml:space="preserve">Utiliser des échafaudages de pied</t>
  </si>
  <si>
    <t xml:space="preserve">10068</t>
  </si>
  <si>
    <t xml:space="preserve">6</t>
  </si>
  <si>
    <t xml:space="preserve">AS-PI</t>
  </si>
  <si>
    <t xml:space="preserve">10/07/2019</t>
  </si>
  <si>
    <t xml:space="preserve">4</t>
  </si>
  <si>
    <t xml:space="preserve">006369</t>
  </si>
  <si>
    <t xml:space="preserve">19240</t>
  </si>
  <si>
    <t xml:space="preserve">03/07/2019</t>
  </si>
  <si>
    <t xml:space="preserve">006368</t>
  </si>
  <si>
    <t xml:space="preserve">19239</t>
  </si>
  <si>
    <t xml:space="preserve">26/06/2019</t>
  </si>
  <si>
    <t xml:space="preserve">006367</t>
  </si>
  <si>
    <t xml:space="preserve">19238</t>
  </si>
  <si>
    <t xml:space="preserve">Echafaudage roulan</t>
  </si>
  <si>
    <t xml:space="preserve">Monter, utiliser et démonter des échafaudages roulants</t>
  </si>
  <si>
    <t xml:space="preserve">11376</t>
  </si>
  <si>
    <t xml:space="preserve">08/07/2019</t>
  </si>
  <si>
    <t xml:space="preserve">09/07/2019</t>
  </si>
  <si>
    <t xml:space="preserve">006366</t>
  </si>
  <si>
    <t xml:space="preserve">19237</t>
  </si>
  <si>
    <t xml:space="preserve">01/07/2019</t>
  </si>
  <si>
    <t xml:space="preserve">02/07/2019</t>
  </si>
  <si>
    <t xml:space="preserve">006364</t>
  </si>
  <si>
    <t xml:space="preserve">19236</t>
  </si>
  <si>
    <t xml:space="preserve">24/06/2019</t>
  </si>
  <si>
    <t xml:space="preserve">25/06/2019</t>
  </si>
  <si>
    <t xml:space="preserve">174</t>
  </si>
  <si>
    <t xml:space="preserve">006363</t>
  </si>
  <si>
    <t xml:space="preserve">19235</t>
  </si>
  <si>
    <t xml:space="preserve">CLVUL CPRO</t>
  </si>
  <si>
    <t xml:space="preserve">Conducteur(trice) livreur(euse) sur véhicule utilitaire léger CPRO</t>
  </si>
  <si>
    <t xml:space="preserve">07243</t>
  </si>
  <si>
    <t xml:space="preserve">3</t>
  </si>
  <si>
    <t xml:space="preserve">884</t>
  </si>
  <si>
    <t xml:space="preserve">315</t>
  </si>
  <si>
    <t xml:space="preserve">569</t>
  </si>
  <si>
    <t xml:space="preserve">D</t>
  </si>
  <si>
    <t xml:space="preserve">CPRO</t>
  </si>
  <si>
    <t xml:space="preserve">23/04/2019</t>
  </si>
  <si>
    <t xml:space="preserve">08/11/2019</t>
  </si>
  <si>
    <t xml:space="preserve">117</t>
  </si>
  <si>
    <t xml:space="preserve">006362</t>
  </si>
  <si>
    <t xml:space="preserve">19234</t>
  </si>
  <si>
    <t xml:space="preserve">Fibres Optiques</t>
  </si>
  <si>
    <t xml:space="preserve">09755</t>
  </si>
  <si>
    <t xml:space="preserve">9</t>
  </si>
  <si>
    <t xml:space="preserve">381</t>
  </si>
  <si>
    <t xml:space="preserve">15</t>
  </si>
  <si>
    <t xml:space="preserve">06/05/2019</t>
  </si>
  <si>
    <t xml:space="preserve">24/07/2019</t>
  </si>
  <si>
    <t xml:space="preserve">128</t>
  </si>
  <si>
    <t xml:space="preserve">006361</t>
  </si>
  <si>
    <t xml:space="preserve">19233</t>
  </si>
  <si>
    <t xml:space="preserve">Qualif Mag 135 BW</t>
  </si>
  <si>
    <t xml:space="preserve">10566</t>
  </si>
  <si>
    <t xml:space="preserve">5</t>
  </si>
  <si>
    <t xml:space="preserve">TOUDE</t>
  </si>
  <si>
    <t xml:space="preserve">09/04/2019</t>
  </si>
  <si>
    <t xml:space="preserve">11/04/2019</t>
  </si>
  <si>
    <t xml:space="preserve">006360</t>
  </si>
  <si>
    <t xml:space="preserve">19232</t>
  </si>
  <si>
    <t xml:space="preserve">IRT ALT</t>
  </si>
  <si>
    <t xml:space="preserve">1628</t>
  </si>
  <si>
    <t xml:space="preserve">595</t>
  </si>
  <si>
    <t xml:space="preserve">1033</t>
  </si>
  <si>
    <t xml:space="preserve">16/12/2019</t>
  </si>
  <si>
    <t xml:space="preserve">09/12/2020</t>
  </si>
  <si>
    <t xml:space="preserve">006359</t>
  </si>
  <si>
    <t xml:space="preserve">19231</t>
  </si>
  <si>
    <t xml:space="preserve">16/09/2019</t>
  </si>
  <si>
    <t xml:space="preserve">09/09/2020</t>
  </si>
  <si>
    <t xml:space="preserve">136</t>
  </si>
  <si>
    <t xml:space="preserve">006357</t>
  </si>
  <si>
    <t xml:space="preserve">19229</t>
  </si>
  <si>
    <t xml:space="preserve">CIMA ALT</t>
  </si>
  <si>
    <t xml:space="preserve">07087</t>
  </si>
  <si>
    <t xml:space="preserve">1630</t>
  </si>
  <si>
    <t xml:space="preserve">560</t>
  </si>
  <si>
    <t xml:space="preserve">1070</t>
  </si>
  <si>
    <t xml:space="preserve">08/12/2020</t>
  </si>
  <si>
    <t xml:space="preserve">006356</t>
  </si>
  <si>
    <t xml:space="preserve">19228</t>
  </si>
  <si>
    <t xml:space="preserve">1637</t>
  </si>
  <si>
    <t xml:space="preserve">1077</t>
  </si>
  <si>
    <t xml:space="preserve">13/09/2019</t>
  </si>
  <si>
    <t xml:space="preserve">08/09/2020</t>
  </si>
  <si>
    <t xml:space="preserve">006354</t>
  </si>
  <si>
    <t xml:space="preserve">19226</t>
  </si>
  <si>
    <t xml:space="preserve">Peintre ALT</t>
  </si>
  <si>
    <t xml:space="preserve">Peintre en bâtiment ALT</t>
  </si>
  <si>
    <t xml:space="preserve">04331</t>
  </si>
  <si>
    <t xml:space="preserve">1625</t>
  </si>
  <si>
    <t xml:space="preserve">1435</t>
  </si>
  <si>
    <t xml:space="preserve">190</t>
  </si>
  <si>
    <t xml:space="preserve">09/12/2019</t>
  </si>
  <si>
    <t xml:space="preserve">01/12/2020</t>
  </si>
  <si>
    <t xml:space="preserve">006353</t>
  </si>
  <si>
    <t xml:space="preserve">19225</t>
  </si>
  <si>
    <t xml:space="preserve">06/09/2019</t>
  </si>
  <si>
    <t xml:space="preserve">01/09/2020</t>
  </si>
  <si>
    <t xml:space="preserve">124</t>
  </si>
  <si>
    <t xml:space="preserve">006351</t>
  </si>
  <si>
    <t xml:space="preserve">19223</t>
  </si>
  <si>
    <t xml:space="preserve">EEB ALT</t>
  </si>
  <si>
    <t xml:space="preserve">09783</t>
  </si>
  <si>
    <t xml:space="preserve">805</t>
  </si>
  <si>
    <t xml:space="preserve">825</t>
  </si>
  <si>
    <t xml:space="preserve">13/12/2019</t>
  </si>
  <si>
    <t xml:space="preserve">07/12/2020</t>
  </si>
  <si>
    <t xml:space="preserve">006350</t>
  </si>
  <si>
    <t xml:space="preserve">19222</t>
  </si>
  <si>
    <t xml:space="preserve">12/09/2019</t>
  </si>
  <si>
    <t xml:space="preserve">07/09/2020</t>
  </si>
  <si>
    <t xml:space="preserve">108</t>
  </si>
  <si>
    <t xml:space="preserve">006348</t>
  </si>
  <si>
    <t xml:space="preserve">19220</t>
  </si>
  <si>
    <t xml:space="preserve">ITS ALT</t>
  </si>
  <si>
    <t xml:space="preserve">ITS ALTI</t>
  </si>
  <si>
    <t xml:space="preserve">07050</t>
  </si>
  <si>
    <t xml:space="preserve">12</t>
  </si>
  <si>
    <t xml:space="preserve">1627</t>
  </si>
  <si>
    <t xml:space="preserve">902</t>
  </si>
  <si>
    <t xml:space="preserve">725</t>
  </si>
  <si>
    <t xml:space="preserve">12/12/2019</t>
  </si>
  <si>
    <t xml:space="preserve">04/12/2020</t>
  </si>
  <si>
    <t xml:space="preserve">006347</t>
  </si>
  <si>
    <t xml:space="preserve">19219</t>
  </si>
  <si>
    <t xml:space="preserve">726</t>
  </si>
  <si>
    <t xml:space="preserve">11/09/2019</t>
  </si>
  <si>
    <t xml:space="preserve">04/09/2020</t>
  </si>
  <si>
    <t xml:space="preserve">006345</t>
  </si>
  <si>
    <t xml:space="preserve">19217</t>
  </si>
  <si>
    <t xml:space="preserve">Cuisinier ALT</t>
  </si>
  <si>
    <t xml:space="preserve">09637</t>
  </si>
  <si>
    <t xml:space="preserve">1631</t>
  </si>
  <si>
    <t xml:space="preserve">910</t>
  </si>
  <si>
    <t xml:space="preserve">721</t>
  </si>
  <si>
    <t xml:space="preserve">11/12/2019</t>
  </si>
  <si>
    <t xml:space="preserve">006344</t>
  </si>
  <si>
    <t xml:space="preserve">19216</t>
  </si>
  <si>
    <t xml:space="preserve">10/09/2019</t>
  </si>
  <si>
    <t xml:space="preserve">006342</t>
  </si>
  <si>
    <t xml:space="preserve">19214</t>
  </si>
  <si>
    <t xml:space="preserve">Soudage ALT</t>
  </si>
  <si>
    <t xml:space="preserve">11017</t>
  </si>
  <si>
    <t xml:space="preserve">1633</t>
  </si>
  <si>
    <t xml:space="preserve">723</t>
  </si>
  <si>
    <t xml:space="preserve">10/12/2019</t>
  </si>
  <si>
    <t xml:space="preserve">006340</t>
  </si>
  <si>
    <t xml:space="preserve">19213</t>
  </si>
  <si>
    <t xml:space="preserve">1642</t>
  </si>
  <si>
    <t xml:space="preserve">732</t>
  </si>
  <si>
    <t xml:space="preserve">09/09/2019</t>
  </si>
  <si>
    <t xml:space="preserve">126</t>
  </si>
  <si>
    <t xml:space="preserve">006338</t>
  </si>
  <si>
    <t xml:space="preserve">19211</t>
  </si>
  <si>
    <t xml:space="preserve">Chaudronnier ALT</t>
  </si>
  <si>
    <t xml:space="preserve">11057</t>
  </si>
  <si>
    <t xml:space="preserve">1128</t>
  </si>
  <si>
    <t xml:space="preserve">514</t>
  </si>
  <si>
    <t xml:space="preserve">03/12/2020</t>
  </si>
  <si>
    <t xml:space="preserve">006336</t>
  </si>
  <si>
    <t xml:space="preserve">19210</t>
  </si>
  <si>
    <t xml:space="preserve">1634</t>
  </si>
  <si>
    <t xml:space="preserve">1120</t>
  </si>
  <si>
    <t xml:space="preserve">03/09/2020</t>
  </si>
  <si>
    <t xml:space="preserve">122</t>
  </si>
  <si>
    <t xml:space="preserve">006334</t>
  </si>
  <si>
    <t xml:space="preserve">19208</t>
  </si>
  <si>
    <t xml:space="preserve">Menuisier Ag ALT</t>
  </si>
  <si>
    <t xml:space="preserve">Menuisier agenceur ALT</t>
  </si>
  <si>
    <t xml:space="preserve">07226</t>
  </si>
  <si>
    <t xml:space="preserve">875</t>
  </si>
  <si>
    <t xml:space="preserve">755</t>
  </si>
  <si>
    <t xml:space="preserve">02/12/2020</t>
  </si>
  <si>
    <t xml:space="preserve">006333</t>
  </si>
  <si>
    <t xml:space="preserve">19207</t>
  </si>
  <si>
    <t xml:space="preserve">02/09/2020</t>
  </si>
  <si>
    <t xml:space="preserve">006331</t>
  </si>
  <si>
    <t xml:space="preserve">19205</t>
  </si>
  <si>
    <t xml:space="preserve">Carreleur ALT</t>
  </si>
  <si>
    <t xml:space="preserve">00459</t>
  </si>
  <si>
    <t xml:space="preserve">630</t>
  </si>
  <si>
    <t xml:space="preserve">1000</t>
  </si>
  <si>
    <t xml:space="preserve">06/12/2019</t>
  </si>
  <si>
    <t xml:space="preserve">30/11/2020</t>
  </si>
  <si>
    <t xml:space="preserve">006330</t>
  </si>
  <si>
    <t xml:space="preserve">19204</t>
  </si>
  <si>
    <t xml:space="preserve">1001</t>
  </si>
  <si>
    <t xml:space="preserve">05/09/2019</t>
  </si>
  <si>
    <t xml:space="preserve">31/08/2020</t>
  </si>
  <si>
    <t xml:space="preserve">006327</t>
  </si>
  <si>
    <t xml:space="preserve">19201</t>
  </si>
  <si>
    <t xml:space="preserve">Plaquiste ALT</t>
  </si>
  <si>
    <t xml:space="preserve">09587</t>
  </si>
  <si>
    <t xml:space="preserve">1465</t>
  </si>
  <si>
    <t xml:space="preserve">160</t>
  </si>
  <si>
    <t xml:space="preserve">05/12/2019</t>
  </si>
  <si>
    <t xml:space="preserve">27/11/2020</t>
  </si>
  <si>
    <t xml:space="preserve">006326</t>
  </si>
  <si>
    <t xml:space="preserve">19200</t>
  </si>
  <si>
    <t xml:space="preserve">1485</t>
  </si>
  <si>
    <t xml:space="preserve">140</t>
  </si>
  <si>
    <t xml:space="preserve">04/09/2019</t>
  </si>
  <si>
    <t xml:space="preserve">28/08/2020</t>
  </si>
  <si>
    <t xml:space="preserve">102</t>
  </si>
  <si>
    <t xml:space="preserve">006321</t>
  </si>
  <si>
    <t xml:space="preserve">19195</t>
  </si>
  <si>
    <t xml:space="preserve">MACON ALT</t>
  </si>
  <si>
    <t xml:space="preserve">Maçon ALT</t>
  </si>
  <si>
    <t xml:space="preserve">07104</t>
  </si>
  <si>
    <t xml:space="preserve">1639</t>
  </si>
  <si>
    <t xml:space="preserve">1534</t>
  </si>
  <si>
    <t xml:space="preserve">105</t>
  </si>
  <si>
    <t xml:space="preserve">03/12/2019</t>
  </si>
  <si>
    <t xml:space="preserve">006320</t>
  </si>
  <si>
    <t xml:space="preserve">19194</t>
  </si>
  <si>
    <t xml:space="preserve">1644</t>
  </si>
  <si>
    <t xml:space="preserve">1539</t>
  </si>
  <si>
    <t xml:space="preserve">02/09/2019</t>
  </si>
  <si>
    <t xml:space="preserve">006306</t>
  </si>
  <si>
    <t xml:space="preserve">19188</t>
  </si>
  <si>
    <t xml:space="preserve">EEB</t>
  </si>
  <si>
    <t xml:space="preserve">Electricien d'Equipement du Batiment</t>
  </si>
  <si>
    <t xml:space="preserve">175</t>
  </si>
  <si>
    <t xml:space="preserve">18/03/2019</t>
  </si>
  <si>
    <t xml:space="preserve">19/04/2019</t>
  </si>
  <si>
    <t xml:space="preserve">006305</t>
  </si>
  <si>
    <t xml:space="preserve">19187</t>
  </si>
  <si>
    <t xml:space="preserve">Réaliser le servic</t>
  </si>
  <si>
    <t xml:space="preserve">Réaliser le service en restauration</t>
  </si>
  <si>
    <t xml:space="preserve">11645</t>
  </si>
  <si>
    <t xml:space="preserve">171</t>
  </si>
  <si>
    <t xml:space="preserve">07/10/2019</t>
  </si>
  <si>
    <t xml:space="preserve">006304</t>
  </si>
  <si>
    <t xml:space="preserve">19186</t>
  </si>
  <si>
    <t xml:space="preserve">Préparer et cuire</t>
  </si>
  <si>
    <t xml:space="preserve">Préparer et cuire des plats au poste chaud</t>
  </si>
  <si>
    <t xml:space="preserve">11639</t>
  </si>
  <si>
    <t xml:space="preserve">210</t>
  </si>
  <si>
    <t xml:space="preserve">11/10/2019</t>
  </si>
  <si>
    <t xml:space="preserve">006303</t>
  </si>
  <si>
    <t xml:space="preserve">19185</t>
  </si>
  <si>
    <t xml:space="preserve">Préparer, cuire et</t>
  </si>
  <si>
    <t xml:space="preserve">Préparer, cuire et dresser des hors-d'œuvre et des entrées chaudes moCO</t>
  </si>
  <si>
    <t xml:space="preserve">11640</t>
  </si>
  <si>
    <t xml:space="preserve">23/09/2019</t>
  </si>
  <si>
    <t xml:space="preserve">006302</t>
  </si>
  <si>
    <t xml:space="preserve">19184</t>
  </si>
  <si>
    <t xml:space="preserve">Elaborer des pâtis</t>
  </si>
  <si>
    <t xml:space="preserve">Elaborer des pâtisseries et entremets de restaurant moCO</t>
  </si>
  <si>
    <t xml:space="preserve">11638</t>
  </si>
  <si>
    <t xml:space="preserve">20/09/2019</t>
  </si>
  <si>
    <t xml:space="preserve">178</t>
  </si>
  <si>
    <t xml:space="preserve">006301</t>
  </si>
  <si>
    <t xml:space="preserve">19183</t>
  </si>
  <si>
    <t xml:space="preserve">Accueillir pour an</t>
  </si>
  <si>
    <t xml:space="preserve">Accueillir pour analyser la demande des personnes en démarche d’insertion et établir un di</t>
  </si>
  <si>
    <t xml:space="preserve">11624</t>
  </si>
  <si>
    <t xml:space="preserve">206</t>
  </si>
  <si>
    <t xml:space="preserve">30/09/2019</t>
  </si>
  <si>
    <t xml:space="preserve">006299</t>
  </si>
  <si>
    <t xml:space="preserve">19181</t>
  </si>
  <si>
    <t xml:space="preserve">Accompagner les pe</t>
  </si>
  <si>
    <t xml:space="preserve">Accompagner les personnes dans leur parcours d’insertion sociale et professionnelle moCO</t>
  </si>
  <si>
    <t xml:space="preserve">11623</t>
  </si>
  <si>
    <t xml:space="preserve">236</t>
  </si>
  <si>
    <t xml:space="preserve">006283</t>
  </si>
  <si>
    <t xml:space="preserve">19168</t>
  </si>
  <si>
    <t xml:space="preserve">Faç. Pein. Mod.Ob2</t>
  </si>
  <si>
    <t xml:space="preserve">BFC_FACADIER_PEINTRE Module Obligatoire2</t>
  </si>
  <si>
    <t xml:space="preserve">12607</t>
  </si>
  <si>
    <t xml:space="preserve">378</t>
  </si>
  <si>
    <t xml:space="preserve">273</t>
  </si>
  <si>
    <t xml:space="preserve">29/11/2019</t>
  </si>
  <si>
    <t xml:space="preserve">24/02/2020</t>
  </si>
  <si>
    <t xml:space="preserve">006282</t>
  </si>
  <si>
    <t xml:space="preserve">19167</t>
  </si>
  <si>
    <t xml:space="preserve">382</t>
  </si>
  <si>
    <t xml:space="preserve">277</t>
  </si>
  <si>
    <t xml:space="preserve">12/07/2019</t>
  </si>
  <si>
    <t xml:space="preserve">14/10/2019</t>
  </si>
  <si>
    <t xml:space="preserve">006280</t>
  </si>
  <si>
    <t xml:space="preserve">19165</t>
  </si>
  <si>
    <t xml:space="preserve">Faç. Pei. Mod.Ob.1</t>
  </si>
  <si>
    <t xml:space="preserve">BFC_FACADIER_PEINTRE Module Obligatoire1</t>
  </si>
  <si>
    <t xml:space="preserve">344</t>
  </si>
  <si>
    <t xml:space="preserve">246</t>
  </si>
  <si>
    <t xml:space="preserve">98</t>
  </si>
  <si>
    <t xml:space="preserve">28/11/2019</t>
  </si>
  <si>
    <t xml:space="preserve">006278</t>
  </si>
  <si>
    <t xml:space="preserve">19163</t>
  </si>
  <si>
    <t xml:space="preserve">CIMA</t>
  </si>
  <si>
    <t xml:space="preserve">Conducteur d'installation et de machines automatisées</t>
  </si>
  <si>
    <t xml:space="preserve">896</t>
  </si>
  <si>
    <t xml:space="preserve">11/03/2019</t>
  </si>
  <si>
    <t xml:space="preserve">27/09/2019</t>
  </si>
  <si>
    <t xml:space="preserve">006276</t>
  </si>
  <si>
    <t xml:space="preserve">19161</t>
  </si>
  <si>
    <t xml:space="preserve">TICCSER</t>
  </si>
  <si>
    <t xml:space="preserve">Technicien installateur en chauffage, climatisation, sanitaire et énergies renouvelables</t>
  </si>
  <si>
    <t xml:space="preserve">006277</t>
  </si>
  <si>
    <t xml:space="preserve">11843</t>
  </si>
  <si>
    <t xml:space="preserve">1498</t>
  </si>
  <si>
    <t xml:space="preserve">1190</t>
  </si>
  <si>
    <t xml:space="preserve">308</t>
  </si>
  <si>
    <t xml:space="preserve">30/07/2020</t>
  </si>
  <si>
    <t xml:space="preserve">PSMIL</t>
  </si>
  <si>
    <t xml:space="preserve">006274</t>
  </si>
  <si>
    <t xml:space="preserve">19159</t>
  </si>
  <si>
    <t xml:space="preserve">ITS</t>
  </si>
  <si>
    <t xml:space="preserve">Installateur en thermique et sanitaire</t>
  </si>
  <si>
    <t xml:space="preserve">006275</t>
  </si>
  <si>
    <t xml:space="preserve">1136</t>
  </si>
  <si>
    <t xml:space="preserve">898</t>
  </si>
  <si>
    <t xml:space="preserve">238</t>
  </si>
  <si>
    <t xml:space="preserve">14/05/2020</t>
  </si>
  <si>
    <t xml:space="preserve">006272</t>
  </si>
  <si>
    <t xml:space="preserve">19154</t>
  </si>
  <si>
    <t xml:space="preserve">Init soud arc</t>
  </si>
  <si>
    <t xml:space="preserve">S'initier au soudage à l'arc</t>
  </si>
  <si>
    <t xml:space="preserve">11427</t>
  </si>
  <si>
    <t xml:space="preserve">19/03/2019</t>
  </si>
  <si>
    <t xml:space="preserve">006268</t>
  </si>
  <si>
    <t xml:space="preserve">19150</t>
  </si>
  <si>
    <t xml:space="preserve">PCE La Poste</t>
  </si>
  <si>
    <t xml:space="preserve">Préparateur (préparatrice) de commandes en entrepôt la Poste</t>
  </si>
  <si>
    <t xml:space="preserve">09790</t>
  </si>
  <si>
    <t xml:space="preserve">1231</t>
  </si>
  <si>
    <t xml:space="preserve">006266</t>
  </si>
  <si>
    <t xml:space="preserve">19149</t>
  </si>
  <si>
    <t xml:space="preserve">CIMA Modl</t>
  </si>
  <si>
    <t xml:space="preserve">Conducteur d'installation et de machines</t>
  </si>
  <si>
    <t xml:space="preserve">343</t>
  </si>
  <si>
    <t xml:space="preserve">18/02/2019</t>
  </si>
  <si>
    <t xml:space="preserve">26/04/2019</t>
  </si>
  <si>
    <t xml:space="preserve">006261</t>
  </si>
  <si>
    <t xml:space="preserve">19145</t>
  </si>
  <si>
    <t xml:space="preserve">AEB</t>
  </si>
  <si>
    <t xml:space="preserve">Agent d'entretien du bâtiment JO2016.1</t>
  </si>
  <si>
    <t xml:space="preserve">763</t>
  </si>
  <si>
    <t xml:space="preserve">11/02/2019</t>
  </si>
  <si>
    <t xml:space="preserve">19/07/2019</t>
  </si>
  <si>
    <t xml:space="preserve">006259</t>
  </si>
  <si>
    <t xml:space="preserve">19143</t>
  </si>
  <si>
    <t xml:space="preserve">Cuisinier Alt.</t>
  </si>
  <si>
    <t xml:space="preserve">Cuisinier/e Alternance</t>
  </si>
  <si>
    <t xml:space="preserve">1688</t>
  </si>
  <si>
    <t xml:space="preserve">1434</t>
  </si>
  <si>
    <t xml:space="preserve">254</t>
  </si>
  <si>
    <t xml:space="preserve">25/02/2020</t>
  </si>
  <si>
    <t xml:space="preserve">006258</t>
  </si>
  <si>
    <t xml:space="preserve">19142</t>
  </si>
  <si>
    <t xml:space="preserve">Se perf soud TIG</t>
  </si>
  <si>
    <t xml:space="preserve">Se perfectionner en soudage TIG (Tungstene Inert Gaz)</t>
  </si>
  <si>
    <t xml:space="preserve">11426</t>
  </si>
  <si>
    <t xml:space="preserve">12/02/2019</t>
  </si>
  <si>
    <t xml:space="preserve">14/02/2019</t>
  </si>
  <si>
    <t xml:space="preserve">006254</t>
  </si>
  <si>
    <t xml:space="preserve">19140</t>
  </si>
  <si>
    <t xml:space="preserve">Initia plomberie</t>
  </si>
  <si>
    <t xml:space="preserve">initia plomberie CNFPT</t>
  </si>
  <si>
    <t xml:space="preserve">10086</t>
  </si>
  <si>
    <t xml:space="preserve">05/02/2019</t>
  </si>
  <si>
    <t xml:space="preserve">07/02/2019</t>
  </si>
  <si>
    <t xml:space="preserve">006253</t>
  </si>
  <si>
    <t xml:space="preserve">19139</t>
  </si>
  <si>
    <t xml:space="preserve">CIP en Alternance</t>
  </si>
  <si>
    <t xml:space="preserve">Conseiller en insertion professionnelle JO2017.1</t>
  </si>
  <si>
    <t xml:space="preserve">09700</t>
  </si>
  <si>
    <t xml:space="preserve">3093</t>
  </si>
  <si>
    <t xml:space="preserve">24/12/2020</t>
  </si>
  <si>
    <t xml:space="preserve">006251</t>
  </si>
  <si>
    <t xml:space="preserve">19137</t>
  </si>
  <si>
    <t xml:space="preserve">MPI Mob2</t>
  </si>
  <si>
    <t xml:space="preserve">BFC_MENUISIER_POSEUR_INSTALLATEUR_Mob 2</t>
  </si>
  <si>
    <t xml:space="preserve">006252</t>
  </si>
  <si>
    <t xml:space="preserve">12615</t>
  </si>
  <si>
    <t xml:space="preserve">387</t>
  </si>
  <si>
    <t xml:space="preserve">282</t>
  </si>
  <si>
    <t xml:space="preserve">22/11/2019</t>
  </si>
  <si>
    <t xml:space="preserve">17/02/2020</t>
  </si>
  <si>
    <t xml:space="preserve">006249</t>
  </si>
  <si>
    <t xml:space="preserve">19135</t>
  </si>
  <si>
    <t xml:space="preserve">006250</t>
  </si>
  <si>
    <t xml:space="preserve">386</t>
  </si>
  <si>
    <t xml:space="preserve">281</t>
  </si>
  <si>
    <t xml:space="preserve">23/10/2019</t>
  </si>
  <si>
    <t xml:space="preserve">006247</t>
  </si>
  <si>
    <t xml:space="preserve">19133</t>
  </si>
  <si>
    <t xml:space="preserve">MPI Mob1</t>
  </si>
  <si>
    <t xml:space="preserve">BFC_MENUISIER_POSEUR_INSTALLATEUR_Mob 1</t>
  </si>
  <si>
    <t xml:space="preserve">006248</t>
  </si>
  <si>
    <t xml:space="preserve">313</t>
  </si>
  <si>
    <t xml:space="preserve">219</t>
  </si>
  <si>
    <t xml:space="preserve">94</t>
  </si>
  <si>
    <t xml:space="preserve">21/11/2019</t>
  </si>
  <si>
    <t xml:space="preserve">006245</t>
  </si>
  <si>
    <t xml:space="preserve">19131</t>
  </si>
  <si>
    <t xml:space="preserve">006246</t>
  </si>
  <si>
    <t xml:space="preserve">327</t>
  </si>
  <si>
    <t xml:space="preserve">222</t>
  </si>
  <si>
    <t xml:space="preserve">13/05/2019</t>
  </si>
  <si>
    <t xml:space="preserve">23/07/2019</t>
  </si>
  <si>
    <t xml:space="preserve">006243</t>
  </si>
  <si>
    <t xml:space="preserve">19129</t>
  </si>
  <si>
    <t xml:space="preserve">BFC_MACON MOb2</t>
  </si>
  <si>
    <t xml:space="preserve">006244</t>
  </si>
  <si>
    <t xml:space="preserve">12612</t>
  </si>
  <si>
    <t xml:space="preserve">350</t>
  </si>
  <si>
    <t xml:space="preserve">245</t>
  </si>
  <si>
    <t xml:space="preserve">02/03/2020</t>
  </si>
  <si>
    <t xml:space="preserve">006241</t>
  </si>
  <si>
    <t xml:space="preserve">19127</t>
  </si>
  <si>
    <t xml:space="preserve">006242</t>
  </si>
  <si>
    <t xml:space="preserve">02/08/2019</t>
  </si>
  <si>
    <t xml:space="preserve">28/10/2019</t>
  </si>
  <si>
    <t xml:space="preserve">006239</t>
  </si>
  <si>
    <t xml:space="preserve">19125</t>
  </si>
  <si>
    <t xml:space="preserve">BFC_MACON MOb1</t>
  </si>
  <si>
    <t xml:space="preserve">006240</t>
  </si>
  <si>
    <t xml:space="preserve">416</t>
  </si>
  <si>
    <t xml:space="preserve">320</t>
  </si>
  <si>
    <t xml:space="preserve">96</t>
  </si>
  <si>
    <t xml:space="preserve">006237</t>
  </si>
  <si>
    <t xml:space="preserve">19123</t>
  </si>
  <si>
    <t xml:space="preserve">006238</t>
  </si>
  <si>
    <t xml:space="preserve">421</t>
  </si>
  <si>
    <t xml:space="preserve">316</t>
  </si>
  <si>
    <t xml:space="preserve">30/04/2019</t>
  </si>
  <si>
    <t xml:space="preserve">01/08/2019</t>
  </si>
  <si>
    <t xml:space="preserve">006234</t>
  </si>
  <si>
    <t xml:space="preserve">19119</t>
  </si>
  <si>
    <t xml:space="preserve">TEAB Mod.Obligatoi</t>
  </si>
  <si>
    <t xml:space="preserve">BFC_TECHNICIEN_ELECTRICITE_AUTOMATISME_BATIMENT Module Obligatoire</t>
  </si>
  <si>
    <t xml:space="preserve">006235</t>
  </si>
  <si>
    <t xml:space="preserve">12618</t>
  </si>
  <si>
    <t xml:space="preserve">708</t>
  </si>
  <si>
    <t xml:space="preserve">603</t>
  </si>
  <si>
    <t xml:space="preserve">04/11/2019</t>
  </si>
  <si>
    <t xml:space="preserve">08/04/2020</t>
  </si>
  <si>
    <t xml:space="preserve">006228</t>
  </si>
  <si>
    <t xml:space="preserve">19115</t>
  </si>
  <si>
    <t xml:space="preserve">006230</t>
  </si>
  <si>
    <t xml:space="preserve">717</t>
  </si>
  <si>
    <t xml:space="preserve">612</t>
  </si>
  <si>
    <t xml:space="preserve">20/05/2019</t>
  </si>
  <si>
    <t xml:space="preserve">006223</t>
  </si>
  <si>
    <t xml:space="preserve">19108</t>
  </si>
  <si>
    <t xml:space="preserve">IRT Mod.Obligatoir</t>
  </si>
  <si>
    <t xml:space="preserve">BFC_INSTALLATEUR_RESEAUX_TELECOMMUNICATION Module Obligatoire</t>
  </si>
  <si>
    <t xml:space="preserve">006224</t>
  </si>
  <si>
    <t xml:space="preserve">12608</t>
  </si>
  <si>
    <t xml:space="preserve">644</t>
  </si>
  <si>
    <t xml:space="preserve">541</t>
  </si>
  <si>
    <t xml:space="preserve">103</t>
  </si>
  <si>
    <t xml:space="preserve">05/02/2020</t>
  </si>
  <si>
    <t xml:space="preserve">006221</t>
  </si>
  <si>
    <t xml:space="preserve">19106</t>
  </si>
  <si>
    <t xml:space="preserve">006222</t>
  </si>
  <si>
    <t xml:space="preserve">640</t>
  </si>
  <si>
    <t xml:space="preserve">538</t>
  </si>
  <si>
    <t xml:space="preserve">006219</t>
  </si>
  <si>
    <t xml:space="preserve">19104</t>
  </si>
  <si>
    <t xml:space="preserve">EEB Module Obligat</t>
  </si>
  <si>
    <t xml:space="preserve">BFC_ELECTRICIEN_D'EQUIPEMENT_BATIMENT Module Obligatoire</t>
  </si>
  <si>
    <t xml:space="preserve">006220</t>
  </si>
  <si>
    <t xml:space="preserve">12606</t>
  </si>
  <si>
    <t xml:space="preserve">700</t>
  </si>
  <si>
    <t xml:space="preserve">006212</t>
  </si>
  <si>
    <t xml:space="preserve">19100</t>
  </si>
  <si>
    <t xml:space="preserve">006216</t>
  </si>
  <si>
    <t xml:space="preserve">006208</t>
  </si>
  <si>
    <t xml:space="preserve">19098</t>
  </si>
  <si>
    <t xml:space="preserve">006211</t>
  </si>
  <si>
    <t xml:space="preserve">006206</t>
  </si>
  <si>
    <t xml:space="preserve">19095</t>
  </si>
  <si>
    <t xml:space="preserve">006207</t>
  </si>
  <si>
    <t xml:space="preserve">006202</t>
  </si>
  <si>
    <t xml:space="preserve">19091</t>
  </si>
  <si>
    <t xml:space="preserve">PBAT Mod.Obligat.</t>
  </si>
  <si>
    <t xml:space="preserve">BFC_PEINTRE BATIMENT Module Obligatoire</t>
  </si>
  <si>
    <t xml:space="preserve">006203</t>
  </si>
  <si>
    <t xml:space="preserve">12616</t>
  </si>
  <si>
    <t xml:space="preserve">465</t>
  </si>
  <si>
    <t xml:space="preserve">360</t>
  </si>
  <si>
    <t xml:space="preserve">23/12/2019</t>
  </si>
  <si>
    <t xml:space="preserve">006200</t>
  </si>
  <si>
    <t xml:space="preserve">19089</t>
  </si>
  <si>
    <t xml:space="preserve">006201</t>
  </si>
  <si>
    <t xml:space="preserve">485</t>
  </si>
  <si>
    <t xml:space="preserve">380</t>
  </si>
  <si>
    <t xml:space="preserve">22/08/2019</t>
  </si>
  <si>
    <t xml:space="preserve">006193</t>
  </si>
  <si>
    <t xml:space="preserve">19083</t>
  </si>
  <si>
    <t xml:space="preserve">PLAQUPLATR Mod.Ob2</t>
  </si>
  <si>
    <t xml:space="preserve">BFC_PLAQUISTE _PLATRIER Module Obligatoire 2</t>
  </si>
  <si>
    <t xml:space="preserve">006194</t>
  </si>
  <si>
    <t xml:space="preserve">12617</t>
  </si>
  <si>
    <t xml:space="preserve">358</t>
  </si>
  <si>
    <t xml:space="preserve">266</t>
  </si>
  <si>
    <t xml:space="preserve">92</t>
  </si>
  <si>
    <t xml:space="preserve">17/09/2019</t>
  </si>
  <si>
    <t xml:space="preserve">006190</t>
  </si>
  <si>
    <t xml:space="preserve">19081</t>
  </si>
  <si>
    <t xml:space="preserve">PLAQUPLATR ModObl1</t>
  </si>
  <si>
    <t xml:space="preserve">BFC_PLAQUISTE _PLATRIER Module Obligatoire 1</t>
  </si>
  <si>
    <t xml:space="preserve">006192</t>
  </si>
  <si>
    <t xml:space="preserve">498</t>
  </si>
  <si>
    <t xml:space="preserve">28/01/2020</t>
  </si>
  <si>
    <t xml:space="preserve">006187</t>
  </si>
  <si>
    <t xml:space="preserve">19079</t>
  </si>
  <si>
    <t xml:space="preserve">006189</t>
  </si>
  <si>
    <t xml:space="preserve">598</t>
  </si>
  <si>
    <t xml:space="preserve">503</t>
  </si>
  <si>
    <t xml:space="preserve">95</t>
  </si>
  <si>
    <t xml:space="preserve">006180</t>
  </si>
  <si>
    <t xml:space="preserve">19076</t>
  </si>
  <si>
    <t xml:space="preserve">TICCSER Mob2</t>
  </si>
  <si>
    <t xml:space="preserve">BFC_TECHNICIEN_INSTAL_CHAUFF_CLIM_SANIT_ENR_Mob2</t>
  </si>
  <si>
    <t xml:space="preserve">006185</t>
  </si>
  <si>
    <t xml:space="preserve">12619</t>
  </si>
  <si>
    <t xml:space="preserve">408</t>
  </si>
  <si>
    <t xml:space="preserve">338</t>
  </si>
  <si>
    <t xml:space="preserve">70</t>
  </si>
  <si>
    <t xml:space="preserve">24/12/2019</t>
  </si>
  <si>
    <t xml:space="preserve">24/03/2020</t>
  </si>
  <si>
    <t xml:space="preserve">006177</t>
  </si>
  <si>
    <t xml:space="preserve">19072</t>
  </si>
  <si>
    <t xml:space="preserve">TICCSER Mob1</t>
  </si>
  <si>
    <t xml:space="preserve">BFC_TECHNICIEN_INSTAL_CHAUFF_CLIM_SANIT_ENR_Mob1</t>
  </si>
  <si>
    <t xml:space="preserve">006178</t>
  </si>
  <si>
    <t xml:space="preserve">006175</t>
  </si>
  <si>
    <t xml:space="preserve">19070</t>
  </si>
  <si>
    <t xml:space="preserve">ITS Mob2</t>
  </si>
  <si>
    <t xml:space="preserve">BFC_INSTALLATEUR_THERMIQUE_SANITAIRE_Mob2</t>
  </si>
  <si>
    <t xml:space="preserve">006176</t>
  </si>
  <si>
    <t xml:space="preserve">12609</t>
  </si>
  <si>
    <t xml:space="preserve">268</t>
  </si>
  <si>
    <t xml:space="preserve">09/03/2020</t>
  </si>
  <si>
    <t xml:space="preserve">006173</t>
  </si>
  <si>
    <t xml:space="preserve">19068</t>
  </si>
  <si>
    <t xml:space="preserve">ITS Mob1</t>
  </si>
  <si>
    <t xml:space="preserve">BFC_INSTALLATEUR_THERMIQUE_SANITAIRE_Mob1</t>
  </si>
  <si>
    <t xml:space="preserve">006174</t>
  </si>
  <si>
    <t xml:space="preserve">006162</t>
  </si>
  <si>
    <t xml:space="preserve">19057</t>
  </si>
  <si>
    <t xml:space="preserve">006163</t>
  </si>
  <si>
    <t xml:space="preserve">484</t>
  </si>
  <si>
    <t xml:space="preserve">391</t>
  </si>
  <si>
    <t xml:space="preserve">93</t>
  </si>
  <si>
    <t xml:space="preserve">25/02/2019</t>
  </si>
  <si>
    <t xml:space="preserve">12/06/2019</t>
  </si>
  <si>
    <t xml:space="preserve">006158</t>
  </si>
  <si>
    <t xml:space="preserve">19054</t>
  </si>
  <si>
    <t xml:space="preserve">006160</t>
  </si>
  <si>
    <t xml:space="preserve">371</t>
  </si>
  <si>
    <t xml:space="preserve">05/07/2019</t>
  </si>
  <si>
    <t xml:space="preserve">03/10/2019</t>
  </si>
  <si>
    <t xml:space="preserve">006155</t>
  </si>
  <si>
    <t xml:space="preserve">19052</t>
  </si>
  <si>
    <t xml:space="preserve">006157</t>
  </si>
  <si>
    <t xml:space="preserve">500</t>
  </si>
  <si>
    <t xml:space="preserve">04/07/2019</t>
  </si>
  <si>
    <t xml:space="preserve">006148</t>
  </si>
  <si>
    <t xml:space="preserve">19042</t>
  </si>
  <si>
    <t xml:space="preserve">006149</t>
  </si>
  <si>
    <t xml:space="preserve">006146</t>
  </si>
  <si>
    <t xml:space="preserve">19040</t>
  </si>
  <si>
    <t xml:space="preserve">006147</t>
  </si>
  <si>
    <t xml:space="preserve">230</t>
  </si>
  <si>
    <t xml:space="preserve">90</t>
  </si>
  <si>
    <t xml:space="preserve">04/03/2019</t>
  </si>
  <si>
    <t xml:space="preserve">14/05/2019</t>
  </si>
  <si>
    <t xml:space="preserve">006133</t>
  </si>
  <si>
    <t xml:space="preserve">19028</t>
  </si>
  <si>
    <t xml:space="preserve">006134</t>
  </si>
  <si>
    <t xml:space="preserve">09/05/2019</t>
  </si>
  <si>
    <t xml:space="preserve">22/07/2019</t>
  </si>
  <si>
    <t xml:space="preserve">006131</t>
  </si>
  <si>
    <t xml:space="preserve">19025</t>
  </si>
  <si>
    <t xml:space="preserve">006132</t>
  </si>
  <si>
    <t xml:space="preserve">433</t>
  </si>
  <si>
    <t xml:space="preserve">335</t>
  </si>
  <si>
    <t xml:space="preserve">04/02/2019</t>
  </si>
  <si>
    <t xml:space="preserve">07/05/2019</t>
  </si>
  <si>
    <t xml:space="preserve">006130</t>
  </si>
  <si>
    <t xml:space="preserve">19024</t>
  </si>
  <si>
    <t xml:space="preserve">CIP</t>
  </si>
  <si>
    <t xml:space="preserve">Conseiller/ère en Insertion Professionnelle</t>
  </si>
  <si>
    <t xml:space="preserve">1199</t>
  </si>
  <si>
    <t xml:space="preserve">926</t>
  </si>
  <si>
    <t xml:space="preserve">05/06/2020</t>
  </si>
  <si>
    <t xml:space="preserve">006120</t>
  </si>
  <si>
    <t xml:space="preserve">19016</t>
  </si>
  <si>
    <t xml:space="preserve">709</t>
  </si>
  <si>
    <t xml:space="preserve">604</t>
  </si>
  <si>
    <t xml:space="preserve">24/04/2019</t>
  </si>
  <si>
    <t xml:space="preserve">10/10/2019</t>
  </si>
  <si>
    <t xml:space="preserve">006117</t>
  </si>
  <si>
    <t xml:space="preserve">19012</t>
  </si>
  <si>
    <t xml:space="preserve">340</t>
  </si>
  <si>
    <t xml:space="preserve">270</t>
  </si>
  <si>
    <t xml:space="preserve">24/10/2019</t>
  </si>
  <si>
    <t xml:space="preserve">006116</t>
  </si>
  <si>
    <t xml:space="preserve">19010</t>
  </si>
  <si>
    <t xml:space="preserve">456</t>
  </si>
  <si>
    <t xml:space="preserve">351</t>
  </si>
  <si>
    <t xml:space="preserve">006112</t>
  </si>
  <si>
    <t xml:space="preserve">19007</t>
  </si>
  <si>
    <t xml:space="preserve">405</t>
  </si>
  <si>
    <t xml:space="preserve">12/11/2019</t>
  </si>
  <si>
    <t xml:space="preserve">006111</t>
  </si>
  <si>
    <t xml:space="preserve">19006</t>
  </si>
  <si>
    <t xml:space="preserve">558</t>
  </si>
  <si>
    <t xml:space="preserve">86</t>
  </si>
  <si>
    <t xml:space="preserve">006110</t>
  </si>
  <si>
    <t xml:space="preserve">19005</t>
  </si>
  <si>
    <t xml:space="preserve">177</t>
  </si>
  <si>
    <t xml:space="preserve">006106</t>
  </si>
  <si>
    <t xml:space="preserve">19004</t>
  </si>
  <si>
    <t xml:space="preserve">SSIAP 1</t>
  </si>
  <si>
    <t xml:space="preserve">SSIAP 1 devenir agent de service sécurité incendie et assistance</t>
  </si>
  <si>
    <t xml:space="preserve">10287</t>
  </si>
  <si>
    <t xml:space="preserve">21/01/2019</t>
  </si>
  <si>
    <t xml:space="preserve">01/02/2019</t>
  </si>
  <si>
    <t xml:space="preserve">006105</t>
  </si>
  <si>
    <t xml:space="preserve">19003</t>
  </si>
  <si>
    <t xml:space="preserve">Qualification soud</t>
  </si>
  <si>
    <t xml:space="preserve">Qualification soudage</t>
  </si>
  <si>
    <t xml:space="preserve">10567</t>
  </si>
  <si>
    <t xml:space="preserve">22/01/2019</t>
  </si>
  <si>
    <t xml:space="preserve">24/01/2019</t>
  </si>
  <si>
    <t xml:space="preserve">191</t>
  </si>
  <si>
    <t xml:space="preserve">006098</t>
  </si>
  <si>
    <t xml:space="preserve">18394</t>
  </si>
  <si>
    <t xml:space="preserve">DECLIC Atelier 4</t>
  </si>
  <si>
    <t xml:space="preserve">DECLIC Atelier 4 : Se situer dans les savoirs de base</t>
  </si>
  <si>
    <t xml:space="preserve">DECLIC ACTION</t>
  </si>
  <si>
    <t xml:space="preserve">11851</t>
  </si>
  <si>
    <t xml:space="preserve">1915</t>
  </si>
  <si>
    <t xml:space="preserve">100</t>
  </si>
  <si>
    <t xml:space="preserve">03/12/2018</t>
  </si>
  <si>
    <t xml:space="preserve">006097</t>
  </si>
  <si>
    <t xml:space="preserve">18393</t>
  </si>
  <si>
    <t xml:space="preserve">DECLIC Atelier 3</t>
  </si>
  <si>
    <t xml:space="preserve">DECLIC Atelier 3 : Mieux mobiliser ses capacités</t>
  </si>
  <si>
    <t xml:space="preserve">11850</t>
  </si>
  <si>
    <t xml:space="preserve">006096</t>
  </si>
  <si>
    <t xml:space="preserve">18392</t>
  </si>
  <si>
    <t xml:space="preserve">DECLIC Atelier 2</t>
  </si>
  <si>
    <t xml:space="preserve">DECLIC Atelier 2 : Construire son projet professionnel</t>
  </si>
  <si>
    <t xml:space="preserve">11849</t>
  </si>
  <si>
    <t xml:space="preserve">006095</t>
  </si>
  <si>
    <t xml:space="preserve">18390</t>
  </si>
  <si>
    <t xml:space="preserve">DECLIC Atelier 1</t>
  </si>
  <si>
    <t xml:space="preserve">Prestations DECLIC pour l'Action</t>
  </si>
  <si>
    <t xml:space="preserve">DECLIC ATELIER 1</t>
  </si>
  <si>
    <t xml:space="preserve">11848</t>
  </si>
  <si>
    <t xml:space="preserve">006094</t>
  </si>
  <si>
    <t xml:space="preserve">18389</t>
  </si>
  <si>
    <t xml:space="preserve">RESTAURAT° DECLIC</t>
  </si>
  <si>
    <t xml:space="preserve">RESTAURATION DECLIC</t>
  </si>
  <si>
    <t xml:space="preserve">11898</t>
  </si>
  <si>
    <t xml:space="preserve">006087</t>
  </si>
  <si>
    <t xml:space="preserve">18382</t>
  </si>
  <si>
    <t xml:space="preserve">HEBERGEMENT DECLIC</t>
  </si>
  <si>
    <t xml:space="preserve">11897</t>
  </si>
  <si>
    <t xml:space="preserve">006075</t>
  </si>
  <si>
    <t xml:space="preserve">18371</t>
  </si>
  <si>
    <t xml:space="preserve">006076</t>
  </si>
  <si>
    <t xml:space="preserve">658</t>
  </si>
  <si>
    <t xml:space="preserve">483</t>
  </si>
  <si>
    <t xml:space="preserve">19/02/2020</t>
  </si>
  <si>
    <t xml:space="preserve">006073</t>
  </si>
  <si>
    <t xml:space="preserve">18369</t>
  </si>
  <si>
    <t xml:space="preserve">006074</t>
  </si>
  <si>
    <t xml:space="preserve">651</t>
  </si>
  <si>
    <t xml:space="preserve">476</t>
  </si>
  <si>
    <t xml:space="preserve">29/04/2019</t>
  </si>
  <si>
    <t xml:space="preserve">006048</t>
  </si>
  <si>
    <t xml:space="preserve">18348</t>
  </si>
  <si>
    <t xml:space="preserve">PLAQU Module 3</t>
  </si>
  <si>
    <t xml:space="preserve">ELARGISSEMENT COMPETENCES SECOND ŒUVRE</t>
  </si>
  <si>
    <t xml:space="preserve">11686</t>
  </si>
  <si>
    <t xml:space="preserve">257</t>
  </si>
  <si>
    <t xml:space="preserve">AOPE</t>
  </si>
  <si>
    <t xml:space="preserve">13/02/2019</t>
  </si>
  <si>
    <t xml:space="preserve">006045</t>
  </si>
  <si>
    <t xml:space="preserve">18346</t>
  </si>
  <si>
    <t xml:space="preserve">1749</t>
  </si>
  <si>
    <t xml:space="preserve">20/12/2019</t>
  </si>
  <si>
    <t xml:space="preserve">006040</t>
  </si>
  <si>
    <t xml:space="preserve">18341</t>
  </si>
  <si>
    <t xml:space="preserve">Opérateur de condi</t>
  </si>
  <si>
    <t xml:space="preserve">Opérateur de conditionnement Ifria</t>
  </si>
  <si>
    <t xml:space="preserve">11917</t>
  </si>
  <si>
    <t xml:space="preserve">374</t>
  </si>
  <si>
    <t xml:space="preserve">12/11/2018</t>
  </si>
  <si>
    <t xml:space="preserve">006037</t>
  </si>
  <si>
    <t xml:space="preserve">18339</t>
  </si>
  <si>
    <t xml:space="preserve">Hab B1 B1V B2 BR B</t>
  </si>
  <si>
    <t xml:space="preserve">SP-Habilitation électrique : recyclage du personnel électricien habilité B1, B1V, B2, B2V,</t>
  </si>
  <si>
    <t xml:space="preserve">11070</t>
  </si>
  <si>
    <t xml:space="preserve">30/10/2019</t>
  </si>
  <si>
    <t xml:space="preserve">31/10/2019</t>
  </si>
  <si>
    <t xml:space="preserve">006036</t>
  </si>
  <si>
    <t xml:space="preserve">18338</t>
  </si>
  <si>
    <t xml:space="preserve">habilitation élec</t>
  </si>
  <si>
    <t xml:space="preserve">Recyclage Habilitation électrique du personnel habilité BS BE manœuvres</t>
  </si>
  <si>
    <t xml:space="preserve">11581</t>
  </si>
  <si>
    <t xml:space="preserve">29/10/2019</t>
  </si>
  <si>
    <t xml:space="preserve">006035</t>
  </si>
  <si>
    <t xml:space="preserve">18337</t>
  </si>
  <si>
    <t xml:space="preserve">006034</t>
  </si>
  <si>
    <t xml:space="preserve">18336</t>
  </si>
  <si>
    <t xml:space="preserve">1164</t>
  </si>
  <si>
    <t xml:space="preserve">006033</t>
  </si>
  <si>
    <t xml:space="preserve">18335</t>
  </si>
  <si>
    <t xml:space="preserve">Employ Hôtellerie</t>
  </si>
  <si>
    <t xml:space="preserve">Employé d'hotellerie</t>
  </si>
  <si>
    <t xml:space="preserve">07172</t>
  </si>
  <si>
    <t xml:space="preserve">006032</t>
  </si>
  <si>
    <t xml:space="preserve">18334</t>
  </si>
  <si>
    <t xml:space="preserve">CLVUL moDL</t>
  </si>
  <si>
    <t xml:space="preserve">Conducteur(trice) livreur(euse) sur véhicule utilitaire léger modularisé</t>
  </si>
  <si>
    <t xml:space="preserve">790</t>
  </si>
  <si>
    <t xml:space="preserve">475</t>
  </si>
  <si>
    <t xml:space="preserve">18</t>
  </si>
  <si>
    <t xml:space="preserve">05/11/2018</t>
  </si>
  <si>
    <t xml:space="preserve">006028</t>
  </si>
  <si>
    <t xml:space="preserve">18331</t>
  </si>
  <si>
    <t xml:space="preserve">AFEM CCP1 soudeur</t>
  </si>
  <si>
    <t xml:space="preserve">AFEM CCP1 SOUDEUR A PLAT</t>
  </si>
  <si>
    <t xml:space="preserve">09927</t>
  </si>
  <si>
    <t xml:space="preserve">467</t>
  </si>
  <si>
    <t xml:space="preserve">379</t>
  </si>
  <si>
    <t xml:space="preserve">88</t>
  </si>
  <si>
    <t xml:space="preserve">22/10/2018</t>
  </si>
  <si>
    <t xml:space="preserve">31/01/2019</t>
  </si>
  <si>
    <t xml:space="preserve">006024</t>
  </si>
  <si>
    <t xml:space="preserve">18327</t>
  </si>
  <si>
    <t xml:space="preserve">IRT alter ARIQ</t>
  </si>
  <si>
    <t xml:space="preserve">Installateur de réseaux de télécommunications alt ARIQ</t>
  </si>
  <si>
    <t xml:space="preserve">1977</t>
  </si>
  <si>
    <t xml:space="preserve">1531</t>
  </si>
  <si>
    <t xml:space="preserve">446</t>
  </si>
  <si>
    <t xml:space="preserve">15/10/2018</t>
  </si>
  <si>
    <t xml:space="preserve">006018</t>
  </si>
  <si>
    <t xml:space="preserve">18320</t>
  </si>
  <si>
    <t xml:space="preserve">SOUDAGE ALTER</t>
  </si>
  <si>
    <t xml:space="preserve">Soudeur ALTER</t>
  </si>
  <si>
    <t xml:space="preserve">1811</t>
  </si>
  <si>
    <t xml:space="preserve">1741</t>
  </si>
  <si>
    <t xml:space="preserve">08/10/2018</t>
  </si>
  <si>
    <t xml:space="preserve">101</t>
  </si>
  <si>
    <t xml:space="preserve">006008</t>
  </si>
  <si>
    <t xml:space="preserve">18315</t>
  </si>
  <si>
    <t xml:space="preserve">OP</t>
  </si>
  <si>
    <t xml:space="preserve">Ouvrier du paysage</t>
  </si>
  <si>
    <t xml:space="preserve">09779</t>
  </si>
  <si>
    <t xml:space="preserve">1078</t>
  </si>
  <si>
    <t xml:space="preserve">253</t>
  </si>
  <si>
    <t xml:space="preserve">04/10/2019</t>
  </si>
  <si>
    <t xml:space="preserve">176</t>
  </si>
  <si>
    <t xml:space="preserve">006006</t>
  </si>
  <si>
    <t xml:space="preserve">18313</t>
  </si>
  <si>
    <t xml:space="preserve">ADVF 2 CCP</t>
  </si>
  <si>
    <t xml:space="preserve">aide à la personne en structure</t>
  </si>
  <si>
    <t xml:space="preserve">09680</t>
  </si>
  <si>
    <t xml:space="preserve">779</t>
  </si>
  <si>
    <t xml:space="preserve">639</t>
  </si>
  <si>
    <t xml:space="preserve">30</t>
  </si>
  <si>
    <t xml:space="preserve">13</t>
  </si>
  <si>
    <t xml:space="preserve">02/10/2018</t>
  </si>
  <si>
    <t xml:space="preserve">15/03/2019</t>
  </si>
  <si>
    <t xml:space="preserve">005990</t>
  </si>
  <si>
    <t xml:space="preserve">18305</t>
  </si>
  <si>
    <t xml:space="preserve">MONIT.ATELIER</t>
  </si>
  <si>
    <t xml:space="preserve">MONITEUR D'ATELIER</t>
  </si>
  <si>
    <t xml:space="preserve">09871</t>
  </si>
  <si>
    <t xml:space="preserve">1735</t>
  </si>
  <si>
    <t xml:space="preserve">967</t>
  </si>
  <si>
    <t xml:space="preserve">768</t>
  </si>
  <si>
    <t xml:space="preserve">10/09/2018</t>
  </si>
  <si>
    <t xml:space="preserve">25/09/2019</t>
  </si>
  <si>
    <t xml:space="preserve">005984</t>
  </si>
  <si>
    <t xml:space="preserve">18301</t>
  </si>
  <si>
    <t xml:space="preserve">ITS Alt. ARIQ</t>
  </si>
  <si>
    <t xml:space="preserve">Installateur en thermique et sanitaire Alternance ARIQ</t>
  </si>
  <si>
    <t xml:space="preserve">1635</t>
  </si>
  <si>
    <t xml:space="preserve">1565</t>
  </si>
  <si>
    <t xml:space="preserve">17/09/2018</t>
  </si>
  <si>
    <t xml:space="preserve">005981</t>
  </si>
  <si>
    <t xml:space="preserve">18299</t>
  </si>
  <si>
    <t xml:space="preserve">EEB Alternance</t>
  </si>
  <si>
    <t xml:space="preserve">ELECTRICIEN DU BATIMENT Alternace</t>
  </si>
  <si>
    <t xml:space="preserve">2184</t>
  </si>
  <si>
    <t xml:space="preserve">770</t>
  </si>
  <si>
    <t xml:space="preserve">1414</t>
  </si>
  <si>
    <t xml:space="preserve">03/09/2018</t>
  </si>
  <si>
    <t xml:space="preserve">005978</t>
  </si>
  <si>
    <t xml:space="preserve">18296</t>
  </si>
  <si>
    <t xml:space="preserve">AEB CCP1 et CCP 4</t>
  </si>
  <si>
    <t xml:space="preserve">Agent d'entretien du bâtiment  CCP1 et CCP 4</t>
  </si>
  <si>
    <t xml:space="preserve">599</t>
  </si>
  <si>
    <t xml:space="preserve">529</t>
  </si>
  <si>
    <t xml:space="preserve">07/11/2018</t>
  </si>
  <si>
    <t xml:space="preserve">005977</t>
  </si>
  <si>
    <t xml:space="preserve">18295</t>
  </si>
  <si>
    <t xml:space="preserve">MPI CCP1</t>
  </si>
  <si>
    <t xml:space="preserve">Menuisier poseur-installateur - CCP1</t>
  </si>
  <si>
    <t xml:space="preserve">12059</t>
  </si>
  <si>
    <t xml:space="preserve">370</t>
  </si>
  <si>
    <t xml:space="preserve">300</t>
  </si>
  <si>
    <t xml:space="preserve">10/12/2018</t>
  </si>
  <si>
    <t xml:space="preserve">28/02/2019</t>
  </si>
  <si>
    <t xml:space="preserve">005972</t>
  </si>
  <si>
    <t xml:space="preserve">18291</t>
  </si>
  <si>
    <t xml:space="preserve">SAUV SECOU TRA REC</t>
  </si>
  <si>
    <t xml:space="preserve">SP-SAUVETEUR SECOURISTE DU TRAVAIL (SST) – RECYCLAGE</t>
  </si>
  <si>
    <t xml:space="preserve">11258</t>
  </si>
  <si>
    <t xml:space="preserve">17/10/2019</t>
  </si>
  <si>
    <t xml:space="preserve">005971</t>
  </si>
  <si>
    <t xml:space="preserve">18290</t>
  </si>
  <si>
    <t xml:space="preserve">11/07/2019</t>
  </si>
  <si>
    <t xml:space="preserve">005970</t>
  </si>
  <si>
    <t xml:space="preserve">18289</t>
  </si>
  <si>
    <t xml:space="preserve">06/06/2019</t>
  </si>
  <si>
    <t xml:space="preserve">005969</t>
  </si>
  <si>
    <t xml:space="preserve">18288</t>
  </si>
  <si>
    <t xml:space="preserve">005967</t>
  </si>
  <si>
    <t xml:space="preserve">18286</t>
  </si>
  <si>
    <t xml:space="preserve">Faible hauteur</t>
  </si>
  <si>
    <t xml:space="preserve">Monter en toute sécurité échelles ou escabeaux et plateformes individuelles</t>
  </si>
  <si>
    <t xml:space="preserve">12128</t>
  </si>
  <si>
    <t xml:space="preserve">09/10/2019</t>
  </si>
  <si>
    <t xml:space="preserve">005966</t>
  </si>
  <si>
    <t xml:space="preserve">18285</t>
  </si>
  <si>
    <t xml:space="preserve">005965</t>
  </si>
  <si>
    <t xml:space="preserve">18284</t>
  </si>
  <si>
    <t xml:space="preserve">ECHAF FIXES</t>
  </si>
  <si>
    <t xml:space="preserve">Monter et démonter des échafaudages fixes</t>
  </si>
  <si>
    <t xml:space="preserve">11982</t>
  </si>
  <si>
    <t xml:space="preserve">28</t>
  </si>
  <si>
    <t xml:space="preserve">25/11/2019</t>
  </si>
  <si>
    <t xml:space="preserve">005964</t>
  </si>
  <si>
    <t xml:space="preserve">18283</t>
  </si>
  <si>
    <t xml:space="preserve">005963</t>
  </si>
  <si>
    <t xml:space="preserve">18282</t>
  </si>
  <si>
    <t xml:space="preserve">03/06/2019</t>
  </si>
  <si>
    <t xml:space="preserve">005962</t>
  </si>
  <si>
    <t xml:space="preserve">18281</t>
  </si>
  <si>
    <t xml:space="preserve">07/03/2019</t>
  </si>
  <si>
    <t xml:space="preserve">005961</t>
  </si>
  <si>
    <t xml:space="preserve">18280</t>
  </si>
  <si>
    <t xml:space="preserve">005960</t>
  </si>
  <si>
    <t xml:space="preserve">18279</t>
  </si>
  <si>
    <t xml:space="preserve">005959</t>
  </si>
  <si>
    <t xml:space="preserve">18278</t>
  </si>
  <si>
    <t xml:space="preserve">Habil B1 B1V B2 BR</t>
  </si>
  <si>
    <t xml:space="preserve">SP-Habilitation électrique B1, B1V, B2, B2V, BR, BE essais, BC : travaux et interventions</t>
  </si>
  <si>
    <t xml:space="preserve">11067</t>
  </si>
  <si>
    <t xml:space="preserve">14/11/2019</t>
  </si>
  <si>
    <t xml:space="preserve">005956</t>
  </si>
  <si>
    <t xml:space="preserve">18276</t>
  </si>
  <si>
    <t xml:space="preserve">18/09/2019</t>
  </si>
  <si>
    <t xml:space="preserve">005955</t>
  </si>
  <si>
    <t xml:space="preserve">18275</t>
  </si>
  <si>
    <t xml:space="preserve">005953</t>
  </si>
  <si>
    <t xml:space="preserve">18273</t>
  </si>
  <si>
    <t xml:space="preserve">SSIAP 1 Recyclage</t>
  </si>
  <si>
    <t xml:space="preserve">11507</t>
  </si>
  <si>
    <t xml:space="preserve">19/11/2019</t>
  </si>
  <si>
    <t xml:space="preserve">20/11/2019</t>
  </si>
  <si>
    <t xml:space="preserve">005952</t>
  </si>
  <si>
    <t xml:space="preserve">18272</t>
  </si>
  <si>
    <t xml:space="preserve">12/03/2019</t>
  </si>
  <si>
    <t xml:space="preserve">13/03/2019</t>
  </si>
  <si>
    <t xml:space="preserve">005951</t>
  </si>
  <si>
    <t xml:space="preserve">18271</t>
  </si>
  <si>
    <t xml:space="preserve">HAB ELEC BS BE</t>
  </si>
  <si>
    <t xml:space="preserve">SP-Habilitation électrique BS, BE manœuvres : opérations simples et manœuvres</t>
  </si>
  <si>
    <t xml:space="preserve">11064</t>
  </si>
  <si>
    <t xml:space="preserve">26/08/2019</t>
  </si>
  <si>
    <t xml:space="preserve">27/08/2019</t>
  </si>
  <si>
    <t xml:space="preserve">005950</t>
  </si>
  <si>
    <t xml:space="preserve">18270</t>
  </si>
  <si>
    <t xml:space="preserve">05/03/2019</t>
  </si>
  <si>
    <t xml:space="preserve">AS-DE</t>
  </si>
  <si>
    <t xml:space="preserve">005936</t>
  </si>
  <si>
    <t xml:space="preserve">18256</t>
  </si>
  <si>
    <t xml:space="preserve">echafaudage roulan</t>
  </si>
  <si>
    <t xml:space="preserve">04/12/2019</t>
  </si>
  <si>
    <t xml:space="preserve">005935</t>
  </si>
  <si>
    <t xml:space="preserve">18255</t>
  </si>
  <si>
    <t xml:space="preserve">19/09/2019</t>
  </si>
  <si>
    <t xml:space="preserve">005934</t>
  </si>
  <si>
    <t xml:space="preserve">18254</t>
  </si>
  <si>
    <t xml:space="preserve">13/06/2019</t>
  </si>
  <si>
    <t xml:space="preserve">005933</t>
  </si>
  <si>
    <t xml:space="preserve">18253</t>
  </si>
  <si>
    <t xml:space="preserve">005932</t>
  </si>
  <si>
    <t xml:space="preserve">18252</t>
  </si>
  <si>
    <t xml:space="preserve">SSIAP 1 remise à n</t>
  </si>
  <si>
    <t xml:space="preserve">SSIAP 1 remettre à niveau ses connaissances</t>
  </si>
  <si>
    <t xml:space="preserve">10289</t>
  </si>
  <si>
    <t xml:space="preserve">005931</t>
  </si>
  <si>
    <t xml:space="preserve">18251</t>
  </si>
  <si>
    <t xml:space="preserve">14/03/2019</t>
  </si>
  <si>
    <t xml:space="preserve">005929</t>
  </si>
  <si>
    <t xml:space="preserve">18249</t>
  </si>
  <si>
    <t xml:space="preserve">18/11/2019</t>
  </si>
  <si>
    <t xml:space="preserve">005928</t>
  </si>
  <si>
    <t xml:space="preserve">18248</t>
  </si>
  <si>
    <t xml:space="preserve">22/03/2019</t>
  </si>
  <si>
    <t xml:space="preserve">005927</t>
  </si>
  <si>
    <t xml:space="preserve">18247</t>
  </si>
  <si>
    <t xml:space="preserve">02/12/2019</t>
  </si>
  <si>
    <t xml:space="preserve">005925</t>
  </si>
  <si>
    <t xml:space="preserve">18246</t>
  </si>
  <si>
    <t xml:space="preserve">005924</t>
  </si>
  <si>
    <t xml:space="preserve">18245</t>
  </si>
  <si>
    <t xml:space="preserve">11/06/2019</t>
  </si>
  <si>
    <t xml:space="preserve">005923</t>
  </si>
  <si>
    <t xml:space="preserve">18244</t>
  </si>
  <si>
    <t xml:space="preserve">005920</t>
  </si>
  <si>
    <t xml:space="preserve">18241</t>
  </si>
  <si>
    <t xml:space="preserve">SAUVETEUR SECOUR T</t>
  </si>
  <si>
    <t xml:space="preserve">SAUVETEUR SECOURISTE DU TRAVAIL : niveau initial</t>
  </si>
  <si>
    <t xml:space="preserve">09994</t>
  </si>
  <si>
    <t xml:space="preserve">04/06/2019</t>
  </si>
  <si>
    <t xml:space="preserve">05/06/2019</t>
  </si>
  <si>
    <t xml:space="preserve">005919</t>
  </si>
  <si>
    <t xml:space="preserve">18240</t>
  </si>
  <si>
    <t xml:space="preserve">26/02/2019</t>
  </si>
  <si>
    <t xml:space="preserve">27/02/2019</t>
  </si>
  <si>
    <t xml:space="preserve">005879</t>
  </si>
  <si>
    <t xml:space="preserve">18216</t>
  </si>
  <si>
    <t xml:space="preserve">FPA</t>
  </si>
  <si>
    <t xml:space="preserve">Formateur professionnel d'adultes</t>
  </si>
  <si>
    <t xml:space="preserve">005880</t>
  </si>
  <si>
    <t xml:space="preserve">09625</t>
  </si>
  <si>
    <t xml:space="preserve">1154</t>
  </si>
  <si>
    <t xml:space="preserve">780</t>
  </si>
  <si>
    <t xml:space="preserve">005870</t>
  </si>
  <si>
    <t xml:space="preserve">18208</t>
  </si>
  <si>
    <t xml:space="preserve">Electricien d'Equipement du Batiment JO2018.2</t>
  </si>
  <si>
    <t xml:space="preserve">975</t>
  </si>
  <si>
    <t xml:space="preserve">870</t>
  </si>
  <si>
    <t xml:space="preserve">005868</t>
  </si>
  <si>
    <t xml:space="preserve">18206</t>
  </si>
  <si>
    <t xml:space="preserve">CARRELEUR</t>
  </si>
  <si>
    <t xml:space="preserve">Carreleur</t>
  </si>
  <si>
    <t xml:space="preserve">005869</t>
  </si>
  <si>
    <t xml:space="preserve">735</t>
  </si>
  <si>
    <t xml:space="preserve">005860</t>
  </si>
  <si>
    <t xml:space="preserve">18197</t>
  </si>
  <si>
    <t xml:space="preserve">Installateur en thermique et sanitaire JO2015.1</t>
  </si>
  <si>
    <t xml:space="preserve">005861</t>
  </si>
  <si>
    <t xml:space="preserve">1051</t>
  </si>
  <si>
    <t xml:space="preserve">918</t>
  </si>
  <si>
    <t xml:space="preserve">133</t>
  </si>
  <si>
    <t xml:space="preserve">16/04/2019</t>
  </si>
  <si>
    <t xml:space="preserve">005856</t>
  </si>
  <si>
    <t xml:space="preserve">18192</t>
  </si>
  <si>
    <t xml:space="preserve">005857</t>
  </si>
  <si>
    <t xml:space="preserve">1052</t>
  </si>
  <si>
    <t xml:space="preserve">919</t>
  </si>
  <si>
    <t xml:space="preserve">09/01/2019</t>
  </si>
  <si>
    <t xml:space="preserve">29/08/2019</t>
  </si>
  <si>
    <t xml:space="preserve">005854</t>
  </si>
  <si>
    <t xml:space="preserve">18190</t>
  </si>
  <si>
    <t xml:space="preserve">ASSP</t>
  </si>
  <si>
    <t xml:space="preserve">Agent de sûreté et de sécurité privée JO 2014 modularisé</t>
  </si>
  <si>
    <t xml:space="preserve">005855</t>
  </si>
  <si>
    <t xml:space="preserve">09897</t>
  </si>
  <si>
    <t xml:space="preserve">005839</t>
  </si>
  <si>
    <t xml:space="preserve">18173</t>
  </si>
  <si>
    <t xml:space="preserve">CHAUDRONNIER</t>
  </si>
  <si>
    <t xml:space="preserve">Fabriquer et assembler des éléments chaudronnés complexes moCO</t>
  </si>
  <si>
    <t xml:space="preserve">11714</t>
  </si>
  <si>
    <t xml:space="preserve">211</t>
  </si>
  <si>
    <t xml:space="preserve">005838</t>
  </si>
  <si>
    <t xml:space="preserve">18172</t>
  </si>
  <si>
    <t xml:space="preserve">280</t>
  </si>
  <si>
    <t xml:space="preserve">29/03/2019</t>
  </si>
  <si>
    <t xml:space="preserve">005837</t>
  </si>
  <si>
    <t xml:space="preserve">18171</t>
  </si>
  <si>
    <t xml:space="preserve">PBAT</t>
  </si>
  <si>
    <t xml:space="preserve">Réaliser des travaux de peinture à l'intérieur de bâtiments en qualité de finition B moCO</t>
  </si>
  <si>
    <t xml:space="preserve">11736</t>
  </si>
  <si>
    <t xml:space="preserve">250</t>
  </si>
  <si>
    <t xml:space="preserve">16/10/2019</t>
  </si>
  <si>
    <t xml:space="preserve">19/12/2019</t>
  </si>
  <si>
    <t xml:space="preserve">005833</t>
  </si>
  <si>
    <t xml:space="preserve">18167</t>
  </si>
  <si>
    <t xml:space="preserve">PBAT m2 moCO</t>
  </si>
  <si>
    <t xml:space="preserve">28/01/2019</t>
  </si>
  <si>
    <t xml:space="preserve">005831</t>
  </si>
  <si>
    <t xml:space="preserve">18165</t>
  </si>
  <si>
    <t xml:space="preserve">AEB m1 moCO</t>
  </si>
  <si>
    <t xml:space="preserve">Réaliser les travaux d'entretien et d'aménagement sur l'enveloppe intérieure d'un bâtiment</t>
  </si>
  <si>
    <t xml:space="preserve">11667</t>
  </si>
  <si>
    <t xml:space="preserve">10/05/2019</t>
  </si>
  <si>
    <t xml:space="preserve">005830</t>
  </si>
  <si>
    <t xml:space="preserve">18164</t>
  </si>
  <si>
    <t xml:space="preserve">MACON m1 moCO</t>
  </si>
  <si>
    <t xml:space="preserve">Réaliser des ouvrages en maçonnerie</t>
  </si>
  <si>
    <t xml:space="preserve">11969</t>
  </si>
  <si>
    <t xml:space="preserve">25/10/2019</t>
  </si>
  <si>
    <t xml:space="preserve">005829</t>
  </si>
  <si>
    <t xml:space="preserve">18163</t>
  </si>
  <si>
    <t xml:space="preserve">MBA m3 moCO</t>
  </si>
  <si>
    <t xml:space="preserve">Réaliser des enduits dans du bâti ancien</t>
  </si>
  <si>
    <t xml:space="preserve">11967</t>
  </si>
  <si>
    <t xml:space="preserve">005828</t>
  </si>
  <si>
    <t xml:space="preserve">18162</t>
  </si>
  <si>
    <t xml:space="preserve">005826</t>
  </si>
  <si>
    <t xml:space="preserve">18160</t>
  </si>
  <si>
    <t xml:space="preserve">Chaudronnier JO2015.1</t>
  </si>
  <si>
    <t xml:space="preserve">005827</t>
  </si>
  <si>
    <t xml:space="preserve">1188</t>
  </si>
  <si>
    <t xml:space="preserve">1048</t>
  </si>
  <si>
    <t xml:space="preserve">02/04/2019</t>
  </si>
  <si>
    <t xml:space="preserve">005823</t>
  </si>
  <si>
    <t xml:space="preserve">18156</t>
  </si>
  <si>
    <t xml:space="preserve">AR</t>
  </si>
  <si>
    <t xml:space="preserve">Agent(e) de restauration JO2016.1</t>
  </si>
  <si>
    <t xml:space="preserve">005824</t>
  </si>
  <si>
    <t xml:space="preserve">07081</t>
  </si>
  <si>
    <t xml:space="preserve">491</t>
  </si>
  <si>
    <t xml:space="preserve">209</t>
  </si>
  <si>
    <t xml:space="preserve">14/01/2019</t>
  </si>
  <si>
    <t xml:space="preserve">07/06/2019</t>
  </si>
  <si>
    <t xml:space="preserve">005821</t>
  </si>
  <si>
    <t xml:space="preserve">18154</t>
  </si>
  <si>
    <t xml:space="preserve">SERVEUR</t>
  </si>
  <si>
    <t xml:space="preserve">Serveur (se) en restauration modularisé JO 2014</t>
  </si>
  <si>
    <t xml:space="preserve">005822</t>
  </si>
  <si>
    <t xml:space="preserve">09570</t>
  </si>
  <si>
    <t xml:space="preserve">275</t>
  </si>
  <si>
    <t xml:space="preserve">005817</t>
  </si>
  <si>
    <t xml:space="preserve">18150</t>
  </si>
  <si>
    <t xml:space="preserve">005818</t>
  </si>
  <si>
    <t xml:space="preserve">251</t>
  </si>
  <si>
    <t xml:space="preserve">03/05/2019</t>
  </si>
  <si>
    <t xml:space="preserve">005814</t>
  </si>
  <si>
    <t xml:space="preserve">18148</t>
  </si>
  <si>
    <t xml:space="preserve">CUISINIER</t>
  </si>
  <si>
    <t xml:space="preserve">Cuisinier</t>
  </si>
  <si>
    <t xml:space="preserve">1110</t>
  </si>
  <si>
    <t xml:space="preserve">900</t>
  </si>
  <si>
    <t xml:space="preserve">18/06/2020</t>
  </si>
  <si>
    <t xml:space="preserve">005812</t>
  </si>
  <si>
    <t xml:space="preserve">18146</t>
  </si>
  <si>
    <t xml:space="preserve">Cuisinier/e modularisé JO 2014.2</t>
  </si>
  <si>
    <t xml:space="preserve">005813</t>
  </si>
  <si>
    <t xml:space="preserve">28/02/2020</t>
  </si>
  <si>
    <t xml:space="preserve">PSDOM</t>
  </si>
  <si>
    <t xml:space="preserve">005810</t>
  </si>
  <si>
    <t xml:space="preserve">18144</t>
  </si>
  <si>
    <t xml:space="preserve">Cuisinier/e</t>
  </si>
  <si>
    <t xml:space="preserve">005811</t>
  </si>
  <si>
    <t xml:space="preserve">1117</t>
  </si>
  <si>
    <t xml:space="preserve">907</t>
  </si>
  <si>
    <t xml:space="preserve">18/10/2019</t>
  </si>
  <si>
    <t xml:space="preserve">005807</t>
  </si>
  <si>
    <t xml:space="preserve">18158</t>
  </si>
  <si>
    <t xml:space="preserve">005825</t>
  </si>
  <si>
    <t xml:space="preserve">1180</t>
  </si>
  <si>
    <t xml:space="preserve">1047</t>
  </si>
  <si>
    <t xml:space="preserve">10/01/2019</t>
  </si>
  <si>
    <t xml:space="preserve">005805</t>
  </si>
  <si>
    <t xml:space="preserve">18215</t>
  </si>
  <si>
    <t xml:space="preserve">MAG</t>
  </si>
  <si>
    <t xml:space="preserve">Menuisier agenceur JO2016.1</t>
  </si>
  <si>
    <t xml:space="preserve">1097</t>
  </si>
  <si>
    <t xml:space="preserve">957</t>
  </si>
  <si>
    <t xml:space="preserve">10/04/2020</t>
  </si>
  <si>
    <t xml:space="preserve">005803</t>
  </si>
  <si>
    <t xml:space="preserve">18140</t>
  </si>
  <si>
    <t xml:space="preserve">005804</t>
  </si>
  <si>
    <t xml:space="preserve">1074</t>
  </si>
  <si>
    <t xml:space="preserve">934</t>
  </si>
  <si>
    <t xml:space="preserve">03/04/2019</t>
  </si>
  <si>
    <t xml:space="preserve">005800</t>
  </si>
  <si>
    <t xml:space="preserve">18138</t>
  </si>
  <si>
    <t xml:space="preserve">PLAQUISTE</t>
  </si>
  <si>
    <t xml:space="preserve">005801</t>
  </si>
  <si>
    <t xml:space="preserve">844</t>
  </si>
  <si>
    <t xml:space="preserve">704</t>
  </si>
  <si>
    <t xml:space="preserve">21/02/2020</t>
  </si>
  <si>
    <t xml:space="preserve">005796</t>
  </si>
  <si>
    <t xml:space="preserve">18134</t>
  </si>
  <si>
    <t xml:space="preserve">Plaquiste</t>
  </si>
  <si>
    <t xml:space="preserve">005797</t>
  </si>
  <si>
    <t xml:space="preserve">830</t>
  </si>
  <si>
    <t xml:space="preserve">702</t>
  </si>
  <si>
    <t xml:space="preserve">17</t>
  </si>
  <si>
    <t xml:space="preserve">07/01/2019</t>
  </si>
  <si>
    <t xml:space="preserve">28/06/2019</t>
  </si>
  <si>
    <t xml:space="preserve">005787</t>
  </si>
  <si>
    <t xml:space="preserve">18125</t>
  </si>
  <si>
    <t xml:space="preserve">ASSP moDL</t>
  </si>
  <si>
    <t xml:space="preserve">005788</t>
  </si>
  <si>
    <t xml:space="preserve">525</t>
  </si>
  <si>
    <t xml:space="preserve">420</t>
  </si>
  <si>
    <t xml:space="preserve">25/04/2019</t>
  </si>
  <si>
    <t xml:space="preserve">005784</t>
  </si>
  <si>
    <t xml:space="preserve">18122</t>
  </si>
  <si>
    <t xml:space="preserve">PIC PC-Atelier 4</t>
  </si>
  <si>
    <t xml:space="preserve">Prépa Compétences 4 - Compétences de base métier</t>
  </si>
  <si>
    <t xml:space="preserve">12281</t>
  </si>
  <si>
    <t xml:space="preserve">1787</t>
  </si>
  <si>
    <t xml:space="preserve">04/06/2018</t>
  </si>
  <si>
    <t xml:space="preserve">005783</t>
  </si>
  <si>
    <t xml:space="preserve">18121</t>
  </si>
  <si>
    <t xml:space="preserve">PIC PC-Atelier 3</t>
  </si>
  <si>
    <t xml:space="preserve">Prépa Compétences 3 - Compétences Numériques</t>
  </si>
  <si>
    <t xml:space="preserve">12280</t>
  </si>
  <si>
    <t xml:space="preserve">005782</t>
  </si>
  <si>
    <t xml:space="preserve">18175</t>
  </si>
  <si>
    <t xml:space="preserve">1183</t>
  </si>
  <si>
    <t xml:space="preserve">1008</t>
  </si>
  <si>
    <t xml:space="preserve">06/02/2019</t>
  </si>
  <si>
    <t xml:space="preserve">005779</t>
  </si>
  <si>
    <t xml:space="preserve">18118</t>
  </si>
  <si>
    <t xml:space="preserve">005780</t>
  </si>
  <si>
    <t xml:space="preserve">005124</t>
  </si>
  <si>
    <t xml:space="preserve">18036</t>
  </si>
  <si>
    <t xml:space="preserve">Agent d'entretien du bâtiment</t>
  </si>
  <si>
    <t xml:space="preserve">005125</t>
  </si>
  <si>
    <t xml:space="preserve">1059</t>
  </si>
  <si>
    <t xml:space="preserve">16/04/2018</t>
  </si>
  <si>
    <t xml:space="preserve">11/01/2019</t>
  </si>
  <si>
    <t xml:space="preserve">107</t>
  </si>
  <si>
    <t xml:space="preserve">005107</t>
  </si>
  <si>
    <t xml:space="preserve">18025</t>
  </si>
  <si>
    <t xml:space="preserve">CDTBGC</t>
  </si>
  <si>
    <t xml:space="preserve">Conducteur de travaux du bâtiment et du génie civil</t>
  </si>
  <si>
    <t xml:space="preserve">005108</t>
  </si>
  <si>
    <t xml:space="preserve">12014</t>
  </si>
  <si>
    <t xml:space="preserve">1402</t>
  </si>
  <si>
    <t xml:space="preserve">1142</t>
  </si>
  <si>
    <t xml:space="preserve">260</t>
  </si>
  <si>
    <t xml:space="preserve">005103</t>
  </si>
  <si>
    <t xml:space="preserve">18021</t>
  </si>
  <si>
    <t xml:space="preserve">TEAB</t>
  </si>
  <si>
    <t xml:space="preserve">Technicien en électricité et automatismes du bâtiment</t>
  </si>
  <si>
    <t xml:space="preserve">005104</t>
  </si>
  <si>
    <t xml:space="preserve">09807</t>
  </si>
  <si>
    <t xml:space="preserve">1187</t>
  </si>
  <si>
    <t xml:space="preserve">977</t>
  </si>
  <si>
    <t xml:space="preserve">22/08/2018</t>
  </si>
  <si>
    <t xml:space="preserve">005078</t>
  </si>
  <si>
    <t xml:space="preserve">17496</t>
  </si>
  <si>
    <t xml:space="preserve">Formateur (trice) Professionnel d'Adultes</t>
  </si>
  <si>
    <t xml:space="preserve">1157</t>
  </si>
  <si>
    <t xml:space="preserve">772</t>
  </si>
  <si>
    <t xml:space="preserve">385</t>
  </si>
  <si>
    <t xml:space="preserve">22/05/2018</t>
  </si>
  <si>
    <t xml:space="preserve">005061</t>
  </si>
  <si>
    <t xml:space="preserve">17482</t>
  </si>
  <si>
    <t xml:space="preserve">1918</t>
  </si>
  <si>
    <t xml:space="preserve">04/12/2017</t>
  </si>
  <si>
    <t xml:space="preserve">005060</t>
  </si>
  <si>
    <t xml:space="preserve">17481</t>
  </si>
  <si>
    <t xml:space="preserve">005058</t>
  </si>
  <si>
    <t xml:space="preserve">17479</t>
  </si>
  <si>
    <t xml:space="preserve">005057</t>
  </si>
  <si>
    <t xml:space="preserve">17478</t>
  </si>
  <si>
    <t xml:space="preserve">005055</t>
  </si>
  <si>
    <t xml:space="preserve">17476</t>
  </si>
  <si>
    <t xml:space="preserve">005054</t>
  </si>
  <si>
    <t xml:space="preserve">17475</t>
  </si>
  <si>
    <t xml:space="preserve">004965</t>
  </si>
  <si>
    <t xml:space="preserve">17410</t>
  </si>
  <si>
    <t xml:space="preserve">CUISINIER(E)</t>
  </si>
  <si>
    <t xml:space="preserve">1116</t>
  </si>
  <si>
    <t xml:space="preserve">921</t>
  </si>
  <si>
    <t xml:space="preserve">195</t>
  </si>
  <si>
    <t xml:space="preserve">21/11/2018</t>
  </si>
  <si>
    <t xml:space="preserve">004963</t>
  </si>
  <si>
    <t xml:space="preserve">17408</t>
  </si>
  <si>
    <t xml:space="preserve">1121</t>
  </si>
  <si>
    <t xml:space="preserve">202</t>
  </si>
  <si>
    <t xml:space="preserve">05/06/2018</t>
  </si>
  <si>
    <t xml:space="preserve">08/02/2019</t>
  </si>
  <si>
    <t xml:space="preserve">004882</t>
  </si>
  <si>
    <t xml:space="preserve">17340</t>
  </si>
  <si>
    <t xml:space="preserve">1204</t>
  </si>
  <si>
    <t xml:space="preserve">802</t>
  </si>
  <si>
    <t xml:space="preserve">402</t>
  </si>
  <si>
    <t xml:space="preserve">24/09/2018</t>
  </si>
  <si>
    <t xml:space="preserve">109</t>
  </si>
  <si>
    <t xml:space="preserve">004865</t>
  </si>
  <si>
    <t xml:space="preserve">17325</t>
  </si>
  <si>
    <t xml:space="preserve">TMECCER</t>
  </si>
  <si>
    <t xml:space="preserve">Technicien de maintenance en équipements de chauffage, de climatisation et d'énergies reno</t>
  </si>
  <si>
    <t xml:space="preserve">09820</t>
  </si>
  <si>
    <t xml:space="preserve">004863</t>
  </si>
  <si>
    <t xml:space="preserve">17323</t>
  </si>
  <si>
    <t xml:space="preserve">1258</t>
  </si>
  <si>
    <t xml:space="preserve">1118</t>
  </si>
  <si>
    <t xml:space="preserve">05/09/2018</t>
  </si>
  <si>
    <t xml:space="preserve">29/05/2019</t>
  </si>
  <si>
    <t xml:space="preserve">004862</t>
  </si>
  <si>
    <t xml:space="preserve">17322</t>
  </si>
  <si>
    <t xml:space="preserve">1254</t>
  </si>
  <si>
    <t xml:space="preserve">1122</t>
  </si>
  <si>
    <t xml:space="preserve">132</t>
  </si>
  <si>
    <t xml:space="preserve">11/04/2018</t>
  </si>
  <si>
    <t xml:space="preserve">18/01/2019</t>
  </si>
  <si>
    <t xml:space="preserve">004858</t>
  </si>
  <si>
    <t xml:space="preserve">17318</t>
  </si>
  <si>
    <t xml:space="preserve">911</t>
  </si>
  <si>
    <t xml:space="preserve">12/04/2019</t>
  </si>
  <si>
    <t xml:space="preserve">004853</t>
  </si>
  <si>
    <t xml:space="preserve">17313</t>
  </si>
  <si>
    <t xml:space="preserve">EE</t>
  </si>
  <si>
    <t xml:space="preserve">Electricien d'équipement JO2013.2</t>
  </si>
  <si>
    <t xml:space="preserve">1145</t>
  </si>
  <si>
    <t xml:space="preserve">865</t>
  </si>
  <si>
    <t xml:space="preserve">23/08/2018</t>
  </si>
  <si>
    <t xml:space="preserve">004657</t>
  </si>
  <si>
    <t xml:space="preserve">17126</t>
  </si>
  <si>
    <t xml:space="preserve">1179</t>
  </si>
  <si>
    <t xml:space="preserve">1004</t>
  </si>
  <si>
    <t xml:space="preserve">004656</t>
  </si>
  <si>
    <t xml:space="preserve">17125</t>
  </si>
  <si>
    <t xml:space="preserve">1013</t>
  </si>
  <si>
    <t xml:space="preserve">14/05/2018</t>
  </si>
  <si>
    <t xml:space="preserve">004566</t>
  </si>
  <si>
    <t xml:space="preserve">17043</t>
  </si>
  <si>
    <t xml:space="preserve">MACON</t>
  </si>
  <si>
    <t xml:space="preserve">Maçon</t>
  </si>
  <si>
    <t xml:space="preserve">904</t>
  </si>
  <si>
    <t xml:space="preserve">764</t>
  </si>
  <si>
    <t xml:space="preserve">29/08/2018</t>
  </si>
  <si>
    <t xml:space="preserve">08/03/2019</t>
  </si>
  <si>
    <t xml:space="preserve">004563</t>
  </si>
  <si>
    <t xml:space="preserve">17040</t>
  </si>
  <si>
    <t xml:space="preserve">841</t>
  </si>
  <si>
    <t xml:space="preserve">701</t>
  </si>
  <si>
    <t xml:space="preserve">22/02/2019</t>
  </si>
  <si>
    <t xml:space="preserve">004560</t>
  </si>
  <si>
    <t xml:space="preserve">17037</t>
  </si>
  <si>
    <t xml:space="preserve">Menuisier agenceur</t>
  </si>
  <si>
    <t xml:space="preserve">1086</t>
  </si>
  <si>
    <t xml:space="preserve">946</t>
  </si>
  <si>
    <t xml:space="preserve">003966</t>
  </si>
  <si>
    <t xml:space="preserve">16028</t>
  </si>
  <si>
    <t xml:space="preserve">CIP alternance</t>
  </si>
  <si>
    <t xml:space="preserve">Conseiller/ère en Insertion Professionnelle - alternance</t>
  </si>
  <si>
    <t xml:space="preserve">4349</t>
  </si>
  <si>
    <t xml:space="preserve">670</t>
  </si>
  <si>
    <t xml:space="preserve">3679</t>
  </si>
  <si>
    <t xml:space="preserve">16/01/2017</t>
  </si>
  <si>
    <t xml:space="preserve">21011</t>
  </si>
  <si>
    <t xml:space="preserve">159</t>
  </si>
  <si>
    <t xml:space="preserve">002271</t>
  </si>
  <si>
    <t xml:space="preserve">Excel niv1</t>
  </si>
  <si>
    <t xml:space="preserve">Excel - niveau 1</t>
  </si>
  <si>
    <t xml:space="preserve">11438</t>
  </si>
  <si>
    <t xml:space="preserve">002270</t>
  </si>
  <si>
    <t xml:space="preserve">19088</t>
  </si>
  <si>
    <t xml:space="preserve">Word niv1</t>
  </si>
  <si>
    <t xml:space="preserve">Word - niveau 1</t>
  </si>
  <si>
    <t xml:space="preserve">11436</t>
  </si>
  <si>
    <t xml:space="preserve">162</t>
  </si>
  <si>
    <t xml:space="preserve">002266</t>
  </si>
  <si>
    <t xml:space="preserve">19084</t>
  </si>
  <si>
    <t xml:space="preserve">NTC Alternance</t>
  </si>
  <si>
    <t xml:space="preserve">Négociateur technico-commercial Alternance</t>
  </si>
  <si>
    <t xml:space="preserve">10868</t>
  </si>
  <si>
    <t xml:space="preserve">837</t>
  </si>
  <si>
    <t xml:space="preserve">11/12/2020</t>
  </si>
  <si>
    <t xml:space="preserve">002265</t>
  </si>
  <si>
    <t xml:space="preserve">798</t>
  </si>
  <si>
    <t xml:space="preserve">11/09/2020</t>
  </si>
  <si>
    <t xml:space="preserve">002263</t>
  </si>
  <si>
    <t xml:space="preserve">CC Alternance</t>
  </si>
  <si>
    <t xml:space="preserve">Conseiller commercial Alternance</t>
  </si>
  <si>
    <t xml:space="preserve">05210</t>
  </si>
  <si>
    <t xml:space="preserve">665</t>
  </si>
  <si>
    <t xml:space="preserve">002262</t>
  </si>
  <si>
    <t xml:space="preserve">19080</t>
  </si>
  <si>
    <t xml:space="preserve">002260</t>
  </si>
  <si>
    <t xml:space="preserve">19078</t>
  </si>
  <si>
    <t xml:space="preserve">EAA Alternance</t>
  </si>
  <si>
    <t xml:space="preserve">Employé administratif et d'accueil Alternance</t>
  </si>
  <si>
    <t xml:space="preserve">11519</t>
  </si>
  <si>
    <t xml:space="preserve">1654</t>
  </si>
  <si>
    <t xml:space="preserve">1444</t>
  </si>
  <si>
    <t xml:space="preserve">002259</t>
  </si>
  <si>
    <t xml:space="preserve">19077</t>
  </si>
  <si>
    <t xml:space="preserve">1646</t>
  </si>
  <si>
    <t xml:space="preserve">1436</t>
  </si>
  <si>
    <t xml:space="preserve">002258</t>
  </si>
  <si>
    <t xml:space="preserve">1966</t>
  </si>
  <si>
    <t xml:space="preserve">530</t>
  </si>
  <si>
    <t xml:space="preserve">15/04/2019</t>
  </si>
  <si>
    <t xml:space="preserve">22/06/2020</t>
  </si>
  <si>
    <t xml:space="preserve">002257</t>
  </si>
  <si>
    <t xml:space="preserve">19075</t>
  </si>
  <si>
    <t xml:space="preserve">ARH Alternance</t>
  </si>
  <si>
    <t xml:space="preserve">Assistant ressources humaines Alternance</t>
  </si>
  <si>
    <t xml:space="preserve">10293</t>
  </si>
  <si>
    <t xml:space="preserve">817</t>
  </si>
  <si>
    <t xml:space="preserve">829</t>
  </si>
  <si>
    <t xml:space="preserve">002256</t>
  </si>
  <si>
    <t xml:space="preserve">19074</t>
  </si>
  <si>
    <t xml:space="preserve">002254</t>
  </si>
  <si>
    <t xml:space="preserve">AD Alternance</t>
  </si>
  <si>
    <t xml:space="preserve">Assistant(e) de Direction Alternance</t>
  </si>
  <si>
    <t xml:space="preserve">10740</t>
  </si>
  <si>
    <t xml:space="preserve">1649</t>
  </si>
  <si>
    <t xml:space="preserve">809</t>
  </si>
  <si>
    <t xml:space="preserve">840</t>
  </si>
  <si>
    <t xml:space="preserve">002253</t>
  </si>
  <si>
    <t xml:space="preserve">19071</t>
  </si>
  <si>
    <t xml:space="preserve">1657</t>
  </si>
  <si>
    <t xml:space="preserve">18/09/2020</t>
  </si>
  <si>
    <t xml:space="preserve">002252</t>
  </si>
  <si>
    <t xml:space="preserve">1638</t>
  </si>
  <si>
    <t xml:space="preserve">002250</t>
  </si>
  <si>
    <t xml:space="preserve">ACOM Alternance</t>
  </si>
  <si>
    <t xml:space="preserve">Assistant Commercial Alternance</t>
  </si>
  <si>
    <t xml:space="preserve">10295</t>
  </si>
  <si>
    <t xml:space="preserve">949</t>
  </si>
  <si>
    <t xml:space="preserve">690</t>
  </si>
  <si>
    <t xml:space="preserve">002249</t>
  </si>
  <si>
    <t xml:space="preserve">19067</t>
  </si>
  <si>
    <t xml:space="preserve">002247</t>
  </si>
  <si>
    <t xml:space="preserve">19065</t>
  </si>
  <si>
    <t xml:space="preserve">SAMS Alternance</t>
  </si>
  <si>
    <t xml:space="preserve">Secrétaire assistant médico-social - Alternance</t>
  </si>
  <si>
    <t xml:space="preserve">02763</t>
  </si>
  <si>
    <t xml:space="preserve">765</t>
  </si>
  <si>
    <t xml:space="preserve">002245</t>
  </si>
  <si>
    <t xml:space="preserve">19063</t>
  </si>
  <si>
    <t xml:space="preserve">773</t>
  </si>
  <si>
    <t xml:space="preserve">002243</t>
  </si>
  <si>
    <t xml:space="preserve">19061</t>
  </si>
  <si>
    <t xml:space="preserve">SA Alternance</t>
  </si>
  <si>
    <t xml:space="preserve">Secrétaire assistant Alternance</t>
  </si>
  <si>
    <t xml:space="preserve">09659</t>
  </si>
  <si>
    <t xml:space="preserve">1643</t>
  </si>
  <si>
    <t xml:space="preserve">002242</t>
  </si>
  <si>
    <t xml:space="preserve">19060</t>
  </si>
  <si>
    <t xml:space="preserve">1632</t>
  </si>
  <si>
    <t xml:space="preserve">1002</t>
  </si>
  <si>
    <t xml:space="preserve">002239</t>
  </si>
  <si>
    <t xml:space="preserve">002240</t>
  </si>
  <si>
    <t xml:space="preserve">1540</t>
  </si>
  <si>
    <t xml:space="preserve">08/04/2019</t>
  </si>
  <si>
    <t xml:space="preserve">13/03/2020</t>
  </si>
  <si>
    <t xml:space="preserve">002234</t>
  </si>
  <si>
    <t xml:space="preserve">002235</t>
  </si>
  <si>
    <t xml:space="preserve">945</t>
  </si>
  <si>
    <t xml:space="preserve">002228</t>
  </si>
  <si>
    <t xml:space="preserve">19050</t>
  </si>
  <si>
    <t xml:space="preserve">Init Word Excel</t>
  </si>
  <si>
    <t xml:space="preserve">Initiation Word Excel avec passage du Tosa</t>
  </si>
  <si>
    <t xml:space="preserve">12056</t>
  </si>
  <si>
    <t xml:space="preserve">843</t>
  </si>
  <si>
    <t xml:space="preserve">67</t>
  </si>
  <si>
    <t xml:space="preserve">776</t>
  </si>
  <si>
    <t xml:space="preserve">002226</t>
  </si>
  <si>
    <t xml:space="preserve">19048</t>
  </si>
  <si>
    <t xml:space="preserve">002227</t>
  </si>
  <si>
    <t xml:space="preserve">1497</t>
  </si>
  <si>
    <t xml:space="preserve">839</t>
  </si>
  <si>
    <t xml:space="preserve">21/03/2019</t>
  </si>
  <si>
    <t xml:space="preserve">002219</t>
  </si>
  <si>
    <t xml:space="preserve">EAA</t>
  </si>
  <si>
    <t xml:space="preserve">Employé administratif et d'accueil</t>
  </si>
  <si>
    <t xml:space="preserve">002220</t>
  </si>
  <si>
    <t xml:space="preserve">905</t>
  </si>
  <si>
    <t xml:space="preserve">730</t>
  </si>
  <si>
    <t xml:space="preserve">002216</t>
  </si>
  <si>
    <t xml:space="preserve">19037</t>
  </si>
  <si>
    <t xml:space="preserve">ARH CCP2</t>
  </si>
  <si>
    <t xml:space="preserve">Assistant ressources humaines CCP2</t>
  </si>
  <si>
    <t xml:space="preserve">002217</t>
  </si>
  <si>
    <t xml:space="preserve">14/06/2019</t>
  </si>
  <si>
    <t xml:space="preserve">002214</t>
  </si>
  <si>
    <t xml:space="preserve">19035</t>
  </si>
  <si>
    <t xml:space="preserve">ACOM CCP 3</t>
  </si>
  <si>
    <t xml:space="preserve">ACOM CCP "Contribuer au développement et à la fidélisation de la clientèle "</t>
  </si>
  <si>
    <t xml:space="preserve">002215</t>
  </si>
  <si>
    <t xml:space="preserve">002212</t>
  </si>
  <si>
    <t xml:space="preserve">19033</t>
  </si>
  <si>
    <t xml:space="preserve">GP</t>
  </si>
  <si>
    <t xml:space="preserve">Gestionnaire de paie</t>
  </si>
  <si>
    <t xml:space="preserve">002213</t>
  </si>
  <si>
    <t xml:space="preserve">09914</t>
  </si>
  <si>
    <t xml:space="preserve">695</t>
  </si>
  <si>
    <t xml:space="preserve">002210</t>
  </si>
  <si>
    <t xml:space="preserve">19031</t>
  </si>
  <si>
    <t xml:space="preserve">SC</t>
  </si>
  <si>
    <t xml:space="preserve">Secrétaire comptable</t>
  </si>
  <si>
    <t xml:space="preserve">002211</t>
  </si>
  <si>
    <t xml:space="preserve">09698</t>
  </si>
  <si>
    <t xml:space="preserve">1209</t>
  </si>
  <si>
    <t xml:space="preserve">1069</t>
  </si>
  <si>
    <t xml:space="preserve">002208</t>
  </si>
  <si>
    <t xml:space="preserve">19029</t>
  </si>
  <si>
    <t xml:space="preserve">ARH</t>
  </si>
  <si>
    <t xml:space="preserve">Assistant ressources humaines</t>
  </si>
  <si>
    <t xml:space="preserve">002209</t>
  </si>
  <si>
    <t xml:space="preserve">938</t>
  </si>
  <si>
    <t xml:space="preserve">03/04/2020</t>
  </si>
  <si>
    <t xml:space="preserve">002206</t>
  </si>
  <si>
    <t xml:space="preserve">19027</t>
  </si>
  <si>
    <t xml:space="preserve">002207</t>
  </si>
  <si>
    <t xml:space="preserve">903</t>
  </si>
  <si>
    <t xml:space="preserve">002204</t>
  </si>
  <si>
    <t xml:space="preserve">NTC</t>
  </si>
  <si>
    <t xml:space="preserve">Négociateur technicocommercial</t>
  </si>
  <si>
    <t xml:space="preserve">002205</t>
  </si>
  <si>
    <t xml:space="preserve">1205</t>
  </si>
  <si>
    <t xml:space="preserve">869</t>
  </si>
  <si>
    <t xml:space="preserve">336</t>
  </si>
  <si>
    <t xml:space="preserve">15/05/2020</t>
  </si>
  <si>
    <t xml:space="preserve">002202</t>
  </si>
  <si>
    <t xml:space="preserve">19023</t>
  </si>
  <si>
    <t xml:space="preserve">CC</t>
  </si>
  <si>
    <t xml:space="preserve">Conseiller commercial</t>
  </si>
  <si>
    <t xml:space="preserve">002203</t>
  </si>
  <si>
    <t xml:space="preserve">672</t>
  </si>
  <si>
    <t xml:space="preserve">20/03/2020</t>
  </si>
  <si>
    <t xml:space="preserve">167</t>
  </si>
  <si>
    <t xml:space="preserve">002198</t>
  </si>
  <si>
    <t xml:space="preserve">19021</t>
  </si>
  <si>
    <t xml:space="preserve">CMN CCP 3</t>
  </si>
  <si>
    <t xml:space="preserve">Conseiller(ère) médiateur(trice) numérique CCP "Collaborer à la valorisation numérique d'u</t>
  </si>
  <si>
    <t xml:space="preserve">11986</t>
  </si>
  <si>
    <t xml:space="preserve">355</t>
  </si>
  <si>
    <t xml:space="preserve">18/04/2019</t>
  </si>
  <si>
    <t xml:space="preserve">002196</t>
  </si>
  <si>
    <t xml:space="preserve">19019</t>
  </si>
  <si>
    <t xml:space="preserve">SAMS</t>
  </si>
  <si>
    <t xml:space="preserve">Secrétaire assistant médico-social</t>
  </si>
  <si>
    <t xml:space="preserve">002197</t>
  </si>
  <si>
    <t xml:space="preserve">940</t>
  </si>
  <si>
    <t xml:space="preserve">002193</t>
  </si>
  <si>
    <t xml:space="preserve">SA</t>
  </si>
  <si>
    <t xml:space="preserve">Secrétaire assistant</t>
  </si>
  <si>
    <t xml:space="preserve">002194</t>
  </si>
  <si>
    <t xml:space="preserve">800</t>
  </si>
  <si>
    <t xml:space="preserve">660</t>
  </si>
  <si>
    <t xml:space="preserve">002191</t>
  </si>
  <si>
    <t xml:space="preserve">19014</t>
  </si>
  <si>
    <t xml:space="preserve">AD</t>
  </si>
  <si>
    <t xml:space="preserve">Assistant(e) de Direction</t>
  </si>
  <si>
    <t xml:space="preserve">002192</t>
  </si>
  <si>
    <t xml:space="preserve">973</t>
  </si>
  <si>
    <t xml:space="preserve">868</t>
  </si>
  <si>
    <t xml:space="preserve">27/03/2020</t>
  </si>
  <si>
    <t xml:space="preserve">002189</t>
  </si>
  <si>
    <t xml:space="preserve">ACOM</t>
  </si>
  <si>
    <t xml:space="preserve">Assistant Commercial modularisé</t>
  </si>
  <si>
    <t xml:space="preserve">002187</t>
  </si>
  <si>
    <t xml:space="preserve">SA CCP2</t>
  </si>
  <si>
    <t xml:space="preserve">Secrétaire assistant CCP2</t>
  </si>
  <si>
    <t xml:space="preserve">002188</t>
  </si>
  <si>
    <t xml:space="preserve">002185</t>
  </si>
  <si>
    <t xml:space="preserve">19008</t>
  </si>
  <si>
    <t xml:space="preserve">AD CCP3</t>
  </si>
  <si>
    <t xml:space="preserve">Assistant(e) de Direction CCP3</t>
  </si>
  <si>
    <t xml:space="preserve">002186</t>
  </si>
  <si>
    <t xml:space="preserve">002183</t>
  </si>
  <si>
    <t xml:space="preserve">ACOM CCP1</t>
  </si>
  <si>
    <t xml:space="preserve">Assistant Commercial CCP1</t>
  </si>
  <si>
    <t xml:space="preserve">002184</t>
  </si>
  <si>
    <t xml:space="preserve">002182</t>
  </si>
  <si>
    <t xml:space="preserve">EAA CCP3</t>
  </si>
  <si>
    <t xml:space="preserve">Employé administratif et d'accueil CCP3</t>
  </si>
  <si>
    <t xml:space="preserve">233</t>
  </si>
  <si>
    <t xml:space="preserve">187</t>
  </si>
  <si>
    <t xml:space="preserve">002176</t>
  </si>
  <si>
    <t xml:space="preserve">18212</t>
  </si>
  <si>
    <t xml:space="preserve">AD CCP ttment Info</t>
  </si>
  <si>
    <t xml:space="preserve">Assistant(e) de Direction CCP</t>
  </si>
  <si>
    <t xml:space="preserve">1472</t>
  </si>
  <si>
    <t xml:space="preserve">1091</t>
  </si>
  <si>
    <t xml:space="preserve">002175</t>
  </si>
  <si>
    <t xml:space="preserve">18211</t>
  </si>
  <si>
    <t xml:space="preserve">POEC Anim. e comm</t>
  </si>
  <si>
    <t xml:space="preserve">Poec animateur e commerce</t>
  </si>
  <si>
    <t xml:space="preserve">12093</t>
  </si>
  <si>
    <t xml:space="preserve">397</t>
  </si>
  <si>
    <t xml:space="preserve">17/12/2018</t>
  </si>
  <si>
    <t xml:space="preserve">002171</t>
  </si>
  <si>
    <t xml:space="preserve">WD</t>
  </si>
  <si>
    <t xml:space="preserve">Web designer</t>
  </si>
  <si>
    <t xml:space="preserve">Formation à distance</t>
  </si>
  <si>
    <t xml:space="preserve">002172</t>
  </si>
  <si>
    <t xml:space="preserve">09791</t>
  </si>
  <si>
    <t xml:space="preserve">1137</t>
  </si>
  <si>
    <t xml:space="preserve">269</t>
  </si>
  <si>
    <t xml:space="preserve">28/03/2019</t>
  </si>
  <si>
    <t xml:space="preserve">163</t>
  </si>
  <si>
    <t xml:space="preserve">002169</t>
  </si>
  <si>
    <t xml:space="preserve">VCM CCP2</t>
  </si>
  <si>
    <t xml:space="preserve">Vendre et conseiller le client en magasin</t>
  </si>
  <si>
    <t xml:space="preserve">12086</t>
  </si>
  <si>
    <t xml:space="preserve">534</t>
  </si>
  <si>
    <t xml:space="preserve">05/12/2018</t>
  </si>
  <si>
    <t xml:space="preserve">002158</t>
  </si>
  <si>
    <t xml:space="preserve">891</t>
  </si>
  <si>
    <t xml:space="preserve">716</t>
  </si>
  <si>
    <t xml:space="preserve">29/10/2018</t>
  </si>
  <si>
    <t xml:space="preserve">161</t>
  </si>
  <si>
    <t xml:space="preserve">002154</t>
  </si>
  <si>
    <t xml:space="preserve">18194</t>
  </si>
  <si>
    <t xml:space="preserve">POEC CRCD conseil</t>
  </si>
  <si>
    <t xml:space="preserve">POEC DIGITALE CCP CRCD Assurer des prestations de services et du conseil en RCD</t>
  </si>
  <si>
    <t xml:space="preserve">SPOC CRCD1</t>
  </si>
  <si>
    <t xml:space="preserve">12238</t>
  </si>
  <si>
    <t xml:space="preserve">002151</t>
  </si>
  <si>
    <t xml:space="preserve">18191</t>
  </si>
  <si>
    <t xml:space="preserve">002152</t>
  </si>
  <si>
    <t xml:space="preserve">03/10/2018</t>
  </si>
  <si>
    <t xml:space="preserve">164</t>
  </si>
  <si>
    <t xml:space="preserve">002150</t>
  </si>
  <si>
    <t xml:space="preserve">DWWM</t>
  </si>
  <si>
    <t xml:space="preserve">Développeur web et web mobile</t>
  </si>
  <si>
    <t xml:space="preserve">09951</t>
  </si>
  <si>
    <t xml:space="preserve">1195</t>
  </si>
  <si>
    <t xml:space="preserve">002143</t>
  </si>
  <si>
    <t xml:space="preserve">18184</t>
  </si>
  <si>
    <t xml:space="preserve">622</t>
  </si>
  <si>
    <t xml:space="preserve">002142</t>
  </si>
  <si>
    <t xml:space="preserve">18183</t>
  </si>
  <si>
    <t xml:space="preserve">799</t>
  </si>
  <si>
    <t xml:space="preserve">589</t>
  </si>
  <si>
    <t xml:space="preserve">002141</t>
  </si>
  <si>
    <t xml:space="preserve">18182</t>
  </si>
  <si>
    <t xml:space="preserve">EAA CCP 2</t>
  </si>
  <si>
    <t xml:space="preserve">Employé administratif et d'accueil CCP 2</t>
  </si>
  <si>
    <t xml:space="preserve">346</t>
  </si>
  <si>
    <t xml:space="preserve">002139</t>
  </si>
  <si>
    <t xml:space="preserve">18180</t>
  </si>
  <si>
    <t xml:space="preserve">EAA CCP 1</t>
  </si>
  <si>
    <t xml:space="preserve">Employé administratif et d'accueil CCP 1</t>
  </si>
  <si>
    <t xml:space="preserve">394</t>
  </si>
  <si>
    <t xml:space="preserve">01/03/2019</t>
  </si>
  <si>
    <t xml:space="preserve">002138</t>
  </si>
  <si>
    <t xml:space="preserve">18179</t>
  </si>
  <si>
    <t xml:space="preserve">234</t>
  </si>
  <si>
    <t xml:space="preserve">002137</t>
  </si>
  <si>
    <t xml:space="preserve">18178</t>
  </si>
  <si>
    <t xml:space="preserve">002135</t>
  </si>
  <si>
    <t xml:space="preserve">18176</t>
  </si>
  <si>
    <t xml:space="preserve">AD CCP1</t>
  </si>
  <si>
    <t xml:space="preserve">Assistant(e) de Direction CCP1</t>
  </si>
  <si>
    <t xml:space="preserve">359</t>
  </si>
  <si>
    <t xml:space="preserve">002133</t>
  </si>
  <si>
    <t xml:space="preserve">18174</t>
  </si>
  <si>
    <t xml:space="preserve">1035</t>
  </si>
  <si>
    <t xml:space="preserve">129</t>
  </si>
  <si>
    <t xml:space="preserve">002131</t>
  </si>
  <si>
    <t xml:space="preserve">RPMS Mo 2 et 3</t>
  </si>
  <si>
    <t xml:space="preserve">Responsable de petite et moyenne structure Modules  2 et 3</t>
  </si>
  <si>
    <t xml:space="preserve">07016</t>
  </si>
  <si>
    <t xml:space="preserve">08/01/2019</t>
  </si>
  <si>
    <t xml:space="preserve">002126</t>
  </si>
  <si>
    <t xml:space="preserve">002125</t>
  </si>
  <si>
    <t xml:space="preserve">18166</t>
  </si>
  <si>
    <t xml:space="preserve">002124</t>
  </si>
  <si>
    <t xml:space="preserve">ACOM CCP 2</t>
  </si>
  <si>
    <t xml:space="preserve">ACOM CCP "Participer à l'organisation et au suivi de l'action commerciale"</t>
  </si>
  <si>
    <t xml:space="preserve">002122</t>
  </si>
  <si>
    <t xml:space="preserve">ACOM CCP 1</t>
  </si>
  <si>
    <t xml:space="preserve">ACOM CCP "Assurer l'administration des ventes "</t>
  </si>
  <si>
    <t xml:space="preserve">289</t>
  </si>
  <si>
    <t xml:space="preserve">002121</t>
  </si>
  <si>
    <t xml:space="preserve">Vendre et conseiller le client en magasin moCO</t>
  </si>
  <si>
    <t xml:space="preserve">05/04/2019</t>
  </si>
  <si>
    <t xml:space="preserve">002115</t>
  </si>
  <si>
    <t xml:space="preserve">18157</t>
  </si>
  <si>
    <t xml:space="preserve">002116</t>
  </si>
  <si>
    <t xml:space="preserve">806</t>
  </si>
  <si>
    <t xml:space="preserve">03/01/2019</t>
  </si>
  <si>
    <t xml:space="preserve">18/07/2019</t>
  </si>
  <si>
    <t xml:space="preserve">002105</t>
  </si>
  <si>
    <t xml:space="preserve">931</t>
  </si>
  <si>
    <t xml:space="preserve">25/03/2019</t>
  </si>
  <si>
    <t xml:space="preserve">002104</t>
  </si>
  <si>
    <t xml:space="preserve">18147</t>
  </si>
  <si>
    <t xml:space="preserve">Conseiller commerc</t>
  </si>
  <si>
    <t xml:space="preserve">962</t>
  </si>
  <si>
    <t xml:space="preserve">624</t>
  </si>
  <si>
    <t xml:space="preserve">002102</t>
  </si>
  <si>
    <t xml:space="preserve">18145</t>
  </si>
  <si>
    <t xml:space="preserve">002103</t>
  </si>
  <si>
    <t xml:space="preserve">1242</t>
  </si>
  <si>
    <t xml:space="preserve">002100</t>
  </si>
  <si>
    <t xml:space="preserve">18143</t>
  </si>
  <si>
    <t xml:space="preserve">CDI</t>
  </si>
  <si>
    <t xml:space="preserve">Concepteur Développeur Informatique</t>
  </si>
  <si>
    <t xml:space="preserve">002101</t>
  </si>
  <si>
    <t xml:space="preserve">09952</t>
  </si>
  <si>
    <t xml:space="preserve">1202</t>
  </si>
  <si>
    <t xml:space="preserve">872</t>
  </si>
  <si>
    <t xml:space="preserve">330</t>
  </si>
  <si>
    <t xml:space="preserve">002098</t>
  </si>
  <si>
    <t xml:space="preserve">18141</t>
  </si>
  <si>
    <t xml:space="preserve">DL</t>
  </si>
  <si>
    <t xml:space="preserve">Développeur Logiciel</t>
  </si>
  <si>
    <t xml:space="preserve">002094</t>
  </si>
  <si>
    <t xml:space="preserve">18137</t>
  </si>
  <si>
    <t xml:space="preserve">MUM</t>
  </si>
  <si>
    <t xml:space="preserve">Manager d'univers marchand</t>
  </si>
  <si>
    <t xml:space="preserve">002095</t>
  </si>
  <si>
    <t xml:space="preserve">05272</t>
  </si>
  <si>
    <t xml:space="preserve">1174</t>
  </si>
  <si>
    <t xml:space="preserve">749</t>
  </si>
  <si>
    <t xml:space="preserve">425</t>
  </si>
  <si>
    <t xml:space="preserve">002090</t>
  </si>
  <si>
    <t xml:space="preserve">18133</t>
  </si>
  <si>
    <t xml:space="preserve">vendeur-conseil</t>
  </si>
  <si>
    <t xml:space="preserve">002091</t>
  </si>
  <si>
    <t xml:space="preserve">09855</t>
  </si>
  <si>
    <t xml:space="preserve">908</t>
  </si>
  <si>
    <t xml:space="preserve">585</t>
  </si>
  <si>
    <t xml:space="preserve">323</t>
  </si>
  <si>
    <t xml:space="preserve">002086</t>
  </si>
  <si>
    <t xml:space="preserve">18129</t>
  </si>
  <si>
    <t xml:space="preserve">002087</t>
  </si>
  <si>
    <t xml:space="preserve">697</t>
  </si>
  <si>
    <t xml:space="preserve">002082</t>
  </si>
  <si>
    <t xml:space="preserve">CA</t>
  </si>
  <si>
    <t xml:space="preserve">Comptable assistant</t>
  </si>
  <si>
    <t xml:space="preserve">002083</t>
  </si>
  <si>
    <t xml:space="preserve">09667</t>
  </si>
  <si>
    <t xml:space="preserve">965</t>
  </si>
  <si>
    <t xml:space="preserve">002080</t>
  </si>
  <si>
    <t xml:space="preserve">18123</t>
  </si>
  <si>
    <t xml:space="preserve">002081</t>
  </si>
  <si>
    <t xml:space="preserve">794</t>
  </si>
  <si>
    <t xml:space="preserve">002074</t>
  </si>
  <si>
    <t xml:space="preserve">002075</t>
  </si>
  <si>
    <t xml:space="preserve">791</t>
  </si>
  <si>
    <t xml:space="preserve">002072</t>
  </si>
  <si>
    <t xml:space="preserve">18116</t>
  </si>
  <si>
    <t xml:space="preserve">002073</t>
  </si>
  <si>
    <t xml:space="preserve">833</t>
  </si>
  <si>
    <t xml:space="preserve">002070</t>
  </si>
  <si>
    <t xml:space="preserve">18114</t>
  </si>
  <si>
    <t xml:space="preserve">002071</t>
  </si>
  <si>
    <t xml:space="preserve">968</t>
  </si>
  <si>
    <t xml:space="preserve">828</t>
  </si>
  <si>
    <t xml:space="preserve">002066</t>
  </si>
  <si>
    <t xml:space="preserve">18110</t>
  </si>
  <si>
    <t xml:space="preserve">002067</t>
  </si>
  <si>
    <t xml:space="preserve">1182</t>
  </si>
  <si>
    <t xml:space="preserve">750</t>
  </si>
  <si>
    <t xml:space="preserve">432</t>
  </si>
  <si>
    <t xml:space="preserve">30/08/2019</t>
  </si>
  <si>
    <t xml:space="preserve">002062</t>
  </si>
  <si>
    <t xml:space="preserve">18105</t>
  </si>
  <si>
    <t xml:space="preserve">Vendeur conseil</t>
  </si>
  <si>
    <t xml:space="preserve">002063</t>
  </si>
  <si>
    <t xml:space="preserve">573</t>
  </si>
  <si>
    <t xml:space="preserve">331</t>
  </si>
  <si>
    <t xml:space="preserve">21/06/2019</t>
  </si>
  <si>
    <t xml:space="preserve">002060</t>
  </si>
  <si>
    <t xml:space="preserve">18103</t>
  </si>
  <si>
    <t xml:space="preserve">002061</t>
  </si>
  <si>
    <t xml:space="preserve">747</t>
  </si>
  <si>
    <t xml:space="preserve">17/07/2019</t>
  </si>
  <si>
    <t xml:space="preserve">002057</t>
  </si>
  <si>
    <t xml:space="preserve">18101</t>
  </si>
  <si>
    <t xml:space="preserve">ECM</t>
  </si>
  <si>
    <t xml:space="preserve">Employé commercial en magasin</t>
  </si>
  <si>
    <t xml:space="preserve">002058</t>
  </si>
  <si>
    <t xml:space="preserve">07099</t>
  </si>
  <si>
    <t xml:space="preserve">002052</t>
  </si>
  <si>
    <t xml:space="preserve">18096</t>
  </si>
  <si>
    <t xml:space="preserve">002053</t>
  </si>
  <si>
    <t xml:space="preserve">972</t>
  </si>
  <si>
    <t xml:space="preserve">852</t>
  </si>
  <si>
    <t xml:space="preserve">120</t>
  </si>
  <si>
    <t xml:space="preserve">002046</t>
  </si>
  <si>
    <t xml:space="preserve">18092</t>
  </si>
  <si>
    <t xml:space="preserve">002048</t>
  </si>
  <si>
    <t xml:space="preserve">814</t>
  </si>
  <si>
    <t xml:space="preserve">002043</t>
  </si>
  <si>
    <t xml:space="preserve">18089</t>
  </si>
  <si>
    <t xml:space="preserve">961</t>
  </si>
  <si>
    <t xml:space="preserve">836</t>
  </si>
  <si>
    <t xml:space="preserve">125</t>
  </si>
  <si>
    <t xml:space="preserve">24/05/2019</t>
  </si>
  <si>
    <t xml:space="preserve">002024</t>
  </si>
  <si>
    <t xml:space="preserve">18073</t>
  </si>
  <si>
    <t xml:space="preserve">002016</t>
  </si>
  <si>
    <t xml:space="preserve">18065</t>
  </si>
  <si>
    <t xml:space="preserve">941</t>
  </si>
  <si>
    <t xml:space="preserve">822</t>
  </si>
  <si>
    <t xml:space="preserve">119</t>
  </si>
  <si>
    <t xml:space="preserve">001987</t>
  </si>
  <si>
    <t xml:space="preserve">18039</t>
  </si>
  <si>
    <t xml:space="preserve">001971</t>
  </si>
  <si>
    <t xml:space="preserve">18023</t>
  </si>
  <si>
    <t xml:space="preserve">12/03/2018</t>
  </si>
  <si>
    <t xml:space="preserve">001925</t>
  </si>
  <si>
    <t xml:space="preserve">17254</t>
  </si>
  <si>
    <t xml:space="preserve">588</t>
  </si>
  <si>
    <t xml:space="preserve">001924</t>
  </si>
  <si>
    <t xml:space="preserve">17253</t>
  </si>
  <si>
    <t xml:space="preserve">324</t>
  </si>
  <si>
    <t xml:space="preserve">001873</t>
  </si>
  <si>
    <t xml:space="preserve">17215</t>
  </si>
  <si>
    <t xml:space="preserve">001874</t>
  </si>
  <si>
    <t xml:space="preserve">1257</t>
  </si>
  <si>
    <t xml:space="preserve">18/09/2018</t>
  </si>
  <si>
    <t xml:space="preserve">001815</t>
  </si>
  <si>
    <t xml:space="preserve">17158</t>
  </si>
  <si>
    <t xml:space="preserve">863</t>
  </si>
  <si>
    <t xml:space="preserve">001796</t>
  </si>
  <si>
    <t xml:space="preserve">17143</t>
  </si>
  <si>
    <t xml:space="preserve">752</t>
  </si>
  <si>
    <t xml:space="preserve">447</t>
  </si>
  <si>
    <t xml:space="preserve">001791</t>
  </si>
  <si>
    <t xml:space="preserve">17135</t>
  </si>
  <si>
    <t xml:space="preserve">001792</t>
  </si>
  <si>
    <t xml:space="preserve">1218</t>
  </si>
  <si>
    <t xml:space="preserve">17/05/2019</t>
  </si>
  <si>
    <t xml:space="preserve">001780</t>
  </si>
  <si>
    <t xml:space="preserve">342</t>
  </si>
  <si>
    <t xml:space="preserve">001771</t>
  </si>
  <si>
    <t xml:space="preserve">17117</t>
  </si>
  <si>
    <t xml:space="preserve">COMMERCIAL</t>
  </si>
  <si>
    <t xml:space="preserve">Commercial</t>
  </si>
  <si>
    <t xml:space="preserve">001768</t>
  </si>
  <si>
    <t xml:space="preserve">17115</t>
  </si>
  <si>
    <t xml:space="preserve">RPMS</t>
  </si>
  <si>
    <t xml:space="preserve">Responsable de petite et moyenne structure</t>
  </si>
  <si>
    <t xml:space="preserve">801</t>
  </si>
  <si>
    <t xml:space="preserve">626</t>
  </si>
  <si>
    <t xml:space="preserve">001764</t>
  </si>
  <si>
    <t xml:space="preserve">17111</t>
  </si>
  <si>
    <t xml:space="preserve">915</t>
  </si>
  <si>
    <t xml:space="preserve">724</t>
  </si>
  <si>
    <t xml:space="preserve">17/01/2019</t>
  </si>
  <si>
    <t xml:space="preserve">26/07/2019</t>
  </si>
  <si>
    <t xml:space="preserve">001757</t>
  </si>
  <si>
    <t xml:space="preserve">17104</t>
  </si>
  <si>
    <t xml:space="preserve">Employé Administratif et d'Accueil</t>
  </si>
  <si>
    <t xml:space="preserve">736</t>
  </si>
  <si>
    <t xml:space="preserve">001690</t>
  </si>
  <si>
    <t xml:space="preserve">17038</t>
  </si>
  <si>
    <t xml:space="preserve">Assistant Commercial</t>
  </si>
  <si>
    <t xml:space="preserve">958</t>
  </si>
  <si>
    <t xml:space="preserve">001688</t>
  </si>
  <si>
    <t xml:space="preserve">001674</t>
  </si>
  <si>
    <t xml:space="preserve">17026</t>
  </si>
  <si>
    <t xml:space="preserve">EAA Alt. ARIQ</t>
  </si>
  <si>
    <t xml:space="preserve">Employé Administratif et d'Accueil Alternance</t>
  </si>
  <si>
    <t xml:space="preserve">3167</t>
  </si>
  <si>
    <t xml:space="preserve">540</t>
  </si>
  <si>
    <t xml:space="preserve">2627</t>
  </si>
  <si>
    <t xml:space="preserve">10/04/2017</t>
  </si>
  <si>
    <t xml:space="preserve">25</t>
  </si>
  <si>
    <t xml:space="preserve">25010</t>
  </si>
  <si>
    <t xml:space="preserve">144</t>
  </si>
  <si>
    <t xml:space="preserve">003007</t>
  </si>
  <si>
    <t xml:space="preserve">17050</t>
  </si>
  <si>
    <t xml:space="preserve">AHME moDL</t>
  </si>
  <si>
    <t xml:space="preserve">Agent(e) horloger(ère) en montage et entretien modularisé</t>
  </si>
  <si>
    <t xml:space="preserve">07129</t>
  </si>
  <si>
    <t xml:space="preserve">1050</t>
  </si>
  <si>
    <t xml:space="preserve">11/06/2018</t>
  </si>
  <si>
    <t xml:space="preserve">003009</t>
  </si>
  <si>
    <t xml:space="preserve">17051</t>
  </si>
  <si>
    <t xml:space="preserve">003014</t>
  </si>
  <si>
    <t xml:space="preserve">17054</t>
  </si>
  <si>
    <t xml:space="preserve">HORLO moDL</t>
  </si>
  <si>
    <t xml:space="preserve">Horloger moDL</t>
  </si>
  <si>
    <t xml:space="preserve">09710</t>
  </si>
  <si>
    <t xml:space="preserve">1362</t>
  </si>
  <si>
    <t xml:space="preserve">1222</t>
  </si>
  <si>
    <t xml:space="preserve">02/07/2018</t>
  </si>
  <si>
    <t xml:space="preserve">²</t>
  </si>
  <si>
    <t xml:space="preserve">003068</t>
  </si>
  <si>
    <t xml:space="preserve">17100</t>
  </si>
  <si>
    <t xml:space="preserve">003069</t>
  </si>
  <si>
    <t xml:space="preserve">693</t>
  </si>
  <si>
    <t xml:space="preserve">508</t>
  </si>
  <si>
    <t xml:space="preserve">185</t>
  </si>
  <si>
    <t xml:space="preserve">29/01/2019</t>
  </si>
  <si>
    <t xml:space="preserve">003150</t>
  </si>
  <si>
    <t xml:space="preserve">17179</t>
  </si>
  <si>
    <t xml:space="preserve">SA moDL</t>
  </si>
  <si>
    <t xml:space="preserve">Secrétaire-Assistant(e) modularisé</t>
  </si>
  <si>
    <t xml:space="preserve">26/03/2019</t>
  </si>
  <si>
    <t xml:space="preserve">003157</t>
  </si>
  <si>
    <t xml:space="preserve">17186</t>
  </si>
  <si>
    <t xml:space="preserve">ARH moDL</t>
  </si>
  <si>
    <t xml:space="preserve">Assistant ressources humaines modularisé</t>
  </si>
  <si>
    <t xml:space="preserve">003158</t>
  </si>
  <si>
    <t xml:space="preserve">922</t>
  </si>
  <si>
    <t xml:space="preserve">782</t>
  </si>
  <si>
    <t xml:space="preserve">003175</t>
  </si>
  <si>
    <t xml:space="preserve">17202</t>
  </si>
  <si>
    <t xml:space="preserve">FPA moDL</t>
  </si>
  <si>
    <t xml:space="preserve">Formateur (trice) Professionnel d'Adultes modularisé</t>
  </si>
  <si>
    <t xml:space="preserve">1132</t>
  </si>
  <si>
    <t xml:space="preserve">774</t>
  </si>
  <si>
    <t xml:space="preserve">003161</t>
  </si>
  <si>
    <t xml:space="preserve">17203</t>
  </si>
  <si>
    <t xml:space="preserve">936</t>
  </si>
  <si>
    <t xml:space="preserve">810</t>
  </si>
  <si>
    <t xml:space="preserve">003186</t>
  </si>
  <si>
    <t xml:space="preserve">17214</t>
  </si>
  <si>
    <t xml:space="preserve">CARR</t>
  </si>
  <si>
    <t xml:space="preserve">Carreleur JO2016.1</t>
  </si>
  <si>
    <t xml:space="preserve">003187</t>
  </si>
  <si>
    <t xml:space="preserve">623</t>
  </si>
  <si>
    <t xml:space="preserve">19/09/2018</t>
  </si>
  <si>
    <t xml:space="preserve">003196</t>
  </si>
  <si>
    <t xml:space="preserve">17223</t>
  </si>
  <si>
    <t xml:space="preserve">003197</t>
  </si>
  <si>
    <t xml:space="preserve">1172</t>
  </si>
  <si>
    <t xml:space="preserve">997</t>
  </si>
  <si>
    <t xml:space="preserve">20/02/2019</t>
  </si>
  <si>
    <t xml:space="preserve">003200</t>
  </si>
  <si>
    <t xml:space="preserve">17227</t>
  </si>
  <si>
    <t xml:space="preserve">Maçon JO2016.1</t>
  </si>
  <si>
    <t xml:space="preserve">003202</t>
  </si>
  <si>
    <t xml:space="preserve">003206</t>
  </si>
  <si>
    <t xml:space="preserve">17233</t>
  </si>
  <si>
    <t xml:space="preserve">003207</t>
  </si>
  <si>
    <t xml:space="preserve">1191</t>
  </si>
  <si>
    <t xml:space="preserve">1016</t>
  </si>
  <si>
    <t xml:space="preserve">04/09/2018</t>
  </si>
  <si>
    <t xml:space="preserve">003301</t>
  </si>
  <si>
    <t xml:space="preserve">17311</t>
  </si>
  <si>
    <t xml:space="preserve">SAMS moDL</t>
  </si>
  <si>
    <t xml:space="preserve">Secrétaire-Assistant(e) Médico-Social(e) modularisé</t>
  </si>
  <si>
    <t xml:space="preserve">003303</t>
  </si>
  <si>
    <t xml:space="preserve">17312</t>
  </si>
  <si>
    <t xml:space="preserve">003304</t>
  </si>
  <si>
    <t xml:space="preserve">Secrétaire comptable modularisé</t>
  </si>
  <si>
    <t xml:space="preserve">003305</t>
  </si>
  <si>
    <t xml:space="preserve">1040</t>
  </si>
  <si>
    <t xml:space="preserve">003306</t>
  </si>
  <si>
    <t xml:space="preserve">17315</t>
  </si>
  <si>
    <t xml:space="preserve">1129</t>
  </si>
  <si>
    <t xml:space="preserve">989</t>
  </si>
  <si>
    <t xml:space="preserve">21/08/2018</t>
  </si>
  <si>
    <t xml:space="preserve">003311</t>
  </si>
  <si>
    <t xml:space="preserve">18002</t>
  </si>
  <si>
    <t xml:space="preserve">CIP moDL</t>
  </si>
  <si>
    <t xml:space="preserve">Conseiller/ère en Insertion Professionnelle modularisé</t>
  </si>
  <si>
    <t xml:space="preserve">1098</t>
  </si>
  <si>
    <t xml:space="preserve">373</t>
  </si>
  <si>
    <t xml:space="preserve">179</t>
  </si>
  <si>
    <t xml:space="preserve">003332</t>
  </si>
  <si>
    <t xml:space="preserve">18018</t>
  </si>
  <si>
    <t xml:space="preserve">DAQ/651h/25010</t>
  </si>
  <si>
    <t xml:space="preserve">DAQ/651h/25010 gp4</t>
  </si>
  <si>
    <t xml:space="preserve">12046</t>
  </si>
  <si>
    <t xml:space="preserve">682</t>
  </si>
  <si>
    <t xml:space="preserve">577</t>
  </si>
  <si>
    <t xml:space="preserve">003766</t>
  </si>
  <si>
    <t xml:space="preserve">18119</t>
  </si>
  <si>
    <t xml:space="preserve">003767</t>
  </si>
  <si>
    <t xml:space="preserve">1365</t>
  </si>
  <si>
    <t xml:space="preserve">1225</t>
  </si>
  <si>
    <t xml:space="preserve">003791</t>
  </si>
  <si>
    <t xml:space="preserve">003792</t>
  </si>
  <si>
    <t xml:space="preserve">497</t>
  </si>
  <si>
    <t xml:space="preserve">196</t>
  </si>
  <si>
    <t xml:space="preserve">15/07/2019</t>
  </si>
  <si>
    <t xml:space="preserve">003793</t>
  </si>
  <si>
    <t xml:space="preserve">003794</t>
  </si>
  <si>
    <t xml:space="preserve">03/09/2019</t>
  </si>
  <si>
    <t xml:space="preserve">003797</t>
  </si>
  <si>
    <t xml:space="preserve">003798</t>
  </si>
  <si>
    <t xml:space="preserve">1043</t>
  </si>
  <si>
    <t xml:space="preserve">003801</t>
  </si>
  <si>
    <t xml:space="preserve">AFI m2 moCO</t>
  </si>
  <si>
    <t xml:space="preserve">Fabriquer des pièces sur une machine pré-réglée</t>
  </si>
  <si>
    <t xml:space="preserve">11918</t>
  </si>
  <si>
    <t xml:space="preserve">003802</t>
  </si>
  <si>
    <t xml:space="preserve">CUI m2 moCO</t>
  </si>
  <si>
    <t xml:space="preserve">003803</t>
  </si>
  <si>
    <t xml:space="preserve">18149</t>
  </si>
  <si>
    <t xml:space="preserve">VCM m1 moCO</t>
  </si>
  <si>
    <t xml:space="preserve">Vendre en magasin des produits et des prestations de services moCO</t>
  </si>
  <si>
    <t xml:space="preserve">11654</t>
  </si>
  <si>
    <t xml:space="preserve">26/11/2019</t>
  </si>
  <si>
    <t xml:space="preserve">003804</t>
  </si>
  <si>
    <t xml:space="preserve">CIP m1 moCO</t>
  </si>
  <si>
    <t xml:space="preserve">17/06/2019</t>
  </si>
  <si>
    <t xml:space="preserve">003805</t>
  </si>
  <si>
    <t xml:space="preserve">18151</t>
  </si>
  <si>
    <t xml:space="preserve">CUI m3 moCO</t>
  </si>
  <si>
    <t xml:space="preserve">Préparer et cuire des plats au poste chaud moCO</t>
  </si>
  <si>
    <t xml:space="preserve">003806</t>
  </si>
  <si>
    <t xml:space="preserve">18152</t>
  </si>
  <si>
    <t xml:space="preserve">CUI m4 moCO</t>
  </si>
  <si>
    <t xml:space="preserve">003807</t>
  </si>
  <si>
    <t xml:space="preserve">18153</t>
  </si>
  <si>
    <t xml:space="preserve">CIP m2 moCO</t>
  </si>
  <si>
    <t xml:space="preserve">003808</t>
  </si>
  <si>
    <t xml:space="preserve">CIP m4 moCO</t>
  </si>
  <si>
    <t xml:space="preserve">Contribuer au montage de projets ou à la réalisation d’actions dans le champ de l’insertio</t>
  </si>
  <si>
    <t xml:space="preserve">11636</t>
  </si>
  <si>
    <t xml:space="preserve">003809</t>
  </si>
  <si>
    <t xml:space="preserve">18155</t>
  </si>
  <si>
    <t xml:space="preserve">CG m3 moCO</t>
  </si>
  <si>
    <t xml:space="preserve">Assurer les obligations fiscales et réglementaires moCO</t>
  </si>
  <si>
    <t xml:space="preserve">11628</t>
  </si>
  <si>
    <t xml:space="preserve">003810</t>
  </si>
  <si>
    <t xml:space="preserve">AHME m5 moCO</t>
  </si>
  <si>
    <t xml:space="preserve">Effectuer des prestations de service rapide en horlogerie</t>
  </si>
  <si>
    <t xml:space="preserve">11931</t>
  </si>
  <si>
    <t xml:space="preserve">20/08/2019</t>
  </si>
  <si>
    <t xml:space="preserve">003811</t>
  </si>
  <si>
    <t xml:space="preserve">003812</t>
  </si>
  <si>
    <t xml:space="preserve">PBAT m3 moCO</t>
  </si>
  <si>
    <t xml:space="preserve">Réaliser des travaux de revêtements muraux simples, à l'intérieur de bâtiments, en qualité</t>
  </si>
  <si>
    <t xml:space="preserve">11737</t>
  </si>
  <si>
    <t xml:space="preserve">168</t>
  </si>
  <si>
    <t xml:space="preserve">003813</t>
  </si>
  <si>
    <t xml:space="preserve">18159</t>
  </si>
  <si>
    <t xml:space="preserve">ITS TICCSER M2MOCO</t>
  </si>
  <si>
    <t xml:space="preserve">Installer des systèmes de chauffage et de sanitaire dans une démarche de développement dur</t>
  </si>
  <si>
    <t xml:space="preserve">11675</t>
  </si>
  <si>
    <t xml:space="preserve">003814</t>
  </si>
  <si>
    <t xml:space="preserve">ITS TICCSER M1MOCO</t>
  </si>
  <si>
    <t xml:space="preserve">Réaliser des éléments d'installation de chauffage et de sanitaire</t>
  </si>
  <si>
    <t xml:space="preserve">11734</t>
  </si>
  <si>
    <t xml:space="preserve">003815</t>
  </si>
  <si>
    <t xml:space="preserve">18161</t>
  </si>
  <si>
    <t xml:space="preserve">003816</t>
  </si>
  <si>
    <t xml:space="preserve">AEB m2 2016</t>
  </si>
  <si>
    <t xml:space="preserve">Entretenir et aménager l'installation électrique d'un bâtiment</t>
  </si>
  <si>
    <t xml:space="preserve">11962</t>
  </si>
  <si>
    <t xml:space="preserve">003817</t>
  </si>
  <si>
    <t xml:space="preserve">AEB M3 2016</t>
  </si>
  <si>
    <t xml:space="preserve">Entretenir et aménager l'installation sanitaire d'un bâtiment</t>
  </si>
  <si>
    <t xml:space="preserve">11963</t>
  </si>
  <si>
    <t xml:space="preserve">003820</t>
  </si>
  <si>
    <t xml:space="preserve">003821</t>
  </si>
  <si>
    <t xml:space="preserve">003826</t>
  </si>
  <si>
    <t xml:space="preserve">18170</t>
  </si>
  <si>
    <t xml:space="preserve">003827</t>
  </si>
  <si>
    <t xml:space="preserve">1194</t>
  </si>
  <si>
    <t xml:space="preserve">1039</t>
  </si>
  <si>
    <t xml:space="preserve">155</t>
  </si>
  <si>
    <t xml:space="preserve">24/07/2020</t>
  </si>
  <si>
    <t xml:space="preserve">003787</t>
  </si>
  <si>
    <t xml:space="preserve">003828</t>
  </si>
  <si>
    <t xml:space="preserve">912</t>
  </si>
  <si>
    <t xml:space="preserve">14/02/2020</t>
  </si>
  <si>
    <t xml:space="preserve">003833</t>
  </si>
  <si>
    <t xml:space="preserve">003834</t>
  </si>
  <si>
    <t xml:space="preserve">895</t>
  </si>
  <si>
    <t xml:space="preserve">003835</t>
  </si>
  <si>
    <t xml:space="preserve">24/04/2020</t>
  </si>
  <si>
    <t xml:space="preserve">003796</t>
  </si>
  <si>
    <t xml:space="preserve">18181</t>
  </si>
  <si>
    <t xml:space="preserve">003837</t>
  </si>
  <si>
    <t xml:space="preserve">876</t>
  </si>
  <si>
    <t xml:space="preserve">003838</t>
  </si>
  <si>
    <t xml:space="preserve">003839</t>
  </si>
  <si>
    <t xml:space="preserve">512</t>
  </si>
  <si>
    <t xml:space="preserve">30/01/2020</t>
  </si>
  <si>
    <t xml:space="preserve">003840</t>
  </si>
  <si>
    <t xml:space="preserve">18185</t>
  </si>
  <si>
    <t xml:space="preserve">SA JO2017.1</t>
  </si>
  <si>
    <t xml:space="preserve">Secrétaire assistant JO2017.1</t>
  </si>
  <si>
    <t xml:space="preserve">003841</t>
  </si>
  <si>
    <t xml:space="preserve">803</t>
  </si>
  <si>
    <t xml:space="preserve">677</t>
  </si>
  <si>
    <t xml:space="preserve">003844</t>
  </si>
  <si>
    <t xml:space="preserve">18189</t>
  </si>
  <si>
    <t xml:space="preserve">003845</t>
  </si>
  <si>
    <t xml:space="preserve">786</t>
  </si>
  <si>
    <t xml:space="preserve">646</t>
  </si>
  <si>
    <t xml:space="preserve">13/05/2020</t>
  </si>
  <si>
    <t xml:space="preserve">003846</t>
  </si>
  <si>
    <t xml:space="preserve">003847</t>
  </si>
  <si>
    <t xml:space="preserve">27/03/2019</t>
  </si>
  <si>
    <t xml:space="preserve">003848</t>
  </si>
  <si>
    <t xml:space="preserve">003849</t>
  </si>
  <si>
    <t xml:space="preserve">003850</t>
  </si>
  <si>
    <t xml:space="preserve">18196</t>
  </si>
  <si>
    <t xml:space="preserve">SAMSm08</t>
  </si>
  <si>
    <t xml:space="preserve">Secrétaire assistant médico-social JO2017.1</t>
  </si>
  <si>
    <t xml:space="preserve">003851</t>
  </si>
  <si>
    <t xml:space="preserve">727</t>
  </si>
  <si>
    <t xml:space="preserve">207</t>
  </si>
  <si>
    <t xml:space="preserve">003852</t>
  </si>
  <si>
    <t xml:space="preserve">18198</t>
  </si>
  <si>
    <t xml:space="preserve">003853</t>
  </si>
  <si>
    <t xml:space="preserve">20/05/2020</t>
  </si>
  <si>
    <t xml:space="preserve">003854</t>
  </si>
  <si>
    <t xml:space="preserve">18200</t>
  </si>
  <si>
    <t xml:space="preserve">SC JO2017.1</t>
  </si>
  <si>
    <t xml:space="preserve">Secrétaire comptable JO2017.1</t>
  </si>
  <si>
    <t xml:space="preserve">003855</t>
  </si>
  <si>
    <t xml:space="preserve">08/10/2019</t>
  </si>
  <si>
    <t xml:space="preserve">003866</t>
  </si>
  <si>
    <t xml:space="preserve">CA JO2017.1</t>
  </si>
  <si>
    <t xml:space="preserve">Comptable assistant JO2017.1</t>
  </si>
  <si>
    <t xml:space="preserve">003867</t>
  </si>
  <si>
    <t xml:space="preserve">003868</t>
  </si>
  <si>
    <t xml:space="preserve">18214</t>
  </si>
  <si>
    <t xml:space="preserve">003869</t>
  </si>
  <si>
    <t xml:space="preserve">892</t>
  </si>
  <si>
    <t xml:space="preserve">29/05/2020</t>
  </si>
  <si>
    <t xml:space="preserve">003872</t>
  </si>
  <si>
    <t xml:space="preserve">18217</t>
  </si>
  <si>
    <t xml:space="preserve">003873</t>
  </si>
  <si>
    <t xml:space="preserve">003879</t>
  </si>
  <si>
    <t xml:space="preserve">18223</t>
  </si>
  <si>
    <t xml:space="preserve">FLE</t>
  </si>
  <si>
    <t xml:space="preserve">FLE à visée professionelle tout secteur</t>
  </si>
  <si>
    <t xml:space="preserve">12147</t>
  </si>
  <si>
    <t xml:space="preserve">390</t>
  </si>
  <si>
    <t xml:space="preserve">285</t>
  </si>
  <si>
    <t xml:space="preserve">003880</t>
  </si>
  <si>
    <t xml:space="preserve">18224</t>
  </si>
  <si>
    <t xml:space="preserve">003881</t>
  </si>
  <si>
    <t xml:space="preserve">003884</t>
  </si>
  <si>
    <t xml:space="preserve">18227</t>
  </si>
  <si>
    <t xml:space="preserve">003885</t>
  </si>
  <si>
    <t xml:space="preserve">18229</t>
  </si>
  <si>
    <t xml:space="preserve">CG moDL</t>
  </si>
  <si>
    <t xml:space="preserve">Comptable Gestionnaire modularisé</t>
  </si>
  <si>
    <t xml:space="preserve">003886</t>
  </si>
  <si>
    <t xml:space="preserve">05279</t>
  </si>
  <si>
    <t xml:space="preserve">1147</t>
  </si>
  <si>
    <t xml:space="preserve">1026</t>
  </si>
  <si>
    <t xml:space="preserve">121</t>
  </si>
  <si>
    <t xml:space="preserve">19/11/2018</t>
  </si>
  <si>
    <t xml:space="preserve">003892</t>
  </si>
  <si>
    <t xml:space="preserve">18233</t>
  </si>
  <si>
    <t xml:space="preserve">003893</t>
  </si>
  <si>
    <t xml:space="preserve">1409</t>
  </si>
  <si>
    <t xml:space="preserve">1094</t>
  </si>
  <si>
    <t xml:space="preserve">003894</t>
  </si>
  <si>
    <t xml:space="preserve">18235</t>
  </si>
  <si>
    <t xml:space="preserve">HACCP 1</t>
  </si>
  <si>
    <t xml:space="preserve">HACCP 1 : appliquer les bonnes pratiques d’hygiène en restauration collective</t>
  </si>
  <si>
    <t xml:space="preserve">10643</t>
  </si>
  <si>
    <t xml:space="preserve">19/02/2019</t>
  </si>
  <si>
    <t xml:space="preserve">003895</t>
  </si>
  <si>
    <t xml:space="preserve">18236</t>
  </si>
  <si>
    <t xml:space="preserve">16/07/2019</t>
  </si>
  <si>
    <t xml:space="preserve">003896</t>
  </si>
  <si>
    <t xml:space="preserve">18237</t>
  </si>
  <si>
    <t xml:space="preserve">17/04/2019</t>
  </si>
  <si>
    <t xml:space="preserve">003897</t>
  </si>
  <si>
    <t xml:space="preserve">18238</t>
  </si>
  <si>
    <t xml:space="preserve">003898</t>
  </si>
  <si>
    <t xml:space="preserve">18239</t>
  </si>
  <si>
    <t xml:space="preserve">003899</t>
  </si>
  <si>
    <t xml:space="preserve">003900</t>
  </si>
  <si>
    <t xml:space="preserve">003901</t>
  </si>
  <si>
    <t xml:space="preserve">18242</t>
  </si>
  <si>
    <t xml:space="preserve">003902</t>
  </si>
  <si>
    <t xml:space="preserve">18243</t>
  </si>
  <si>
    <t xml:space="preserve">003903</t>
  </si>
  <si>
    <t xml:space="preserve">01/04/2019</t>
  </si>
  <si>
    <t xml:space="preserve">003904</t>
  </si>
  <si>
    <t xml:space="preserve">003905</t>
  </si>
  <si>
    <t xml:space="preserve">27/11/2019</t>
  </si>
  <si>
    <t xml:space="preserve">003906</t>
  </si>
  <si>
    <t xml:space="preserve">003907</t>
  </si>
  <si>
    <t xml:space="preserve">21/02/2019</t>
  </si>
  <si>
    <t xml:space="preserve">003908</t>
  </si>
  <si>
    <t xml:space="preserve">003909</t>
  </si>
  <si>
    <t xml:space="preserve">18250</t>
  </si>
  <si>
    <t xml:space="preserve">003911</t>
  </si>
  <si>
    <t xml:space="preserve">1181</t>
  </si>
  <si>
    <t xml:space="preserve">003917</t>
  </si>
  <si>
    <t xml:space="preserve">18258</t>
  </si>
  <si>
    <t xml:space="preserve">003918</t>
  </si>
  <si>
    <t xml:space="preserve">459</t>
  </si>
  <si>
    <t xml:space="preserve">01/10/2018</t>
  </si>
  <si>
    <t xml:space="preserve">173</t>
  </si>
  <si>
    <t xml:space="preserve">003919</t>
  </si>
  <si>
    <t xml:space="preserve">18260</t>
  </si>
  <si>
    <t xml:space="preserve">003920</t>
  </si>
  <si>
    <t xml:space="preserve">797</t>
  </si>
  <si>
    <t xml:space="preserve">23/05/2019</t>
  </si>
  <si>
    <t xml:space="preserve">003921</t>
  </si>
  <si>
    <t xml:space="preserve">18262</t>
  </si>
  <si>
    <t xml:space="preserve">003922</t>
  </si>
  <si>
    <t xml:space="preserve">1783</t>
  </si>
  <si>
    <t xml:space="preserve">003923</t>
  </si>
  <si>
    <t xml:space="preserve">18264</t>
  </si>
  <si>
    <t xml:space="preserve">003924</t>
  </si>
  <si>
    <t xml:space="preserve">1005</t>
  </si>
  <si>
    <t xml:space="preserve">12/12/2018</t>
  </si>
  <si>
    <t xml:space="preserve">003928</t>
  </si>
  <si>
    <t xml:space="preserve">18269</t>
  </si>
  <si>
    <t xml:space="preserve">CIP m07</t>
  </si>
  <si>
    <t xml:space="preserve">003929</t>
  </si>
  <si>
    <t xml:space="preserve">411</t>
  </si>
  <si>
    <t xml:space="preserve">20/11/2018</t>
  </si>
  <si>
    <t xml:space="preserve">003799</t>
  </si>
  <si>
    <t xml:space="preserve">APH m05</t>
  </si>
  <si>
    <t xml:space="preserve">Agent de propreté et d'hygiène JO2017.1</t>
  </si>
  <si>
    <t xml:space="preserve">003930</t>
  </si>
  <si>
    <t xml:space="preserve">09693</t>
  </si>
  <si>
    <t xml:space="preserve">518</t>
  </si>
  <si>
    <t xml:space="preserve">003800</t>
  </si>
  <si>
    <t xml:space="preserve">003931</t>
  </si>
  <si>
    <t xml:space="preserve">523</t>
  </si>
  <si>
    <t xml:space="preserve">003949</t>
  </si>
  <si>
    <t xml:space="preserve">003950</t>
  </si>
  <si>
    <t xml:space="preserve">1102</t>
  </si>
  <si>
    <t xml:space="preserve">728</t>
  </si>
  <si>
    <t xml:space="preserve">26/11/2018</t>
  </si>
  <si>
    <t xml:space="preserve">003955</t>
  </si>
  <si>
    <t xml:space="preserve">AEB CCP 3</t>
  </si>
  <si>
    <t xml:space="preserve">003957</t>
  </si>
  <si>
    <t xml:space="preserve">229</t>
  </si>
  <si>
    <t xml:space="preserve">003958</t>
  </si>
  <si>
    <t xml:space="preserve">18297</t>
  </si>
  <si>
    <t xml:space="preserve">003959</t>
  </si>
  <si>
    <t xml:space="preserve">003974</t>
  </si>
  <si>
    <t xml:space="preserve">18308</t>
  </si>
  <si>
    <t xml:space="preserve">661</t>
  </si>
  <si>
    <t xml:space="preserve">134</t>
  </si>
  <si>
    <t xml:space="preserve">003984</t>
  </si>
  <si>
    <t xml:space="preserve">FMCCN</t>
  </si>
  <si>
    <t xml:space="preserve">Fraiseur(se) sur machines conventionnelles et à commande numérique JO2016.1</t>
  </si>
  <si>
    <t xml:space="preserve">003975</t>
  </si>
  <si>
    <t xml:space="preserve">09936</t>
  </si>
  <si>
    <t xml:space="preserve">943</t>
  </si>
  <si>
    <t xml:space="preserve">003992</t>
  </si>
  <si>
    <t xml:space="preserve">18322</t>
  </si>
  <si>
    <t xml:space="preserve">DAQ/651h/25010 gp1</t>
  </si>
  <si>
    <t xml:space="preserve">627</t>
  </si>
  <si>
    <t xml:space="preserve">522</t>
  </si>
  <si>
    <t xml:space="preserve">003993</t>
  </si>
  <si>
    <t xml:space="preserve">18323</t>
  </si>
  <si>
    <t xml:space="preserve">DAQ/651h/25010 gp2</t>
  </si>
  <si>
    <t xml:space="preserve">003994</t>
  </si>
  <si>
    <t xml:space="preserve">18324</t>
  </si>
  <si>
    <t xml:space="preserve">DAQ/651h/25010 gp3</t>
  </si>
  <si>
    <t xml:space="preserve">687</t>
  </si>
  <si>
    <t xml:space="preserve">582</t>
  </si>
  <si>
    <t xml:space="preserve">003995</t>
  </si>
  <si>
    <t xml:space="preserve">18325</t>
  </si>
  <si>
    <t xml:space="preserve">664</t>
  </si>
  <si>
    <t xml:space="preserve">559</t>
  </si>
  <si>
    <t xml:space="preserve">07/02/2020</t>
  </si>
  <si>
    <t xml:space="preserve">003996</t>
  </si>
  <si>
    <t xml:space="preserve">18326</t>
  </si>
  <si>
    <t xml:space="preserve">003997</t>
  </si>
  <si>
    <t xml:space="preserve">826</t>
  </si>
  <si>
    <t xml:space="preserve">003998</t>
  </si>
  <si>
    <t xml:space="preserve">18328</t>
  </si>
  <si>
    <t xml:space="preserve">CQP CC</t>
  </si>
  <si>
    <t xml:space="preserve">CQP Commis de cuisine</t>
  </si>
  <si>
    <t xml:space="preserve">11109</t>
  </si>
  <si>
    <t xml:space="preserve">198</t>
  </si>
  <si>
    <t xml:space="preserve">003999</t>
  </si>
  <si>
    <t xml:space="preserve">18329</t>
  </si>
  <si>
    <t xml:space="preserve">608</t>
  </si>
  <si>
    <t xml:space="preserve">20/01/2020</t>
  </si>
  <si>
    <t xml:space="preserve">004000</t>
  </si>
  <si>
    <t xml:space="preserve">18330</t>
  </si>
  <si>
    <t xml:space="preserve">591</t>
  </si>
  <si>
    <t xml:space="preserve">07/04/2020</t>
  </si>
  <si>
    <t xml:space="preserve">004001</t>
  </si>
  <si>
    <t xml:space="preserve">TMCCN</t>
  </si>
  <si>
    <t xml:space="preserve">Tourneur(se) sur machines conventionnelles et à commande numérique JO2016.1</t>
  </si>
  <si>
    <t xml:space="preserve">004002</t>
  </si>
  <si>
    <t xml:space="preserve">09935</t>
  </si>
  <si>
    <t xml:space="preserve">942</t>
  </si>
  <si>
    <t xml:space="preserve">004003</t>
  </si>
  <si>
    <t xml:space="preserve">684</t>
  </si>
  <si>
    <t xml:space="preserve">27/05/2019</t>
  </si>
  <si>
    <t xml:space="preserve">004011</t>
  </si>
  <si>
    <t xml:space="preserve">HAB ELEC BO/HO/HOV</t>
  </si>
  <si>
    <t xml:space="preserve">SP-Habilitation électrique B0, H0, H0V : travaux pour exécutants non électriciens</t>
  </si>
  <si>
    <t xml:space="preserve">11063</t>
  </si>
  <si>
    <t xml:space="preserve">004008</t>
  </si>
  <si>
    <t xml:space="preserve">BFC_MACON</t>
  </si>
  <si>
    <t xml:space="preserve">004057</t>
  </si>
  <si>
    <t xml:space="preserve">480</t>
  </si>
  <si>
    <t xml:space="preserve">418</t>
  </si>
  <si>
    <t xml:space="preserve">62</t>
  </si>
  <si>
    <t xml:space="preserve">004014</t>
  </si>
  <si>
    <t xml:space="preserve">004058</t>
  </si>
  <si>
    <t xml:space="preserve">258</t>
  </si>
  <si>
    <t xml:space="preserve">188</t>
  </si>
  <si>
    <t xml:space="preserve">004016</t>
  </si>
  <si>
    <t xml:space="preserve">004061</t>
  </si>
  <si>
    <t xml:space="preserve">414</t>
  </si>
  <si>
    <t xml:space="preserve">004017</t>
  </si>
  <si>
    <t xml:space="preserve">BFC_MACON MOb 2</t>
  </si>
  <si>
    <t xml:space="preserve">004063</t>
  </si>
  <si>
    <t xml:space="preserve">183</t>
  </si>
  <si>
    <t xml:space="preserve">63</t>
  </si>
  <si>
    <t xml:space="preserve">004019</t>
  </si>
  <si>
    <t xml:space="preserve">19018</t>
  </si>
  <si>
    <t xml:space="preserve">BFC_MACON MOb 1</t>
  </si>
  <si>
    <t xml:space="preserve">004064</t>
  </si>
  <si>
    <t xml:space="preserve">410</t>
  </si>
  <si>
    <t xml:space="preserve">114</t>
  </si>
  <si>
    <t xml:space="preserve">004024</t>
  </si>
  <si>
    <t xml:space="preserve">19026</t>
  </si>
  <si>
    <t xml:space="preserve">BFC_Maçon VRD MOb2</t>
  </si>
  <si>
    <t xml:space="preserve">BFC_MACON_VOIRIE_RESEAUX_DIVERS</t>
  </si>
  <si>
    <t xml:space="preserve">004068</t>
  </si>
  <si>
    <t xml:space="preserve">12613</t>
  </si>
  <si>
    <t xml:space="preserve">004026</t>
  </si>
  <si>
    <t xml:space="preserve">BFC_FP MOb1</t>
  </si>
  <si>
    <t xml:space="preserve">BFC_FACADIER_PEINTRE</t>
  </si>
  <si>
    <t xml:space="preserve">004070</t>
  </si>
  <si>
    <t xml:space="preserve">319</t>
  </si>
  <si>
    <t xml:space="preserve">66</t>
  </si>
  <si>
    <t xml:space="preserve">004027</t>
  </si>
  <si>
    <t xml:space="preserve">19030</t>
  </si>
  <si>
    <t xml:space="preserve">BFC_FP MOb2</t>
  </si>
  <si>
    <t xml:space="preserve">004071</t>
  </si>
  <si>
    <t xml:space="preserve">295</t>
  </si>
  <si>
    <t xml:space="preserve">225</t>
  </si>
  <si>
    <t xml:space="preserve">004037</t>
  </si>
  <si>
    <t xml:space="preserve">BFC_Maçon VRD MOb1</t>
  </si>
  <si>
    <t xml:space="preserve">004072</t>
  </si>
  <si>
    <t xml:space="preserve">458</t>
  </si>
  <si>
    <t xml:space="preserve">388</t>
  </si>
  <si>
    <t xml:space="preserve">004025</t>
  </si>
  <si>
    <t xml:space="preserve">BCF_Maçon VRD MOb2</t>
  </si>
  <si>
    <t xml:space="preserve">BFC_LOT02_MACON_VOIRIE_RESEAUX_DIVERS</t>
  </si>
  <si>
    <t xml:space="preserve">004074</t>
  </si>
  <si>
    <t xml:space="preserve">12611</t>
  </si>
  <si>
    <t xml:space="preserve">339</t>
  </si>
  <si>
    <t xml:space="preserve">276</t>
  </si>
  <si>
    <t xml:space="preserve">004042</t>
  </si>
  <si>
    <t xml:space="preserve">19038</t>
  </si>
  <si>
    <t xml:space="preserve">004076</t>
  </si>
  <si>
    <t xml:space="preserve">451</t>
  </si>
  <si>
    <t xml:space="preserve">004040</t>
  </si>
  <si>
    <t xml:space="preserve">19051</t>
  </si>
  <si>
    <t xml:space="preserve">BFC_MPI MOb2</t>
  </si>
  <si>
    <t xml:space="preserve">BFC_MENUISIER_POSEUR_INSTALLATEUR</t>
  </si>
  <si>
    <t xml:space="preserve">004084</t>
  </si>
  <si>
    <t xml:space="preserve">489</t>
  </si>
  <si>
    <t xml:space="preserve">419</t>
  </si>
  <si>
    <t xml:space="preserve">004089</t>
  </si>
  <si>
    <t xml:space="preserve">004091</t>
  </si>
  <si>
    <t xml:space="preserve">1335</t>
  </si>
  <si>
    <t xml:space="preserve">09/10/2020</t>
  </si>
  <si>
    <t xml:space="preserve">004090</t>
  </si>
  <si>
    <t xml:space="preserve">19059</t>
  </si>
  <si>
    <t xml:space="preserve">FPAm06</t>
  </si>
  <si>
    <t xml:space="preserve">Formateur professionnel d'adultes JO2017.1</t>
  </si>
  <si>
    <t xml:space="preserve">004092</t>
  </si>
  <si>
    <t xml:space="preserve">707</t>
  </si>
  <si>
    <t xml:space="preserve">306</t>
  </si>
  <si>
    <t xml:space="preserve">07/05/2020</t>
  </si>
  <si>
    <t xml:space="preserve">004094</t>
  </si>
  <si>
    <t xml:space="preserve">19062</t>
  </si>
  <si>
    <t xml:space="preserve">004095</t>
  </si>
  <si>
    <t xml:space="preserve">bureautique</t>
  </si>
  <si>
    <t xml:space="preserve">parcours bureautique « Social Learning »</t>
  </si>
  <si>
    <t xml:space="preserve">50</t>
  </si>
  <si>
    <t xml:space="preserve">004102</t>
  </si>
  <si>
    <t xml:space="preserve">19069</t>
  </si>
  <si>
    <t xml:space="preserve">Maçon JO2016.2</t>
  </si>
  <si>
    <t xml:space="preserve">004104</t>
  </si>
  <si>
    <t xml:space="preserve">1082</t>
  </si>
  <si>
    <t xml:space="preserve">879</t>
  </si>
  <si>
    <t xml:space="preserve">004105</t>
  </si>
  <si>
    <t xml:space="preserve">GCF</t>
  </si>
  <si>
    <t xml:space="preserve">Gestionnaire comptable et fiscal JO2018.1</t>
  </si>
  <si>
    <t xml:space="preserve">004106</t>
  </si>
  <si>
    <t xml:space="preserve">812</t>
  </si>
  <si>
    <t xml:space="preserve">602</t>
  </si>
  <si>
    <t xml:space="preserve">27/02/2020</t>
  </si>
  <si>
    <t xml:space="preserve">004114</t>
  </si>
  <si>
    <t xml:space="preserve">247</t>
  </si>
  <si>
    <t xml:space="preserve">21/05/2019</t>
  </si>
  <si>
    <t xml:space="preserve">004115</t>
  </si>
  <si>
    <t xml:space="preserve">004117</t>
  </si>
  <si>
    <t xml:space="preserve">004118</t>
  </si>
  <si>
    <t xml:space="preserve">004119</t>
  </si>
  <si>
    <t xml:space="preserve">19082</t>
  </si>
  <si>
    <t xml:space="preserve">RCRC m3 moCO</t>
  </si>
  <si>
    <t xml:space="preserve">Mettre en oeuvre des procédés de fabrication en cuisine collective, et encadrer la réalisa</t>
  </si>
  <si>
    <t xml:space="preserve">11644</t>
  </si>
  <si>
    <t xml:space="preserve">226</t>
  </si>
  <si>
    <t xml:space="preserve">004120</t>
  </si>
  <si>
    <t xml:space="preserve">004121</t>
  </si>
  <si>
    <t xml:space="preserve">004116</t>
  </si>
  <si>
    <t xml:space="preserve">19093</t>
  </si>
  <si>
    <t xml:space="preserve">SA CCP1</t>
  </si>
  <si>
    <t xml:space="preserve">Secrétaire assistant CCP1</t>
  </si>
  <si>
    <t xml:space="preserve">362</t>
  </si>
  <si>
    <t xml:space="preserve">01/10/2019</t>
  </si>
  <si>
    <t xml:space="preserve">004130</t>
  </si>
  <si>
    <t xml:space="preserve">19094</t>
  </si>
  <si>
    <t xml:space="preserve">004133</t>
  </si>
  <si>
    <t xml:space="preserve">19097</t>
  </si>
  <si>
    <t xml:space="preserve">autocontrôle fab i</t>
  </si>
  <si>
    <t xml:space="preserve">Intégrer la notion d'autocontrôle en fabrication industrielle</t>
  </si>
  <si>
    <t xml:space="preserve">10155</t>
  </si>
  <si>
    <t xml:space="preserve">004142</t>
  </si>
  <si>
    <t xml:space="preserve">19101</t>
  </si>
  <si>
    <t xml:space="preserve">004143</t>
  </si>
  <si>
    <t xml:space="preserve">19102</t>
  </si>
  <si>
    <t xml:space="preserve">PRE PRO INDUSTR NI</t>
  </si>
  <si>
    <t xml:space="preserve">PRE PRO INDUSTR NIVEAU V</t>
  </si>
  <si>
    <t xml:space="preserve">11051</t>
  </si>
  <si>
    <t xml:space="preserve">004149</t>
  </si>
  <si>
    <t xml:space="preserve">937</t>
  </si>
  <si>
    <t xml:space="preserve">004150</t>
  </si>
  <si>
    <t xml:space="preserve">19107</t>
  </si>
  <si>
    <t xml:space="preserve">004151</t>
  </si>
  <si>
    <t xml:space="preserve">004152</t>
  </si>
  <si>
    <t xml:space="preserve">19109</t>
  </si>
  <si>
    <t xml:space="preserve">004153</t>
  </si>
  <si>
    <t xml:space="preserve">19110</t>
  </si>
  <si>
    <t xml:space="preserve">758</t>
  </si>
  <si>
    <t xml:space="preserve">08/01/2020</t>
  </si>
  <si>
    <t xml:space="preserve">004154</t>
  </si>
  <si>
    <t xml:space="preserve">19111</t>
  </si>
  <si>
    <t xml:space="preserve">18/03/2020</t>
  </si>
  <si>
    <t xml:space="preserve">004155</t>
  </si>
  <si>
    <t xml:space="preserve">19112</t>
  </si>
  <si>
    <t xml:space="preserve">751</t>
  </si>
  <si>
    <t xml:space="preserve">28/05/2020</t>
  </si>
  <si>
    <t xml:space="preserve">004157</t>
  </si>
  <si>
    <t xml:space="preserve">19114</t>
  </si>
  <si>
    <t xml:space="preserve">004159</t>
  </si>
  <si>
    <t xml:space="preserve">19116</t>
  </si>
  <si>
    <t xml:space="preserve">1034</t>
  </si>
  <si>
    <t xml:space="preserve">004162</t>
  </si>
  <si>
    <t xml:space="preserve">19118</t>
  </si>
  <si>
    <t xml:space="preserve">1055</t>
  </si>
  <si>
    <t xml:space="preserve">12/06/2020</t>
  </si>
  <si>
    <t xml:space="preserve">004163</t>
  </si>
  <si>
    <t xml:space="preserve">377</t>
  </si>
  <si>
    <t xml:space="preserve">02/05/2019</t>
  </si>
  <si>
    <t xml:space="preserve">24/01/2020</t>
  </si>
  <si>
    <t xml:space="preserve">004164</t>
  </si>
  <si>
    <t xml:space="preserve">19120</t>
  </si>
  <si>
    <t xml:space="preserve">Maçon VRD</t>
  </si>
  <si>
    <t xml:space="preserve">Maçon en voirie et réseaux divers JO2018.01</t>
  </si>
  <si>
    <t xml:space="preserve">05139</t>
  </si>
  <si>
    <t xml:space="preserve">1023</t>
  </si>
  <si>
    <t xml:space="preserve">004165</t>
  </si>
  <si>
    <t xml:space="preserve">19121</t>
  </si>
  <si>
    <t xml:space="preserve">004166</t>
  </si>
  <si>
    <t xml:space="preserve">19122</t>
  </si>
  <si>
    <t xml:space="preserve">FP</t>
  </si>
  <si>
    <t xml:space="preserve">Façadier peintre JO2017.1</t>
  </si>
  <si>
    <t xml:space="preserve">09665</t>
  </si>
  <si>
    <t xml:space="preserve">953</t>
  </si>
  <si>
    <t xml:space="preserve">17/01/2020</t>
  </si>
  <si>
    <t xml:space="preserve">004172</t>
  </si>
  <si>
    <t xml:space="preserve">1012</t>
  </si>
  <si>
    <t xml:space="preserve">004174</t>
  </si>
  <si>
    <t xml:space="preserve">25/07/2019</t>
  </si>
  <si>
    <t xml:space="preserve">004175</t>
  </si>
  <si>
    <t xml:space="preserve">19130</t>
  </si>
  <si>
    <t xml:space="preserve">004177</t>
  </si>
  <si>
    <t xml:space="preserve">29/07/2019</t>
  </si>
  <si>
    <t xml:space="preserve">004179</t>
  </si>
  <si>
    <t xml:space="preserve">19132</t>
  </si>
  <si>
    <t xml:space="preserve">004178</t>
  </si>
  <si>
    <t xml:space="preserve">23/08/2019</t>
  </si>
  <si>
    <t xml:space="preserve">004180</t>
  </si>
  <si>
    <t xml:space="preserve">19134</t>
  </si>
  <si>
    <t xml:space="preserve">004181</t>
  </si>
  <si>
    <t xml:space="preserve">004182</t>
  </si>
  <si>
    <t xml:space="preserve">19136</t>
  </si>
  <si>
    <t xml:space="preserve">004183</t>
  </si>
  <si>
    <t xml:space="preserve">004184</t>
  </si>
  <si>
    <t xml:space="preserve">19138</t>
  </si>
  <si>
    <t xml:space="preserve">Mémo règles orthog</t>
  </si>
  <si>
    <t xml:space="preserve">Maîtriser les règles fondamentales de l'orthographe</t>
  </si>
  <si>
    <t xml:space="preserve">11405</t>
  </si>
  <si>
    <t xml:space="preserve">004185</t>
  </si>
  <si>
    <t xml:space="preserve">004187</t>
  </si>
  <si>
    <t xml:space="preserve">Word niv1 (2010,20</t>
  </si>
  <si>
    <t xml:space="preserve">Word - niveau 1  (2010 ou 2007)</t>
  </si>
  <si>
    <t xml:space="preserve">004186</t>
  </si>
  <si>
    <t xml:space="preserve">19141</t>
  </si>
  <si>
    <t xml:space="preserve">Prendre notes en R</t>
  </si>
  <si>
    <t xml:space="preserve">Prendre des notes en réunion et rédiger le compte-rendu</t>
  </si>
  <si>
    <t xml:space="preserve">11544</t>
  </si>
  <si>
    <t xml:space="preserve">004201</t>
  </si>
  <si>
    <t xml:space="preserve">004202</t>
  </si>
  <si>
    <t xml:space="preserve">EcEcr prof niv1 :</t>
  </si>
  <si>
    <t xml:space="preserve">Ecrits professionnels - niveau 1 : Rédiger pour communiquer</t>
  </si>
  <si>
    <t xml:space="preserve">11394</t>
  </si>
  <si>
    <t xml:space="preserve">004203</t>
  </si>
  <si>
    <t xml:space="preserve">19144</t>
  </si>
  <si>
    <t xml:space="preserve">004204</t>
  </si>
  <si>
    <t xml:space="preserve">Ecr prof niv2 : ré</t>
  </si>
  <si>
    <t xml:space="preserve">Ecrits professionnels - niveau 2 : Rédiger pour convaincre</t>
  </si>
  <si>
    <t xml:space="preserve">11395</t>
  </si>
  <si>
    <t xml:space="preserve">05/11/2019</t>
  </si>
  <si>
    <t xml:space="preserve">06/11/2019</t>
  </si>
  <si>
    <t xml:space="preserve">004205</t>
  </si>
  <si>
    <t xml:space="preserve">19146</t>
  </si>
  <si>
    <t xml:space="preserve">17/12/2019</t>
  </si>
  <si>
    <t xml:space="preserve">18/12/2019</t>
  </si>
  <si>
    <t xml:space="preserve">004188</t>
  </si>
  <si>
    <t xml:space="preserve">19147</t>
  </si>
  <si>
    <t xml:space="preserve">004189</t>
  </si>
  <si>
    <t xml:space="preserve">19148</t>
  </si>
  <si>
    <t xml:space="preserve">Word niv2 (2010,20</t>
  </si>
  <si>
    <t xml:space="preserve">Word - niveau 2  (2010 ou 2007)</t>
  </si>
  <si>
    <t xml:space="preserve">11437</t>
  </si>
  <si>
    <t xml:space="preserve">004190</t>
  </si>
  <si>
    <t xml:space="preserve">004191</t>
  </si>
  <si>
    <t xml:space="preserve">Excel niv1 (2010,2</t>
  </si>
  <si>
    <t xml:space="preserve">Excel - niveau 1  (2010 ou 2007)</t>
  </si>
  <si>
    <t xml:space="preserve">004192</t>
  </si>
  <si>
    <t xml:space="preserve">19151</t>
  </si>
  <si>
    <t xml:space="preserve">004193</t>
  </si>
  <si>
    <t xml:space="preserve">19152</t>
  </si>
  <si>
    <t xml:space="preserve">Excel niv2 (2010</t>
  </si>
  <si>
    <t xml:space="preserve">Excel - niveau 2  (2010 ou 2007)</t>
  </si>
  <si>
    <t xml:space="preserve">11439</t>
  </si>
  <si>
    <t xml:space="preserve">004194</t>
  </si>
  <si>
    <t xml:space="preserve">19153</t>
  </si>
  <si>
    <t xml:space="preserve">004195</t>
  </si>
  <si>
    <t xml:space="preserve">Powerp niv1(2010,2</t>
  </si>
  <si>
    <t xml:space="preserve">Powerpoint - niveau 1  (2010 ou 2007)</t>
  </si>
  <si>
    <t xml:space="preserve">11441</t>
  </si>
  <si>
    <t xml:space="preserve">004196</t>
  </si>
  <si>
    <t xml:space="preserve">19155</t>
  </si>
  <si>
    <t xml:space="preserve">004197</t>
  </si>
  <si>
    <t xml:space="preserve">19156</t>
  </si>
  <si>
    <t xml:space="preserve">Powerp niv2(2010,2</t>
  </si>
  <si>
    <t xml:space="preserve">Power Point niveau 2  (2010 ou 2007)</t>
  </si>
  <si>
    <t xml:space="preserve">11475</t>
  </si>
  <si>
    <t xml:space="preserve">004198</t>
  </si>
  <si>
    <t xml:space="preserve">19157</t>
  </si>
  <si>
    <t xml:space="preserve">004199</t>
  </si>
  <si>
    <t xml:space="preserve">19158</t>
  </si>
  <si>
    <t xml:space="preserve">Outlook - niveau 1</t>
  </si>
  <si>
    <t xml:space="preserve">Outlook  (2010 ou 2007)</t>
  </si>
  <si>
    <t xml:space="preserve">11477</t>
  </si>
  <si>
    <t xml:space="preserve">004200</t>
  </si>
  <si>
    <t xml:space="preserve">004206</t>
  </si>
  <si>
    <t xml:space="preserve">19160</t>
  </si>
  <si>
    <t xml:space="preserve">004207</t>
  </si>
  <si>
    <t xml:space="preserve">004208</t>
  </si>
  <si>
    <t xml:space="preserve">19162</t>
  </si>
  <si>
    <t xml:space="preserve">004209</t>
  </si>
  <si>
    <t xml:space="preserve">1146</t>
  </si>
  <si>
    <t xml:space="preserve">09/01/2020</t>
  </si>
  <si>
    <t xml:space="preserve">004212</t>
  </si>
  <si>
    <t xml:space="preserve">19164</t>
  </si>
  <si>
    <t xml:space="preserve">Chargé d'Insertion</t>
  </si>
  <si>
    <t xml:space="preserve">11399</t>
  </si>
  <si>
    <t xml:space="preserve">25011</t>
  </si>
  <si>
    <t xml:space="preserve">001053</t>
  </si>
  <si>
    <t xml:space="preserve">BFC MPI MOB 2</t>
  </si>
  <si>
    <t xml:space="preserve">BFC MENUISIER INSTALLATEUR MODULE OBLIGATOIRE 2</t>
  </si>
  <si>
    <t xml:space="preserve">Offre sous-traitée</t>
  </si>
  <si>
    <t xml:space="preserve">001056</t>
  </si>
  <si>
    <t xml:space="preserve">354</t>
  </si>
  <si>
    <t xml:space="preserve">284</t>
  </si>
  <si>
    <t xml:space="preserve">001052</t>
  </si>
  <si>
    <t xml:space="preserve">001055</t>
  </si>
  <si>
    <t xml:space="preserve">348</t>
  </si>
  <si>
    <t xml:space="preserve">001051</t>
  </si>
  <si>
    <t xml:space="preserve">19058</t>
  </si>
  <si>
    <t xml:space="preserve">001054</t>
  </si>
  <si>
    <t xml:space="preserve">001049</t>
  </si>
  <si>
    <t xml:space="preserve">19055</t>
  </si>
  <si>
    <t xml:space="preserve">BFC MPI MOB 1</t>
  </si>
  <si>
    <t xml:space="preserve">BFC_MENUISIER_POSEUR_INSTALLATEUR MODULE OBLIGATOIRE 1</t>
  </si>
  <si>
    <t xml:space="preserve">001050</t>
  </si>
  <si>
    <t xml:space="preserve">311</t>
  </si>
  <si>
    <t xml:space="preserve">241</t>
  </si>
  <si>
    <t xml:space="preserve">001047</t>
  </si>
  <si>
    <t xml:space="preserve">19053</t>
  </si>
  <si>
    <t xml:space="preserve">001048</t>
  </si>
  <si>
    <t xml:space="preserve">305</t>
  </si>
  <si>
    <t xml:space="preserve">235</t>
  </si>
  <si>
    <t xml:space="preserve">19/06/2019</t>
  </si>
  <si>
    <t xml:space="preserve">001045</t>
  </si>
  <si>
    <t xml:space="preserve">001046</t>
  </si>
  <si>
    <t xml:space="preserve">001032</t>
  </si>
  <si>
    <t xml:space="preserve">19041</t>
  </si>
  <si>
    <t xml:space="preserve">BFC MACON MOB 2</t>
  </si>
  <si>
    <t xml:space="preserve">BFC_MACON MODULE OBLIGATOIRE 2</t>
  </si>
  <si>
    <t xml:space="preserve">001034</t>
  </si>
  <si>
    <t xml:space="preserve">26/02/2020</t>
  </si>
  <si>
    <t xml:space="preserve">001030</t>
  </si>
  <si>
    <t xml:space="preserve">19039</t>
  </si>
  <si>
    <t xml:space="preserve">001031</t>
  </si>
  <si>
    <t xml:space="preserve">321</t>
  </si>
  <si>
    <t xml:space="preserve">001028</t>
  </si>
  <si>
    <t xml:space="preserve">001029</t>
  </si>
  <si>
    <t xml:space="preserve">001023</t>
  </si>
  <si>
    <t xml:space="preserve">BFC MACON MOB 1</t>
  </si>
  <si>
    <t xml:space="preserve">BFC_MACON MODULE OBLIGATOIRE 1</t>
  </si>
  <si>
    <t xml:space="preserve">001027</t>
  </si>
  <si>
    <t xml:space="preserve">001022</t>
  </si>
  <si>
    <t xml:space="preserve">19032</t>
  </si>
  <si>
    <t xml:space="preserve">001024</t>
  </si>
  <si>
    <t xml:space="preserve">430</t>
  </si>
  <si>
    <t xml:space="preserve">325</t>
  </si>
  <si>
    <t xml:space="preserve">001007</t>
  </si>
  <si>
    <t xml:space="preserve">000989</t>
  </si>
  <si>
    <t xml:space="preserve">BFC_MACON_VOIRIE_RESEAUX_MODULE_OBLIGATOIRE_2</t>
  </si>
  <si>
    <t xml:space="preserve">265</t>
  </si>
  <si>
    <t xml:space="preserve">11/02/2020</t>
  </si>
  <si>
    <t xml:space="preserve">000986</t>
  </si>
  <si>
    <t xml:space="preserve">BFC_MACON_VOIRIE_RESEAUX_MODULE_OBLIGATOIRE_1</t>
  </si>
  <si>
    <t xml:space="preserve">000984</t>
  </si>
  <si>
    <t xml:space="preserve">000981</t>
  </si>
  <si>
    <t xml:space="preserve">000976</t>
  </si>
  <si>
    <t xml:space="preserve">BFC_MACON_VOIRIE_RESEAUX_MODULE_OBLIGATOIRE 2</t>
  </si>
  <si>
    <t xml:space="preserve">237</t>
  </si>
  <si>
    <t xml:space="preserve">000972</t>
  </si>
  <si>
    <t xml:space="preserve">Maçon "classique"</t>
  </si>
  <si>
    <t xml:space="preserve">104</t>
  </si>
  <si>
    <t xml:space="preserve">000971</t>
  </si>
  <si>
    <t xml:space="preserve">19002</t>
  </si>
  <si>
    <t xml:space="preserve">ARIQ - CB</t>
  </si>
  <si>
    <t xml:space="preserve">Coffreur Bancheur JO2016.2</t>
  </si>
  <si>
    <t xml:space="preserve">11866</t>
  </si>
  <si>
    <t xml:space="preserve">000970</t>
  </si>
  <si>
    <t xml:space="preserve">19001</t>
  </si>
  <si>
    <t xml:space="preserve">000969</t>
  </si>
  <si>
    <t xml:space="preserve">18053</t>
  </si>
  <si>
    <t xml:space="preserve">ARIQ - MACON 156H</t>
  </si>
  <si>
    <t xml:space="preserve">11161</t>
  </si>
  <si>
    <t xml:space="preserve">214</t>
  </si>
  <si>
    <t xml:space="preserve">000968</t>
  </si>
  <si>
    <t xml:space="preserve">18052</t>
  </si>
  <si>
    <t xml:space="preserve">ARIQ - VRD 156H</t>
  </si>
  <si>
    <t xml:space="preserve">09514</t>
  </si>
  <si>
    <t xml:space="preserve">000963</t>
  </si>
  <si>
    <t xml:space="preserve">18049</t>
  </si>
  <si>
    <t xml:space="preserve">000936</t>
  </si>
  <si>
    <t xml:space="preserve">18027</t>
  </si>
  <si>
    <t xml:space="preserve">795</t>
  </si>
  <si>
    <t xml:space="preserve">97</t>
  </si>
  <si>
    <t xml:space="preserve">000851</t>
  </si>
  <si>
    <t xml:space="preserve">17015</t>
  </si>
  <si>
    <t xml:space="preserve">CPVR "Classique"</t>
  </si>
  <si>
    <t xml:space="preserve">Constructeur professionnel en voirie et réseaux modularisé</t>
  </si>
  <si>
    <t xml:space="preserve">979</t>
  </si>
  <si>
    <t xml:space="preserve">769</t>
  </si>
  <si>
    <t xml:space="preserve">39010</t>
  </si>
  <si>
    <t xml:space="preserve">001006</t>
  </si>
  <si>
    <t xml:space="preserve">AD moDL</t>
  </si>
  <si>
    <t xml:space="preserve">Assistant(e) de Direction modularisé</t>
  </si>
  <si>
    <t xml:space="preserve">969</t>
  </si>
  <si>
    <t xml:space="preserve">09/06/2020</t>
  </si>
  <si>
    <t xml:space="preserve">001001</t>
  </si>
  <si>
    <t xml:space="preserve">19066</t>
  </si>
  <si>
    <t xml:space="preserve">001000</t>
  </si>
  <si>
    <t xml:space="preserve">000999</t>
  </si>
  <si>
    <t xml:space="preserve">19064</t>
  </si>
  <si>
    <t xml:space="preserve">000998</t>
  </si>
  <si>
    <t xml:space="preserve">000997</t>
  </si>
  <si>
    <t xml:space="preserve">000996</t>
  </si>
  <si>
    <t xml:space="preserve">000995</t>
  </si>
  <si>
    <t xml:space="preserve">000994</t>
  </si>
  <si>
    <t xml:space="preserve">000993</t>
  </si>
  <si>
    <t xml:space="preserve">000992</t>
  </si>
  <si>
    <t xml:space="preserve">000991</t>
  </si>
  <si>
    <t xml:space="preserve">19056</t>
  </si>
  <si>
    <t xml:space="preserve">000990</t>
  </si>
  <si>
    <t xml:space="preserve">000988</t>
  </si>
  <si>
    <t xml:space="preserve">000987</t>
  </si>
  <si>
    <t xml:space="preserve">000985</t>
  </si>
  <si>
    <t xml:space="preserve">19049</t>
  </si>
  <si>
    <t xml:space="preserve">000983</t>
  </si>
  <si>
    <t xml:space="preserve">000982</t>
  </si>
  <si>
    <t xml:space="preserve">19047</t>
  </si>
  <si>
    <t xml:space="preserve">19046</t>
  </si>
  <si>
    <t xml:space="preserve">000980</t>
  </si>
  <si>
    <t xml:space="preserve">19045</t>
  </si>
  <si>
    <t xml:space="preserve">000979</t>
  </si>
  <si>
    <t xml:space="preserve">19044</t>
  </si>
  <si>
    <t xml:space="preserve">HAB ELEC BP Photov</t>
  </si>
  <si>
    <t xml:space="preserve">SP-Habilitation électrique BP : pose de modules photovoltaïques</t>
  </si>
  <si>
    <t xml:space="preserve">11065</t>
  </si>
  <si>
    <t xml:space="preserve">000978</t>
  </si>
  <si>
    <t xml:space="preserve">19043</t>
  </si>
  <si>
    <t xml:space="preserve">15/10/2019</t>
  </si>
  <si>
    <t xml:space="preserve">000977</t>
  </si>
  <si>
    <t xml:space="preserve">165</t>
  </si>
  <si>
    <t xml:space="preserve">000975</t>
  </si>
  <si>
    <t xml:space="preserve">AATL moDL</t>
  </si>
  <si>
    <t xml:space="preserve">Animateur(trice) d'activités touristiques et de loisirs modularisé</t>
  </si>
  <si>
    <t xml:space="preserve">11603</t>
  </si>
  <si>
    <t xml:space="preserve">16/06/2020</t>
  </si>
  <si>
    <t xml:space="preserve">000974</t>
  </si>
  <si>
    <t xml:space="preserve">CHB</t>
  </si>
  <si>
    <t xml:space="preserve">Charpentier bois JO2016.1</t>
  </si>
  <si>
    <t xml:space="preserve">11145</t>
  </si>
  <si>
    <t xml:space="preserve">1262</t>
  </si>
  <si>
    <t xml:space="preserve">25/09/2020</t>
  </si>
  <si>
    <t xml:space="preserve">COBO</t>
  </si>
  <si>
    <t xml:space="preserve">Constructeur bois JO2016.1</t>
  </si>
  <si>
    <t xml:space="preserve">11146</t>
  </si>
  <si>
    <t xml:space="preserve">19/06/2020</t>
  </si>
  <si>
    <t xml:space="preserve">19036</t>
  </si>
  <si>
    <t xml:space="preserve">964</t>
  </si>
  <si>
    <t xml:space="preserve">194</t>
  </si>
  <si>
    <t xml:space="preserve">31/03/2020</t>
  </si>
  <si>
    <t xml:space="preserve">23/04/2020</t>
  </si>
  <si>
    <t xml:space="preserve">19034</t>
  </si>
  <si>
    <t xml:space="preserve">930</t>
  </si>
  <si>
    <t xml:space="preserve">22/04/2020</t>
  </si>
  <si>
    <t xml:space="preserve">000967</t>
  </si>
  <si>
    <t xml:space="preserve">000952</t>
  </si>
  <si>
    <t xml:space="preserve">261</t>
  </si>
  <si>
    <t xml:space="preserve">000951</t>
  </si>
  <si>
    <t xml:space="preserve">000949</t>
  </si>
  <si>
    <t xml:space="preserve">TATAC M1 moCO</t>
  </si>
  <si>
    <t xml:space="preserve">Elaborer et promouvoir un programme d'excursion ou de circuit touristique moCO</t>
  </si>
  <si>
    <t xml:space="preserve">11618</t>
  </si>
  <si>
    <t xml:space="preserve">000948</t>
  </si>
  <si>
    <t xml:space="preserve">TATAN m2 moCO</t>
  </si>
  <si>
    <t xml:space="preserve">Animer et co-animer des activités de loisirs dans un établissement touristique moCO</t>
  </si>
  <si>
    <t xml:space="preserve">11655</t>
  </si>
  <si>
    <t xml:space="preserve">19011</t>
  </si>
  <si>
    <t xml:space="preserve">BFC CHB MOB_2</t>
  </si>
  <si>
    <t xml:space="preserve">BFC_CHARPENTIER_BOIS MODULE OBLIGATOIRE 2</t>
  </si>
  <si>
    <t xml:space="preserve">000939</t>
  </si>
  <si>
    <t xml:space="preserve">12602</t>
  </si>
  <si>
    <t xml:space="preserve">000931</t>
  </si>
  <si>
    <t xml:space="preserve">19015</t>
  </si>
  <si>
    <t xml:space="preserve">BFC_CHB_MOB1</t>
  </si>
  <si>
    <t xml:space="preserve">BFC_CHAPENTIER_BOIS_MODULE OBLIGATOIRE 1</t>
  </si>
  <si>
    <t xml:space="preserve">000942</t>
  </si>
  <si>
    <t xml:space="preserve">555</t>
  </si>
  <si>
    <t xml:space="preserve">000924</t>
  </si>
  <si>
    <t xml:space="preserve">19013</t>
  </si>
  <si>
    <t xml:space="preserve">000940</t>
  </si>
  <si>
    <t xml:space="preserve">564</t>
  </si>
  <si>
    <t xml:space="preserve">494</t>
  </si>
  <si>
    <t xml:space="preserve">000919</t>
  </si>
  <si>
    <t xml:space="preserve">DAQ/450h/39010</t>
  </si>
  <si>
    <t xml:space="preserve">711</t>
  </si>
  <si>
    <t xml:space="preserve">000918</t>
  </si>
  <si>
    <t xml:space="preserve">000917</t>
  </si>
  <si>
    <t xml:space="preserve">000916</t>
  </si>
  <si>
    <t xml:space="preserve">650</t>
  </si>
  <si>
    <t xml:space="preserve">153</t>
  </si>
  <si>
    <t xml:space="preserve">000912</t>
  </si>
  <si>
    <t xml:space="preserve">18091</t>
  </si>
  <si>
    <t xml:space="preserve">CMP JO2018</t>
  </si>
  <si>
    <t xml:space="preserve">Conducteur de machines de plasturgie JO 2018.1</t>
  </si>
  <si>
    <t xml:space="preserve">000913</t>
  </si>
  <si>
    <t xml:space="preserve">10505</t>
  </si>
  <si>
    <t xml:space="preserve">590</t>
  </si>
  <si>
    <t xml:space="preserve">422</t>
  </si>
  <si>
    <t xml:space="preserve">14/01/2020</t>
  </si>
  <si>
    <t xml:space="preserve">000906</t>
  </si>
  <si>
    <t xml:space="preserve">18087</t>
  </si>
  <si>
    <t xml:space="preserve">409</t>
  </si>
  <si>
    <t xml:space="preserve">000893</t>
  </si>
  <si>
    <t xml:space="preserve">000946</t>
  </si>
  <si>
    <t xml:space="preserve">824</t>
  </si>
  <si>
    <t xml:space="preserve">000890</t>
  </si>
  <si>
    <t xml:space="preserve">18077</t>
  </si>
  <si>
    <t xml:space="preserve">1067</t>
  </si>
  <si>
    <t xml:space="preserve">864</t>
  </si>
  <si>
    <t xml:space="preserve">000888</t>
  </si>
  <si>
    <t xml:space="preserve">18075</t>
  </si>
  <si>
    <t xml:space="preserve">000889</t>
  </si>
  <si>
    <t xml:space="preserve">000886</t>
  </si>
  <si>
    <t xml:space="preserve">000887</t>
  </si>
  <si>
    <t xml:space="preserve">000878</t>
  </si>
  <si>
    <t xml:space="preserve">000879</t>
  </si>
  <si>
    <t xml:space="preserve">871</t>
  </si>
  <si>
    <t xml:space="preserve">000874</t>
  </si>
  <si>
    <t xml:space="preserve">18063</t>
  </si>
  <si>
    <t xml:space="preserve">000877</t>
  </si>
  <si>
    <t xml:space="preserve">976</t>
  </si>
  <si>
    <t xml:space="preserve">000872</t>
  </si>
  <si>
    <t xml:space="preserve">18061</t>
  </si>
  <si>
    <t xml:space="preserve">000873</t>
  </si>
  <si>
    <t xml:space="preserve">980</t>
  </si>
  <si>
    <t xml:space="preserve">855</t>
  </si>
  <si>
    <t xml:space="preserve">000870</t>
  </si>
  <si>
    <t xml:space="preserve">18060</t>
  </si>
  <si>
    <t xml:space="preserve">EAA moDL</t>
  </si>
  <si>
    <t xml:space="preserve">Employé Administratif et d'Accueil modularisé</t>
  </si>
  <si>
    <t xml:space="preserve">000865</t>
  </si>
  <si>
    <t xml:space="preserve">18055</t>
  </si>
  <si>
    <t xml:space="preserve">000866</t>
  </si>
  <si>
    <t xml:space="preserve">832</t>
  </si>
  <si>
    <t xml:space="preserve">02/01/2019</t>
  </si>
  <si>
    <t xml:space="preserve">000864</t>
  </si>
  <si>
    <t xml:space="preserve">07/11/2019</t>
  </si>
  <si>
    <t xml:space="preserve">000862</t>
  </si>
  <si>
    <t xml:space="preserve">18047</t>
  </si>
  <si>
    <t xml:space="preserve">000863</t>
  </si>
  <si>
    <t xml:space="preserve">000860</t>
  </si>
  <si>
    <t xml:space="preserve">18045</t>
  </si>
  <si>
    <t xml:space="preserve">000861</t>
  </si>
  <si>
    <t xml:space="preserve">000858</t>
  </si>
  <si>
    <t xml:space="preserve">18043</t>
  </si>
  <si>
    <t xml:space="preserve">000859</t>
  </si>
  <si>
    <t xml:space="preserve">000854</t>
  </si>
  <si>
    <t xml:space="preserve">18040</t>
  </si>
  <si>
    <t xml:space="preserve">929</t>
  </si>
  <si>
    <t xml:space="preserve">789</t>
  </si>
  <si>
    <t xml:space="preserve">000853</t>
  </si>
  <si>
    <t xml:space="preserve">1168</t>
  </si>
  <si>
    <t xml:space="preserve">18037</t>
  </si>
  <si>
    <t xml:space="preserve">000850</t>
  </si>
  <si>
    <t xml:space="preserve">000849</t>
  </si>
  <si>
    <t xml:space="preserve">18035</t>
  </si>
  <si>
    <t xml:space="preserve">000848</t>
  </si>
  <si>
    <t xml:space="preserve">18034</t>
  </si>
  <si>
    <t xml:space="preserve">000847</t>
  </si>
  <si>
    <t xml:space="preserve">18033</t>
  </si>
  <si>
    <t xml:space="preserve">000845</t>
  </si>
  <si>
    <t xml:space="preserve">18031</t>
  </si>
  <si>
    <t xml:space="preserve">AEB M4 2016</t>
  </si>
  <si>
    <t xml:space="preserve">Réaliser les travaux d'entretien et de finition à l'intérieur d'un bâtiment</t>
  </si>
  <si>
    <t xml:space="preserve">11964</t>
  </si>
  <si>
    <t xml:space="preserve">000844</t>
  </si>
  <si>
    <t xml:space="preserve">18030</t>
  </si>
  <si>
    <t xml:space="preserve">TSMI m5 moCO</t>
  </si>
  <si>
    <t xml:space="preserve">Etudier et réaliser les améliorations d'une installation industrielle moCO</t>
  </si>
  <si>
    <t xml:space="preserve">11742</t>
  </si>
  <si>
    <t xml:space="preserve">199</t>
  </si>
  <si>
    <t xml:space="preserve">21/10/2019</t>
  </si>
  <si>
    <t xml:space="preserve">000759</t>
  </si>
  <si>
    <t xml:space="preserve">18004</t>
  </si>
  <si>
    <t xml:space="preserve">000706</t>
  </si>
  <si>
    <t xml:space="preserve">17120</t>
  </si>
  <si>
    <t xml:space="preserve">CA moDL</t>
  </si>
  <si>
    <t xml:space="preserve">Comptable Assistant modularisé</t>
  </si>
  <si>
    <t xml:space="preserve">000695</t>
  </si>
  <si>
    <t xml:space="preserve">17110</t>
  </si>
  <si>
    <t xml:space="preserve">000696</t>
  </si>
  <si>
    <t xml:space="preserve">966</t>
  </si>
  <si>
    <t xml:space="preserve">18/06/2018</t>
  </si>
  <si>
    <t xml:space="preserve">23/01/2019</t>
  </si>
  <si>
    <t xml:space="preserve">000689</t>
  </si>
  <si>
    <t xml:space="preserve">000690</t>
  </si>
  <si>
    <t xml:space="preserve">30/07/2019</t>
  </si>
  <si>
    <t xml:space="preserve">000687</t>
  </si>
  <si>
    <t xml:space="preserve">17102</t>
  </si>
  <si>
    <t xml:space="preserve">000688</t>
  </si>
  <si>
    <t xml:space="preserve">1104</t>
  </si>
  <si>
    <t xml:space="preserve">58010</t>
  </si>
  <si>
    <t xml:space="preserve">002730</t>
  </si>
  <si>
    <t xml:space="preserve">19117</t>
  </si>
  <si>
    <t xml:space="preserve">PeintBât PFE</t>
  </si>
  <si>
    <t xml:space="preserve">Préparation et peinture de tous types de support</t>
  </si>
  <si>
    <t xml:space="preserve">24</t>
  </si>
  <si>
    <t xml:space="preserve">002729</t>
  </si>
  <si>
    <t xml:space="preserve">Remise à niv.MQEI</t>
  </si>
  <si>
    <t xml:space="preserve">07076</t>
  </si>
  <si>
    <t xml:space="preserve">35</t>
  </si>
  <si>
    <t xml:space="preserve">002726</t>
  </si>
  <si>
    <t xml:space="preserve">19113</t>
  </si>
  <si>
    <t xml:space="preserve">002725</t>
  </si>
  <si>
    <t xml:space="preserve">002724</t>
  </si>
  <si>
    <t xml:space="preserve">002723</t>
  </si>
  <si>
    <t xml:space="preserve">002722</t>
  </si>
  <si>
    <t xml:space="preserve">002721</t>
  </si>
  <si>
    <t xml:space="preserve">DECLIC Atelier 1: Prestations DECLIC pour l'Action</t>
  </si>
  <si>
    <t xml:space="preserve">002720</t>
  </si>
  <si>
    <t xml:space="preserve">BUREAUTIQUE</t>
  </si>
  <si>
    <t xml:space="preserve">BUREAUTIQUE A LA CARTE</t>
  </si>
  <si>
    <t xml:space="preserve">12152</t>
  </si>
  <si>
    <t xml:space="preserve">172</t>
  </si>
  <si>
    <t xml:space="preserve">002719</t>
  </si>
  <si>
    <t xml:space="preserve">CZ ALTERNANCE</t>
  </si>
  <si>
    <t xml:space="preserve">Couvreur-zingueur ALTERNANCE</t>
  </si>
  <si>
    <t xml:space="preserve">05173</t>
  </si>
  <si>
    <t xml:space="preserve">1667</t>
  </si>
  <si>
    <t xml:space="preserve">1140</t>
  </si>
  <si>
    <t xml:space="preserve">527</t>
  </si>
  <si>
    <t xml:space="preserve">002718</t>
  </si>
  <si>
    <t xml:space="preserve">19105</t>
  </si>
  <si>
    <t xml:space="preserve">1101</t>
  </si>
  <si>
    <t xml:space="preserve">05/05/2020</t>
  </si>
  <si>
    <t xml:space="preserve">002717</t>
  </si>
  <si>
    <t xml:space="preserve">EEB ALTERNANCE</t>
  </si>
  <si>
    <t xml:space="preserve">Electricien d'Equipement du Batiment ALTERNANCE</t>
  </si>
  <si>
    <t xml:space="preserve">1681</t>
  </si>
  <si>
    <t xml:space="preserve">002716</t>
  </si>
  <si>
    <t xml:space="preserve">19103</t>
  </si>
  <si>
    <t xml:space="preserve">1689</t>
  </si>
  <si>
    <t xml:space="preserve">26/06/2020</t>
  </si>
  <si>
    <t xml:space="preserve">002714</t>
  </si>
  <si>
    <t xml:space="preserve">EAA ALTERNANCE</t>
  </si>
  <si>
    <t xml:space="preserve">Employé administratif et d'accueil ALTERNANCE</t>
  </si>
  <si>
    <t xml:space="preserve">1680</t>
  </si>
  <si>
    <t xml:space="preserve">1198</t>
  </si>
  <si>
    <t xml:space="preserve">482</t>
  </si>
  <si>
    <t xml:space="preserve">002713</t>
  </si>
  <si>
    <t xml:space="preserve">002711</t>
  </si>
  <si>
    <t xml:space="preserve">SAMS ALTERNANCE</t>
  </si>
  <si>
    <t xml:space="preserve">Secrétaire assistant médico-social ALTERNANCE</t>
  </si>
  <si>
    <t xml:space="preserve">1666</t>
  </si>
  <si>
    <t xml:space="preserve">1331</t>
  </si>
  <si>
    <t xml:space="preserve">002710</t>
  </si>
  <si>
    <t xml:space="preserve">1682</t>
  </si>
  <si>
    <t xml:space="preserve">002709</t>
  </si>
  <si>
    <t xml:space="preserve">19096</t>
  </si>
  <si>
    <t xml:space="preserve">CHAUD ALTERNANCE</t>
  </si>
  <si>
    <t xml:space="preserve">Chaudronnier ALTERNANCE</t>
  </si>
  <si>
    <t xml:space="preserve">1226</t>
  </si>
  <si>
    <t xml:space="preserve">002707</t>
  </si>
  <si>
    <t xml:space="preserve">PLAQUPLATR ALTERN</t>
  </si>
  <si>
    <t xml:space="preserve">Plaquiste-plâtrier ALTERNANCE</t>
  </si>
  <si>
    <t xml:space="preserve">712</t>
  </si>
  <si>
    <t xml:space="preserve">002706</t>
  </si>
  <si>
    <t xml:space="preserve">1619</t>
  </si>
  <si>
    <t xml:space="preserve">002705</t>
  </si>
  <si>
    <t xml:space="preserve">19092</t>
  </si>
  <si>
    <t xml:space="preserve">CARR ALTERNANCE</t>
  </si>
  <si>
    <t xml:space="preserve">Carreleur ALTERNANCE</t>
  </si>
  <si>
    <t xml:space="preserve">1676</t>
  </si>
  <si>
    <t xml:space="preserve">002704</t>
  </si>
  <si>
    <t xml:space="preserve">1641</t>
  </si>
  <si>
    <t xml:space="preserve">894</t>
  </si>
  <si>
    <t xml:space="preserve">002703</t>
  </si>
  <si>
    <t xml:space="preserve">19090</t>
  </si>
  <si>
    <t xml:space="preserve">740</t>
  </si>
  <si>
    <t xml:space="preserve">002702</t>
  </si>
  <si>
    <t xml:space="preserve">MACON ALTERNANCE</t>
  </si>
  <si>
    <t xml:space="preserve">Maçon ALTERNANCE</t>
  </si>
  <si>
    <t xml:space="preserve">1684</t>
  </si>
  <si>
    <t xml:space="preserve">002701</t>
  </si>
  <si>
    <t xml:space="preserve">002700</t>
  </si>
  <si>
    <t xml:space="preserve">19087</t>
  </si>
  <si>
    <t xml:space="preserve">878</t>
  </si>
  <si>
    <t xml:space="preserve">002697</t>
  </si>
  <si>
    <t xml:space="preserve">Tuteur</t>
  </si>
  <si>
    <t xml:space="preserve">11525</t>
  </si>
  <si>
    <t xml:space="preserve">002693</t>
  </si>
  <si>
    <t xml:space="preserve">CHAUD m5 moCO</t>
  </si>
  <si>
    <t xml:space="preserve">Préparer la fabrication d'un ensemble chaudronné complexe moCO</t>
  </si>
  <si>
    <t xml:space="preserve">11700</t>
  </si>
  <si>
    <t xml:space="preserve">002691</t>
  </si>
  <si>
    <t xml:space="preserve">ADVF CCP1 MOCO</t>
  </si>
  <si>
    <t xml:space="preserve">Entretenir le logement et le linge d'un particulier moCO</t>
  </si>
  <si>
    <t xml:space="preserve">12083</t>
  </si>
  <si>
    <t xml:space="preserve">002689</t>
  </si>
  <si>
    <t xml:space="preserve">ADVF CCP 2 moCO</t>
  </si>
  <si>
    <t xml:space="preserve">Accompagner la personne dans les actes essentiels du quotidien moCO</t>
  </si>
  <si>
    <t xml:space="preserve">12084</t>
  </si>
  <si>
    <t xml:space="preserve">002687</t>
  </si>
  <si>
    <t xml:space="preserve">ADVF CCP3 MOCO</t>
  </si>
  <si>
    <t xml:space="preserve">Relayer les parents dans la prise en charge des enfants à leur domicile moCO</t>
  </si>
  <si>
    <t xml:space="preserve">12085</t>
  </si>
  <si>
    <t xml:space="preserve">002686</t>
  </si>
  <si>
    <t xml:space="preserve">19073</t>
  </si>
  <si>
    <t xml:space="preserve">Conn. Prod. Autom.</t>
  </si>
  <si>
    <t xml:space="preserve">CONNAISSANCE DU PRODUIT AUTOMOBILE</t>
  </si>
  <si>
    <t xml:space="preserve">07199</t>
  </si>
  <si>
    <t xml:space="preserve">22/05/2019</t>
  </si>
  <si>
    <t xml:space="preserve">002685</t>
  </si>
  <si>
    <t xml:space="preserve">AFI CCP1 HOPE</t>
  </si>
  <si>
    <t xml:space="preserve">Fabriquer manuellement des sous ensembles en série</t>
  </si>
  <si>
    <t xml:space="preserve">09634</t>
  </si>
  <si>
    <t xml:space="preserve">455</t>
  </si>
  <si>
    <t xml:space="preserve">002680</t>
  </si>
  <si>
    <t xml:space="preserve">002678</t>
  </si>
  <si>
    <t xml:space="preserve">Soudage CNFT</t>
  </si>
  <si>
    <t xml:space="preserve">002676</t>
  </si>
  <si>
    <t xml:space="preserve">MFBD Mod.Oblig2</t>
  </si>
  <si>
    <t xml:space="preserve">BFC_MENUISIER_FABRICATION_BOIS_DERIVES Module Obligatoire2</t>
  </si>
  <si>
    <t xml:space="preserve">002677</t>
  </si>
  <si>
    <t xml:space="preserve">12614</t>
  </si>
  <si>
    <t xml:space="preserve">02/10/2019</t>
  </si>
  <si>
    <t xml:space="preserve">002674</t>
  </si>
  <si>
    <t xml:space="preserve">MFBD Mod.Oblig.1</t>
  </si>
  <si>
    <t xml:space="preserve">BFC_MENUISIER_FABRICATION_BOIS_DERIVES Module Obligatoire1</t>
  </si>
  <si>
    <t xml:space="preserve">002675</t>
  </si>
  <si>
    <t xml:space="preserve">293</t>
  </si>
  <si>
    <t xml:space="preserve">201</t>
  </si>
  <si>
    <t xml:space="preserve">002670</t>
  </si>
  <si>
    <t xml:space="preserve">CZ Mod.Oblig.1</t>
  </si>
  <si>
    <t xml:space="preserve">BFC_COUVREUR_ZINGUEUR Module Obligatoire1</t>
  </si>
  <si>
    <t xml:space="preserve">002671</t>
  </si>
  <si>
    <t xml:space="preserve">12605</t>
  </si>
  <si>
    <t xml:space="preserve">549</t>
  </si>
  <si>
    <t xml:space="preserve">07/01/2020</t>
  </si>
  <si>
    <t xml:space="preserve">002668</t>
  </si>
  <si>
    <t xml:space="preserve">CHB Mod.Oblig2</t>
  </si>
  <si>
    <t xml:space="preserve">002669</t>
  </si>
  <si>
    <t xml:space="preserve">437</t>
  </si>
  <si>
    <t xml:space="preserve">227</t>
  </si>
  <si>
    <t xml:space="preserve">002666</t>
  </si>
  <si>
    <t xml:space="preserve">CHB Mod.Oblig1</t>
  </si>
  <si>
    <t xml:space="preserve">BFC_CHARPENTIER_BOIS Module Obligatoire1</t>
  </si>
  <si>
    <t xml:space="preserve">002667</t>
  </si>
  <si>
    <t xml:space="preserve">404</t>
  </si>
  <si>
    <t xml:space="preserve">002665</t>
  </si>
  <si>
    <t xml:space="preserve">Façad.P.MOB1</t>
  </si>
  <si>
    <t xml:space="preserve">002664</t>
  </si>
  <si>
    <t xml:space="preserve">FaçadPein.MOB2</t>
  </si>
  <si>
    <t xml:space="preserve">368</t>
  </si>
  <si>
    <t xml:space="preserve">263</t>
  </si>
  <si>
    <t xml:space="preserve">20/02/2020</t>
  </si>
  <si>
    <t xml:space="preserve">002663</t>
  </si>
  <si>
    <t xml:space="preserve">002658</t>
  </si>
  <si>
    <t xml:space="preserve">PBAT Mod.OBL.</t>
  </si>
  <si>
    <t xml:space="preserve">002660</t>
  </si>
  <si>
    <t xml:space="preserve">328</t>
  </si>
  <si>
    <t xml:space="preserve">002652</t>
  </si>
  <si>
    <t xml:space="preserve">PLAQPLAT MOB1</t>
  </si>
  <si>
    <t xml:space="preserve">002653</t>
  </si>
  <si>
    <t xml:space="preserve">539</t>
  </si>
  <si>
    <t xml:space="preserve">28/04/2020</t>
  </si>
  <si>
    <t xml:space="preserve">002649</t>
  </si>
  <si>
    <t xml:space="preserve">PLAQPLAT MOB2</t>
  </si>
  <si>
    <t xml:space="preserve">002650</t>
  </si>
  <si>
    <t xml:space="preserve">220</t>
  </si>
  <si>
    <t xml:space="preserve">002647</t>
  </si>
  <si>
    <t xml:space="preserve">002648</t>
  </si>
  <si>
    <t xml:space="preserve">739</t>
  </si>
  <si>
    <t xml:space="preserve">002639</t>
  </si>
  <si>
    <t xml:space="preserve">002640</t>
  </si>
  <si>
    <t xml:space="preserve">002635</t>
  </si>
  <si>
    <t xml:space="preserve">002636</t>
  </si>
  <si>
    <t xml:space="preserve">28/08/2019</t>
  </si>
  <si>
    <t xml:space="preserve">15/11/2019</t>
  </si>
  <si>
    <t xml:space="preserve">002633</t>
  </si>
  <si>
    <t xml:space="preserve">002634</t>
  </si>
  <si>
    <t xml:space="preserve">743</t>
  </si>
  <si>
    <t xml:space="preserve">002624</t>
  </si>
  <si>
    <t xml:space="preserve">19009</t>
  </si>
  <si>
    <t xml:space="preserve">002625</t>
  </si>
  <si>
    <t xml:space="preserve">367</t>
  </si>
  <si>
    <t xml:space="preserve">002621</t>
  </si>
  <si>
    <t xml:space="preserve">002623</t>
  </si>
  <si>
    <t xml:space="preserve">490</t>
  </si>
  <si>
    <t xml:space="preserve">002618</t>
  </si>
  <si>
    <t xml:space="preserve">19020</t>
  </si>
  <si>
    <t xml:space="preserve">002632</t>
  </si>
  <si>
    <t xml:space="preserve">002617</t>
  </si>
  <si>
    <t xml:space="preserve">002630</t>
  </si>
  <si>
    <t xml:space="preserve">298</t>
  </si>
  <si>
    <t xml:space="preserve">002615</t>
  </si>
  <si>
    <t xml:space="preserve">CZ Mod.Oblig.2</t>
  </si>
  <si>
    <t xml:space="preserve">BFC_COUVREUR_ZINGUEUR Module Obligatoire 2</t>
  </si>
  <si>
    <t xml:space="preserve">002629</t>
  </si>
  <si>
    <t xml:space="preserve">504</t>
  </si>
  <si>
    <t xml:space="preserve">002614</t>
  </si>
  <si>
    <t xml:space="preserve">002628</t>
  </si>
  <si>
    <t xml:space="preserve">566</t>
  </si>
  <si>
    <t xml:space="preserve">363</t>
  </si>
  <si>
    <t xml:space="preserve">002612</t>
  </si>
  <si>
    <t xml:space="preserve">ACQ APH</t>
  </si>
  <si>
    <t xml:space="preserve">ACQ Agent de propreté et d'hygiène</t>
  </si>
  <si>
    <t xml:space="preserve">002611</t>
  </si>
  <si>
    <t xml:space="preserve">ADVF (en FOAD)</t>
  </si>
  <si>
    <t xml:space="preserve">Assistant(e) de vie aux familles</t>
  </si>
  <si>
    <t xml:space="preserve">783</t>
  </si>
  <si>
    <t xml:space="preserve">580</t>
  </si>
  <si>
    <t xml:space="preserve">26/09/2019</t>
  </si>
  <si>
    <t xml:space="preserve">002607</t>
  </si>
  <si>
    <t xml:space="preserve">18188</t>
  </si>
  <si>
    <t xml:space="preserve">881</t>
  </si>
  <si>
    <t xml:space="preserve">720</t>
  </si>
  <si>
    <t xml:space="preserve">002606</t>
  </si>
  <si>
    <t xml:space="preserve">18187</t>
  </si>
  <si>
    <t xml:space="preserve">002604</t>
  </si>
  <si>
    <t xml:space="preserve">ADVF</t>
  </si>
  <si>
    <t xml:space="preserve">Assistant(e) de vie aux familles JO2016.1</t>
  </si>
  <si>
    <t xml:space="preserve">002605</t>
  </si>
  <si>
    <t xml:space="preserve">666</t>
  </si>
  <si>
    <t xml:space="preserve">463</t>
  </si>
  <si>
    <t xml:space="preserve">13/02/2020</t>
  </si>
  <si>
    <t xml:space="preserve">002602</t>
  </si>
  <si>
    <t xml:space="preserve">CHAUD moDL</t>
  </si>
  <si>
    <t xml:space="preserve">002603</t>
  </si>
  <si>
    <t xml:space="preserve">914</t>
  </si>
  <si>
    <t xml:space="preserve">002597</t>
  </si>
  <si>
    <t xml:space="preserve">MRMAEV-MA</t>
  </si>
  <si>
    <t xml:space="preserve">Mécanicien(ne) Réparateur(trice) de Matériels Agricoles et d'Espaces Verts option Machinis</t>
  </si>
  <si>
    <t xml:space="preserve">002598</t>
  </si>
  <si>
    <t xml:space="preserve">09831</t>
  </si>
  <si>
    <t xml:space="preserve">1100</t>
  </si>
  <si>
    <t xml:space="preserve">925</t>
  </si>
  <si>
    <t xml:space="preserve">20/06/2019</t>
  </si>
  <si>
    <t xml:space="preserve">002594</t>
  </si>
  <si>
    <t xml:space="preserve">HOPE POEC FLE Ind.</t>
  </si>
  <si>
    <t xml:space="preserve">HOPE Préparatoire Professionnelle Langagière - INDUSTRIE</t>
  </si>
  <si>
    <t xml:space="preserve">401</t>
  </si>
  <si>
    <t xml:space="preserve">MDAR</t>
  </si>
  <si>
    <t xml:space="preserve">002583</t>
  </si>
  <si>
    <t xml:space="preserve">Employabilé Numéri</t>
  </si>
  <si>
    <t xml:space="preserve">Employabilité Numérique</t>
  </si>
  <si>
    <t xml:space="preserve">12477</t>
  </si>
  <si>
    <t xml:space="preserve">326</t>
  </si>
  <si>
    <t xml:space="preserve">002564</t>
  </si>
  <si>
    <t xml:space="preserve">002556</t>
  </si>
  <si>
    <t xml:space="preserve">18142</t>
  </si>
  <si>
    <t xml:space="preserve">EAA m02</t>
  </si>
  <si>
    <t xml:space="preserve">Employé administratif et d'accueil JO2018.1</t>
  </si>
  <si>
    <t xml:space="preserve">002558</t>
  </si>
  <si>
    <t xml:space="preserve">642</t>
  </si>
  <si>
    <t xml:space="preserve">002552</t>
  </si>
  <si>
    <t xml:space="preserve">18136</t>
  </si>
  <si>
    <t xml:space="preserve">Entret Bât. MA Nev</t>
  </si>
  <si>
    <t xml:space="preserve">572</t>
  </si>
  <si>
    <t xml:space="preserve">002550</t>
  </si>
  <si>
    <t xml:space="preserve">593</t>
  </si>
  <si>
    <t xml:space="preserve">20/03/2019</t>
  </si>
  <si>
    <t xml:space="preserve">002548</t>
  </si>
  <si>
    <t xml:space="preserve">18132</t>
  </si>
  <si>
    <t xml:space="preserve">CBMA IRTESS</t>
  </si>
  <si>
    <t xml:space="preserve">Certificat de Branche Moniteur d'Atelier</t>
  </si>
  <si>
    <t xml:space="preserve">1671</t>
  </si>
  <si>
    <t xml:space="preserve">692</t>
  </si>
  <si>
    <t xml:space="preserve">170</t>
  </si>
  <si>
    <t xml:space="preserve">002541</t>
  </si>
  <si>
    <t xml:space="preserve">FF-AssPrestaCatV</t>
  </si>
  <si>
    <t xml:space="preserve">Fluides frigorigènes:assurer prestationclim catégorie V</t>
  </si>
  <si>
    <t xml:space="preserve">10991</t>
  </si>
  <si>
    <t xml:space="preserve">002540</t>
  </si>
  <si>
    <t xml:space="preserve">18124</t>
  </si>
  <si>
    <t xml:space="preserve">002539</t>
  </si>
  <si>
    <t xml:space="preserve">10/04/2019</t>
  </si>
  <si>
    <t xml:space="preserve">002538</t>
  </si>
  <si>
    <t xml:space="preserve">002537</t>
  </si>
  <si>
    <t xml:space="preserve">Fluides attest V</t>
  </si>
  <si>
    <t xml:space="preserve">Fluides frigorigènes : attestation d'aptitude catégorie V</t>
  </si>
  <si>
    <t xml:space="preserve">10503</t>
  </si>
  <si>
    <t xml:space="preserve">002536</t>
  </si>
  <si>
    <t xml:space="preserve">18120</t>
  </si>
  <si>
    <t xml:space="preserve">002535</t>
  </si>
  <si>
    <t xml:space="preserve">27/06/2019</t>
  </si>
  <si>
    <t xml:space="preserve">002533</t>
  </si>
  <si>
    <t xml:space="preserve">002532</t>
  </si>
  <si>
    <t xml:space="preserve">18117</t>
  </si>
  <si>
    <t xml:space="preserve">002525</t>
  </si>
  <si>
    <t xml:space="preserve">18113</t>
  </si>
  <si>
    <t xml:space="preserve">002521</t>
  </si>
  <si>
    <t xml:space="preserve">18108</t>
  </si>
  <si>
    <t xml:space="preserve">TMEM-MA</t>
  </si>
  <si>
    <t xml:space="preserve">Technicien(ne) de Maintenance d'Engins et de Matériels ''Machinisme Agricole''-JO 2017</t>
  </si>
  <si>
    <t xml:space="preserve">002522</t>
  </si>
  <si>
    <t xml:space="preserve">09742</t>
  </si>
  <si>
    <t xml:space="preserve">002516</t>
  </si>
  <si>
    <t xml:space="preserve">ADVF mod.</t>
  </si>
  <si>
    <t xml:space="preserve">002513</t>
  </si>
  <si>
    <t xml:space="preserve">18100</t>
  </si>
  <si>
    <t xml:space="preserve">002514</t>
  </si>
  <si>
    <t xml:space="preserve">584</t>
  </si>
  <si>
    <t xml:space="preserve">002511</t>
  </si>
  <si>
    <t xml:space="preserve">18098</t>
  </si>
  <si>
    <t xml:space="preserve">002512</t>
  </si>
  <si>
    <t xml:space="preserve">860</t>
  </si>
  <si>
    <t xml:space="preserve">002509</t>
  </si>
  <si>
    <t xml:space="preserve">002510</t>
  </si>
  <si>
    <t xml:space="preserve">002504</t>
  </si>
  <si>
    <t xml:space="preserve">TRMTO moDL</t>
  </si>
  <si>
    <t xml:space="preserve">Technicien reconstructeur de moteurs thermiques et d'organes</t>
  </si>
  <si>
    <t xml:space="preserve">002505</t>
  </si>
  <si>
    <t xml:space="preserve">1176</t>
  </si>
  <si>
    <t xml:space="preserve">002471</t>
  </si>
  <si>
    <t xml:space="preserve">18058</t>
  </si>
  <si>
    <t xml:space="preserve">SAMS Alt.</t>
  </si>
  <si>
    <t xml:space="preserve">Secrétaire-Assistant(e) Médico-Social(e) Alternance</t>
  </si>
  <si>
    <t xml:space="preserve">1211</t>
  </si>
  <si>
    <t xml:space="preserve">861</t>
  </si>
  <si>
    <t xml:space="preserve">002468</t>
  </si>
  <si>
    <t xml:space="preserve">TRMTO Alternance</t>
  </si>
  <si>
    <t xml:space="preserve">Technicien reconstructeur de moteurs thermiques et d'organes Alternance</t>
  </si>
  <si>
    <t xml:space="preserve">2784</t>
  </si>
  <si>
    <t xml:space="preserve">1109</t>
  </si>
  <si>
    <t xml:space="preserve">1675</t>
  </si>
  <si>
    <t xml:space="preserve">17244</t>
  </si>
  <si>
    <t xml:space="preserve">899</t>
  </si>
  <si>
    <t xml:space="preserve">759</t>
  </si>
  <si>
    <t xml:space="preserve">17240</t>
  </si>
  <si>
    <t xml:space="preserve">Secrétaire-Assistant(e) Médico-Social(e)</t>
  </si>
  <si>
    <t xml:space="preserve">689</t>
  </si>
  <si>
    <t xml:space="preserve">002007</t>
  </si>
  <si>
    <t xml:space="preserve">70010</t>
  </si>
  <si>
    <t xml:space="preserve">RR moDL</t>
  </si>
  <si>
    <t xml:space="preserve">Responsable de Rayon modularisé</t>
  </si>
  <si>
    <t xml:space="preserve">04394</t>
  </si>
  <si>
    <t xml:space="preserve">954</t>
  </si>
  <si>
    <t xml:space="preserve">002162</t>
  </si>
  <si>
    <t xml:space="preserve">18003</t>
  </si>
  <si>
    <t xml:space="preserve">TAI moDL</t>
  </si>
  <si>
    <t xml:space="preserve">Technicien(ne) d'assistance en informatique modularisé</t>
  </si>
  <si>
    <t xml:space="preserve">002163</t>
  </si>
  <si>
    <t xml:space="preserve">09800</t>
  </si>
  <si>
    <t xml:space="preserve">15/02/2019</t>
  </si>
  <si>
    <t xml:space="preserve">002180</t>
  </si>
  <si>
    <t xml:space="preserve">002181</t>
  </si>
  <si>
    <t xml:space="preserve">2200</t>
  </si>
  <si>
    <t xml:space="preserve">1015</t>
  </si>
  <si>
    <t xml:space="preserve">1185</t>
  </si>
  <si>
    <t xml:space="preserve">29/01/2018</t>
  </si>
  <si>
    <t xml:space="preserve">18024</t>
  </si>
  <si>
    <t xml:space="preserve">LOT191-70 / ACT 411</t>
  </si>
  <si>
    <t xml:space="preserve">561</t>
  </si>
  <si>
    <t xml:space="preserve">002495</t>
  </si>
  <si>
    <t xml:space="preserve">18097</t>
  </si>
  <si>
    <t xml:space="preserve">002496</t>
  </si>
  <si>
    <t xml:space="preserve">002497</t>
  </si>
  <si>
    <t xml:space="preserve">18099</t>
  </si>
  <si>
    <t xml:space="preserve">PLAQU m1 moCO</t>
  </si>
  <si>
    <t xml:space="preserve">Réaliser à l'intérieur de bâtiments l'étanchéité à l'air et la pose de différents systèmes</t>
  </si>
  <si>
    <t xml:space="preserve">002480</t>
  </si>
  <si>
    <t xml:space="preserve">18102</t>
  </si>
  <si>
    <t xml:space="preserve">TEAB moDL</t>
  </si>
  <si>
    <t xml:space="preserve">Technicien en électricité et automatismes du bâtiment JO2015.1</t>
  </si>
  <si>
    <t xml:space="preserve">002499</t>
  </si>
  <si>
    <t xml:space="preserve">1126</t>
  </si>
  <si>
    <t xml:space="preserve">993</t>
  </si>
  <si>
    <t xml:space="preserve">002472</t>
  </si>
  <si>
    <t xml:space="preserve">18104</t>
  </si>
  <si>
    <t xml:space="preserve">002473</t>
  </si>
  <si>
    <t xml:space="preserve">1192</t>
  </si>
  <si>
    <t xml:space="preserve">1017</t>
  </si>
  <si>
    <t xml:space="preserve">002481</t>
  </si>
  <si>
    <t xml:space="preserve">002482</t>
  </si>
  <si>
    <t xml:space="preserve">156</t>
  </si>
  <si>
    <t xml:space="preserve">002483</t>
  </si>
  <si>
    <t xml:space="preserve">18115</t>
  </si>
  <si>
    <t xml:space="preserve">CTVL vers standard</t>
  </si>
  <si>
    <t xml:space="preserve">Contrôleur technique de véhicules légers version standard 2018.1</t>
  </si>
  <si>
    <t xml:space="preserve">002484</t>
  </si>
  <si>
    <t xml:space="preserve">12220</t>
  </si>
  <si>
    <t xml:space="preserve">002487</t>
  </si>
  <si>
    <t xml:space="preserve">TLE</t>
  </si>
  <si>
    <t xml:space="preserve">Technicien(ne) en logistique d'entreposage JO2016.1</t>
  </si>
  <si>
    <t xml:space="preserve">002489</t>
  </si>
  <si>
    <t xml:space="preserve">09777</t>
  </si>
  <si>
    <t xml:space="preserve">002490</t>
  </si>
  <si>
    <t xml:space="preserve">002491</t>
  </si>
  <si>
    <t xml:space="preserve">479</t>
  </si>
  <si>
    <t xml:space="preserve">002494</t>
  </si>
  <si>
    <t xml:space="preserve">510</t>
  </si>
  <si>
    <t xml:space="preserve">002500</t>
  </si>
  <si>
    <t xml:space="preserve">PACK GO SO</t>
  </si>
  <si>
    <t xml:space="preserve">PACK BATIMENT GROS ŒUVRE ET SECOND ŒUVRE</t>
  </si>
  <si>
    <t xml:space="preserve">11053</t>
  </si>
  <si>
    <t xml:space="preserve">322</t>
  </si>
  <si>
    <t xml:space="preserve">25/01/2019</t>
  </si>
  <si>
    <t xml:space="preserve">002501</t>
  </si>
  <si>
    <t xml:space="preserve">002502</t>
  </si>
  <si>
    <t xml:space="preserve">1062</t>
  </si>
  <si>
    <t xml:space="preserve">887</t>
  </si>
  <si>
    <t xml:space="preserve">04/12/2018</t>
  </si>
  <si>
    <t xml:space="preserve">002503</t>
  </si>
  <si>
    <t xml:space="preserve">18127</t>
  </si>
  <si>
    <t xml:space="preserve">Peintre en bâtiment JO2017.1</t>
  </si>
  <si>
    <t xml:space="preserve">10/10/2018</t>
  </si>
  <si>
    <t xml:space="preserve">002506</t>
  </si>
  <si>
    <t xml:space="preserve">737</t>
  </si>
  <si>
    <t xml:space="preserve">605</t>
  </si>
  <si>
    <t xml:space="preserve">18139</t>
  </si>
  <si>
    <t xml:space="preserve">002518</t>
  </si>
  <si>
    <t xml:space="preserve">002519</t>
  </si>
  <si>
    <t xml:space="preserve">13/11/2019</t>
  </si>
  <si>
    <t xml:space="preserve">002520</t>
  </si>
  <si>
    <t xml:space="preserve">002523</t>
  </si>
  <si>
    <t xml:space="preserve">002524</t>
  </si>
  <si>
    <t xml:space="preserve">002526</t>
  </si>
  <si>
    <t xml:space="preserve">002527</t>
  </si>
  <si>
    <t xml:space="preserve">002528</t>
  </si>
  <si>
    <t xml:space="preserve">002529</t>
  </si>
  <si>
    <t xml:space="preserve">002530</t>
  </si>
  <si>
    <t xml:space="preserve">002531</t>
  </si>
  <si>
    <t xml:space="preserve">22/10/2019</t>
  </si>
  <si>
    <t xml:space="preserve">002534</t>
  </si>
  <si>
    <t xml:space="preserve">AIPR Opérateurs</t>
  </si>
  <si>
    <t xml:space="preserve">Travailler à proximité des réseaux (Gaz, électricité, eau) : opérateurs</t>
  </si>
  <si>
    <t xml:space="preserve">12040</t>
  </si>
  <si>
    <t xml:space="preserve">15/01/2019</t>
  </si>
  <si>
    <t xml:space="preserve">002543</t>
  </si>
  <si>
    <t xml:space="preserve">MPI</t>
  </si>
  <si>
    <t xml:space="preserve">Menuisier poseur-installateur JO 2018.1</t>
  </si>
  <si>
    <t xml:space="preserve">002544</t>
  </si>
  <si>
    <t xml:space="preserve">654</t>
  </si>
  <si>
    <t xml:space="preserve">25/09/2018</t>
  </si>
  <si>
    <t xml:space="preserve">002551</t>
  </si>
  <si>
    <t xml:space="preserve">Aide à domicile</t>
  </si>
  <si>
    <t xml:space="preserve">Aide à domicile spécialistion handicap</t>
  </si>
  <si>
    <t xml:space="preserve">002581</t>
  </si>
  <si>
    <t xml:space="preserve">18202</t>
  </si>
  <si>
    <t xml:space="preserve">002582</t>
  </si>
  <si>
    <t xml:space="preserve">18204</t>
  </si>
  <si>
    <t xml:space="preserve">Agent de sûreté et de sécurité privée</t>
  </si>
  <si>
    <t xml:space="preserve">002584</t>
  </si>
  <si>
    <t xml:space="preserve">526</t>
  </si>
  <si>
    <t xml:space="preserve">002585</t>
  </si>
  <si>
    <t xml:space="preserve">18207</t>
  </si>
  <si>
    <t xml:space="preserve">TAI</t>
  </si>
  <si>
    <t xml:space="preserve">Technicien d'assistance en informatique</t>
  </si>
  <si>
    <t xml:space="preserve">002586</t>
  </si>
  <si>
    <t xml:space="preserve">784</t>
  </si>
  <si>
    <t xml:space="preserve">574</t>
  </si>
  <si>
    <t xml:space="preserve">002587</t>
  </si>
  <si>
    <t xml:space="preserve">18209</t>
  </si>
  <si>
    <t xml:space="preserve">002588</t>
  </si>
  <si>
    <t xml:space="preserve">838</t>
  </si>
  <si>
    <t xml:space="preserve">698</t>
  </si>
  <si>
    <t xml:space="preserve">ESTIME-DE-SOI</t>
  </si>
  <si>
    <t xml:space="preserve">Développer l'estime de soi pour mieux vivre les changements professionnels et personnels</t>
  </si>
  <si>
    <t xml:space="preserve">11805</t>
  </si>
  <si>
    <t xml:space="preserve">CRAOA</t>
  </si>
  <si>
    <t xml:space="preserve">002626</t>
  </si>
  <si>
    <t xml:space="preserve">002627</t>
  </si>
  <si>
    <t xml:space="preserve">MA_2016</t>
  </si>
  <si>
    <t xml:space="preserve">Mécanicien(ne) automobile JO2016.2</t>
  </si>
  <si>
    <t xml:space="preserve">00337</t>
  </si>
  <si>
    <t xml:space="preserve">1196</t>
  </si>
  <si>
    <t xml:space="preserve">1060</t>
  </si>
  <si>
    <t xml:space="preserve">002637</t>
  </si>
  <si>
    <t xml:space="preserve">PRE BAT SO</t>
  </si>
  <si>
    <t xml:space="preserve">PREPARATOIRE BATIMENT NIVEAU V</t>
  </si>
  <si>
    <t xml:space="preserve">002645</t>
  </si>
  <si>
    <t xml:space="preserve">002646</t>
  </si>
  <si>
    <t xml:space="preserve">303</t>
  </si>
  <si>
    <t xml:space="preserve">398</t>
  </si>
  <si>
    <t xml:space="preserve">002631</t>
  </si>
  <si>
    <t xml:space="preserve">002656</t>
  </si>
  <si>
    <t xml:space="preserve">392</t>
  </si>
  <si>
    <t xml:space="preserve">294</t>
  </si>
  <si>
    <t xml:space="preserve">BFC_CHARPENTIER_BOIS_MODULE_OBLIGATOIRE_1</t>
  </si>
  <si>
    <t xml:space="preserve">502</t>
  </si>
  <si>
    <t xml:space="preserve">002657</t>
  </si>
  <si>
    <t xml:space="preserve">BFC_FACADIER_PEINTRE_Module OblIgatoire 2</t>
  </si>
  <si>
    <t xml:space="preserve">002659</t>
  </si>
  <si>
    <t xml:space="preserve">413</t>
  </si>
  <si>
    <t xml:space="preserve">BFC_CHB_MOB2</t>
  </si>
  <si>
    <t xml:space="preserve">BFC_CHARPENTIER_BOIS_MODULE OBLIGATOIRE 2</t>
  </si>
  <si>
    <t xml:space="preserve">002661</t>
  </si>
  <si>
    <t xml:space="preserve">296</t>
  </si>
  <si>
    <t xml:space="preserve">06/03/2020</t>
  </si>
  <si>
    <t xml:space="preserve">BFC_MPI Mob1</t>
  </si>
  <si>
    <t xml:space="preserve">299</t>
  </si>
  <si>
    <t xml:space="preserve">BFC_MPI Mob2</t>
  </si>
  <si>
    <t xml:space="preserve">002679</t>
  </si>
  <si>
    <t xml:space="preserve">403</t>
  </si>
  <si>
    <t xml:space="preserve">002681</t>
  </si>
  <si>
    <t xml:space="preserve">002683</t>
  </si>
  <si>
    <t xml:space="preserve">10/01/2020</t>
  </si>
  <si>
    <t xml:space="preserve">002608</t>
  </si>
  <si>
    <t xml:space="preserve">BFC_CZ_MOB_1</t>
  </si>
  <si>
    <t xml:space="preserve">BFC_COUVREUR_ZINGUEUR_MODULE_OBLIGATOIRE_1</t>
  </si>
  <si>
    <t xml:space="preserve">506</t>
  </si>
  <si>
    <t xml:space="preserve">BFC_PBAT MOb1</t>
  </si>
  <si>
    <t xml:space="preserve">464</t>
  </si>
  <si>
    <t xml:space="preserve">002609</t>
  </si>
  <si>
    <t xml:space="preserve">BFC_CZ_MOB_2</t>
  </si>
  <si>
    <t xml:space="preserve">BFC_COUVREUR_ZINGUEUR_MODULE_OBLIGATOIRE_2</t>
  </si>
  <si>
    <t xml:space="preserve">501</t>
  </si>
  <si>
    <t xml:space="preserve">396</t>
  </si>
  <si>
    <t xml:space="preserve">BFC_MFBD_MOB 1</t>
  </si>
  <si>
    <t xml:space="preserve">BFC_MENUISIER_FABRICATION_BOIS_DERIVES_MODULE_OBLIGATOIRE_1</t>
  </si>
  <si>
    <t xml:space="preserve">002696</t>
  </si>
  <si>
    <t xml:space="preserve">400</t>
  </si>
  <si>
    <t xml:space="preserve">307</t>
  </si>
  <si>
    <t xml:space="preserve">BFC_MFBD_MOB 2</t>
  </si>
  <si>
    <t xml:space="preserve">BFC_MENUISIER_FABRICATION_BOIS_DERIVES</t>
  </si>
  <si>
    <t xml:space="preserve">002699</t>
  </si>
  <si>
    <t xml:space="preserve">242</t>
  </si>
  <si>
    <t xml:space="preserve">002694</t>
  </si>
  <si>
    <t xml:space="preserve">BFC_PLAQUPLA MObl1</t>
  </si>
  <si>
    <t xml:space="preserve">571</t>
  </si>
  <si>
    <t xml:space="preserve">521</t>
  </si>
  <si>
    <t xml:space="preserve">002708</t>
  </si>
  <si>
    <t xml:space="preserve">BFC_PLAQPLATR MOb2</t>
  </si>
  <si>
    <t xml:space="preserve">002712</t>
  </si>
  <si>
    <t xml:space="preserve">002715</t>
  </si>
  <si>
    <t xml:space="preserve">002736</t>
  </si>
  <si>
    <t xml:space="preserve">MAC SST Lure</t>
  </si>
  <si>
    <t xml:space="preserve">002732</t>
  </si>
  <si>
    <t xml:space="preserve">BFC_CHB_MOB_1</t>
  </si>
  <si>
    <t xml:space="preserve">BFC_CHARPENTIER_BOIS_MODULE_1</t>
  </si>
  <si>
    <t xml:space="preserve">002738</t>
  </si>
  <si>
    <t xml:space="preserve">002740</t>
  </si>
  <si>
    <t xml:space="preserve">453</t>
  </si>
  <si>
    <t xml:space="preserve">383</t>
  </si>
  <si>
    <t xml:space="preserve">BFC_MFBD_MOB_1</t>
  </si>
  <si>
    <t xml:space="preserve">002742</t>
  </si>
  <si>
    <t xml:space="preserve">002638</t>
  </si>
  <si>
    <t xml:space="preserve">BFC_EEB_MOB_1</t>
  </si>
  <si>
    <t xml:space="preserve">BFC_ELECTRICIEN_D'EQUIPEMENT_BATIMENT MODULE OBLIGATOIRE 1</t>
  </si>
  <si>
    <t xml:space="preserve">002744</t>
  </si>
  <si>
    <t xml:space="preserve">621</t>
  </si>
  <si>
    <t xml:space="preserve">002641</t>
  </si>
  <si>
    <t xml:space="preserve">BFC_TEAB_MOB</t>
  </si>
  <si>
    <t xml:space="preserve">BFC_TECHNICIEN_ELECTRICITE_AUTOMATISME_BATIMENT_MODULE_OBLIGATOIRE</t>
  </si>
  <si>
    <t xml:space="preserve">002746</t>
  </si>
  <si>
    <t xml:space="preserve">662</t>
  </si>
  <si>
    <t xml:space="preserve">002643</t>
  </si>
  <si>
    <t xml:space="preserve">002748</t>
  </si>
  <si>
    <t xml:space="preserve">002690</t>
  </si>
  <si>
    <t xml:space="preserve">002752</t>
  </si>
  <si>
    <t xml:space="preserve">002750</t>
  </si>
  <si>
    <t xml:space="preserve">002753</t>
  </si>
  <si>
    <t xml:space="preserve">002756</t>
  </si>
  <si>
    <t xml:space="preserve">002757</t>
  </si>
  <si>
    <t xml:space="preserve">002760</t>
  </si>
  <si>
    <t xml:space="preserve">002763</t>
  </si>
  <si>
    <t xml:space="preserve">19128</t>
  </si>
  <si>
    <t xml:space="preserve">002767</t>
  </si>
  <si>
    <t xml:space="preserve">TEAB Alternance</t>
  </si>
  <si>
    <t xml:space="preserve">Technicien en électricité et automatismes du bâtiment Alternance</t>
  </si>
  <si>
    <t xml:space="preserve">002768</t>
  </si>
  <si>
    <t xml:space="preserve">1398</t>
  </si>
  <si>
    <t xml:space="preserve">417</t>
  </si>
  <si>
    <t xml:space="preserve">981</t>
  </si>
  <si>
    <t xml:space="preserve">002773</t>
  </si>
  <si>
    <t xml:space="preserve">002776</t>
  </si>
  <si>
    <t xml:space="preserve">002777</t>
  </si>
  <si>
    <t xml:space="preserve">002778</t>
  </si>
  <si>
    <t xml:space="preserve">002779</t>
  </si>
  <si>
    <t xml:space="preserve">002780</t>
  </si>
  <si>
    <t xml:space="preserve">002784</t>
  </si>
  <si>
    <t xml:space="preserve">002787</t>
  </si>
  <si>
    <t xml:space="preserve">002793</t>
  </si>
  <si>
    <t xml:space="preserve">28/05/2019</t>
  </si>
  <si>
    <t xml:space="preserve">002794</t>
  </si>
  <si>
    <t xml:space="preserve">002795</t>
  </si>
  <si>
    <t xml:space="preserve">002796</t>
  </si>
  <si>
    <t xml:space="preserve">002797</t>
  </si>
  <si>
    <t xml:space="preserve">002798</t>
  </si>
  <si>
    <t xml:space="preserve">002799</t>
  </si>
  <si>
    <t xml:space="preserve">002800</t>
  </si>
  <si>
    <t xml:space="preserve">002801</t>
  </si>
  <si>
    <t xml:space="preserve">002802</t>
  </si>
  <si>
    <t xml:space="preserve">002803</t>
  </si>
  <si>
    <t xml:space="preserve">19166</t>
  </si>
  <si>
    <t xml:space="preserve">FEE BAT RENOVE</t>
  </si>
  <si>
    <t xml:space="preserve">FEE BAT RENOVE (RGE)</t>
  </si>
  <si>
    <t xml:space="preserve">11762</t>
  </si>
  <si>
    <t xml:space="preserve">002804</t>
  </si>
  <si>
    <t xml:space="preserve">002805</t>
  </si>
  <si>
    <t xml:space="preserve">002806</t>
  </si>
  <si>
    <t xml:space="preserve">19169</t>
  </si>
  <si>
    <t xml:space="preserve">QUALIT’ENR : DEVEN</t>
  </si>
  <si>
    <t xml:space="preserve">QUALIT’ENR : DEVENIR RÉFÉRENT QUALIPV "PHOTOVOLTAÏQUE MODULE INTÉGRATION AU BÂTI"</t>
  </si>
  <si>
    <t xml:space="preserve">11840</t>
  </si>
  <si>
    <t xml:space="preserve">002807</t>
  </si>
  <si>
    <t xml:space="preserve">19170</t>
  </si>
  <si>
    <t xml:space="preserve">18/06/2019</t>
  </si>
  <si>
    <t xml:space="preserve">002808</t>
  </si>
  <si>
    <t xml:space="preserve">19171</t>
  </si>
  <si>
    <t xml:space="preserve">002809</t>
  </si>
  <si>
    <t xml:space="preserve">19172</t>
  </si>
  <si>
    <t xml:space="preserve">002810</t>
  </si>
  <si>
    <t xml:space="preserve">1090</t>
  </si>
  <si>
    <t xml:space="preserve">002811</t>
  </si>
  <si>
    <t xml:space="preserve">19174</t>
  </si>
  <si>
    <t xml:space="preserve">002813</t>
  </si>
  <si>
    <t xml:space="preserve">19175</t>
  </si>
  <si>
    <t xml:space="preserve">1673</t>
  </si>
  <si>
    <t xml:space="preserve">1533</t>
  </si>
  <si>
    <t xml:space="preserve">002814</t>
  </si>
  <si>
    <t xml:space="preserve">19176</t>
  </si>
  <si>
    <t xml:space="preserve">1544</t>
  </si>
  <si>
    <t xml:space="preserve">20/11/2020</t>
  </si>
  <si>
    <t xml:space="preserve">002815</t>
  </si>
  <si>
    <t xml:space="preserve">19177</t>
  </si>
  <si>
    <t xml:space="preserve">1653</t>
  </si>
  <si>
    <t xml:space="preserve">1520</t>
  </si>
  <si>
    <t xml:space="preserve">002816</t>
  </si>
  <si>
    <t xml:space="preserve">19178</t>
  </si>
  <si>
    <t xml:space="preserve">1506</t>
  </si>
  <si>
    <t xml:space="preserve">31/07/2020</t>
  </si>
  <si>
    <t xml:space="preserve">002818</t>
  </si>
  <si>
    <t xml:space="preserve">19180</t>
  </si>
  <si>
    <t xml:space="preserve">1660</t>
  </si>
  <si>
    <t xml:space="preserve">002819</t>
  </si>
  <si>
    <t xml:space="preserve">002821</t>
  </si>
  <si>
    <t xml:space="preserve">PLAQUPLATR</t>
  </si>
  <si>
    <t xml:space="preserve">Plaquiste-plâtrier JO2018.1</t>
  </si>
  <si>
    <t xml:space="preserve">002822</t>
  </si>
  <si>
    <t xml:space="preserve">002824</t>
  </si>
  <si>
    <t xml:space="preserve">1555</t>
  </si>
  <si>
    <t xml:space="preserve">002825</t>
  </si>
  <si>
    <t xml:space="preserve">002827</t>
  </si>
  <si>
    <t xml:space="preserve">19189</t>
  </si>
  <si>
    <t xml:space="preserve">1450</t>
  </si>
  <si>
    <t xml:space="preserve">002828</t>
  </si>
  <si>
    <t xml:space="preserve">19190</t>
  </si>
  <si>
    <t xml:space="preserve">1428</t>
  </si>
  <si>
    <t xml:space="preserve">002830</t>
  </si>
  <si>
    <t xml:space="preserve">19192</t>
  </si>
  <si>
    <t xml:space="preserve">MFBD</t>
  </si>
  <si>
    <t xml:space="preserve">Menuisier fabrication bois et dérivés JO2016.1</t>
  </si>
  <si>
    <t xml:space="preserve">09778</t>
  </si>
  <si>
    <t xml:space="preserve">002831</t>
  </si>
  <si>
    <t xml:space="preserve">19193</t>
  </si>
  <si>
    <t xml:space="preserve">002833</t>
  </si>
  <si>
    <t xml:space="preserve">1260</t>
  </si>
  <si>
    <t xml:space="preserve">002834</t>
  </si>
  <si>
    <t xml:space="preserve">19196</t>
  </si>
  <si>
    <t xml:space="preserve">1529</t>
  </si>
  <si>
    <t xml:space="preserve">002837</t>
  </si>
  <si>
    <t xml:space="preserve">19198</t>
  </si>
  <si>
    <t xml:space="preserve">1621</t>
  </si>
  <si>
    <t xml:space="preserve">1446</t>
  </si>
  <si>
    <t xml:space="preserve">002838</t>
  </si>
  <si>
    <t xml:space="preserve">19199</t>
  </si>
  <si>
    <t xml:space="preserve">1463</t>
  </si>
  <si>
    <t xml:space="preserve">002840</t>
  </si>
  <si>
    <t xml:space="preserve">1085</t>
  </si>
  <si>
    <t xml:space="preserve">002843</t>
  </si>
  <si>
    <t xml:space="preserve">002845</t>
  </si>
  <si>
    <t xml:space="preserve">19206</t>
  </si>
  <si>
    <t xml:space="preserve">002846</t>
  </si>
  <si>
    <t xml:space="preserve">1264</t>
  </si>
  <si>
    <t xml:space="preserve">1159</t>
  </si>
  <si>
    <t xml:space="preserve">002852</t>
  </si>
  <si>
    <t xml:space="preserve">002853</t>
  </si>
  <si>
    <t xml:space="preserve">002854</t>
  </si>
  <si>
    <t xml:space="preserve">19215</t>
  </si>
  <si>
    <t xml:space="preserve">DOMIC COM EFFICACE</t>
  </si>
  <si>
    <t xml:space="preserve">Optimiser ses interventions à domicile par une communication efficace</t>
  </si>
  <si>
    <t xml:space="preserve">11832</t>
  </si>
  <si>
    <t xml:space="preserve">002855</t>
  </si>
  <si>
    <t xml:space="preserve">L'entretien mécani</t>
  </si>
  <si>
    <t xml:space="preserve">Réaliser l'entretien mécanisé des sols durs ou plastiques - Niveau 2</t>
  </si>
  <si>
    <t xml:space="preserve">10667</t>
  </si>
  <si>
    <t xml:space="preserve">71010</t>
  </si>
  <si>
    <t xml:space="preserve">003864</t>
  </si>
  <si>
    <t xml:space="preserve">AEB Entr. Matériel</t>
  </si>
  <si>
    <t xml:space="preserve">217</t>
  </si>
  <si>
    <t xml:space="preserve">182</t>
  </si>
  <si>
    <t xml:space="preserve">003863</t>
  </si>
  <si>
    <t xml:space="preserve">TRAV PROX AMI PER</t>
  </si>
  <si>
    <t xml:space="preserve">SP-Prévention des Risques Amiantes, lors des interventions sur des matériaux ou appareils</t>
  </si>
  <si>
    <t xml:space="preserve">11237</t>
  </si>
  <si>
    <t xml:space="preserve">Espaces Verts</t>
  </si>
  <si>
    <t xml:space="preserve">Tonte et entretien des espaces verts</t>
  </si>
  <si>
    <t xml:space="preserve">10819</t>
  </si>
  <si>
    <t xml:space="preserve">31</t>
  </si>
  <si>
    <t xml:space="preserve">19099</t>
  </si>
  <si>
    <t xml:space="preserve">003843</t>
  </si>
  <si>
    <t xml:space="preserve">003842</t>
  </si>
  <si>
    <t xml:space="preserve">TUCN Alternance</t>
  </si>
  <si>
    <t xml:space="preserve">Technicien(ne) d'usinage en commande numérique - Alternance</t>
  </si>
  <si>
    <t xml:space="preserve">09901</t>
  </si>
  <si>
    <t xml:space="preserve">Tourneur Alternanc</t>
  </si>
  <si>
    <t xml:space="preserve">Tourneur(se) sur machines conventionnelles et à commande numérique - Alternance</t>
  </si>
  <si>
    <t xml:space="preserve">Fraiseur Alternanc</t>
  </si>
  <si>
    <t xml:space="preserve">Fraiseur(se) sur machines conventionnelles et à commande numérique - Alternance</t>
  </si>
  <si>
    <t xml:space="preserve">EMI Alternance</t>
  </si>
  <si>
    <t xml:space="preserve">Electromécanicien de maintenance industrielle Alternance</t>
  </si>
  <si>
    <t xml:space="preserve">07139</t>
  </si>
  <si>
    <t xml:space="preserve">TSMIe Alternance</t>
  </si>
  <si>
    <t xml:space="preserve">Technicien(e) supérieur(e) de maintenance industrielle Alternance</t>
  </si>
  <si>
    <t xml:space="preserve">07136</t>
  </si>
  <si>
    <t xml:space="preserve">978</t>
  </si>
  <si>
    <t xml:space="preserve">TMI Alternance</t>
  </si>
  <si>
    <t xml:space="preserve">Technicien(ne) de maintenance industrielle modularisé Alternance</t>
  </si>
  <si>
    <t xml:space="preserve">09752</t>
  </si>
  <si>
    <t xml:space="preserve">262</t>
  </si>
  <si>
    <t xml:space="preserve">003836</t>
  </si>
  <si>
    <t xml:space="preserve">CA Alternance</t>
  </si>
  <si>
    <t xml:space="preserve">Comptable assistant Alternance</t>
  </si>
  <si>
    <t xml:space="preserve">GP Alternance</t>
  </si>
  <si>
    <t xml:space="preserve">Gestionnaire de paie Alternance</t>
  </si>
  <si>
    <t xml:space="preserve">474</t>
  </si>
  <si>
    <t xml:space="preserve">19086</t>
  </si>
  <si>
    <t xml:space="preserve">369</t>
  </si>
  <si>
    <t xml:space="preserve">19085</t>
  </si>
  <si>
    <t xml:space="preserve">003831</t>
  </si>
  <si>
    <t xml:space="preserve">PBAT Mod 3</t>
  </si>
  <si>
    <t xml:space="preserve">Peintre en bâtiment Module 3</t>
  </si>
  <si>
    <t xml:space="preserve">003829</t>
  </si>
  <si>
    <t xml:space="preserve">PBAT Mod 2</t>
  </si>
  <si>
    <t xml:space="preserve">Peintre en bâtiment Module 2</t>
  </si>
  <si>
    <t xml:space="preserve">TI M2 moCO</t>
  </si>
  <si>
    <t xml:space="preserve">Fabriquer un tronçon de tuyauterie complexe moCO</t>
  </si>
  <si>
    <t xml:space="preserve">12090</t>
  </si>
  <si>
    <t xml:space="preserve">003825</t>
  </si>
  <si>
    <t xml:space="preserve">CII m1 moCO</t>
  </si>
  <si>
    <t xml:space="preserve">Poser des isolants en isolation industrielle moCO</t>
  </si>
  <si>
    <t xml:space="preserve">12061</t>
  </si>
  <si>
    <t xml:space="preserve">TI m4 moCO</t>
  </si>
  <si>
    <t xml:space="preserve">Monter et assembler des lignes de tuyauterie sur site moCO</t>
  </si>
  <si>
    <t xml:space="preserve">11705</t>
  </si>
  <si>
    <t xml:space="preserve">FMCCN Alternance</t>
  </si>
  <si>
    <t xml:space="preserve">Fraiseur(se) sur machines conventionnelles et à commande numérique Alternance</t>
  </si>
  <si>
    <t xml:space="preserve">2194</t>
  </si>
  <si>
    <t xml:space="preserve">1249</t>
  </si>
  <si>
    <t xml:space="preserve">07/08/2020</t>
  </si>
  <si>
    <t xml:space="preserve">GP CCP2</t>
  </si>
  <si>
    <t xml:space="preserve">Gestionnaire de paie CCP2</t>
  </si>
  <si>
    <t xml:space="preserve">Passer qual soud</t>
  </si>
  <si>
    <t xml:space="preserve">Passer une Qualification de Soudeur</t>
  </si>
  <si>
    <t xml:space="preserve">11431</t>
  </si>
  <si>
    <t xml:space="preserve">85</t>
  </si>
  <si>
    <t xml:space="preserve">CZ Parcours réduit</t>
  </si>
  <si>
    <t xml:space="preserve">Couvreur-zingueur</t>
  </si>
  <si>
    <t xml:space="preserve">1010</t>
  </si>
  <si>
    <t xml:space="preserve">003788</t>
  </si>
  <si>
    <t xml:space="preserve">Peintr Bât Mob</t>
  </si>
  <si>
    <t xml:space="preserve">BFC_PEINTRE BATIMENT</t>
  </si>
  <si>
    <t xml:space="preserve">003789</t>
  </si>
  <si>
    <t xml:space="preserve">003786</t>
  </si>
  <si>
    <t xml:space="preserve">003784</t>
  </si>
  <si>
    <t xml:space="preserve">Faç. Peintr Mob2</t>
  </si>
  <si>
    <t xml:space="preserve">BFC_FACADIER_PEINTRE Mob2</t>
  </si>
  <si>
    <t xml:space="preserve">003785</t>
  </si>
  <si>
    <t xml:space="preserve">509</t>
  </si>
  <si>
    <t xml:space="preserve">334</t>
  </si>
  <si>
    <t xml:space="preserve">003782</t>
  </si>
  <si>
    <t xml:space="preserve">003783</t>
  </si>
  <si>
    <t xml:space="preserve">429</t>
  </si>
  <si>
    <t xml:space="preserve">003780</t>
  </si>
  <si>
    <t xml:space="preserve">Faç. Pein Mob1</t>
  </si>
  <si>
    <t xml:space="preserve">BFC_FACADIER_PEINTRE Mob1</t>
  </si>
  <si>
    <t xml:space="preserve">003781</t>
  </si>
  <si>
    <t xml:space="preserve">312</t>
  </si>
  <si>
    <t xml:space="preserve">003778</t>
  </si>
  <si>
    <t xml:space="preserve">003779</t>
  </si>
  <si>
    <t xml:space="preserve">003772</t>
  </si>
  <si>
    <t xml:space="preserve">PLAQUPLATR Mob2</t>
  </si>
  <si>
    <t xml:space="preserve">BFC_PLAQUISTE _PLATRIER Mob2</t>
  </si>
  <si>
    <t xml:space="preserve">003773</t>
  </si>
  <si>
    <t xml:space="preserve">131</t>
  </si>
  <si>
    <t xml:space="preserve">003770</t>
  </si>
  <si>
    <t xml:space="preserve">PLAQUPLATR Mob1</t>
  </si>
  <si>
    <t xml:space="preserve">BFC_PLAQUISTE _PLATRIER Mob1</t>
  </si>
  <si>
    <t xml:space="preserve">003771</t>
  </si>
  <si>
    <t xml:space="preserve">457</t>
  </si>
  <si>
    <t xml:space="preserve">27/01/2020</t>
  </si>
  <si>
    <t xml:space="preserve">003768</t>
  </si>
  <si>
    <t xml:space="preserve">003769</t>
  </si>
  <si>
    <t xml:space="preserve">562</t>
  </si>
  <si>
    <t xml:space="preserve">003758</t>
  </si>
  <si>
    <t xml:space="preserve">441</t>
  </si>
  <si>
    <t xml:space="preserve">301</t>
  </si>
  <si>
    <t xml:space="preserve">003752</t>
  </si>
  <si>
    <t xml:space="preserve">003753</t>
  </si>
  <si>
    <t xml:space="preserve">003751</t>
  </si>
  <si>
    <t xml:space="preserve">440</t>
  </si>
  <si>
    <t xml:space="preserve">003748</t>
  </si>
  <si>
    <t xml:space="preserve">1884</t>
  </si>
  <si>
    <t xml:space="preserve">1079</t>
  </si>
  <si>
    <t xml:space="preserve">003747</t>
  </si>
  <si>
    <t xml:space="preserve">CA 3 modules</t>
  </si>
  <si>
    <t xml:space="preserve">Comptable assistant 3 modules</t>
  </si>
  <si>
    <t xml:space="preserve">003746</t>
  </si>
  <si>
    <t xml:space="preserve">CUMUL A4</t>
  </si>
  <si>
    <t xml:space="preserve">Travail à proximité d’amiante pour cumul des fonctions d’encadrement technique et/ou d’enc</t>
  </si>
  <si>
    <t xml:space="preserve">11494</t>
  </si>
  <si>
    <t xml:space="preserve">36</t>
  </si>
  <si>
    <t xml:space="preserve">003736</t>
  </si>
  <si>
    <t xml:space="preserve">003735</t>
  </si>
  <si>
    <t xml:space="preserve">909</t>
  </si>
  <si>
    <t xml:space="preserve">197</t>
  </si>
  <si>
    <t xml:space="preserve">003725</t>
  </si>
  <si>
    <t xml:space="preserve">003726</t>
  </si>
  <si>
    <t xml:space="preserve">003723</t>
  </si>
  <si>
    <t xml:space="preserve">003724</t>
  </si>
  <si>
    <t xml:space="preserve">581</t>
  </si>
  <si>
    <t xml:space="preserve">003721</t>
  </si>
  <si>
    <t xml:space="preserve">003722</t>
  </si>
  <si>
    <t xml:space="preserve">003712</t>
  </si>
  <si>
    <t xml:space="preserve">003709</t>
  </si>
  <si>
    <t xml:space="preserve">18257</t>
  </si>
  <si>
    <t xml:space="preserve">1546</t>
  </si>
  <si>
    <t xml:space="preserve">1161</t>
  </si>
  <si>
    <t xml:space="preserve">003698</t>
  </si>
  <si>
    <t xml:space="preserve">003694</t>
  </si>
  <si>
    <t xml:space="preserve">TMCCN Alternance</t>
  </si>
  <si>
    <t xml:space="preserve">Tourneur(se) sur machines conventionnelles et à commande numérique Alternance</t>
  </si>
  <si>
    <t xml:space="preserve">003682</t>
  </si>
  <si>
    <t xml:space="preserve">18234</t>
  </si>
  <si>
    <t xml:space="preserve">37</t>
  </si>
  <si>
    <t xml:space="preserve">003681</t>
  </si>
  <si>
    <t xml:space="preserve">003676</t>
  </si>
  <si>
    <t xml:space="preserve">18228</t>
  </si>
  <si>
    <t xml:space="preserve">ENTR TERTIAIRE</t>
  </si>
  <si>
    <t xml:space="preserve">ENTRAINEMENT TERTIAIRE</t>
  </si>
  <si>
    <t xml:space="preserve">11052</t>
  </si>
  <si>
    <t xml:space="preserve">17/10/2018</t>
  </si>
  <si>
    <t xml:space="preserve">003675</t>
  </si>
  <si>
    <t xml:space="preserve">FLE TOUS SECTEURS</t>
  </si>
  <si>
    <t xml:space="preserve">16/10/2018</t>
  </si>
  <si>
    <t xml:space="preserve">003674</t>
  </si>
  <si>
    <t xml:space="preserve">18226</t>
  </si>
  <si>
    <t xml:space="preserve">SOUD CCP 1</t>
  </si>
  <si>
    <t xml:space="preserve">Soudeur CCP1 Souder à Plat</t>
  </si>
  <si>
    <t xml:space="preserve">471</t>
  </si>
  <si>
    <t xml:space="preserve">395</t>
  </si>
  <si>
    <t xml:space="preserve">76</t>
  </si>
  <si>
    <t xml:space="preserve">003665</t>
  </si>
  <si>
    <t xml:space="preserve">Travail à proximit</t>
  </si>
  <si>
    <t xml:space="preserve">TRAVAIL À PROXIMITÉ D’AMIANTE POUR PERSONNEL OPÉRATEUR DE CHANTIER - RECYCLAGE SS4</t>
  </si>
  <si>
    <t xml:space="preserve">11347</t>
  </si>
  <si>
    <t xml:space="preserve">003664</t>
  </si>
  <si>
    <t xml:space="preserve">003663</t>
  </si>
  <si>
    <t xml:space="preserve">003662</t>
  </si>
  <si>
    <t xml:space="preserve">003661</t>
  </si>
  <si>
    <t xml:space="preserve">18213</t>
  </si>
  <si>
    <t xml:space="preserve">TRAVAIL À PROXIMITÉ D’AMIANTE POUR PERSONNEL D’ENCADREMENT TECHNIQUE - RECYCLAGE SS4</t>
  </si>
  <si>
    <t xml:space="preserve">11346</t>
  </si>
  <si>
    <t xml:space="preserve">003660</t>
  </si>
  <si>
    <t xml:space="preserve">TRAVAIL À PROXIMITÉ D’AMIANTE POUR PERSONNEL D’ENCADREMENT DE CHANTIER - RECYCLAGE SS4</t>
  </si>
  <si>
    <t xml:space="preserve">11345</t>
  </si>
  <si>
    <t xml:space="preserve">003659</t>
  </si>
  <si>
    <t xml:space="preserve">003658</t>
  </si>
  <si>
    <t xml:space="preserve">18210</t>
  </si>
  <si>
    <t xml:space="preserve">003657</t>
  </si>
  <si>
    <t xml:space="preserve">003656</t>
  </si>
  <si>
    <t xml:space="preserve">003654</t>
  </si>
  <si>
    <t xml:space="preserve">TRAV PROX AMIAN PE</t>
  </si>
  <si>
    <t xml:space="preserve">11236</t>
  </si>
  <si>
    <t xml:space="preserve">003653</t>
  </si>
  <si>
    <t xml:space="preserve">18205</t>
  </si>
  <si>
    <t xml:space="preserve">003652</t>
  </si>
  <si>
    <t xml:space="preserve">Init soudag TIG</t>
  </si>
  <si>
    <t xml:space="preserve">S'initier au soudage TIG (Tungstene Inert Gaz)</t>
  </si>
  <si>
    <t xml:space="preserve">11460</t>
  </si>
  <si>
    <t xml:space="preserve">003651</t>
  </si>
  <si>
    <t xml:space="preserve">18203</t>
  </si>
  <si>
    <t xml:space="preserve">003650</t>
  </si>
  <si>
    <t xml:space="preserve">003649</t>
  </si>
  <si>
    <t xml:space="preserve">18201</t>
  </si>
  <si>
    <t xml:space="preserve">Prép pas qual soud</t>
  </si>
  <si>
    <t xml:space="preserve">Préparer et passer une Qualification de Soudeur</t>
  </si>
  <si>
    <t xml:space="preserve">003648</t>
  </si>
  <si>
    <t xml:space="preserve">003647</t>
  </si>
  <si>
    <t xml:space="preserve">18199</t>
  </si>
  <si>
    <t xml:space="preserve">003646</t>
  </si>
  <si>
    <t xml:space="preserve">Se perf soud sem a</t>
  </si>
  <si>
    <t xml:space="preserve">Se perfectionner au soudage semi Automatique</t>
  </si>
  <si>
    <t xml:space="preserve">11430</t>
  </si>
  <si>
    <t xml:space="preserve">003645</t>
  </si>
  <si>
    <t xml:space="preserve">003644</t>
  </si>
  <si>
    <t xml:space="preserve">003643</t>
  </si>
  <si>
    <t xml:space="preserve">18195</t>
  </si>
  <si>
    <t xml:space="preserve">Init soud semi aut</t>
  </si>
  <si>
    <t xml:space="preserve">S'initier au soudage Semi Automatique</t>
  </si>
  <si>
    <t xml:space="preserve">11429</t>
  </si>
  <si>
    <t xml:space="preserve">003642</t>
  </si>
  <si>
    <t xml:space="preserve">003641</t>
  </si>
  <si>
    <t xml:space="preserve">18193</t>
  </si>
  <si>
    <t xml:space="preserve">003640</t>
  </si>
  <si>
    <t xml:space="preserve">Se per soud arc él</t>
  </si>
  <si>
    <t xml:space="preserve">Se perfectionner au soudage à l'arc avec électrode enrobée</t>
  </si>
  <si>
    <t xml:space="preserve">11428</t>
  </si>
  <si>
    <t xml:space="preserve">003639</t>
  </si>
  <si>
    <t xml:space="preserve">003638</t>
  </si>
  <si>
    <t xml:space="preserve">003637</t>
  </si>
  <si>
    <t xml:space="preserve">Init soud arc élec</t>
  </si>
  <si>
    <t xml:space="preserve">S'initier au soudage à l'arc avec électrode enrobée</t>
  </si>
  <si>
    <t xml:space="preserve">003636</t>
  </si>
  <si>
    <t xml:space="preserve">003635</t>
  </si>
  <si>
    <t xml:space="preserve">003634</t>
  </si>
  <si>
    <t xml:space="preserve">18186</t>
  </si>
  <si>
    <t xml:space="preserve">003633</t>
  </si>
  <si>
    <t xml:space="preserve">003632</t>
  </si>
  <si>
    <t xml:space="preserve">003631</t>
  </si>
  <si>
    <t xml:space="preserve">Perf TIG</t>
  </si>
  <si>
    <t xml:space="preserve">Se perfectionner au soudage TIG</t>
  </si>
  <si>
    <t xml:space="preserve">10803</t>
  </si>
  <si>
    <t xml:space="preserve">003630</t>
  </si>
  <si>
    <t xml:space="preserve">003629</t>
  </si>
  <si>
    <t xml:space="preserve">003628</t>
  </si>
  <si>
    <t xml:space="preserve">AEB CCP 1 et 2</t>
  </si>
  <si>
    <t xml:space="preserve">Agent d'entretien du bâtiment CCP 1 et 2</t>
  </si>
  <si>
    <t xml:space="preserve">631</t>
  </si>
  <si>
    <t xml:space="preserve">123</t>
  </si>
  <si>
    <t xml:space="preserve">003620</t>
  </si>
  <si>
    <t xml:space="preserve">Technicien(ne) d'usinage en commande numérique Alternance</t>
  </si>
  <si>
    <t xml:space="preserve">1985</t>
  </si>
  <si>
    <t xml:space="preserve">1075</t>
  </si>
  <si>
    <t xml:space="preserve">09/07/2018</t>
  </si>
  <si>
    <t xml:space="preserve">003612</t>
  </si>
  <si>
    <t xml:space="preserve">CHAUD Mo fabric Co</t>
  </si>
  <si>
    <t xml:space="preserve">003610</t>
  </si>
  <si>
    <t xml:space="preserve">AEB Mod Réal Finit</t>
  </si>
  <si>
    <t xml:space="preserve">003609</t>
  </si>
  <si>
    <t xml:space="preserve">MACON Mo Dallages</t>
  </si>
  <si>
    <t xml:space="preserve">Réaliser des dallages et des planchers</t>
  </si>
  <si>
    <t xml:space="preserve">11968</t>
  </si>
  <si>
    <t xml:space="preserve">003608</t>
  </si>
  <si>
    <t xml:space="preserve">MACON Mod Béton Ar</t>
  </si>
  <si>
    <t xml:space="preserve">Réaliser des ouvrages en béton armé</t>
  </si>
  <si>
    <t xml:space="preserve">11970</t>
  </si>
  <si>
    <t xml:space="preserve">003607</t>
  </si>
  <si>
    <t xml:space="preserve">ARH Altern. CCP 1</t>
  </si>
  <si>
    <t xml:space="preserve">ARH Alternance -Assurer l’administration du personnel</t>
  </si>
  <si>
    <t xml:space="preserve">1782</t>
  </si>
  <si>
    <t xml:space="preserve">003606</t>
  </si>
  <si>
    <t xml:space="preserve">SA Alt- CCP2</t>
  </si>
  <si>
    <t xml:space="preserve">SA Alternance - CCP 2</t>
  </si>
  <si>
    <t xml:space="preserve">1323</t>
  </si>
  <si>
    <t xml:space="preserve">13/06/2018</t>
  </si>
  <si>
    <t xml:space="preserve">003605</t>
  </si>
  <si>
    <t xml:space="preserve">MACON Mo Ouvr Maç</t>
  </si>
  <si>
    <t xml:space="preserve">003604</t>
  </si>
  <si>
    <t xml:space="preserve">Assistant Commercial -CCP 1 : Assurer l’administration des ventes</t>
  </si>
  <si>
    <t xml:space="preserve">003603</t>
  </si>
  <si>
    <t xml:space="preserve">ARH CCP 3</t>
  </si>
  <si>
    <t xml:space="preserve">Assistant ressources humaines - CCP 3 : Mettre en œuvre les processus de recrutement, d’in</t>
  </si>
  <si>
    <t xml:space="preserve">304</t>
  </si>
  <si>
    <t xml:space="preserve">003601</t>
  </si>
  <si>
    <t xml:space="preserve">CG Mod fiscalité</t>
  </si>
  <si>
    <t xml:space="preserve">Assurer les obligations fiscales et réglementaires</t>
  </si>
  <si>
    <t xml:space="preserve">003599</t>
  </si>
  <si>
    <t xml:space="preserve">CA CCP2</t>
  </si>
  <si>
    <t xml:space="preserve">Comptable assistant CCP 2 : Réaliser les travaux courants de paie</t>
  </si>
  <si>
    <t xml:space="preserve">003595</t>
  </si>
  <si>
    <t xml:space="preserve">003594</t>
  </si>
  <si>
    <t xml:space="preserve">694</t>
  </si>
  <si>
    <t xml:space="preserve">003591</t>
  </si>
  <si>
    <t xml:space="preserve">003590</t>
  </si>
  <si>
    <t xml:space="preserve">003589</t>
  </si>
  <si>
    <t xml:space="preserve">PC-Atelier 1</t>
  </si>
  <si>
    <t xml:space="preserve">Prépa Compétences 1 - Confirmation de Projet</t>
  </si>
  <si>
    <t xml:space="preserve">12278</t>
  </si>
  <si>
    <t xml:space="preserve">1752</t>
  </si>
  <si>
    <t xml:space="preserve">003587</t>
  </si>
  <si>
    <t xml:space="preserve">TSMIe</t>
  </si>
  <si>
    <t xml:space="preserve">Technicien(e) supérieur(e) de maintenance industrielle JO2016.1</t>
  </si>
  <si>
    <t xml:space="preserve">003588</t>
  </si>
  <si>
    <t xml:space="preserve">992</t>
  </si>
  <si>
    <t xml:space="preserve">003585</t>
  </si>
  <si>
    <t xml:space="preserve">SOUD</t>
  </si>
  <si>
    <t xml:space="preserve">Soudeur</t>
  </si>
  <si>
    <t xml:space="preserve">003586</t>
  </si>
  <si>
    <t xml:space="preserve">003583</t>
  </si>
  <si>
    <t xml:space="preserve">003584</t>
  </si>
  <si>
    <t xml:space="preserve">003581</t>
  </si>
  <si>
    <t xml:space="preserve">003582</t>
  </si>
  <si>
    <t xml:space="preserve">003566</t>
  </si>
  <si>
    <t xml:space="preserve">TI</t>
  </si>
  <si>
    <t xml:space="preserve">Tuyauteur Industriel</t>
  </si>
  <si>
    <t xml:space="preserve">003569</t>
  </si>
  <si>
    <t xml:space="preserve">07069</t>
  </si>
  <si>
    <t xml:space="preserve">669</t>
  </si>
  <si>
    <t xml:space="preserve">003564</t>
  </si>
  <si>
    <t xml:space="preserve">Tourneur(se) sur machines conventionnelles et à commande numérique</t>
  </si>
  <si>
    <t xml:space="preserve">003565</t>
  </si>
  <si>
    <t xml:space="preserve">003562</t>
  </si>
  <si>
    <t xml:space="preserve">Fraiseur(se) sur machines conventionnelles et à commande numérique</t>
  </si>
  <si>
    <t xml:space="preserve">003563</t>
  </si>
  <si>
    <t xml:space="preserve">003555</t>
  </si>
  <si>
    <t xml:space="preserve">18111</t>
  </si>
  <si>
    <t xml:space="preserve">804</t>
  </si>
  <si>
    <t xml:space="preserve">003532</t>
  </si>
  <si>
    <t xml:space="preserve">ADVF CCP 1 et 2</t>
  </si>
  <si>
    <t xml:space="preserve">Assistant(e) de vie aux familles CCP 1 et CCP 2</t>
  </si>
  <si>
    <t xml:space="preserve">003211</t>
  </si>
  <si>
    <t xml:space="preserve">18011</t>
  </si>
  <si>
    <t xml:space="preserve">003209</t>
  </si>
  <si>
    <t xml:space="preserve">18010</t>
  </si>
  <si>
    <t xml:space="preserve">003195</t>
  </si>
  <si>
    <t xml:space="preserve">17331</t>
  </si>
  <si>
    <t xml:space="preserve">CZ</t>
  </si>
  <si>
    <t xml:space="preserve">1071</t>
  </si>
  <si>
    <t xml:space="preserve">003194</t>
  </si>
  <si>
    <t xml:space="preserve">17330</t>
  </si>
  <si>
    <t xml:space="preserve">CPVR</t>
  </si>
  <si>
    <t xml:space="preserve">Constructeur professionnel en voirie et réseaux</t>
  </si>
  <si>
    <t xml:space="preserve">003191</t>
  </si>
  <si>
    <t xml:space="preserve">17327</t>
  </si>
  <si>
    <t xml:space="preserve">CG</t>
  </si>
  <si>
    <t xml:space="preserve">Comptable Gestionnaire</t>
  </si>
  <si>
    <t xml:space="preserve">1156</t>
  </si>
  <si>
    <t xml:space="preserve">19/06/2018</t>
  </si>
  <si>
    <t xml:space="preserve">003181</t>
  </si>
  <si>
    <t xml:space="preserve">Soudeur Alternance</t>
  </si>
  <si>
    <t xml:space="preserve">1332</t>
  </si>
  <si>
    <t xml:space="preserve">08/01/2018</t>
  </si>
  <si>
    <t xml:space="preserve">003176</t>
  </si>
  <si>
    <t xml:space="preserve">002861</t>
  </si>
  <si>
    <t xml:space="preserve">17027</t>
  </si>
  <si>
    <t xml:space="preserve">TU Contrat Pro</t>
  </si>
  <si>
    <t xml:space="preserve">Technicien(ne) d'usinage en commande numérique</t>
  </si>
  <si>
    <t xml:space="preserve">3218</t>
  </si>
  <si>
    <t xml:space="preserve">2343</t>
  </si>
  <si>
    <t xml:space="preserve">06/02/2017</t>
  </si>
  <si>
    <t xml:space="preserve">71011</t>
  </si>
  <si>
    <t xml:space="preserve">000388</t>
  </si>
  <si>
    <t xml:space="preserve">Tech. Helpdes Alt.</t>
  </si>
  <si>
    <t xml:space="preserve">Technicien(ne) Helpdesk – Alternance</t>
  </si>
  <si>
    <t xml:space="preserve">11782</t>
  </si>
  <si>
    <t xml:space="preserve">221</t>
  </si>
  <si>
    <t xml:space="preserve">000386</t>
  </si>
  <si>
    <t xml:space="preserve">TSRIT m1 moCO</t>
  </si>
  <si>
    <t xml:space="preserve">Intervenir et maintenir des réseaux informatiques moCO</t>
  </si>
  <si>
    <t xml:space="preserve">11650</t>
  </si>
  <si>
    <t xml:space="preserve">000384</t>
  </si>
  <si>
    <t xml:space="preserve">WD Mod 1</t>
  </si>
  <si>
    <t xml:space="preserve">Web designer Module 1</t>
  </si>
  <si>
    <t xml:space="preserve">000379</t>
  </si>
  <si>
    <t xml:space="preserve">TSSR</t>
  </si>
  <si>
    <t xml:space="preserve">Technicien supérieur systèmes et réseaux</t>
  </si>
  <si>
    <t xml:space="preserve">000380</t>
  </si>
  <si>
    <t xml:space="preserve">12226</t>
  </si>
  <si>
    <t xml:space="preserve">982</t>
  </si>
  <si>
    <t xml:space="preserve">000377</t>
  </si>
  <si>
    <t xml:space="preserve">Remob Hôtel. Rest</t>
  </si>
  <si>
    <t xml:space="preserve">Remobilisation domaine hôtellerie restauration</t>
  </si>
  <si>
    <t xml:space="preserve">11290</t>
  </si>
  <si>
    <t xml:space="preserve">000367</t>
  </si>
  <si>
    <t xml:space="preserve">CISCO CCNA PREPA</t>
  </si>
  <si>
    <t xml:space="preserve">Préparation à la certification Cisco CCNA (Cisco Certified Network Associate)</t>
  </si>
  <si>
    <t xml:space="preserve">12031</t>
  </si>
  <si>
    <t xml:space="preserve">000363</t>
  </si>
  <si>
    <t xml:space="preserve">18019</t>
  </si>
  <si>
    <t xml:space="preserve">TRTE</t>
  </si>
  <si>
    <t xml:space="preserve">Technicien réseaux et télécommunications d'entreprise</t>
  </si>
  <si>
    <t xml:space="preserve">000364</t>
  </si>
  <si>
    <t xml:space="preserve">09829</t>
  </si>
  <si>
    <t xml:space="preserve">30/01/2019</t>
  </si>
  <si>
    <t xml:space="preserve">000361</t>
  </si>
  <si>
    <t xml:space="preserve">18017</t>
  </si>
  <si>
    <t xml:space="preserve">IMEP</t>
  </si>
  <si>
    <t xml:space="preserve">Infographiste Metteur en page</t>
  </si>
  <si>
    <t xml:space="preserve">000362</t>
  </si>
  <si>
    <t xml:space="preserve">09554</t>
  </si>
  <si>
    <t xml:space="preserve">849</t>
  </si>
  <si>
    <t xml:space="preserve">000359</t>
  </si>
  <si>
    <t xml:space="preserve">18015</t>
  </si>
  <si>
    <t xml:space="preserve">Agent(e) de restauration</t>
  </si>
  <si>
    <t xml:space="preserve">000360</t>
  </si>
  <si>
    <t xml:space="preserve">000358</t>
  </si>
  <si>
    <t xml:space="preserve">18014</t>
  </si>
  <si>
    <t xml:space="preserve">WD CCP 1</t>
  </si>
  <si>
    <t xml:space="preserve">CCP Elaborer le design graphique d’un outil de communication numérique avec passage</t>
  </si>
  <si>
    <t xml:space="preserve">000346</t>
  </si>
  <si>
    <t xml:space="preserve">Technic Helpdesk</t>
  </si>
  <si>
    <t xml:space="preserve">Technicien(ne) Helpdesk – Technicien(ne) Hotline - Professionnalisant</t>
  </si>
  <si>
    <t xml:space="preserve">625</t>
  </si>
  <si>
    <t xml:space="preserve">415</t>
  </si>
  <si>
    <t xml:space="preserve">89010</t>
  </si>
  <si>
    <t xml:space="preserve">Menuisier Agenceme</t>
  </si>
  <si>
    <t xml:space="preserve">002774</t>
  </si>
  <si>
    <t xml:space="preserve">SOUDEUR</t>
  </si>
  <si>
    <t xml:space="preserve">002772</t>
  </si>
  <si>
    <t xml:space="preserve">002771</t>
  </si>
  <si>
    <t xml:space="preserve">19124</t>
  </si>
  <si>
    <t xml:space="preserve">002770</t>
  </si>
  <si>
    <t xml:space="preserve">002769</t>
  </si>
  <si>
    <t xml:space="preserve">002766</t>
  </si>
  <si>
    <t xml:space="preserve">002765</t>
  </si>
  <si>
    <t xml:space="preserve">002764</t>
  </si>
  <si>
    <t xml:space="preserve">002762</t>
  </si>
  <si>
    <t xml:space="preserve">MPI ALTERNANCE</t>
  </si>
  <si>
    <t xml:space="preserve">Menuisier poseur-installateur ALTERNANCE</t>
  </si>
  <si>
    <t xml:space="preserve">1500</t>
  </si>
  <si>
    <t xml:space="preserve">688</t>
  </si>
  <si>
    <t xml:space="preserve">30/09/2020</t>
  </si>
  <si>
    <t xml:space="preserve">002759</t>
  </si>
  <si>
    <t xml:space="preserve">1552</t>
  </si>
  <si>
    <t xml:space="preserve">002758</t>
  </si>
  <si>
    <t xml:space="preserve">NTC ALTERNANCE</t>
  </si>
  <si>
    <t xml:space="preserve">Négociateur technico-commercial ALTERNANCE</t>
  </si>
  <si>
    <t xml:space="preserve">TEA ALTERNANCE</t>
  </si>
  <si>
    <t xml:space="preserve">Technicien(ne) électromécanicien(ne) automobile ALTERNANCE</t>
  </si>
  <si>
    <t xml:space="preserve">09756</t>
  </si>
  <si>
    <t xml:space="preserve">2395</t>
  </si>
  <si>
    <t xml:space="preserve">2185</t>
  </si>
  <si>
    <t xml:space="preserve">12/02/2021</t>
  </si>
  <si>
    <t xml:space="preserve">002755</t>
  </si>
  <si>
    <t xml:space="preserve">2427</t>
  </si>
  <si>
    <t xml:space="preserve">2217</t>
  </si>
  <si>
    <t xml:space="preserve">MA ALTERNANCE</t>
  </si>
  <si>
    <t xml:space="preserve">Mécanicien(ne) automobile ALTERNANCE</t>
  </si>
  <si>
    <t xml:space="preserve">2389</t>
  </si>
  <si>
    <t xml:space="preserve">1926</t>
  </si>
  <si>
    <t xml:space="preserve">2436</t>
  </si>
  <si>
    <t xml:space="preserve">1973</t>
  </si>
  <si>
    <t xml:space="preserve">002749</t>
  </si>
  <si>
    <t xml:space="preserve">MMA ALTERNANCE</t>
  </si>
  <si>
    <t xml:space="preserve">Mécanicien(ne) de maintenance automobile ALTERNANCE</t>
  </si>
  <si>
    <t xml:space="preserve">07127</t>
  </si>
  <si>
    <t xml:space="preserve">1467</t>
  </si>
  <si>
    <t xml:space="preserve">1648</t>
  </si>
  <si>
    <t xml:space="preserve">1473</t>
  </si>
  <si>
    <t xml:space="preserve">SOUD ALTERNANCE</t>
  </si>
  <si>
    <t xml:space="preserve">Soudeur modulariséALTERNANCE</t>
  </si>
  <si>
    <t xml:space="preserve">002745</t>
  </si>
  <si>
    <t xml:space="preserve">Soudeur modularisé - ALTERNANCE</t>
  </si>
  <si>
    <t xml:space="preserve">1462</t>
  </si>
  <si>
    <t xml:space="preserve">30/04/2020</t>
  </si>
  <si>
    <t xml:space="preserve">002743</t>
  </si>
  <si>
    <t xml:space="preserve">1517</t>
  </si>
  <si>
    <t xml:space="preserve">10/07/2020</t>
  </si>
  <si>
    <t xml:space="preserve">17/04/2020</t>
  </si>
  <si>
    <t xml:space="preserve">1510</t>
  </si>
  <si>
    <t xml:space="preserve">002739</t>
  </si>
  <si>
    <t xml:space="preserve">002737</t>
  </si>
  <si>
    <t xml:space="preserve">PBAT ALTERNANCE</t>
  </si>
  <si>
    <t xml:space="preserve">Peintre en bâtiment ALTERNANCE</t>
  </si>
  <si>
    <t xml:space="preserve">Peintre en bâtiment ALTERNACE</t>
  </si>
  <si>
    <t xml:space="preserve">1458</t>
  </si>
  <si>
    <t xml:space="preserve">002731</t>
  </si>
  <si>
    <t xml:space="preserve">MMA (CCP)</t>
  </si>
  <si>
    <t xml:space="preserve">Mécanicien(ne) de maintenance automobile JO2016.3</t>
  </si>
  <si>
    <t xml:space="preserve">NTC m3 moCO</t>
  </si>
  <si>
    <t xml:space="preserve">Gérer et optimiser l'activité commerciale sur un secteur géographique déterminé moCO</t>
  </si>
  <si>
    <t xml:space="preserve">11632</t>
  </si>
  <si>
    <t xml:space="preserve">COM m1 moCO</t>
  </si>
  <si>
    <t xml:space="preserve">Prospecter un secteur de vente et organiser son activité commerciale moCO</t>
  </si>
  <si>
    <t xml:space="preserve">11626</t>
  </si>
  <si>
    <t xml:space="preserve">SOUD MAG + QS</t>
  </si>
  <si>
    <t xml:space="preserve">Soudeur modularisé - JO 2015</t>
  </si>
  <si>
    <t xml:space="preserve">292</t>
  </si>
  <si>
    <t xml:space="preserve">SST INITIAL</t>
  </si>
  <si>
    <t xml:space="preserve">SOUDAGE PREP. + QS</t>
  </si>
  <si>
    <t xml:space="preserve">Initiation Electri</t>
  </si>
  <si>
    <t xml:space="preserve">Initiation et principes de base en électricité</t>
  </si>
  <si>
    <t xml:space="preserve">23</t>
  </si>
  <si>
    <t xml:space="preserve">PLAQU. PLATR.</t>
  </si>
  <si>
    <t xml:space="preserve">Plaquiste-plâtrier</t>
  </si>
  <si>
    <t xml:space="preserve">834</t>
  </si>
  <si>
    <t xml:space="preserve">TEA_2016</t>
  </si>
  <si>
    <t xml:space="preserve">Technicien(ne) électromécanicien(ne) automobile JO2016.2</t>
  </si>
  <si>
    <t xml:space="preserve">002698</t>
  </si>
  <si>
    <t xml:space="preserve">1269</t>
  </si>
  <si>
    <t xml:space="preserve">03/07/2020</t>
  </si>
  <si>
    <t xml:space="preserve">002695</t>
  </si>
  <si>
    <t xml:space="preserve">MMA_2016</t>
  </si>
  <si>
    <t xml:space="preserve">002684</t>
  </si>
  <si>
    <t xml:space="preserve">1276</t>
  </si>
  <si>
    <t xml:space="preserve">243</t>
  </si>
  <si>
    <t xml:space="preserve">150</t>
  </si>
  <si>
    <t xml:space="preserve">82</t>
  </si>
  <si>
    <t xml:space="preserve">002672</t>
  </si>
  <si>
    <t xml:space="preserve">002673</t>
  </si>
  <si>
    <t xml:space="preserve">472</t>
  </si>
  <si>
    <t xml:space="preserve">714</t>
  </si>
  <si>
    <t xml:space="preserve">10/03/2020</t>
  </si>
  <si>
    <t xml:space="preserve">002655</t>
  </si>
  <si>
    <t xml:space="preserve">729</t>
  </si>
  <si>
    <t xml:space="preserve">Faç. Peint Mob2_CT</t>
  </si>
  <si>
    <t xml:space="preserve">BFC_FACADIER_PEINTRE Mob2_filière Construction Traditionnelle</t>
  </si>
  <si>
    <t xml:space="preserve">002642</t>
  </si>
  <si>
    <t xml:space="preserve">19022</t>
  </si>
  <si>
    <t xml:space="preserve">Faç. Peint Mob1_CT</t>
  </si>
  <si>
    <t xml:space="preserve">BFC_FACADIER_PEINTRE Mob1_filière Construction Traditionnelle</t>
  </si>
  <si>
    <t xml:space="preserve">332</t>
  </si>
  <si>
    <t xml:space="preserve">Faç. Peint Mob2_AF</t>
  </si>
  <si>
    <t xml:space="preserve">BFC_FACADIER_PEINTRE Mob2_filière Aménagement Finition</t>
  </si>
  <si>
    <t xml:space="preserve">Faç. Peint Mob1_AF</t>
  </si>
  <si>
    <t xml:space="preserve">BFC_FACADIER_PEINTRE Mob1_filière Aménagement Finition</t>
  </si>
  <si>
    <t xml:space="preserve">347</t>
  </si>
  <si>
    <t xml:space="preserve">406</t>
  </si>
  <si>
    <t xml:space="preserve">718</t>
  </si>
  <si>
    <t xml:space="preserve">515</t>
  </si>
  <si>
    <t xml:space="preserve">Soudeur MAG</t>
  </si>
  <si>
    <t xml:space="preserve">Soudeur semi-automatique MAG</t>
  </si>
  <si>
    <t xml:space="preserve">1072</t>
  </si>
  <si>
    <t xml:space="preserve">11/12/2018</t>
  </si>
  <si>
    <t xml:space="preserve">31/07/2019</t>
  </si>
  <si>
    <t xml:space="preserve">16/01/2019</t>
  </si>
  <si>
    <t xml:space="preserve">APH</t>
  </si>
  <si>
    <t xml:space="preserve">Agent de propreté et d'hygiène</t>
  </si>
  <si>
    <t xml:space="preserve">505</t>
  </si>
  <si>
    <t xml:space="preserve">002590</t>
  </si>
  <si>
    <t xml:space="preserve">18126</t>
  </si>
  <si>
    <t xml:space="preserve">MobilisationEmploi</t>
  </si>
  <si>
    <t xml:space="preserve">Mobilisation vers l'emploi avec initiation informatique et Internet</t>
  </si>
  <si>
    <t xml:space="preserve">12505</t>
  </si>
  <si>
    <t xml:space="preserve">CQP CT-VL</t>
  </si>
  <si>
    <t xml:space="preserve">CQP Contrôleur technique de véhicules légers</t>
  </si>
  <si>
    <t xml:space="preserve">12324</t>
  </si>
  <si>
    <t xml:space="preserve">288</t>
  </si>
  <si>
    <t xml:space="preserve">Init. MACONNERIE</t>
  </si>
  <si>
    <t xml:space="preserve">Initiation MACONNERIE</t>
  </si>
  <si>
    <t xml:space="preserve">04/10/2018</t>
  </si>
  <si>
    <t xml:space="preserve">41C501522086</t>
  </si>
  <si>
    <t xml:space="preserve">618</t>
  </si>
  <si>
    <t xml:space="preserve">548</t>
  </si>
  <si>
    <t xml:space="preserve">002573</t>
  </si>
  <si>
    <t xml:space="preserve">002572</t>
  </si>
  <si>
    <t xml:space="preserve">002571</t>
  </si>
  <si>
    <t xml:space="preserve">18109</t>
  </si>
  <si>
    <t xml:space="preserve">002570</t>
  </si>
  <si>
    <t xml:space="preserve">002569</t>
  </si>
  <si>
    <t xml:space="preserve">18107</t>
  </si>
  <si>
    <t xml:space="preserve">002568</t>
  </si>
  <si>
    <t xml:space="preserve">18106</t>
  </si>
  <si>
    <t xml:space="preserve">002567</t>
  </si>
  <si>
    <t xml:space="preserve">002566</t>
  </si>
  <si>
    <t xml:space="preserve">002565</t>
  </si>
  <si>
    <t xml:space="preserve">002563</t>
  </si>
  <si>
    <t xml:space="preserve">002562</t>
  </si>
  <si>
    <t xml:space="preserve">002560</t>
  </si>
  <si>
    <t xml:space="preserve">1292</t>
  </si>
  <si>
    <t xml:space="preserve">002557</t>
  </si>
  <si>
    <t xml:space="preserve">18095</t>
  </si>
  <si>
    <t xml:space="preserve">POEC COM Prospecte</t>
  </si>
  <si>
    <t xml:space="preserve">POEC Digitale CCP COM Prospecter un secteur de vente</t>
  </si>
  <si>
    <t xml:space="preserve">SPOC COM1</t>
  </si>
  <si>
    <t xml:space="preserve">12244</t>
  </si>
  <si>
    <t xml:space="preserve">26/09/2018</t>
  </si>
  <si>
    <t xml:space="preserve">18088</t>
  </si>
  <si>
    <t xml:space="preserve">NTC moDL FOAD</t>
  </si>
  <si>
    <t xml:space="preserve">Négociateur technicocommercial modularisé</t>
  </si>
  <si>
    <t xml:space="preserve">816</t>
  </si>
  <si>
    <t xml:space="preserve">18079</t>
  </si>
  <si>
    <t xml:space="preserve">MACON m2 moCO</t>
  </si>
  <si>
    <t xml:space="preserve">Réaliser des enduits et des éléments de finition</t>
  </si>
  <si>
    <t xml:space="preserve">11971</t>
  </si>
  <si>
    <t xml:space="preserve">18078</t>
  </si>
  <si>
    <t xml:space="preserve">18076</t>
  </si>
  <si>
    <t xml:space="preserve">18074</t>
  </si>
  <si>
    <t xml:space="preserve">MACON m3 moCO</t>
  </si>
  <si>
    <t xml:space="preserve">18071</t>
  </si>
  <si>
    <t xml:space="preserve">18070</t>
  </si>
  <si>
    <t xml:space="preserve">18069</t>
  </si>
  <si>
    <t xml:space="preserve">002515</t>
  </si>
  <si>
    <t xml:space="preserve">18064</t>
  </si>
  <si>
    <t xml:space="preserve">Technicien(ne) électromécanicien(ne) automobile JO2016.1</t>
  </si>
  <si>
    <t xml:space="preserve">1456</t>
  </si>
  <si>
    <t xml:space="preserve">1250</t>
  </si>
  <si>
    <t xml:space="preserve">18066</t>
  </si>
  <si>
    <t xml:space="preserve">Mécanicien(ne) de maintenance automobile JO2016.2</t>
  </si>
  <si>
    <t xml:space="preserve">002508</t>
  </si>
  <si>
    <t xml:space="preserve">SOUD moDL</t>
  </si>
  <si>
    <t xml:space="preserve">18056</t>
  </si>
  <si>
    <t xml:space="preserve">513</t>
  </si>
  <si>
    <t xml:space="preserve">AH moDL</t>
  </si>
  <si>
    <t xml:space="preserve">Agent(e) d'hôtellerie modularisé</t>
  </si>
  <si>
    <t xml:space="preserve">002498</t>
  </si>
  <si>
    <t xml:space="preserve">18051</t>
  </si>
  <si>
    <t xml:space="preserve">CIMA JO2017.1</t>
  </si>
  <si>
    <t xml:space="preserve">Conducteur d'installation et de machines automatisées JO2017.1</t>
  </si>
  <si>
    <t xml:space="preserve">19/02/2018</t>
  </si>
  <si>
    <t xml:space="preserve">18005</t>
  </si>
  <si>
    <t xml:space="preserve">Entret Bât. MA Aux</t>
  </si>
  <si>
    <t xml:space="preserve">002178</t>
  </si>
  <si>
    <t xml:space="preserve">17234</t>
  </si>
  <si>
    <t xml:space="preserve">Négociateur technico commercial</t>
  </si>
  <si>
    <t xml:space="preserve">002179</t>
  </si>
  <si>
    <t xml:space="preserve">17192</t>
  </si>
  <si>
    <t xml:space="preserve">COM</t>
  </si>
  <si>
    <t xml:space="preserve">17190</t>
  </si>
  <si>
    <t xml:space="preserve">745</t>
  </si>
  <si>
    <t xml:space="preserve">17167</t>
  </si>
  <si>
    <t xml:space="preserve">TEA</t>
  </si>
  <si>
    <t xml:space="preserve">Technicien(ne) électromécanicien(ne) automobile</t>
  </si>
  <si>
    <t xml:space="preserve">002099</t>
  </si>
  <si>
    <t xml:space="preserve">1448</t>
  </si>
  <si>
    <t xml:space="preserve">1238</t>
  </si>
  <si>
    <t xml:space="preserve">17163</t>
  </si>
  <si>
    <t xml:space="preserve">MA</t>
  </si>
  <si>
    <t xml:space="preserve">Mécanicien(ne) automobile</t>
  </si>
  <si>
    <t xml:space="preserve">1066</t>
  </si>
  <si>
    <t xml:space="preserve">27/08/2018</t>
  </si>
  <si>
    <t xml:space="preserve">17159</t>
  </si>
  <si>
    <t xml:space="preserve">MMA</t>
  </si>
  <si>
    <t xml:space="preserve">Mécanicien(ne) de maintenance automobile</t>
  </si>
  <si>
    <t xml:space="preserve">17155</t>
  </si>
  <si>
    <t xml:space="preserve">001949</t>
  </si>
  <si>
    <t xml:space="preserve">17023</t>
  </si>
  <si>
    <t xml:space="preserve">90010</t>
  </si>
  <si>
    <t xml:space="preserve">003978</t>
  </si>
  <si>
    <t xml:space="preserve">ITS Parcours Indiv</t>
  </si>
  <si>
    <t xml:space="preserve">INSTALLATEUR_THERMIQUE_SANITAIRE de septembre</t>
  </si>
  <si>
    <t xml:space="preserve">1092</t>
  </si>
  <si>
    <t xml:space="preserve">854</t>
  </si>
  <si>
    <t xml:space="preserve">003977</t>
  </si>
  <si>
    <t xml:space="preserve">19212</t>
  </si>
  <si>
    <t xml:space="preserve">INSTALLATEUR_THERMIQUE_SANITAIRE du 6 mai</t>
  </si>
  <si>
    <t xml:space="preserve">02/01/2020</t>
  </si>
  <si>
    <t xml:space="preserve">PBAT Court</t>
  </si>
  <si>
    <t xml:space="preserve">003967</t>
  </si>
  <si>
    <t xml:space="preserve">003964</t>
  </si>
  <si>
    <t xml:space="preserve">19202</t>
  </si>
  <si>
    <t xml:space="preserve">REA ISOL THER EXTE</t>
  </si>
  <si>
    <t xml:space="preserve">SP-REALISER UNE ISOLATION THERMIQUE PARL'EXTERIEUR "CALEE/CHEVILLEE"</t>
  </si>
  <si>
    <t xml:space="preserve">11196</t>
  </si>
  <si>
    <t xml:space="preserve">04/04/2019</t>
  </si>
  <si>
    <t xml:space="preserve">003946</t>
  </si>
  <si>
    <t xml:space="preserve">LEAN PRODUCTION</t>
  </si>
  <si>
    <t xml:space="preserve">Les principes du Lean Production</t>
  </si>
  <si>
    <t xml:space="preserve">11424</t>
  </si>
  <si>
    <t xml:space="preserve">Test sec AIPR</t>
  </si>
  <si>
    <t xml:space="preserve">Valider ses compétences AIPR : Opérateurs , encadrants ou concepteurs</t>
  </si>
  <si>
    <t xml:space="preserve">12044</t>
  </si>
  <si>
    <t xml:space="preserve">003926</t>
  </si>
  <si>
    <t xml:space="preserve">Qualif B540 brasag</t>
  </si>
  <si>
    <t xml:space="preserve">Prépa au passage qualif ATGB540.9procédé brasage fort sur cuivre</t>
  </si>
  <si>
    <t xml:space="preserve">003916</t>
  </si>
  <si>
    <t xml:space="preserve">003915</t>
  </si>
  <si>
    <t xml:space="preserve">003914</t>
  </si>
  <si>
    <t xml:space="preserve">003913</t>
  </si>
  <si>
    <t xml:space="preserve">003912</t>
  </si>
  <si>
    <t xml:space="preserve">003910</t>
  </si>
  <si>
    <t xml:space="preserve">TSMPP moDL</t>
  </si>
  <si>
    <t xml:space="preserve">Technicien(ne) Supérieur(e) Méthodes Produits - Process modularisé - JO 2014</t>
  </si>
  <si>
    <t xml:space="preserve">10782</t>
  </si>
  <si>
    <t xml:space="preserve">19203</t>
  </si>
  <si>
    <t xml:space="preserve">546</t>
  </si>
  <si>
    <t xml:space="preserve">GH</t>
  </si>
  <si>
    <t xml:space="preserve">Gouvernant(e) en hôtellerie modularisé</t>
  </si>
  <si>
    <t xml:space="preserve">09577</t>
  </si>
  <si>
    <t xml:space="preserve">553</t>
  </si>
  <si>
    <t xml:space="preserve">Tech usin cn</t>
  </si>
  <si>
    <t xml:space="preserve">Technicien(ne) d'usinage en commande numérique JO 2015.1</t>
  </si>
  <si>
    <t xml:space="preserve">BFC_TECHNICIEN_INSTAL_CHAUFF_CLIM_SANIT_ENR</t>
  </si>
  <si>
    <t xml:space="preserve">2037</t>
  </si>
  <si>
    <t xml:space="preserve">1197</t>
  </si>
  <si>
    <t xml:space="preserve">10/06/2020</t>
  </si>
  <si>
    <t xml:space="preserve">TMI M2 MOCO</t>
  </si>
  <si>
    <t xml:space="preserve">Réparer les éléments mécaniques et hydrauliques d'un équipement industriel moCO</t>
  </si>
  <si>
    <t xml:space="preserve">12109</t>
  </si>
  <si>
    <t xml:space="preserve">003861</t>
  </si>
  <si>
    <t xml:space="preserve">SA RH CERTIF +</t>
  </si>
  <si>
    <t xml:space="preserve">003856</t>
  </si>
  <si>
    <t xml:space="preserve">ORUCN m3 moCO</t>
  </si>
  <si>
    <t xml:space="preserve">Régler un tour à commande numérique</t>
  </si>
  <si>
    <t xml:space="preserve">11907</t>
  </si>
  <si>
    <t xml:space="preserve">249</t>
  </si>
  <si>
    <t xml:space="preserve">ORUCN m2 moCO</t>
  </si>
  <si>
    <t xml:space="preserve">Conduire une production sur fraiseuse à commande numérique</t>
  </si>
  <si>
    <t xml:space="preserve">11906</t>
  </si>
  <si>
    <t xml:space="preserve">ORUCN m1 moCO</t>
  </si>
  <si>
    <t xml:space="preserve">Conduire une production sur tour à commande numérique</t>
  </si>
  <si>
    <t xml:space="preserve">11905</t>
  </si>
  <si>
    <t xml:space="preserve">ORUCN m4 moCO</t>
  </si>
  <si>
    <t xml:space="preserve">Régler une fraiseuse à commande numérique</t>
  </si>
  <si>
    <t xml:space="preserve">11908</t>
  </si>
  <si>
    <t xml:space="preserve">278</t>
  </si>
  <si>
    <t xml:space="preserve">CR-SP</t>
  </si>
  <si>
    <t xml:space="preserve">TSPI m2 moCO</t>
  </si>
  <si>
    <t xml:space="preserve">Améliorer la performance d'un secteur de production industrielle moCO</t>
  </si>
  <si>
    <t xml:space="preserve">12107</t>
  </si>
  <si>
    <t xml:space="preserve">820</t>
  </si>
  <si>
    <t xml:space="preserve">680</t>
  </si>
  <si>
    <t xml:space="preserve">1019</t>
  </si>
  <si>
    <t xml:space="preserve">619</t>
  </si>
  <si>
    <t xml:space="preserve">BFC FP MOP</t>
  </si>
  <si>
    <t xml:space="preserve">BFC FACADIER PEINTRE MODULE OPTIONNEL</t>
  </si>
  <si>
    <t xml:space="preserve">2664</t>
  </si>
  <si>
    <t xml:space="preserve">2034</t>
  </si>
  <si>
    <t xml:space="preserve">003830</t>
  </si>
  <si>
    <t xml:space="preserve">BFC FP MOB 2</t>
  </si>
  <si>
    <t xml:space="preserve">BFC_FACADIER_PEINTRE MODULE OBLIGATOIRE 2</t>
  </si>
  <si>
    <t xml:space="preserve">003832</t>
  </si>
  <si>
    <t xml:space="preserve">290</t>
  </si>
  <si>
    <t xml:space="preserve">18/02/2020</t>
  </si>
  <si>
    <t xml:space="preserve">BFC FP MOB 1</t>
  </si>
  <si>
    <t xml:space="preserve">BFC_FACADIER_PEINTRE MODULE OBLIGATOIRE 1</t>
  </si>
  <si>
    <t xml:space="preserve">274</t>
  </si>
  <si>
    <t xml:space="preserve">003824</t>
  </si>
  <si>
    <t xml:space="preserve">003823</t>
  </si>
  <si>
    <t xml:space="preserve">003822</t>
  </si>
  <si>
    <t xml:space="preserve">003819</t>
  </si>
  <si>
    <t xml:space="preserve">356</t>
  </si>
  <si>
    <t xml:space="preserve">286</t>
  </si>
  <si>
    <t xml:space="preserve">003818</t>
  </si>
  <si>
    <t xml:space="preserve">443</t>
  </si>
  <si>
    <t xml:space="preserve">CEAF 2016.1</t>
  </si>
  <si>
    <t xml:space="preserve">Chef d'Equipe Aménagement-Finitions JO2016.1</t>
  </si>
  <si>
    <t xml:space="preserve">09842</t>
  </si>
  <si>
    <t xml:space="preserve">AFI M1 MoCo</t>
  </si>
  <si>
    <t xml:space="preserve">Fabriquer manuellement des sous-ensembles en série MoCo</t>
  </si>
  <si>
    <t xml:space="preserve">12261</t>
  </si>
  <si>
    <t xml:space="preserve">1056</t>
  </si>
  <si>
    <t xml:space="preserve">951</t>
  </si>
  <si>
    <t xml:space="preserve">06/03/2019</t>
  </si>
  <si>
    <t xml:space="preserve">Menuisier ARIQ</t>
  </si>
  <si>
    <t xml:space="preserve">Menuisier Poseur+Plomberie+CACES</t>
  </si>
  <si>
    <t xml:space="preserve">2899</t>
  </si>
  <si>
    <t xml:space="preserve">30/10/2020</t>
  </si>
  <si>
    <t xml:space="preserve">003795</t>
  </si>
  <si>
    <t xml:space="preserve">BFC_FP_MOB 1</t>
  </si>
  <si>
    <t xml:space="preserve">BFC_FACADIER_PEINTRE_ MODULE OBLIGATOIRE 1</t>
  </si>
  <si>
    <t xml:space="preserve">003790</t>
  </si>
  <si>
    <t xml:space="preserve">Plaquiste-Mars</t>
  </si>
  <si>
    <t xml:space="preserve">BFC_PLAQUISTE _Mars</t>
  </si>
  <si>
    <t xml:space="preserve">880</t>
  </si>
  <si>
    <t xml:space="preserve">FP_Avril</t>
  </si>
  <si>
    <t xml:space="preserve">BFC_FACADIER_PEINTRE_Avril</t>
  </si>
  <si>
    <t xml:space="preserve">653</t>
  </si>
  <si>
    <t xml:space="preserve">BFC_PLAQ_MOB 1</t>
  </si>
  <si>
    <t xml:space="preserve">BFC_PLAQUISTE _PLATRIER FEVRIER</t>
  </si>
  <si>
    <t xml:space="preserve">845</t>
  </si>
  <si>
    <t xml:space="preserve">AFI</t>
  </si>
  <si>
    <t xml:space="preserve">Agent de fabrication industrielle JO2017.1</t>
  </si>
  <si>
    <t xml:space="preserve">BFC_PBAT Mod2</t>
  </si>
  <si>
    <t xml:space="preserve">431</t>
  </si>
  <si>
    <t xml:space="preserve">333</t>
  </si>
  <si>
    <t xml:space="preserve">MOdu Fp Rapide</t>
  </si>
  <si>
    <t xml:space="preserve">Module accelere des FP pour les plaquistes</t>
  </si>
  <si>
    <t xml:space="preserve">003741</t>
  </si>
  <si>
    <t xml:space="preserve">BFC_FPein.ModObl2</t>
  </si>
  <si>
    <t xml:space="preserve">003740</t>
  </si>
  <si>
    <t xml:space="preserve">003739</t>
  </si>
  <si>
    <t xml:space="preserve">Façad.P.Mod.Obl.1</t>
  </si>
  <si>
    <t xml:space="preserve">372</t>
  </si>
  <si>
    <t xml:space="preserve">302</t>
  </si>
  <si>
    <t xml:space="preserve">003738</t>
  </si>
  <si>
    <t xml:space="preserve">204</t>
  </si>
  <si>
    <t xml:space="preserve">003730</t>
  </si>
  <si>
    <t xml:space="preserve">BFC_PLAQPLATR Mod1</t>
  </si>
  <si>
    <t xml:space="preserve">003731</t>
  </si>
  <si>
    <t xml:space="preserve">528</t>
  </si>
  <si>
    <t xml:space="preserve">16/03/2020</t>
  </si>
  <si>
    <t xml:space="preserve">611</t>
  </si>
  <si>
    <t xml:space="preserve">478</t>
  </si>
  <si>
    <t xml:space="preserve">003776</t>
  </si>
  <si>
    <t xml:space="preserve">18403</t>
  </si>
  <si>
    <t xml:space="preserve">ARIQ-PLA+CHAR-156H</t>
  </si>
  <si>
    <t xml:space="preserve">10530</t>
  </si>
  <si>
    <t xml:space="preserve">003708</t>
  </si>
  <si>
    <t xml:space="preserve">18402</t>
  </si>
  <si>
    <t xml:space="preserve">ARIQ - ELEC 156H</t>
  </si>
  <si>
    <t xml:space="preserve">12057</t>
  </si>
  <si>
    <t xml:space="preserve">003707</t>
  </si>
  <si>
    <t xml:space="preserve">18401</t>
  </si>
  <si>
    <t xml:space="preserve">ARIQ - PBAT 156H</t>
  </si>
  <si>
    <t xml:space="preserve">10531</t>
  </si>
  <si>
    <t xml:space="preserve">003703</t>
  </si>
  <si>
    <t xml:space="preserve">18400</t>
  </si>
  <si>
    <t xml:space="preserve">CNFPT - Init soud</t>
  </si>
  <si>
    <t xml:space="preserve">003702</t>
  </si>
  <si>
    <t xml:space="preserve">18399</t>
  </si>
  <si>
    <t xml:space="preserve">003701</t>
  </si>
  <si>
    <t xml:space="preserve">18398</t>
  </si>
  <si>
    <t xml:space="preserve">003700</t>
  </si>
  <si>
    <t xml:space="preserve">18397</t>
  </si>
  <si>
    <t xml:space="preserve">003699</t>
  </si>
  <si>
    <t xml:space="preserve">18396</t>
  </si>
  <si>
    <t xml:space="preserve">003697</t>
  </si>
  <si>
    <t xml:space="preserve">003696</t>
  </si>
  <si>
    <t xml:space="preserve">CQP ECM ALT AUCHAN</t>
  </si>
  <si>
    <t xml:space="preserve">Employé commercial en magasin - JO 2014 Multimodale</t>
  </si>
  <si>
    <t xml:space="preserve">988</t>
  </si>
  <si>
    <t xml:space="preserve">777</t>
  </si>
  <si>
    <t xml:space="preserve">003688</t>
  </si>
  <si>
    <t xml:space="preserve">18385</t>
  </si>
  <si>
    <t xml:space="preserve">1471</t>
  </si>
  <si>
    <t xml:space="preserve">003685</t>
  </si>
  <si>
    <t xml:space="preserve">HOPE POEC FLE Bât.</t>
  </si>
  <si>
    <t xml:space="preserve">HOPE Préparatoire Professionnelle Langagière - BATIMENT</t>
  </si>
  <si>
    <t xml:space="preserve">003684</t>
  </si>
  <si>
    <t xml:space="preserve">18381</t>
  </si>
  <si>
    <t xml:space="preserve">003670</t>
  </si>
  <si>
    <t xml:space="preserve">18370</t>
  </si>
  <si>
    <t xml:space="preserve">REMOBILISATION BTP</t>
  </si>
  <si>
    <t xml:space="preserve">12009</t>
  </si>
  <si>
    <t xml:space="preserve">18364</t>
  </si>
  <si>
    <t xml:space="preserve">924</t>
  </si>
  <si>
    <t xml:space="preserve">18363</t>
  </si>
  <si>
    <t xml:space="preserve">18344</t>
  </si>
  <si>
    <t xml:space="preserve">ORUCN moDL</t>
  </si>
  <si>
    <t xml:space="preserve">Opérateur Régleur d'Usinage en Commande Numérique modularisé - JO 2015</t>
  </si>
  <si>
    <t xml:space="preserve">09909</t>
  </si>
  <si>
    <t xml:space="preserve">18340</t>
  </si>
  <si>
    <t xml:space="preserve">RELAT PERS AIDEES</t>
  </si>
  <si>
    <t xml:space="preserve">Instaurer une relation professionnelle avec les personnes aidées</t>
  </si>
  <si>
    <t xml:space="preserve">11535</t>
  </si>
  <si>
    <t xml:space="preserve">003626</t>
  </si>
  <si>
    <t xml:space="preserve">ACQU BAS FRAIS NIV</t>
  </si>
  <si>
    <t xml:space="preserve">SP-Acquérir les bases du fraisage sur MOCN_niveau2</t>
  </si>
  <si>
    <t xml:space="preserve">11200</t>
  </si>
  <si>
    <t xml:space="preserve">003625</t>
  </si>
  <si>
    <t xml:space="preserve">ACQ BAS TOURN CN N</t>
  </si>
  <si>
    <t xml:space="preserve">SP-Acquérir les bases du tournage sur MOCN_niveau2</t>
  </si>
  <si>
    <t xml:space="preserve">11204</t>
  </si>
  <si>
    <t xml:space="preserve">003624</t>
  </si>
  <si>
    <t xml:space="preserve">003623</t>
  </si>
  <si>
    <t xml:space="preserve">003622</t>
  </si>
  <si>
    <t xml:space="preserve">Habil recycl BO HO</t>
  </si>
  <si>
    <t xml:space="preserve">SP-Habilitation électrique : recyclage du personnel non électricien habilité B0, H0, H0V</t>
  </si>
  <si>
    <t xml:space="preserve">11069</t>
  </si>
  <si>
    <t xml:space="preserve">003621</t>
  </si>
  <si>
    <t xml:space="preserve">18333</t>
  </si>
  <si>
    <t xml:space="preserve">18332</t>
  </si>
  <si>
    <t xml:space="preserve">003619</t>
  </si>
  <si>
    <t xml:space="preserve">003618</t>
  </si>
  <si>
    <t xml:space="preserve">ACQ BAS TOURN CO N</t>
  </si>
  <si>
    <t xml:space="preserve">SP-Acquérir les bases du tournage conventionnel_niveau1</t>
  </si>
  <si>
    <t xml:space="preserve">11207</t>
  </si>
  <si>
    <t xml:space="preserve">003617</t>
  </si>
  <si>
    <t xml:space="preserve">ACQ BAS PRO FR CN</t>
  </si>
  <si>
    <t xml:space="preserve">SP_Acquérir les bases de programmation ISO sur fraiseuse CN_niveau2</t>
  </si>
  <si>
    <t xml:space="preserve">11202</t>
  </si>
  <si>
    <t xml:space="preserve">003616</t>
  </si>
  <si>
    <t xml:space="preserve">003615</t>
  </si>
  <si>
    <t xml:space="preserve">Améliorer diag mai</t>
  </si>
  <si>
    <t xml:space="preserve">Améliorer votre méthode de diagnostic Maintenance industrielle</t>
  </si>
  <si>
    <t xml:space="preserve">10603</t>
  </si>
  <si>
    <t xml:space="preserve">CLEA</t>
  </si>
  <si>
    <t xml:space="preserve">Parcours CLéA 2017.1</t>
  </si>
  <si>
    <t xml:space="preserve">003598</t>
  </si>
  <si>
    <t xml:space="preserve">18319</t>
  </si>
  <si>
    <t xml:space="preserve">SP-Acquérir les bases du tournage sur MOCN_niveau1</t>
  </si>
  <si>
    <t xml:space="preserve">11203</t>
  </si>
  <si>
    <t xml:space="preserve">003597</t>
  </si>
  <si>
    <t xml:space="preserve">18318</t>
  </si>
  <si>
    <t xml:space="preserve">ACQU BAS FRAIS MN</t>
  </si>
  <si>
    <t xml:space="preserve">SP-Acquérir les bases du fraisage sur MOCN_niveau1</t>
  </si>
  <si>
    <t xml:space="preserve">11199</t>
  </si>
  <si>
    <t xml:space="preserve">003596</t>
  </si>
  <si>
    <t xml:space="preserve">18317</t>
  </si>
  <si>
    <t xml:space="preserve">ACQ BAS TOURN CON</t>
  </si>
  <si>
    <t xml:space="preserve">SP-Acquérir les bases du tournage conventionnel_niveau2</t>
  </si>
  <si>
    <t xml:space="preserve">11208</t>
  </si>
  <si>
    <t xml:space="preserve">18316</t>
  </si>
  <si>
    <t xml:space="preserve">003593</t>
  </si>
  <si>
    <t xml:space="preserve">18314</t>
  </si>
  <si>
    <t xml:space="preserve">ACQ BAS FRAIS CO N</t>
  </si>
  <si>
    <t xml:space="preserve">SP-Acquérir les bases du fraisage conventionnel_niveau2</t>
  </si>
  <si>
    <t xml:space="preserve">11206</t>
  </si>
  <si>
    <t xml:space="preserve">003592</t>
  </si>
  <si>
    <t xml:space="preserve">18312</t>
  </si>
  <si>
    <t xml:space="preserve">ACQ BAS FRAI CONV</t>
  </si>
  <si>
    <t xml:space="preserve">SP-Acquérir les bases du fraisage conventionnel_niveau1</t>
  </si>
  <si>
    <t xml:space="preserve">11205</t>
  </si>
  <si>
    <t xml:space="preserve">18311</t>
  </si>
  <si>
    <t xml:space="preserve">18310</t>
  </si>
  <si>
    <t xml:space="preserve">ACQ BAS PROG ISO F</t>
  </si>
  <si>
    <t xml:space="preserve">SP_Acquérir les bases de programmation ISO sur fraiseuse CN_niveau1</t>
  </si>
  <si>
    <t xml:space="preserve">11201</t>
  </si>
  <si>
    <t xml:space="preserve">18309</t>
  </si>
  <si>
    <t xml:space="preserve">ACCOMP ALZHEIMER</t>
  </si>
  <si>
    <t xml:space="preserve">Accompagner une personne atteinte de la maladie d'Alzheimer</t>
  </si>
  <si>
    <t xml:space="preserve">11829</t>
  </si>
  <si>
    <t xml:space="preserve">18307</t>
  </si>
  <si>
    <t xml:space="preserve">18306</t>
  </si>
  <si>
    <t xml:space="preserve">18304</t>
  </si>
  <si>
    <t xml:space="preserve">18303</t>
  </si>
  <si>
    <t xml:space="preserve">DIFFIC GROUP TRAV</t>
  </si>
  <si>
    <t xml:space="preserve">Gérer les difficultés en réunion et en groupe de travail</t>
  </si>
  <si>
    <t xml:space="preserve">11540</t>
  </si>
  <si>
    <t xml:space="preserve">18302</t>
  </si>
  <si>
    <t xml:space="preserve">003580</t>
  </si>
  <si>
    <t xml:space="preserve">003579</t>
  </si>
  <si>
    <t xml:space="preserve">18300</t>
  </si>
  <si>
    <t xml:space="preserve">003578</t>
  </si>
  <si>
    <t xml:space="preserve">003577</t>
  </si>
  <si>
    <t xml:space="preserve">18298</t>
  </si>
  <si>
    <t xml:space="preserve">003576</t>
  </si>
  <si>
    <t xml:space="preserve">poste ligne indust</t>
  </si>
  <si>
    <t xml:space="preserve">Prendre un poste sur une ligne industrielle : acquérir les geste</t>
  </si>
  <si>
    <t xml:space="preserve">10158</t>
  </si>
  <si>
    <t xml:space="preserve">003575</t>
  </si>
  <si>
    <t xml:space="preserve">003574</t>
  </si>
  <si>
    <t xml:space="preserve">method resol probl</t>
  </si>
  <si>
    <t xml:space="preserve">Appliquer une méthodologie de résolution de problèmes en intégrant les outils de</t>
  </si>
  <si>
    <t xml:space="preserve">10102</t>
  </si>
  <si>
    <t xml:space="preserve">003573</t>
  </si>
  <si>
    <t xml:space="preserve">18294</t>
  </si>
  <si>
    <t xml:space="preserve">003572</t>
  </si>
  <si>
    <t xml:space="preserve">18293</t>
  </si>
  <si>
    <t xml:space="preserve">Dépanner équip éle</t>
  </si>
  <si>
    <t xml:space="preserve">Dépanner un équipement électrique industriel</t>
  </si>
  <si>
    <t xml:space="preserve">10087</t>
  </si>
  <si>
    <t xml:space="preserve">003571</t>
  </si>
  <si>
    <t xml:space="preserve">18292</t>
  </si>
  <si>
    <t xml:space="preserve">003570</t>
  </si>
  <si>
    <t xml:space="preserve">INTERVTS A DOMICIL</t>
  </si>
  <si>
    <t xml:space="preserve">ENCADRER UNE EQUIPE D'INTERVENANTS A DOMICILE</t>
  </si>
  <si>
    <t xml:space="preserve">09992</t>
  </si>
  <si>
    <t xml:space="preserve">003568</t>
  </si>
  <si>
    <t xml:space="preserve">AIDE TOILETTE</t>
  </si>
  <si>
    <t xml:space="preserve">Aider une personne dépendante à faire sa toilette et à s'habiller</t>
  </si>
  <si>
    <t xml:space="preserve">09990</t>
  </si>
  <si>
    <t xml:space="preserve">003567</t>
  </si>
  <si>
    <t xml:space="preserve">ROLE LIMITE AIDE D</t>
  </si>
  <si>
    <t xml:space="preserve">CONNAITRE LE ROLE ET LES LIMITES DE L'AIDE A DOMICILE</t>
  </si>
  <si>
    <t xml:space="preserve">09979</t>
  </si>
  <si>
    <t xml:space="preserve">Conn méth 5S at pr</t>
  </si>
  <si>
    <t xml:space="preserve">Connaitre et appliquer la méthode 5S dans un atelier de production</t>
  </si>
  <si>
    <t xml:space="preserve">11425</t>
  </si>
  <si>
    <t xml:space="preserve">003561</t>
  </si>
  <si>
    <t xml:space="preserve">003560</t>
  </si>
  <si>
    <t xml:space="preserve">Techn réfect chamb</t>
  </si>
  <si>
    <t xml:space="preserve">SP-Mettre en oeuvre les techniques de base de la réfection des chambres en hôtellerie</t>
  </si>
  <si>
    <t xml:space="preserve">11412</t>
  </si>
  <si>
    <t xml:space="preserve">003559</t>
  </si>
  <si>
    <t xml:space="preserve">003558</t>
  </si>
  <si>
    <t xml:space="preserve">Fond hyg sce étage</t>
  </si>
  <si>
    <t xml:space="preserve">SP-Appliquer les règles fondamentales de l'hygiène au service des étages en hôtellerie</t>
  </si>
  <si>
    <t xml:space="preserve">11411</t>
  </si>
  <si>
    <t xml:space="preserve">003557</t>
  </si>
  <si>
    <t xml:space="preserve">18277</t>
  </si>
  <si>
    <t xml:space="preserve">003549</t>
  </si>
  <si>
    <t xml:space="preserve">003548</t>
  </si>
  <si>
    <t xml:space="preserve">003547</t>
  </si>
  <si>
    <t xml:space="preserve">003546</t>
  </si>
  <si>
    <t xml:space="preserve">003545</t>
  </si>
  <si>
    <t xml:space="preserve">003543</t>
  </si>
  <si>
    <t xml:space="preserve">003530</t>
  </si>
  <si>
    <t xml:space="preserve">23/07/2018</t>
  </si>
  <si>
    <t xml:space="preserve">003529</t>
  </si>
  <si>
    <t xml:space="preserve">003526</t>
  </si>
  <si>
    <t xml:space="preserve">003518</t>
  </si>
  <si>
    <t xml:space="preserve">Prépa paie</t>
  </si>
  <si>
    <t xml:space="preserve">Preparer la paie et les déclarations sociales courantes</t>
  </si>
  <si>
    <t xml:space="preserve">003517</t>
  </si>
  <si>
    <t xml:space="preserve">FCN Série stabilis</t>
  </si>
  <si>
    <t xml:space="preserve">Régler un fraiseuse à commande numérique pour produire une série stabilisée</t>
  </si>
  <si>
    <t xml:space="preserve">003513</t>
  </si>
  <si>
    <t xml:space="preserve">PROD FCN</t>
  </si>
  <si>
    <t xml:space="preserve">Conduire une production sur fraiseuse à commande numérique, réglée</t>
  </si>
  <si>
    <t xml:space="preserve">003512</t>
  </si>
  <si>
    <t xml:space="preserve">PROD TCN</t>
  </si>
  <si>
    <t xml:space="preserve">152</t>
  </si>
  <si>
    <t xml:space="preserve">003509</t>
  </si>
  <si>
    <t xml:space="preserve">18232</t>
  </si>
  <si>
    <t xml:space="preserve">MEO PROGRES</t>
  </si>
  <si>
    <t xml:space="preserve">MEO DEMARCHE PROGRES CONTIN</t>
  </si>
  <si>
    <t xml:space="preserve">003508</t>
  </si>
  <si>
    <t xml:space="preserve">18231</t>
  </si>
  <si>
    <t xml:space="preserve">Iso thermique int.</t>
  </si>
  <si>
    <t xml:space="preserve">Réaliser à l'intérieru de bâtiments d'habitation la pose de différents</t>
  </si>
  <si>
    <t xml:space="preserve">003507</t>
  </si>
  <si>
    <t xml:space="preserve">18230</t>
  </si>
  <si>
    <t xml:space="preserve">003505</t>
  </si>
  <si>
    <t xml:space="preserve">Mat secs plâtre</t>
  </si>
  <si>
    <t xml:space="preserve">Réaliser dans un bâtiment d'habitation des systèmes constructifs horizontaux en matériaux</t>
  </si>
  <si>
    <t xml:space="preserve">003504</t>
  </si>
  <si>
    <t xml:space="preserve">003503</t>
  </si>
  <si>
    <t xml:space="preserve">003501</t>
  </si>
  <si>
    <t xml:space="preserve">ITE finition endui</t>
  </si>
  <si>
    <t xml:space="preserve">Réaliser des travaux d'isolation thermique extérieure filière humide avec un finition en e</t>
  </si>
  <si>
    <t xml:space="preserve">03/01/2020</t>
  </si>
  <si>
    <t xml:space="preserve">003500</t>
  </si>
  <si>
    <t xml:space="preserve">003499</t>
  </si>
  <si>
    <t xml:space="preserve">18222</t>
  </si>
  <si>
    <t xml:space="preserve">003497</t>
  </si>
  <si>
    <t xml:space="preserve">18221</t>
  </si>
  <si>
    <t xml:space="preserve">Peinture finitions</t>
  </si>
  <si>
    <t xml:space="preserve">Réaliser des travaux de peinture à l'extérieur de bâtiments en qualité de finition B ou C</t>
  </si>
  <si>
    <t xml:space="preserve">184</t>
  </si>
  <si>
    <t xml:space="preserve">003496</t>
  </si>
  <si>
    <t xml:space="preserve">18220</t>
  </si>
  <si>
    <t xml:space="preserve">003494</t>
  </si>
  <si>
    <t xml:space="preserve">18218</t>
  </si>
  <si>
    <t xml:space="preserve">003492</t>
  </si>
  <si>
    <t xml:space="preserve">Prépa planif CEAF</t>
  </si>
  <si>
    <t xml:space="preserve">Réaliser et planifier la réalisation des travaux d'un chantier d'aménagement et finitions</t>
  </si>
  <si>
    <t xml:space="preserve">003486</t>
  </si>
  <si>
    <t xml:space="preserve">003487</t>
  </si>
  <si>
    <t xml:space="preserve">003479</t>
  </si>
  <si>
    <t xml:space="preserve">947</t>
  </si>
  <si>
    <t xml:space="preserve">03/07/2018</t>
  </si>
  <si>
    <t xml:space="preserve">003478</t>
  </si>
  <si>
    <t xml:space="preserve">003428</t>
  </si>
  <si>
    <t xml:space="preserve">18130</t>
  </si>
  <si>
    <t xml:space="preserve">2157</t>
  </si>
  <si>
    <t xml:space="preserve">614</t>
  </si>
  <si>
    <t xml:space="preserve">1543</t>
  </si>
  <si>
    <t xml:space="preserve">003425</t>
  </si>
  <si>
    <t xml:space="preserve">003424</t>
  </si>
  <si>
    <t xml:space="preserve">003405</t>
  </si>
  <si>
    <t xml:space="preserve">18112</t>
  </si>
  <si>
    <t xml:space="preserve">003401</t>
  </si>
  <si>
    <t xml:space="preserve">003400</t>
  </si>
  <si>
    <t xml:space="preserve">003399</t>
  </si>
  <si>
    <t xml:space="preserve">003482</t>
  </si>
  <si>
    <t xml:space="preserve">851</t>
  </si>
  <si>
    <t xml:space="preserve">003398</t>
  </si>
  <si>
    <t xml:space="preserve">645</t>
  </si>
  <si>
    <t xml:space="preserve">003397</t>
  </si>
  <si>
    <t xml:space="preserve">960</t>
  </si>
  <si>
    <t xml:space="preserve">003396</t>
  </si>
  <si>
    <t xml:space="preserve">848</t>
  </si>
  <si>
    <t xml:space="preserve">003395</t>
  </si>
  <si>
    <t xml:space="preserve">003394</t>
  </si>
  <si>
    <t xml:space="preserve">003393</t>
  </si>
  <si>
    <t xml:space="preserve">003476</t>
  </si>
  <si>
    <t xml:space="preserve">857</t>
  </si>
  <si>
    <t xml:space="preserve">003392</t>
  </si>
  <si>
    <t xml:space="preserve">003391</t>
  </si>
  <si>
    <t xml:space="preserve">003389</t>
  </si>
  <si>
    <t xml:space="preserve">003388</t>
  </si>
  <si>
    <t xml:space="preserve">003385</t>
  </si>
  <si>
    <t xml:space="preserve">003483</t>
  </si>
  <si>
    <t xml:space="preserve">533</t>
  </si>
  <si>
    <t xml:space="preserve">003383</t>
  </si>
  <si>
    <t xml:space="preserve">1063</t>
  </si>
  <si>
    <t xml:space="preserve">939</t>
  </si>
  <si>
    <t xml:space="preserve">003382</t>
  </si>
  <si>
    <t xml:space="preserve">003470</t>
  </si>
  <si>
    <t xml:space="preserve">003381</t>
  </si>
  <si>
    <t xml:space="preserve">003469</t>
  </si>
  <si>
    <t xml:space="preserve">1058</t>
  </si>
  <si>
    <t xml:space="preserve">003380</t>
  </si>
  <si>
    <t xml:space="preserve">003468</t>
  </si>
  <si>
    <t xml:space="preserve">003379</t>
  </si>
  <si>
    <t xml:space="preserve">003466</t>
  </si>
  <si>
    <t xml:space="preserve">003378</t>
  </si>
  <si>
    <t xml:space="preserve">003465</t>
  </si>
  <si>
    <t xml:space="preserve">003377</t>
  </si>
  <si>
    <t xml:space="preserve">003374</t>
  </si>
  <si>
    <t xml:space="preserve">003372</t>
  </si>
  <si>
    <t xml:space="preserve">003463</t>
  </si>
  <si>
    <t xml:space="preserve">935</t>
  </si>
  <si>
    <t xml:space="preserve">003371</t>
  </si>
  <si>
    <t xml:space="preserve">003467</t>
  </si>
  <si>
    <t xml:space="preserve">003356</t>
  </si>
  <si>
    <t xml:space="preserve">003453</t>
  </si>
  <si>
    <t xml:space="preserve">003355</t>
  </si>
  <si>
    <t xml:space="preserve">003433</t>
  </si>
  <si>
    <t xml:space="preserve">920</t>
  </si>
  <si>
    <t xml:space="preserve">003353</t>
  </si>
  <si>
    <t xml:space="preserve">547</t>
  </si>
  <si>
    <t xml:space="preserve">003344</t>
  </si>
  <si>
    <t xml:space="preserve">003462</t>
  </si>
  <si>
    <t xml:space="preserve">1229</t>
  </si>
  <si>
    <t xml:space="preserve">003343</t>
  </si>
  <si>
    <t xml:space="preserve">1207</t>
  </si>
  <si>
    <t xml:space="preserve">ECM MM</t>
  </si>
  <si>
    <t xml:space="preserve">486</t>
  </si>
  <si>
    <t xml:space="preserve">02/05/2018</t>
  </si>
  <si>
    <t xml:space="preserve">002781</t>
  </si>
  <si>
    <t xml:space="preserve">24/10/2018</t>
  </si>
  <si>
    <t xml:space="preserve">18048</t>
  </si>
  <si>
    <t xml:space="preserve">18046</t>
  </si>
  <si>
    <t xml:space="preserve">1044</t>
  </si>
  <si>
    <t xml:space="preserve">31/10/2018</t>
  </si>
  <si>
    <t xml:space="preserve">17341</t>
  </si>
  <si>
    <t xml:space="preserve">002692</t>
  </si>
  <si>
    <t xml:space="preserve">17339</t>
  </si>
  <si>
    <t xml:space="preserve">17338</t>
  </si>
  <si>
    <t xml:space="preserve">17337</t>
  </si>
  <si>
    <t xml:space="preserve">17336</t>
  </si>
  <si>
    <t xml:space="preserve">17328</t>
  </si>
  <si>
    <t xml:space="preserve">Module Rapide pBAT</t>
  </si>
  <si>
    <t xml:space="preserve">Module accéléré pour PBAT</t>
  </si>
  <si>
    <t xml:space="preserve">PLAQU moDL</t>
  </si>
  <si>
    <t xml:space="preserve">Plaquiste modularisé</t>
  </si>
  <si>
    <t xml:space="preserve">748</t>
  </si>
  <si>
    <t xml:space="preserve">17306</t>
  </si>
  <si>
    <t xml:space="preserve">28/05/2018</t>
  </si>
  <si>
    <t xml:space="preserve">17303</t>
  </si>
  <si>
    <t xml:space="preserve">761</t>
  </si>
  <si>
    <t xml:space="preserve">130</t>
  </si>
  <si>
    <t xml:space="preserve">12/09/2018</t>
  </si>
  <si>
    <t xml:space="preserve">002412</t>
  </si>
  <si>
    <t xml:space="preserve">002404</t>
  </si>
  <si>
    <t xml:space="preserve">17141</t>
  </si>
  <si>
    <t xml:space="preserve">827</t>
  </si>
  <si>
    <t xml:space="preserve">002403</t>
  </si>
  <si>
    <t xml:space="preserve">17142</t>
  </si>
  <si>
    <t xml:space="preserve">002400</t>
  </si>
  <si>
    <t xml:space="preserve">17145</t>
  </si>
  <si>
    <t xml:space="preserve">807</t>
  </si>
  <si>
    <t xml:space="preserve">002399</t>
  </si>
  <si>
    <t xml:space="preserve">17146</t>
  </si>
  <si>
    <t xml:space="preserve">002396</t>
  </si>
  <si>
    <t xml:space="preserve">002395</t>
  </si>
  <si>
    <t xml:space="preserve">17105</t>
  </si>
  <si>
    <t xml:space="preserve">002390</t>
  </si>
  <si>
    <t xml:space="preserve">17151</t>
  </si>
  <si>
    <t xml:space="preserve">002366</t>
  </si>
  <si>
    <t xml:space="preserve">17073</t>
  </si>
  <si>
    <t xml:space="preserve">FP moDL</t>
  </si>
  <si>
    <t xml:space="preserve">Façadier-peintre modularisé</t>
  </si>
  <si>
    <t xml:space="preserve">002364</t>
  </si>
  <si>
    <t xml:space="preserve">264</t>
  </si>
  <si>
    <t xml:space="preserve">002363</t>
  </si>
  <si>
    <t xml:space="preserve">002359</t>
  </si>
  <si>
    <t xml:space="preserve">002354</t>
  </si>
  <si>
    <t xml:space="preserve">17326</t>
  </si>
  <si>
    <t xml:space="preserve">002338</t>
  </si>
  <si>
    <t xml:space="preserve">17079</t>
  </si>
  <si>
    <t xml:space="preserve">1217</t>
  </si>
  <si>
    <t xml:space="preserve">948</t>
  </si>
  <si>
    <t xml:space="preserve">année :</t>
  </si>
  <si>
    <t xml:space="preserve">Semaines :</t>
  </si>
  <si>
    <t xml:space="preserve">Jour début :</t>
  </si>
  <si>
    <t xml:space="preserve">Jour fin :</t>
  </si>
  <si>
    <t xml:space="preserve">Nb Jours ouvres :</t>
  </si>
  <si>
    <t xml:space="preserve">Jours fériés</t>
  </si>
  <si>
    <t xml:space="preserve">Date</t>
  </si>
  <si>
    <t xml:space="preserve">Jour semaine</t>
  </si>
  <si>
    <t xml:space="preserve">Jour de l'an</t>
  </si>
  <si>
    <t xml:space="preserve">Pâques</t>
  </si>
  <si>
    <t xml:space="preserve">Lundi de Pâques</t>
  </si>
  <si>
    <t xml:space="preserve">Fête du travail</t>
  </si>
  <si>
    <t xml:space="preserve">Armistice 39/45</t>
  </si>
  <si>
    <t xml:space="preserve">Ascension</t>
  </si>
  <si>
    <t xml:space="preserve">Pentecôte</t>
  </si>
  <si>
    <t xml:space="preserve">Lundi de Pentecôte</t>
  </si>
  <si>
    <t xml:space="preserve">Fête Nationale</t>
  </si>
  <si>
    <t xml:space="preserve">Assomption</t>
  </si>
  <si>
    <t xml:space="preserve">Toussaint</t>
  </si>
  <si>
    <t xml:space="preserve">Armistice 14/18</t>
  </si>
  <si>
    <t xml:space="preserve">Noël</t>
  </si>
  <si>
    <t xml:space="preserve">Jour de l’an (2)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</si>
</sst>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[$-40C]DD/MM/YYYY"/>
    <numFmt numFmtId="167" formatCode="0"/>
    <numFmt numFmtId="168" formatCode="General"/>
    <numFmt numFmtId="169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8"/>
      <name val="Arial"/>
      <family val="0"/>
      <charset val="1"/>
    </font>
    <font>
      <sz val="8"/>
      <name val="Arial"/>
      <family val="0"/>
      <charset val="1"/>
    </font>
    <font>
      <i val="true"/>
      <sz val="8"/>
      <name val="Arial"/>
      <family val="0"/>
      <charset val="1"/>
    </font>
    <font>
      <sz val="11"/>
      <color rgb="FFBF004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30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J14" activeCellId="0" sqref="CJ14"/>
    </sheetView>
  </sheetViews>
  <sheetFormatPr defaultRowHeight="14.4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8.79"/>
    <col collapsed="false" customWidth="true" hidden="false" outlineLevel="0" max="3" min="3" style="0" width="3.11"/>
    <col collapsed="false" customWidth="true" hidden="false" outlineLevel="0" max="4" min="4" style="0" width="13.55"/>
    <col collapsed="false" customWidth="true" hidden="false" outlineLevel="0" max="5" min="5" style="0" width="5.22"/>
    <col collapsed="false" customWidth="true" hidden="false" outlineLevel="0" max="6" min="6" style="0" width="7.22"/>
    <col collapsed="false" customWidth="true" hidden="false" outlineLevel="0" max="7" min="7" style="0" width="15.11"/>
    <col collapsed="false" customWidth="true" hidden="false" outlineLevel="0" max="8" min="8" style="0" width="59.67"/>
    <col collapsed="false" customWidth="true" hidden="false" outlineLevel="0" max="9" min="9" style="0" width="4.56"/>
    <col collapsed="false" customWidth="true" hidden="false" outlineLevel="0" max="10" min="10" style="0" width="15.22"/>
    <col collapsed="false" customWidth="true" hidden="false" outlineLevel="0" max="11" min="11" style="0" width="11.89"/>
    <col collapsed="false" customWidth="true" hidden="false" outlineLevel="0" max="12" min="12" style="0" width="12.44"/>
    <col collapsed="false" customWidth="true" hidden="false" outlineLevel="0" max="13" min="13" style="0" width="13.66"/>
    <col collapsed="false" customWidth="true" hidden="false" outlineLevel="0" max="14" min="14" style="0" width="6.78"/>
    <col collapsed="false" customWidth="true" hidden="false" outlineLevel="0" max="15" min="15" style="0" width="22.55"/>
    <col collapsed="false" customWidth="true" hidden="false" outlineLevel="0" max="16" min="16" style="0" width="5.55"/>
    <col collapsed="false" customWidth="true" hidden="false" outlineLevel="0" max="17" min="17" style="0" width="8.67"/>
    <col collapsed="false" customWidth="false" hidden="false" outlineLevel="0" max="18" min="18" style="0" width="11.45"/>
    <col collapsed="false" customWidth="true" hidden="false" outlineLevel="0" max="19" min="19" style="0" width="7.44"/>
    <col collapsed="false" customWidth="true" hidden="false" outlineLevel="0" max="20" min="20" style="0" width="12.56"/>
    <col collapsed="false" customWidth="true" hidden="false" outlineLevel="0" max="21" min="21" style="0" width="9"/>
    <col collapsed="false" customWidth="true" hidden="false" outlineLevel="0" max="22" min="22" style="0" width="14.66"/>
    <col collapsed="false" customWidth="true" hidden="false" outlineLevel="0" max="23" min="23" style="0" width="7.67"/>
    <col collapsed="false" customWidth="true" hidden="false" outlineLevel="0" max="24" min="24" style="0" width="12.1"/>
    <col collapsed="false" customWidth="true" hidden="false" outlineLevel="0" max="25" min="25" style="0" width="5.43"/>
    <col collapsed="false" customWidth="true" hidden="false" outlineLevel="0" max="26" min="26" style="0" width="10.12"/>
    <col collapsed="false" customWidth="true" hidden="false" outlineLevel="0" max="27" min="27" style="0" width="12.22"/>
    <col collapsed="false" customWidth="true" hidden="false" outlineLevel="0" max="28" min="28" style="0" width="6.88"/>
    <col collapsed="false" customWidth="true" hidden="false" outlineLevel="0" max="29" min="29" style="0" width="14.11"/>
    <col collapsed="false" customWidth="true" hidden="false" outlineLevel="0" max="30" min="30" style="0" width="11.57"/>
    <col collapsed="false" customWidth="true" hidden="false" outlineLevel="0" max="31" min="31" style="0" width="9"/>
    <col collapsed="false" customWidth="true" hidden="false" outlineLevel="0" max="32" min="32" style="0" width="9.89"/>
    <col collapsed="false" customWidth="true" hidden="false" outlineLevel="0" max="33" min="33" style="0" width="8.79"/>
    <col collapsed="false" customWidth="true" hidden="false" outlineLevel="0" max="42" min="34" style="0" width="2.22"/>
    <col collapsed="false" customWidth="true" hidden="false" outlineLevel="0" max="52" min="43" style="0" width="2.33"/>
    <col collapsed="false" customWidth="true" hidden="false" outlineLevel="0" max="85" min="53" style="0" width="2.45"/>
    <col collapsed="false" customWidth="true" hidden="false" outlineLevel="0" max="86" min="86" style="0" width="2.22"/>
    <col collapsed="false" customWidth="false" hidden="false" outlineLevel="0" max="87" min="87" style="0" width="11.45"/>
    <col collapsed="false" customWidth="true" hidden="false" outlineLevel="0" max="88" min="88" style="0" width="10.45"/>
    <col collapsed="false" customWidth="true" hidden="false" outlineLevel="0" max="89" min="89" style="0" width="11.89"/>
    <col collapsed="false" customWidth="true" hidden="false" outlineLevel="0" max="1025" min="90" style="0" width="8.89"/>
  </cols>
  <sheetData>
    <row r="1" customFormat="false" ht="14.4" hidden="false" customHeight="false" outlineLevel="0" collapsed="false">
      <c r="A1" s="1" t="s">
        <v>0</v>
      </c>
    </row>
    <row r="3" customFormat="false" ht="14.4" hidden="false" customHeight="false" outlineLevel="0" collapsed="false">
      <c r="A3" s="2" t="s">
        <v>1</v>
      </c>
      <c r="B3" s="3" t="s">
        <v>2</v>
      </c>
      <c r="D3" s="2" t="s">
        <v>3</v>
      </c>
      <c r="E3" s="3" t="s">
        <v>4</v>
      </c>
      <c r="G3" s="2" t="s">
        <v>5</v>
      </c>
      <c r="H3" s="3"/>
    </row>
    <row r="4" customFormat="false" ht="14.4" hidden="false" customHeight="false" outlineLevel="0" collapsed="false">
      <c r="A4" s="2" t="s">
        <v>6</v>
      </c>
      <c r="B4" s="3" t="s">
        <v>7</v>
      </c>
      <c r="D4" s="2" t="s">
        <v>8</v>
      </c>
      <c r="E4" s="3" t="s">
        <v>4</v>
      </c>
    </row>
    <row r="5" customFormat="false" ht="14.4" hidden="false" customHeight="false" outlineLevel="0" collapsed="false">
      <c r="A5" s="2" t="s">
        <v>9</v>
      </c>
      <c r="B5" s="3" t="s">
        <v>10</v>
      </c>
      <c r="D5" s="2" t="s">
        <v>11</v>
      </c>
      <c r="E5" s="3" t="s">
        <v>4</v>
      </c>
      <c r="G5" s="2" t="s">
        <v>12</v>
      </c>
      <c r="H5" s="3" t="s">
        <v>13</v>
      </c>
    </row>
    <row r="6" customFormat="false" ht="14.4" hidden="false" customHeight="false" outlineLevel="0" collapsed="false">
      <c r="A6" s="2" t="s">
        <v>14</v>
      </c>
      <c r="B6" s="3"/>
      <c r="D6" s="2" t="s">
        <v>15</v>
      </c>
      <c r="E6" s="3" t="s">
        <v>4</v>
      </c>
      <c r="G6" s="2" t="s">
        <v>16</v>
      </c>
      <c r="H6" s="3" t="s">
        <v>17</v>
      </c>
    </row>
    <row r="7" customFormat="false" ht="14.4" hidden="false" customHeight="false" outlineLevel="0" collapsed="false">
      <c r="A7" s="2" t="s">
        <v>18</v>
      </c>
      <c r="B7" s="3"/>
      <c r="D7" s="2" t="s">
        <v>19</v>
      </c>
      <c r="E7" s="3"/>
      <c r="G7" s="2" t="s">
        <v>20</v>
      </c>
      <c r="H7" s="3" t="s">
        <v>4</v>
      </c>
    </row>
    <row r="8" customFormat="false" ht="14.4" hidden="false" customHeight="false" outlineLevel="0" collapsed="false">
      <c r="A8" s="2" t="s">
        <v>21</v>
      </c>
      <c r="B8" s="3"/>
      <c r="D8" s="2" t="s">
        <v>22</v>
      </c>
      <c r="E8" s="3"/>
      <c r="G8" s="2" t="s">
        <v>23</v>
      </c>
      <c r="H8" s="3"/>
    </row>
    <row r="9" customFormat="false" ht="14.4" hidden="false" customHeight="false" outlineLevel="0" collapsed="false">
      <c r="A9" s="2" t="s">
        <v>24</v>
      </c>
      <c r="B9" s="3"/>
      <c r="G9" s="2" t="s">
        <v>25</v>
      </c>
      <c r="H9" s="3"/>
    </row>
    <row r="10" customFormat="false" ht="14.4" hidden="false" customHeight="false" outlineLevel="0" collapsed="false">
      <c r="A10" s="1" t="s">
        <v>26</v>
      </c>
    </row>
    <row r="11" customFormat="false" ht="13.8" hidden="false" customHeight="false" outlineLevel="0" collapsed="false"/>
    <row r="12" customFormat="false" ht="35.05" hidden="false" customHeight="false" outlineLevel="0" collapsed="false">
      <c r="A12" s="4" t="s">
        <v>27</v>
      </c>
      <c r="B12" s="4" t="s">
        <v>28</v>
      </c>
      <c r="C12" s="4" t="s">
        <v>29</v>
      </c>
      <c r="D12" s="4" t="s">
        <v>30</v>
      </c>
      <c r="E12" s="4" t="s">
        <v>31</v>
      </c>
      <c r="F12" s="4" t="s">
        <v>32</v>
      </c>
      <c r="G12" s="4" t="s">
        <v>33</v>
      </c>
      <c r="H12" s="4" t="s">
        <v>34</v>
      </c>
      <c r="I12" s="4" t="s">
        <v>35</v>
      </c>
      <c r="J12" s="4" t="s">
        <v>36</v>
      </c>
      <c r="K12" s="4" t="s">
        <v>37</v>
      </c>
      <c r="L12" s="4" t="s">
        <v>38</v>
      </c>
      <c r="M12" s="4" t="s">
        <v>39</v>
      </c>
      <c r="N12" s="4" t="s">
        <v>40</v>
      </c>
      <c r="O12" s="4" t="s">
        <v>41</v>
      </c>
      <c r="P12" s="4" t="s">
        <v>42</v>
      </c>
      <c r="Q12" s="4" t="s">
        <v>43</v>
      </c>
      <c r="R12" s="4" t="s">
        <v>44</v>
      </c>
      <c r="S12" s="4" t="s">
        <v>45</v>
      </c>
      <c r="T12" s="4" t="s">
        <v>46</v>
      </c>
      <c r="U12" s="4" t="s">
        <v>47</v>
      </c>
      <c r="V12" s="4" t="s">
        <v>48</v>
      </c>
      <c r="W12" s="4" t="s">
        <v>49</v>
      </c>
      <c r="X12" s="4" t="s">
        <v>50</v>
      </c>
      <c r="Y12" s="4" t="s">
        <v>51</v>
      </c>
      <c r="Z12" s="4" t="s">
        <v>52</v>
      </c>
      <c r="AA12" s="4" t="s">
        <v>53</v>
      </c>
      <c r="AB12" s="4" t="s">
        <v>54</v>
      </c>
      <c r="AC12" s="4" t="s">
        <v>55</v>
      </c>
      <c r="AD12" s="4" t="s">
        <v>56</v>
      </c>
      <c r="AE12" s="4" t="s">
        <v>57</v>
      </c>
      <c r="AF12" s="4" t="s">
        <v>58</v>
      </c>
      <c r="AG12" s="4" t="s">
        <v>59</v>
      </c>
      <c r="AH12" s="4" t="s">
        <v>60</v>
      </c>
      <c r="AI12" s="4" t="s">
        <v>61</v>
      </c>
      <c r="AJ12" s="4"/>
      <c r="AK12" s="4"/>
      <c r="AL12" s="4"/>
      <c r="AM12" s="4" t="s">
        <v>62</v>
      </c>
      <c r="AN12" s="4"/>
      <c r="AO12" s="4"/>
      <c r="AP12" s="4"/>
      <c r="AQ12" s="4" t="s">
        <v>63</v>
      </c>
      <c r="AR12" s="4"/>
      <c r="AS12" s="4"/>
      <c r="AT12" s="4"/>
      <c r="AU12" s="4" t="s">
        <v>64</v>
      </c>
      <c r="AV12" s="4"/>
      <c r="AW12" s="4"/>
      <c r="AX12" s="4"/>
      <c r="AY12" s="4"/>
      <c r="AZ12" s="4" t="s">
        <v>65</v>
      </c>
      <c r="BA12" s="4"/>
      <c r="BB12" s="4"/>
      <c r="BC12" s="4"/>
      <c r="BD12" s="4" t="s">
        <v>66</v>
      </c>
      <c r="BE12" s="4"/>
      <c r="BF12" s="4"/>
      <c r="BG12" s="4"/>
      <c r="BH12" s="4" t="s">
        <v>67</v>
      </c>
      <c r="BI12" s="4"/>
      <c r="BJ12" s="4"/>
      <c r="BK12" s="4"/>
      <c r="BL12" s="4"/>
      <c r="BM12" s="4" t="s">
        <v>68</v>
      </c>
      <c r="BN12" s="4"/>
      <c r="BO12" s="4"/>
      <c r="BP12" s="4"/>
      <c r="BQ12" s="4" t="s">
        <v>69</v>
      </c>
      <c r="BR12" s="4"/>
      <c r="BS12" s="4"/>
      <c r="BT12" s="4"/>
      <c r="BU12" s="4"/>
      <c r="BV12" s="4" t="s">
        <v>70</v>
      </c>
      <c r="BW12" s="4"/>
      <c r="BX12" s="4"/>
      <c r="BY12" s="4"/>
      <c r="BZ12" s="4" t="s">
        <v>71</v>
      </c>
      <c r="CA12" s="4"/>
      <c r="CB12" s="4"/>
      <c r="CC12" s="4"/>
      <c r="CD12" s="4" t="s">
        <v>72</v>
      </c>
      <c r="CE12" s="4"/>
      <c r="CF12" s="4"/>
      <c r="CG12" s="4"/>
      <c r="CH12" s="4"/>
      <c r="CI12" s="5" t="s">
        <v>73</v>
      </c>
      <c r="CJ12" s="5" t="s">
        <v>74</v>
      </c>
      <c r="CK12" s="6" t="s">
        <v>75</v>
      </c>
      <c r="CL12" s="6" t="s">
        <v>76</v>
      </c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 t="n">
        <v>1</v>
      </c>
      <c r="AI13" s="4" t="n">
        <v>2</v>
      </c>
      <c r="AJ13" s="4" t="n">
        <v>3</v>
      </c>
      <c r="AK13" s="4" t="n">
        <v>4</v>
      </c>
      <c r="AL13" s="4" t="n">
        <v>5</v>
      </c>
      <c r="AM13" s="4" t="n">
        <v>6</v>
      </c>
      <c r="AN13" s="4" t="n">
        <v>7</v>
      </c>
      <c r="AO13" s="4" t="n">
        <v>8</v>
      </c>
      <c r="AP13" s="4" t="n">
        <v>9</v>
      </c>
      <c r="AQ13" s="4" t="n">
        <v>10</v>
      </c>
      <c r="AR13" s="4" t="n">
        <v>11</v>
      </c>
      <c r="AS13" s="4" t="n">
        <v>12</v>
      </c>
      <c r="AT13" s="4" t="n">
        <v>13</v>
      </c>
      <c r="AU13" s="4" t="n">
        <v>14</v>
      </c>
      <c r="AV13" s="4" t="n">
        <v>15</v>
      </c>
      <c r="AW13" s="4" t="n">
        <v>16</v>
      </c>
      <c r="AX13" s="4" t="n">
        <v>17</v>
      </c>
      <c r="AY13" s="4" t="n">
        <v>18</v>
      </c>
      <c r="AZ13" s="4" t="n">
        <v>19</v>
      </c>
      <c r="BA13" s="4" t="n">
        <v>20</v>
      </c>
      <c r="BB13" s="4" t="n">
        <v>21</v>
      </c>
      <c r="BC13" s="4" t="n">
        <v>22</v>
      </c>
      <c r="BD13" s="4" t="n">
        <v>23</v>
      </c>
      <c r="BE13" s="4" t="n">
        <v>24</v>
      </c>
      <c r="BF13" s="4" t="n">
        <v>25</v>
      </c>
      <c r="BG13" s="4" t="n">
        <v>26</v>
      </c>
      <c r="BH13" s="4" t="n">
        <v>27</v>
      </c>
      <c r="BI13" s="4" t="n">
        <v>28</v>
      </c>
      <c r="BJ13" s="4" t="n">
        <v>29</v>
      </c>
      <c r="BK13" s="4" t="n">
        <v>30</v>
      </c>
      <c r="BL13" s="4" t="n">
        <v>31</v>
      </c>
      <c r="BM13" s="4" t="n">
        <v>32</v>
      </c>
      <c r="BN13" s="4" t="n">
        <v>33</v>
      </c>
      <c r="BO13" s="4" t="n">
        <v>34</v>
      </c>
      <c r="BP13" s="4" t="n">
        <v>35</v>
      </c>
      <c r="BQ13" s="4" t="n">
        <v>36</v>
      </c>
      <c r="BR13" s="4" t="n">
        <v>37</v>
      </c>
      <c r="BS13" s="4" t="n">
        <v>38</v>
      </c>
      <c r="BT13" s="4" t="n">
        <v>39</v>
      </c>
      <c r="BU13" s="4" t="n">
        <v>40</v>
      </c>
      <c r="BV13" s="4" t="n">
        <v>41</v>
      </c>
      <c r="BW13" s="4" t="n">
        <v>42</v>
      </c>
      <c r="BX13" s="4" t="n">
        <v>43</v>
      </c>
      <c r="BY13" s="4" t="n">
        <v>44</v>
      </c>
      <c r="BZ13" s="4" t="n">
        <v>45</v>
      </c>
      <c r="CA13" s="4" t="n">
        <v>46</v>
      </c>
      <c r="CB13" s="4" t="n">
        <v>47</v>
      </c>
      <c r="CC13" s="4" t="n">
        <v>48</v>
      </c>
      <c r="CD13" s="4" t="n">
        <v>49</v>
      </c>
      <c r="CE13" s="4" t="n">
        <v>50</v>
      </c>
      <c r="CF13" s="4" t="n">
        <v>51</v>
      </c>
      <c r="CG13" s="4" t="n">
        <v>52</v>
      </c>
      <c r="CH13" s="4" t="n">
        <v>1</v>
      </c>
      <c r="CI13" s="6"/>
      <c r="CJ13" s="6"/>
      <c r="CK13" s="6"/>
      <c r="CL13" s="6"/>
    </row>
    <row r="14" customFormat="false" ht="13.8" hidden="false" customHeight="false" outlineLevel="0" collapsed="false">
      <c r="A14" s="7" t="s">
        <v>77</v>
      </c>
      <c r="B14" s="7" t="s">
        <v>78</v>
      </c>
      <c r="C14" s="7" t="s">
        <v>79</v>
      </c>
      <c r="D14" s="7" t="s">
        <v>80</v>
      </c>
      <c r="E14" s="7" t="s">
        <v>81</v>
      </c>
      <c r="F14" s="7" t="s">
        <v>17</v>
      </c>
      <c r="G14" s="7" t="s">
        <v>82</v>
      </c>
      <c r="H14" s="7" t="s">
        <v>83</v>
      </c>
      <c r="I14" s="7" t="s">
        <v>84</v>
      </c>
      <c r="J14" s="7" t="s">
        <v>85</v>
      </c>
      <c r="K14" s="8" t="n">
        <v>0</v>
      </c>
      <c r="L14" s="7"/>
      <c r="M14" s="8" t="n">
        <v>0</v>
      </c>
      <c r="N14" s="7"/>
      <c r="O14" s="7" t="s">
        <v>86</v>
      </c>
      <c r="P14" s="7" t="s">
        <v>87</v>
      </c>
      <c r="Q14" s="8" t="s">
        <v>88</v>
      </c>
      <c r="R14" s="8" t="s">
        <v>89</v>
      </c>
      <c r="S14" s="8" t="s">
        <v>90</v>
      </c>
      <c r="T14" s="8" t="s">
        <v>91</v>
      </c>
      <c r="U14" s="7" t="s">
        <v>87</v>
      </c>
      <c r="V14" s="7" t="s">
        <v>92</v>
      </c>
      <c r="W14" s="7"/>
      <c r="X14" s="7"/>
      <c r="Y14" s="7" t="s">
        <v>93</v>
      </c>
      <c r="Z14" s="8" t="s">
        <v>94</v>
      </c>
      <c r="AA14" s="7"/>
      <c r="AB14" s="7"/>
      <c r="AC14" s="7"/>
      <c r="AD14" s="7"/>
      <c r="AE14" s="8"/>
      <c r="AF14" s="9" t="s">
        <v>95</v>
      </c>
      <c r="AG14" s="9" t="s">
        <v>96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 t="s">
        <v>97</v>
      </c>
      <c r="BN14" s="7" t="s">
        <v>97</v>
      </c>
      <c r="BO14" s="7"/>
      <c r="BP14" s="7"/>
      <c r="BQ14" s="7"/>
      <c r="BR14" s="7"/>
      <c r="BS14" s="7"/>
      <c r="BT14" s="7" t="s">
        <v>98</v>
      </c>
      <c r="BU14" s="7" t="s">
        <v>98</v>
      </c>
      <c r="BV14" s="7" t="s">
        <v>98</v>
      </c>
      <c r="BW14" s="7" t="s">
        <v>98</v>
      </c>
      <c r="BX14" s="7" t="s">
        <v>98</v>
      </c>
      <c r="BY14" s="7" t="s">
        <v>98</v>
      </c>
      <c r="BZ14" s="7" t="s">
        <v>98</v>
      </c>
      <c r="CA14" s="7" t="n">
        <v>35</v>
      </c>
      <c r="CB14" s="7" t="n">
        <v>35</v>
      </c>
      <c r="CC14" s="7" t="n">
        <v>35</v>
      </c>
      <c r="CD14" s="7" t="s">
        <v>98</v>
      </c>
      <c r="CE14" s="7" t="s">
        <v>98</v>
      </c>
      <c r="CF14" s="7" t="s">
        <v>98</v>
      </c>
      <c r="CG14" s="7" t="s">
        <v>98</v>
      </c>
      <c r="CH14" s="7" t="s">
        <v>98</v>
      </c>
      <c r="CI14" s="6" t="n">
        <f aca="false">SUMIF($AH14:$CH14,35,Base!$B$5:$BB$5)*7*$Z14</f>
        <v>196</v>
      </c>
      <c r="CJ14" s="6" t="n">
        <f aca="false">SUMIF($AH14:$CH14,"PR",Base!$B$5:$BB$5)*7*$Z14</f>
        <v>798</v>
      </c>
      <c r="CK14" s="6"/>
      <c r="CL14" s="6"/>
    </row>
    <row r="15" customFormat="false" ht="13.8" hidden="false" customHeight="false" outlineLevel="0" collapsed="false">
      <c r="A15" s="7" t="s">
        <v>77</v>
      </c>
      <c r="B15" s="7" t="s">
        <v>78</v>
      </c>
      <c r="C15" s="7" t="s">
        <v>79</v>
      </c>
      <c r="D15" s="7" t="s">
        <v>80</v>
      </c>
      <c r="E15" s="7" t="s">
        <v>81</v>
      </c>
      <c r="F15" s="7" t="s">
        <v>17</v>
      </c>
      <c r="G15" s="7" t="s">
        <v>82</v>
      </c>
      <c r="H15" s="7" t="s">
        <v>83</v>
      </c>
      <c r="I15" s="7" t="s">
        <v>84</v>
      </c>
      <c r="J15" s="7" t="s">
        <v>85</v>
      </c>
      <c r="K15" s="8" t="n">
        <v>0</v>
      </c>
      <c r="L15" s="7"/>
      <c r="M15" s="8" t="n">
        <v>0</v>
      </c>
      <c r="N15" s="7"/>
      <c r="O15" s="7" t="s">
        <v>86</v>
      </c>
      <c r="P15" s="7" t="s">
        <v>87</v>
      </c>
      <c r="Q15" s="8" t="s">
        <v>88</v>
      </c>
      <c r="R15" s="8" t="s">
        <v>89</v>
      </c>
      <c r="S15" s="8" t="s">
        <v>90</v>
      </c>
      <c r="T15" s="8" t="s">
        <v>91</v>
      </c>
      <c r="U15" s="7" t="s">
        <v>87</v>
      </c>
      <c r="V15" s="7" t="s">
        <v>92</v>
      </c>
      <c r="W15" s="7"/>
      <c r="X15" s="7"/>
      <c r="Y15" s="7" t="s">
        <v>99</v>
      </c>
      <c r="Z15" s="8" t="s">
        <v>100</v>
      </c>
      <c r="AA15" s="7"/>
      <c r="AB15" s="7"/>
      <c r="AC15" s="7"/>
      <c r="AD15" s="7"/>
      <c r="AE15" s="8"/>
      <c r="AF15" s="9" t="s">
        <v>95</v>
      </c>
      <c r="AG15" s="9" t="s">
        <v>96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 t="s">
        <v>97</v>
      </c>
      <c r="BN15" s="7" t="s">
        <v>97</v>
      </c>
      <c r="BO15" s="7"/>
      <c r="BP15" s="7"/>
      <c r="BQ15" s="7"/>
      <c r="BR15" s="7"/>
      <c r="BS15" s="7"/>
      <c r="BT15" s="7" t="s">
        <v>98</v>
      </c>
      <c r="BU15" s="7" t="s">
        <v>98</v>
      </c>
      <c r="BV15" s="7" t="s">
        <v>98</v>
      </c>
      <c r="BW15" s="7" t="s">
        <v>98</v>
      </c>
      <c r="BX15" s="7" t="s">
        <v>98</v>
      </c>
      <c r="BY15" s="7" t="s">
        <v>98</v>
      </c>
      <c r="BZ15" s="7" t="s">
        <v>98</v>
      </c>
      <c r="CA15" s="7" t="n">
        <v>35</v>
      </c>
      <c r="CB15" s="7" t="n">
        <v>35</v>
      </c>
      <c r="CC15" s="7" t="n">
        <v>35</v>
      </c>
      <c r="CD15" s="7" t="s">
        <v>98</v>
      </c>
      <c r="CE15" s="7" t="s">
        <v>98</v>
      </c>
      <c r="CF15" s="7" t="s">
        <v>98</v>
      </c>
      <c r="CG15" s="7" t="s">
        <v>98</v>
      </c>
      <c r="CH15" s="7" t="s">
        <v>98</v>
      </c>
      <c r="CI15" s="6" t="n">
        <f aca="false">SUMIF($AH15:$CH15,35,Base!$B$5:$BB$5)*7*$Z15</f>
        <v>980</v>
      </c>
      <c r="CJ15" s="6" t="n">
        <f aca="false">SUMIF($AH15:$CH15,"PR",Base!$B$5:$BB$5)*7*$Z15</f>
        <v>3990</v>
      </c>
      <c r="CK15" s="6"/>
      <c r="CL15" s="6"/>
    </row>
    <row r="16" customFormat="false" ht="13.8" hidden="false" customHeight="false" outlineLevel="0" collapsed="false">
      <c r="A16" s="7" t="s">
        <v>77</v>
      </c>
      <c r="B16" s="7" t="s">
        <v>78</v>
      </c>
      <c r="C16" s="7" t="s">
        <v>79</v>
      </c>
      <c r="D16" s="7" t="s">
        <v>80</v>
      </c>
      <c r="E16" s="7" t="s">
        <v>81</v>
      </c>
      <c r="F16" s="7" t="s">
        <v>17</v>
      </c>
      <c r="G16" s="7" t="s">
        <v>82</v>
      </c>
      <c r="H16" s="7" t="s">
        <v>83</v>
      </c>
      <c r="I16" s="7" t="s">
        <v>84</v>
      </c>
      <c r="J16" s="7" t="s">
        <v>85</v>
      </c>
      <c r="K16" s="8" t="n">
        <v>0</v>
      </c>
      <c r="L16" s="7"/>
      <c r="M16" s="8" t="n">
        <v>0</v>
      </c>
      <c r="N16" s="7"/>
      <c r="O16" s="7" t="s">
        <v>86</v>
      </c>
      <c r="P16" s="7" t="s">
        <v>87</v>
      </c>
      <c r="Q16" s="8" t="s">
        <v>88</v>
      </c>
      <c r="R16" s="8" t="s">
        <v>89</v>
      </c>
      <c r="S16" s="8" t="s">
        <v>90</v>
      </c>
      <c r="T16" s="8" t="s">
        <v>91</v>
      </c>
      <c r="U16" s="7" t="s">
        <v>87</v>
      </c>
      <c r="V16" s="7" t="s">
        <v>92</v>
      </c>
      <c r="W16" s="7"/>
      <c r="X16" s="7"/>
      <c r="Y16" s="7" t="s">
        <v>101</v>
      </c>
      <c r="Z16" s="8" t="s">
        <v>87</v>
      </c>
      <c r="AA16" s="7"/>
      <c r="AB16" s="7"/>
      <c r="AC16" s="7"/>
      <c r="AD16" s="7"/>
      <c r="AE16" s="8"/>
      <c r="AF16" s="9" t="s">
        <v>95</v>
      </c>
      <c r="AG16" s="9" t="s">
        <v>96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 t="s">
        <v>97</v>
      </c>
      <c r="BN16" s="7" t="s">
        <v>97</v>
      </c>
      <c r="BO16" s="7"/>
      <c r="BP16" s="7"/>
      <c r="BQ16" s="7"/>
      <c r="BR16" s="7"/>
      <c r="BS16" s="7"/>
      <c r="BT16" s="7" t="s">
        <v>98</v>
      </c>
      <c r="BU16" s="7" t="s">
        <v>98</v>
      </c>
      <c r="BV16" s="7" t="s">
        <v>98</v>
      </c>
      <c r="BW16" s="7" t="s">
        <v>98</v>
      </c>
      <c r="BX16" s="7" t="s">
        <v>98</v>
      </c>
      <c r="BY16" s="7" t="s">
        <v>98</v>
      </c>
      <c r="BZ16" s="7" t="s">
        <v>98</v>
      </c>
      <c r="CA16" s="7" t="n">
        <v>35</v>
      </c>
      <c r="CB16" s="7" t="n">
        <v>35</v>
      </c>
      <c r="CC16" s="7" t="n">
        <v>35</v>
      </c>
      <c r="CD16" s="7" t="s">
        <v>98</v>
      </c>
      <c r="CE16" s="7" t="s">
        <v>98</v>
      </c>
      <c r="CF16" s="7" t="s">
        <v>98</v>
      </c>
      <c r="CG16" s="7" t="s">
        <v>98</v>
      </c>
      <c r="CH16" s="7" t="s">
        <v>98</v>
      </c>
      <c r="CI16" s="6" t="n">
        <f aca="false">SUMIF($AH16:$CH16,35,Base!$B$5:$BB$5)*7*$Z16</f>
        <v>98</v>
      </c>
      <c r="CJ16" s="6" t="n">
        <f aca="false">SUMIF($AH16:$CH16,"PR",Base!$B$5:$BB$5)*7*$Z16</f>
        <v>399</v>
      </c>
      <c r="CK16" s="6"/>
      <c r="CL16" s="6"/>
    </row>
    <row r="17" customFormat="false" ht="13.8" hidden="false" customHeight="false" outlineLevel="0" collapsed="false">
      <c r="A17" s="7" t="s">
        <v>77</v>
      </c>
      <c r="B17" s="7" t="s">
        <v>78</v>
      </c>
      <c r="C17" s="7" t="s">
        <v>79</v>
      </c>
      <c r="D17" s="7" t="s">
        <v>80</v>
      </c>
      <c r="E17" s="7" t="s">
        <v>81</v>
      </c>
      <c r="F17" s="7" t="s">
        <v>17</v>
      </c>
      <c r="G17" s="7" t="s">
        <v>82</v>
      </c>
      <c r="H17" s="7" t="s">
        <v>83</v>
      </c>
      <c r="I17" s="7" t="s">
        <v>84</v>
      </c>
      <c r="J17" s="7" t="s">
        <v>85</v>
      </c>
      <c r="K17" s="8" t="n">
        <v>0</v>
      </c>
      <c r="L17" s="7"/>
      <c r="M17" s="8" t="n">
        <v>0</v>
      </c>
      <c r="N17" s="7"/>
      <c r="O17" s="7" t="s">
        <v>86</v>
      </c>
      <c r="P17" s="7" t="s">
        <v>87</v>
      </c>
      <c r="Q17" s="8" t="s">
        <v>88</v>
      </c>
      <c r="R17" s="8" t="s">
        <v>89</v>
      </c>
      <c r="S17" s="8" t="s">
        <v>90</v>
      </c>
      <c r="T17" s="8" t="s">
        <v>91</v>
      </c>
      <c r="U17" s="7" t="s">
        <v>87</v>
      </c>
      <c r="V17" s="7" t="s">
        <v>92</v>
      </c>
      <c r="W17" s="7"/>
      <c r="X17" s="7"/>
      <c r="Y17" s="7" t="s">
        <v>102</v>
      </c>
      <c r="Z17" s="8" t="s">
        <v>87</v>
      </c>
      <c r="AA17" s="7"/>
      <c r="AB17" s="7"/>
      <c r="AC17" s="7"/>
      <c r="AD17" s="7"/>
      <c r="AE17" s="8"/>
      <c r="AF17" s="9" t="s">
        <v>95</v>
      </c>
      <c r="AG17" s="9" t="s">
        <v>96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 t="s">
        <v>97</v>
      </c>
      <c r="BN17" s="7" t="s">
        <v>97</v>
      </c>
      <c r="BO17" s="7"/>
      <c r="BP17" s="7"/>
      <c r="BQ17" s="7"/>
      <c r="BR17" s="7"/>
      <c r="BS17" s="7"/>
      <c r="BT17" s="7" t="s">
        <v>98</v>
      </c>
      <c r="BU17" s="7" t="s">
        <v>98</v>
      </c>
      <c r="BV17" s="7" t="s">
        <v>98</v>
      </c>
      <c r="BW17" s="7" t="s">
        <v>98</v>
      </c>
      <c r="BX17" s="7" t="s">
        <v>98</v>
      </c>
      <c r="BY17" s="7" t="s">
        <v>98</v>
      </c>
      <c r="BZ17" s="7" t="s">
        <v>98</v>
      </c>
      <c r="CA17" s="7" t="n">
        <v>35</v>
      </c>
      <c r="CB17" s="7" t="n">
        <v>35</v>
      </c>
      <c r="CC17" s="7" t="n">
        <v>35</v>
      </c>
      <c r="CD17" s="7" t="s">
        <v>98</v>
      </c>
      <c r="CE17" s="7" t="s">
        <v>98</v>
      </c>
      <c r="CF17" s="7" t="s">
        <v>98</v>
      </c>
      <c r="CG17" s="7" t="s">
        <v>98</v>
      </c>
      <c r="CH17" s="7" t="s">
        <v>98</v>
      </c>
      <c r="CI17" s="6" t="n">
        <f aca="false">SUMIF($AH17:$CH17,35,Base!$B$5:$BB$5)*7*$Z17</f>
        <v>98</v>
      </c>
      <c r="CJ17" s="6" t="n">
        <f aca="false">SUMIF($AH17:$CH17,"PR",Base!$B$5:$BB$5)*7*$Z17</f>
        <v>399</v>
      </c>
      <c r="CK17" s="6"/>
      <c r="CL17" s="6"/>
    </row>
    <row r="18" customFormat="false" ht="13.8" hidden="false" customHeight="false" outlineLevel="0" collapsed="false">
      <c r="A18" s="7" t="s">
        <v>77</v>
      </c>
      <c r="B18" s="7" t="s">
        <v>78</v>
      </c>
      <c r="C18" s="7" t="s">
        <v>103</v>
      </c>
      <c r="D18" s="7" t="s">
        <v>104</v>
      </c>
      <c r="E18" s="7" t="s">
        <v>105</v>
      </c>
      <c r="F18" s="7" t="s">
        <v>17</v>
      </c>
      <c r="G18" s="7" t="s">
        <v>106</v>
      </c>
      <c r="H18" s="7" t="s">
        <v>106</v>
      </c>
      <c r="I18" s="7" t="s">
        <v>84</v>
      </c>
      <c r="J18" s="7" t="s">
        <v>85</v>
      </c>
      <c r="K18" s="8" t="n">
        <v>98004189184</v>
      </c>
      <c r="L18" s="7"/>
      <c r="M18" s="8" t="n">
        <v>0</v>
      </c>
      <c r="N18" s="7"/>
      <c r="O18" s="7" t="s">
        <v>107</v>
      </c>
      <c r="P18" s="7" t="s">
        <v>108</v>
      </c>
      <c r="Q18" s="8" t="s">
        <v>109</v>
      </c>
      <c r="R18" s="8" t="s">
        <v>109</v>
      </c>
      <c r="S18" s="8" t="s">
        <v>110</v>
      </c>
      <c r="T18" s="8" t="s">
        <v>111</v>
      </c>
      <c r="U18" s="7" t="s">
        <v>87</v>
      </c>
      <c r="V18" s="7" t="s">
        <v>92</v>
      </c>
      <c r="W18" s="7"/>
      <c r="X18" s="7"/>
      <c r="Y18" s="7" t="s">
        <v>112</v>
      </c>
      <c r="Z18" s="8" t="s">
        <v>113</v>
      </c>
      <c r="AA18" s="7"/>
      <c r="AB18" s="7"/>
      <c r="AC18" s="7"/>
      <c r="AD18" s="7"/>
      <c r="AE18" s="8"/>
      <c r="AF18" s="9" t="s">
        <v>114</v>
      </c>
      <c r="AG18" s="9" t="s">
        <v>115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 t="s">
        <v>98</v>
      </c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 t="s">
        <v>97</v>
      </c>
      <c r="BN18" s="7" t="s">
        <v>97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6" t="n">
        <f aca="false">SUMIF($AH18:$CH18,35,Base!$B$5:$BB$5)*7*$Z18</f>
        <v>0</v>
      </c>
      <c r="CJ18" s="6" t="n">
        <f aca="false">SUMIF($AH18:$CH18,"PR",Base!$B$5:$BB$5)*7*$Z18</f>
        <v>245</v>
      </c>
      <c r="CK18" s="6"/>
      <c r="CL18" s="6"/>
    </row>
    <row r="19" customFormat="false" ht="13.8" hidden="false" customHeight="false" outlineLevel="0" collapsed="false">
      <c r="A19" s="7" t="s">
        <v>77</v>
      </c>
      <c r="B19" s="7" t="s">
        <v>78</v>
      </c>
      <c r="C19" s="7" t="s">
        <v>103</v>
      </c>
      <c r="D19" s="7" t="s">
        <v>104</v>
      </c>
      <c r="E19" s="7" t="s">
        <v>105</v>
      </c>
      <c r="F19" s="7" t="s">
        <v>17</v>
      </c>
      <c r="G19" s="7" t="s">
        <v>106</v>
      </c>
      <c r="H19" s="7" t="s">
        <v>106</v>
      </c>
      <c r="I19" s="7" t="s">
        <v>84</v>
      </c>
      <c r="J19" s="7" t="s">
        <v>85</v>
      </c>
      <c r="K19" s="8" t="n">
        <v>98004189184</v>
      </c>
      <c r="L19" s="7"/>
      <c r="M19" s="8" t="n">
        <v>0</v>
      </c>
      <c r="N19" s="7"/>
      <c r="O19" s="7" t="s">
        <v>107</v>
      </c>
      <c r="P19" s="7" t="s">
        <v>108</v>
      </c>
      <c r="Q19" s="8" t="s">
        <v>109</v>
      </c>
      <c r="R19" s="8" t="s">
        <v>109</v>
      </c>
      <c r="S19" s="8" t="s">
        <v>110</v>
      </c>
      <c r="T19" s="8" t="s">
        <v>111</v>
      </c>
      <c r="U19" s="7" t="s">
        <v>87</v>
      </c>
      <c r="V19" s="7" t="s">
        <v>92</v>
      </c>
      <c r="W19" s="7"/>
      <c r="X19" s="7"/>
      <c r="Y19" s="7" t="s">
        <v>116</v>
      </c>
      <c r="Z19" s="8" t="s">
        <v>117</v>
      </c>
      <c r="AA19" s="7"/>
      <c r="AB19" s="7"/>
      <c r="AC19" s="7"/>
      <c r="AD19" s="7"/>
      <c r="AE19" s="8"/>
      <c r="AF19" s="9" t="s">
        <v>114</v>
      </c>
      <c r="AG19" s="9" t="s">
        <v>115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 t="s">
        <v>98</v>
      </c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 t="s">
        <v>97</v>
      </c>
      <c r="BN19" s="7" t="s">
        <v>97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6" t="n">
        <f aca="false">SUMIF($AH19:$CH19,35,Base!$B$5:$BB$5)*7*$Z19</f>
        <v>0</v>
      </c>
      <c r="CJ19" s="6" t="n">
        <f aca="false">SUMIF($AH19:$CH19,"PR",Base!$B$5:$BB$5)*7*$Z19</f>
        <v>385</v>
      </c>
      <c r="CK19" s="6"/>
      <c r="CL19" s="6"/>
    </row>
    <row r="20" customFormat="false" ht="13.8" hidden="false" customHeight="false" outlineLevel="0" collapsed="false">
      <c r="A20" s="7" t="s">
        <v>77</v>
      </c>
      <c r="B20" s="7" t="s">
        <v>78</v>
      </c>
      <c r="C20" s="7" t="s">
        <v>118</v>
      </c>
      <c r="D20" s="7" t="s">
        <v>119</v>
      </c>
      <c r="E20" s="7" t="s">
        <v>120</v>
      </c>
      <c r="F20" s="7" t="s">
        <v>17</v>
      </c>
      <c r="G20" s="7" t="s">
        <v>121</v>
      </c>
      <c r="H20" s="7" t="s">
        <v>122</v>
      </c>
      <c r="I20" s="7" t="s">
        <v>84</v>
      </c>
      <c r="J20" s="7" t="s">
        <v>85</v>
      </c>
      <c r="K20" s="8" t="n">
        <v>0</v>
      </c>
      <c r="L20" s="7"/>
      <c r="M20" s="8" t="n">
        <v>0</v>
      </c>
      <c r="N20" s="7"/>
      <c r="O20" s="7" t="s">
        <v>123</v>
      </c>
      <c r="P20" s="7" t="s">
        <v>87</v>
      </c>
      <c r="Q20" s="8" t="s">
        <v>113</v>
      </c>
      <c r="R20" s="8" t="s">
        <v>113</v>
      </c>
      <c r="S20" s="8" t="s">
        <v>110</v>
      </c>
      <c r="T20" s="8" t="s">
        <v>124</v>
      </c>
      <c r="U20" s="7" t="s">
        <v>87</v>
      </c>
      <c r="V20" s="7" t="s">
        <v>92</v>
      </c>
      <c r="W20" s="7"/>
      <c r="X20" s="7"/>
      <c r="Y20" s="7" t="s">
        <v>125</v>
      </c>
      <c r="Z20" s="8" t="s">
        <v>94</v>
      </c>
      <c r="AA20" s="7"/>
      <c r="AB20" s="7"/>
      <c r="AC20" s="7"/>
      <c r="AD20" s="7"/>
      <c r="AE20" s="8"/>
      <c r="AF20" s="9" t="s">
        <v>126</v>
      </c>
      <c r="AG20" s="9" t="s">
        <v>126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 t="s">
        <v>98</v>
      </c>
      <c r="BJ20" s="7"/>
      <c r="BK20" s="7"/>
      <c r="BL20" s="7"/>
      <c r="BM20" s="7" t="s">
        <v>97</v>
      </c>
      <c r="BN20" s="7" t="s">
        <v>97</v>
      </c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6" t="n">
        <f aca="false">SUMIF($AH20:$CH20,35,Base!$B$5:$BB$5)*7*$Z20</f>
        <v>0</v>
      </c>
      <c r="CJ20" s="6" t="n">
        <f aca="false">SUMIF($AH20:$CH20,"PR",Base!$B$5:$BB$5)*7*$Z20</f>
        <v>70</v>
      </c>
      <c r="CK20" s="6"/>
      <c r="CL20" s="6"/>
    </row>
    <row r="21" customFormat="false" ht="13.8" hidden="false" customHeight="false" outlineLevel="0" collapsed="false">
      <c r="A21" s="7" t="s">
        <v>77</v>
      </c>
      <c r="B21" s="7" t="s">
        <v>78</v>
      </c>
      <c r="C21" s="7" t="s">
        <v>118</v>
      </c>
      <c r="D21" s="7" t="s">
        <v>119</v>
      </c>
      <c r="E21" s="7" t="s">
        <v>120</v>
      </c>
      <c r="F21" s="7" t="s">
        <v>17</v>
      </c>
      <c r="G21" s="7" t="s">
        <v>121</v>
      </c>
      <c r="H21" s="7" t="s">
        <v>122</v>
      </c>
      <c r="I21" s="7" t="s">
        <v>84</v>
      </c>
      <c r="J21" s="7" t="s">
        <v>85</v>
      </c>
      <c r="K21" s="8" t="n">
        <v>0</v>
      </c>
      <c r="L21" s="7"/>
      <c r="M21" s="8" t="n">
        <v>0</v>
      </c>
      <c r="N21" s="7"/>
      <c r="O21" s="7" t="s">
        <v>123</v>
      </c>
      <c r="P21" s="7" t="s">
        <v>87</v>
      </c>
      <c r="Q21" s="8" t="s">
        <v>113</v>
      </c>
      <c r="R21" s="8" t="s">
        <v>113</v>
      </c>
      <c r="S21" s="8" t="s">
        <v>110</v>
      </c>
      <c r="T21" s="8" t="s">
        <v>124</v>
      </c>
      <c r="U21" s="7" t="s">
        <v>87</v>
      </c>
      <c r="V21" s="7" t="s">
        <v>92</v>
      </c>
      <c r="W21" s="7"/>
      <c r="X21" s="7"/>
      <c r="Y21" s="7" t="s">
        <v>112</v>
      </c>
      <c r="Z21" s="8" t="s">
        <v>127</v>
      </c>
      <c r="AA21" s="7"/>
      <c r="AB21" s="7"/>
      <c r="AC21" s="7"/>
      <c r="AD21" s="7"/>
      <c r="AE21" s="8"/>
      <c r="AF21" s="9" t="s">
        <v>126</v>
      </c>
      <c r="AG21" s="9" t="s">
        <v>126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 t="s">
        <v>98</v>
      </c>
      <c r="BJ21" s="7"/>
      <c r="BK21" s="7"/>
      <c r="BL21" s="7"/>
      <c r="BM21" s="7" t="s">
        <v>97</v>
      </c>
      <c r="BN21" s="7" t="s">
        <v>97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6" t="n">
        <f aca="false">SUMIF($AH21:$CH21,35,Base!$B$5:$BB$5)*7*$Z21</f>
        <v>0</v>
      </c>
      <c r="CJ21" s="6" t="n">
        <f aca="false">SUMIF($AH21:$CH21,"PR",Base!$B$5:$BB$5)*7*$Z21</f>
        <v>140</v>
      </c>
      <c r="CK21" s="6"/>
      <c r="CL21" s="6"/>
    </row>
    <row r="22" customFormat="false" ht="13.8" hidden="false" customHeight="false" outlineLevel="0" collapsed="false">
      <c r="A22" s="7" t="s">
        <v>77</v>
      </c>
      <c r="B22" s="7" t="s">
        <v>78</v>
      </c>
      <c r="C22" s="7" t="s">
        <v>118</v>
      </c>
      <c r="D22" s="7" t="s">
        <v>128</v>
      </c>
      <c r="E22" s="7" t="s">
        <v>129</v>
      </c>
      <c r="F22" s="7" t="s">
        <v>17</v>
      </c>
      <c r="G22" s="7" t="s">
        <v>121</v>
      </c>
      <c r="H22" s="7" t="s">
        <v>122</v>
      </c>
      <c r="I22" s="7" t="s">
        <v>84</v>
      </c>
      <c r="J22" s="7" t="s">
        <v>85</v>
      </c>
      <c r="K22" s="8" t="n">
        <v>0</v>
      </c>
      <c r="L22" s="7"/>
      <c r="M22" s="8" t="n">
        <v>0</v>
      </c>
      <c r="N22" s="7"/>
      <c r="O22" s="7" t="s">
        <v>123</v>
      </c>
      <c r="P22" s="7" t="s">
        <v>87</v>
      </c>
      <c r="Q22" s="8" t="s">
        <v>113</v>
      </c>
      <c r="R22" s="8" t="s">
        <v>113</v>
      </c>
      <c r="S22" s="8" t="s">
        <v>110</v>
      </c>
      <c r="T22" s="8" t="s">
        <v>124</v>
      </c>
      <c r="U22" s="7" t="s">
        <v>87</v>
      </c>
      <c r="V22" s="7" t="s">
        <v>92</v>
      </c>
      <c r="W22" s="7"/>
      <c r="X22" s="7"/>
      <c r="Y22" s="7" t="s">
        <v>125</v>
      </c>
      <c r="Z22" s="8" t="s">
        <v>94</v>
      </c>
      <c r="AA22" s="7"/>
      <c r="AB22" s="7"/>
      <c r="AC22" s="7"/>
      <c r="AD22" s="7"/>
      <c r="AE22" s="8"/>
      <c r="AF22" s="9" t="s">
        <v>130</v>
      </c>
      <c r="AG22" s="9" t="s">
        <v>130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 t="s">
        <v>98</v>
      </c>
      <c r="BI22" s="7"/>
      <c r="BJ22" s="7"/>
      <c r="BK22" s="7"/>
      <c r="BL22" s="7"/>
      <c r="BM22" s="7" t="s">
        <v>97</v>
      </c>
      <c r="BN22" s="7" t="s">
        <v>97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6" t="n">
        <f aca="false">SUMIF($AH22:$CH22,35,Base!$B$5:$BB$5)*7*$Z22</f>
        <v>0</v>
      </c>
      <c r="CJ22" s="6" t="n">
        <f aca="false">SUMIF($AH22:$CH22,"PR",Base!$B$5:$BB$5)*7*$Z22</f>
        <v>70</v>
      </c>
      <c r="CK22" s="6"/>
      <c r="CL22" s="6"/>
    </row>
    <row r="23" customFormat="false" ht="13.8" hidden="false" customHeight="false" outlineLevel="0" collapsed="false">
      <c r="A23" s="7" t="s">
        <v>77</v>
      </c>
      <c r="B23" s="7" t="s">
        <v>78</v>
      </c>
      <c r="C23" s="7" t="s">
        <v>118</v>
      </c>
      <c r="D23" s="7" t="s">
        <v>128</v>
      </c>
      <c r="E23" s="7" t="s">
        <v>129</v>
      </c>
      <c r="F23" s="7" t="s">
        <v>17</v>
      </c>
      <c r="G23" s="7" t="s">
        <v>121</v>
      </c>
      <c r="H23" s="7" t="s">
        <v>122</v>
      </c>
      <c r="I23" s="7" t="s">
        <v>84</v>
      </c>
      <c r="J23" s="7" t="s">
        <v>85</v>
      </c>
      <c r="K23" s="8" t="n">
        <v>0</v>
      </c>
      <c r="L23" s="7"/>
      <c r="M23" s="8" t="n">
        <v>0</v>
      </c>
      <c r="N23" s="7"/>
      <c r="O23" s="7" t="s">
        <v>123</v>
      </c>
      <c r="P23" s="7" t="s">
        <v>87</v>
      </c>
      <c r="Q23" s="8" t="s">
        <v>113</v>
      </c>
      <c r="R23" s="8" t="s">
        <v>113</v>
      </c>
      <c r="S23" s="8" t="s">
        <v>110</v>
      </c>
      <c r="T23" s="8" t="s">
        <v>124</v>
      </c>
      <c r="U23" s="7" t="s">
        <v>87</v>
      </c>
      <c r="V23" s="7" t="s">
        <v>92</v>
      </c>
      <c r="W23" s="7"/>
      <c r="X23" s="7"/>
      <c r="Y23" s="7" t="s">
        <v>112</v>
      </c>
      <c r="Z23" s="8" t="s">
        <v>127</v>
      </c>
      <c r="AA23" s="7"/>
      <c r="AB23" s="7"/>
      <c r="AC23" s="7"/>
      <c r="AD23" s="7"/>
      <c r="AE23" s="8"/>
      <c r="AF23" s="9" t="s">
        <v>130</v>
      </c>
      <c r="AG23" s="9" t="s">
        <v>130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 t="s">
        <v>98</v>
      </c>
      <c r="BI23" s="7"/>
      <c r="BJ23" s="7"/>
      <c r="BK23" s="7"/>
      <c r="BL23" s="7"/>
      <c r="BM23" s="7" t="s">
        <v>97</v>
      </c>
      <c r="BN23" s="7" t="s">
        <v>97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6" t="n">
        <f aca="false">SUMIF($AH23:$CH23,35,Base!$B$5:$BB$5)*7*$Z23</f>
        <v>0</v>
      </c>
      <c r="CJ23" s="6" t="n">
        <f aca="false">SUMIF($AH23:$CH23,"PR",Base!$B$5:$BB$5)*7*$Z23</f>
        <v>140</v>
      </c>
      <c r="CK23" s="6"/>
      <c r="CL23" s="6"/>
    </row>
    <row r="24" customFormat="false" ht="13.8" hidden="false" customHeight="false" outlineLevel="0" collapsed="false">
      <c r="A24" s="7" t="s">
        <v>77</v>
      </c>
      <c r="B24" s="7" t="s">
        <v>78</v>
      </c>
      <c r="C24" s="7" t="s">
        <v>118</v>
      </c>
      <c r="D24" s="7" t="s">
        <v>131</v>
      </c>
      <c r="E24" s="7" t="s">
        <v>132</v>
      </c>
      <c r="F24" s="7" t="s">
        <v>17</v>
      </c>
      <c r="G24" s="7" t="s">
        <v>121</v>
      </c>
      <c r="H24" s="7" t="s">
        <v>122</v>
      </c>
      <c r="I24" s="7" t="s">
        <v>84</v>
      </c>
      <c r="J24" s="7" t="s">
        <v>85</v>
      </c>
      <c r="K24" s="8" t="n">
        <v>0</v>
      </c>
      <c r="L24" s="7"/>
      <c r="M24" s="8" t="n">
        <v>0</v>
      </c>
      <c r="N24" s="7"/>
      <c r="O24" s="7" t="s">
        <v>123</v>
      </c>
      <c r="P24" s="7" t="s">
        <v>87</v>
      </c>
      <c r="Q24" s="8" t="s">
        <v>113</v>
      </c>
      <c r="R24" s="8" t="s">
        <v>113</v>
      </c>
      <c r="S24" s="8" t="s">
        <v>110</v>
      </c>
      <c r="T24" s="8" t="s">
        <v>124</v>
      </c>
      <c r="U24" s="7" t="s">
        <v>87</v>
      </c>
      <c r="V24" s="7" t="s">
        <v>92</v>
      </c>
      <c r="W24" s="7"/>
      <c r="X24" s="7"/>
      <c r="Y24" s="7" t="s">
        <v>125</v>
      </c>
      <c r="Z24" s="8" t="s">
        <v>94</v>
      </c>
      <c r="AA24" s="7"/>
      <c r="AB24" s="7"/>
      <c r="AC24" s="7"/>
      <c r="AD24" s="7"/>
      <c r="AE24" s="8"/>
      <c r="AF24" s="9" t="s">
        <v>133</v>
      </c>
      <c r="AG24" s="9" t="s">
        <v>133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 t="s">
        <v>98</v>
      </c>
      <c r="BH24" s="7"/>
      <c r="BI24" s="7"/>
      <c r="BJ24" s="7"/>
      <c r="BK24" s="7"/>
      <c r="BL24" s="7"/>
      <c r="BM24" s="7" t="s">
        <v>97</v>
      </c>
      <c r="BN24" s="7" t="s">
        <v>97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6" t="n">
        <f aca="false">SUMIF($AH24:$CH24,35,Base!$B$5:$BB$5)*7*$Z24</f>
        <v>0</v>
      </c>
      <c r="CJ24" s="6" t="n">
        <f aca="false">SUMIF($AH24:$CH24,"PR",Base!$B$5:$BB$5)*7*$Z24</f>
        <v>70</v>
      </c>
      <c r="CK24" s="6"/>
      <c r="CL24" s="6"/>
    </row>
    <row r="25" customFormat="false" ht="13.8" hidden="false" customHeight="false" outlineLevel="0" collapsed="false">
      <c r="A25" s="7" t="s">
        <v>77</v>
      </c>
      <c r="B25" s="7" t="s">
        <v>78</v>
      </c>
      <c r="C25" s="7" t="s">
        <v>118</v>
      </c>
      <c r="D25" s="7" t="s">
        <v>131</v>
      </c>
      <c r="E25" s="7" t="s">
        <v>132</v>
      </c>
      <c r="F25" s="7" t="s">
        <v>17</v>
      </c>
      <c r="G25" s="7" t="s">
        <v>121</v>
      </c>
      <c r="H25" s="7" t="s">
        <v>122</v>
      </c>
      <c r="I25" s="7" t="s">
        <v>84</v>
      </c>
      <c r="J25" s="7" t="s">
        <v>85</v>
      </c>
      <c r="K25" s="8" t="n">
        <v>0</v>
      </c>
      <c r="L25" s="7"/>
      <c r="M25" s="8" t="n">
        <v>0</v>
      </c>
      <c r="N25" s="7"/>
      <c r="O25" s="7" t="s">
        <v>123</v>
      </c>
      <c r="P25" s="7" t="s">
        <v>87</v>
      </c>
      <c r="Q25" s="8" t="s">
        <v>113</v>
      </c>
      <c r="R25" s="8" t="s">
        <v>113</v>
      </c>
      <c r="S25" s="8" t="s">
        <v>110</v>
      </c>
      <c r="T25" s="8" t="s">
        <v>124</v>
      </c>
      <c r="U25" s="7" t="s">
        <v>87</v>
      </c>
      <c r="V25" s="7" t="s">
        <v>92</v>
      </c>
      <c r="W25" s="7"/>
      <c r="X25" s="7"/>
      <c r="Y25" s="7" t="s">
        <v>112</v>
      </c>
      <c r="Z25" s="8" t="s">
        <v>127</v>
      </c>
      <c r="AA25" s="7"/>
      <c r="AB25" s="7"/>
      <c r="AC25" s="7"/>
      <c r="AD25" s="7"/>
      <c r="AE25" s="8"/>
      <c r="AF25" s="9" t="s">
        <v>133</v>
      </c>
      <c r="AG25" s="9" t="s">
        <v>133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 t="s">
        <v>98</v>
      </c>
      <c r="BH25" s="7"/>
      <c r="BI25" s="7"/>
      <c r="BJ25" s="7"/>
      <c r="BK25" s="7"/>
      <c r="BL25" s="7"/>
      <c r="BM25" s="7" t="s">
        <v>97</v>
      </c>
      <c r="BN25" s="7" t="s">
        <v>97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6" t="n">
        <f aca="false">SUMIF($AH25:$CH25,35,Base!$B$5:$BB$5)*7*$Z25</f>
        <v>0</v>
      </c>
      <c r="CJ25" s="6" t="n">
        <f aca="false">SUMIF($AH25:$CH25,"PR",Base!$B$5:$BB$5)*7*$Z25</f>
        <v>140</v>
      </c>
      <c r="CK25" s="6"/>
      <c r="CL25" s="6"/>
    </row>
    <row r="26" customFormat="false" ht="13.8" hidden="false" customHeight="false" outlineLevel="0" collapsed="false">
      <c r="A26" s="7" t="s">
        <v>77</v>
      </c>
      <c r="B26" s="7" t="s">
        <v>78</v>
      </c>
      <c r="C26" s="7" t="s">
        <v>118</v>
      </c>
      <c r="D26" s="7" t="s">
        <v>134</v>
      </c>
      <c r="E26" s="7" t="s">
        <v>135</v>
      </c>
      <c r="F26" s="7" t="s">
        <v>17</v>
      </c>
      <c r="G26" s="7" t="s">
        <v>136</v>
      </c>
      <c r="H26" s="7" t="s">
        <v>137</v>
      </c>
      <c r="I26" s="7" t="s">
        <v>84</v>
      </c>
      <c r="J26" s="7" t="s">
        <v>85</v>
      </c>
      <c r="K26" s="8" t="n">
        <v>0</v>
      </c>
      <c r="L26" s="7"/>
      <c r="M26" s="8" t="n">
        <v>0</v>
      </c>
      <c r="N26" s="7"/>
      <c r="O26" s="7" t="s">
        <v>138</v>
      </c>
      <c r="P26" s="7" t="s">
        <v>94</v>
      </c>
      <c r="Q26" s="8" t="s">
        <v>91</v>
      </c>
      <c r="R26" s="8" t="s">
        <v>91</v>
      </c>
      <c r="S26" s="8" t="s">
        <v>110</v>
      </c>
      <c r="T26" s="8" t="s">
        <v>124</v>
      </c>
      <c r="U26" s="7" t="s">
        <v>87</v>
      </c>
      <c r="V26" s="7" t="s">
        <v>92</v>
      </c>
      <c r="W26" s="7"/>
      <c r="X26" s="7"/>
      <c r="Y26" s="7" t="s">
        <v>125</v>
      </c>
      <c r="Z26" s="8" t="s">
        <v>94</v>
      </c>
      <c r="AA26" s="7"/>
      <c r="AB26" s="7"/>
      <c r="AC26" s="7"/>
      <c r="AD26" s="7"/>
      <c r="AE26" s="8"/>
      <c r="AF26" s="9" t="s">
        <v>139</v>
      </c>
      <c r="AG26" s="9" t="s">
        <v>140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 t="s">
        <v>98</v>
      </c>
      <c r="BJ26" s="7"/>
      <c r="BK26" s="7"/>
      <c r="BL26" s="7"/>
      <c r="BM26" s="7" t="s">
        <v>97</v>
      </c>
      <c r="BN26" s="7" t="s">
        <v>97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6" t="n">
        <f aca="false">SUMIF($AH26:$CH26,35,Base!$B$5:$BB$5)*7*$Z26</f>
        <v>0</v>
      </c>
      <c r="CJ26" s="6" t="n">
        <f aca="false">SUMIF($AH26:$CH26,"PR",Base!$B$5:$BB$5)*7*$Z26</f>
        <v>70</v>
      </c>
      <c r="CK26" s="6"/>
      <c r="CL26" s="6"/>
    </row>
    <row r="27" customFormat="false" ht="13.8" hidden="false" customHeight="false" outlineLevel="0" collapsed="false">
      <c r="A27" s="7" t="s">
        <v>77</v>
      </c>
      <c r="B27" s="7" t="s">
        <v>78</v>
      </c>
      <c r="C27" s="7" t="s">
        <v>118</v>
      </c>
      <c r="D27" s="7" t="s">
        <v>134</v>
      </c>
      <c r="E27" s="7" t="s">
        <v>135</v>
      </c>
      <c r="F27" s="7" t="s">
        <v>17</v>
      </c>
      <c r="G27" s="7" t="s">
        <v>136</v>
      </c>
      <c r="H27" s="7" t="s">
        <v>137</v>
      </c>
      <c r="I27" s="7" t="s">
        <v>84</v>
      </c>
      <c r="J27" s="7" t="s">
        <v>85</v>
      </c>
      <c r="K27" s="8" t="n">
        <v>0</v>
      </c>
      <c r="L27" s="7"/>
      <c r="M27" s="8" t="n">
        <v>0</v>
      </c>
      <c r="N27" s="7"/>
      <c r="O27" s="7" t="s">
        <v>138</v>
      </c>
      <c r="P27" s="7" t="s">
        <v>94</v>
      </c>
      <c r="Q27" s="8" t="s">
        <v>91</v>
      </c>
      <c r="R27" s="8" t="s">
        <v>91</v>
      </c>
      <c r="S27" s="8" t="s">
        <v>110</v>
      </c>
      <c r="T27" s="8" t="s">
        <v>124</v>
      </c>
      <c r="U27" s="7" t="s">
        <v>87</v>
      </c>
      <c r="V27" s="7" t="s">
        <v>92</v>
      </c>
      <c r="W27" s="7"/>
      <c r="X27" s="7"/>
      <c r="Y27" s="7" t="s">
        <v>112</v>
      </c>
      <c r="Z27" s="8" t="s">
        <v>127</v>
      </c>
      <c r="AA27" s="7"/>
      <c r="AB27" s="7"/>
      <c r="AC27" s="7"/>
      <c r="AD27" s="7"/>
      <c r="AE27" s="8"/>
      <c r="AF27" s="9" t="s">
        <v>139</v>
      </c>
      <c r="AG27" s="9" t="s">
        <v>140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 t="s">
        <v>98</v>
      </c>
      <c r="BJ27" s="7"/>
      <c r="BK27" s="7"/>
      <c r="BL27" s="7"/>
      <c r="BM27" s="7" t="s">
        <v>97</v>
      </c>
      <c r="BN27" s="7" t="s">
        <v>97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6" t="n">
        <f aca="false">SUMIF($AH27:$CH27,35,Base!$B$5:$BB$5)*7*$Z27</f>
        <v>0</v>
      </c>
      <c r="CJ27" s="6" t="n">
        <f aca="false">SUMIF($AH27:$CH27,"PR",Base!$B$5:$BB$5)*7*$Z27</f>
        <v>140</v>
      </c>
      <c r="CK27" s="6"/>
      <c r="CL27" s="6"/>
    </row>
    <row r="28" customFormat="false" ht="13.8" hidden="false" customHeight="false" outlineLevel="0" collapsed="false">
      <c r="A28" s="7" t="s">
        <v>77</v>
      </c>
      <c r="B28" s="7" t="s">
        <v>78</v>
      </c>
      <c r="C28" s="7" t="s">
        <v>118</v>
      </c>
      <c r="D28" s="7" t="s">
        <v>141</v>
      </c>
      <c r="E28" s="7" t="s">
        <v>142</v>
      </c>
      <c r="F28" s="7" t="s">
        <v>17</v>
      </c>
      <c r="G28" s="7" t="s">
        <v>136</v>
      </c>
      <c r="H28" s="7" t="s">
        <v>137</v>
      </c>
      <c r="I28" s="7" t="s">
        <v>84</v>
      </c>
      <c r="J28" s="7" t="s">
        <v>85</v>
      </c>
      <c r="K28" s="8" t="n">
        <v>0</v>
      </c>
      <c r="L28" s="7"/>
      <c r="M28" s="8" t="n">
        <v>0</v>
      </c>
      <c r="N28" s="7"/>
      <c r="O28" s="7" t="s">
        <v>138</v>
      </c>
      <c r="P28" s="7" t="s">
        <v>94</v>
      </c>
      <c r="Q28" s="8" t="s">
        <v>91</v>
      </c>
      <c r="R28" s="8" t="s">
        <v>91</v>
      </c>
      <c r="S28" s="8" t="s">
        <v>110</v>
      </c>
      <c r="T28" s="8" t="s">
        <v>124</v>
      </c>
      <c r="U28" s="7" t="s">
        <v>87</v>
      </c>
      <c r="V28" s="7" t="s">
        <v>92</v>
      </c>
      <c r="W28" s="7"/>
      <c r="X28" s="7"/>
      <c r="Y28" s="7" t="s">
        <v>125</v>
      </c>
      <c r="Z28" s="8" t="s">
        <v>94</v>
      </c>
      <c r="AA28" s="7"/>
      <c r="AB28" s="7"/>
      <c r="AC28" s="7"/>
      <c r="AD28" s="7"/>
      <c r="AE28" s="8"/>
      <c r="AF28" s="9" t="s">
        <v>143</v>
      </c>
      <c r="AG28" s="9" t="s">
        <v>144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 t="s">
        <v>98</v>
      </c>
      <c r="BI28" s="7"/>
      <c r="BJ28" s="7"/>
      <c r="BK28" s="7"/>
      <c r="BL28" s="7"/>
      <c r="BM28" s="7" t="s">
        <v>97</v>
      </c>
      <c r="BN28" s="7" t="s">
        <v>97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6" t="n">
        <f aca="false">SUMIF($AH28:$CH28,35,Base!$B$5:$BB$5)*7*$Z28</f>
        <v>0</v>
      </c>
      <c r="CJ28" s="6" t="n">
        <f aca="false">SUMIF($AH28:$CH28,"PR",Base!$B$5:$BB$5)*7*$Z28</f>
        <v>70</v>
      </c>
      <c r="CK28" s="6"/>
      <c r="CL28" s="6"/>
    </row>
    <row r="29" customFormat="false" ht="13.8" hidden="false" customHeight="false" outlineLevel="0" collapsed="false">
      <c r="A29" s="7" t="s">
        <v>77</v>
      </c>
      <c r="B29" s="7" t="s">
        <v>78</v>
      </c>
      <c r="C29" s="7" t="s">
        <v>118</v>
      </c>
      <c r="D29" s="7" t="s">
        <v>141</v>
      </c>
      <c r="E29" s="7" t="s">
        <v>142</v>
      </c>
      <c r="F29" s="7" t="s">
        <v>17</v>
      </c>
      <c r="G29" s="7" t="s">
        <v>136</v>
      </c>
      <c r="H29" s="7" t="s">
        <v>137</v>
      </c>
      <c r="I29" s="7" t="s">
        <v>84</v>
      </c>
      <c r="J29" s="7" t="s">
        <v>85</v>
      </c>
      <c r="K29" s="8" t="n">
        <v>0</v>
      </c>
      <c r="L29" s="7"/>
      <c r="M29" s="8" t="n">
        <v>0</v>
      </c>
      <c r="N29" s="7"/>
      <c r="O29" s="7" t="s">
        <v>138</v>
      </c>
      <c r="P29" s="7" t="s">
        <v>94</v>
      </c>
      <c r="Q29" s="8" t="s">
        <v>91</v>
      </c>
      <c r="R29" s="8" t="s">
        <v>91</v>
      </c>
      <c r="S29" s="8" t="s">
        <v>110</v>
      </c>
      <c r="T29" s="8" t="s">
        <v>124</v>
      </c>
      <c r="U29" s="7" t="s">
        <v>87</v>
      </c>
      <c r="V29" s="7" t="s">
        <v>92</v>
      </c>
      <c r="W29" s="7"/>
      <c r="X29" s="7"/>
      <c r="Y29" s="7" t="s">
        <v>112</v>
      </c>
      <c r="Z29" s="8" t="s">
        <v>127</v>
      </c>
      <c r="AA29" s="7"/>
      <c r="AB29" s="7"/>
      <c r="AC29" s="7"/>
      <c r="AD29" s="7"/>
      <c r="AE29" s="8"/>
      <c r="AF29" s="9" t="s">
        <v>143</v>
      </c>
      <c r="AG29" s="9" t="s">
        <v>144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 t="s">
        <v>98</v>
      </c>
      <c r="BI29" s="7"/>
      <c r="BJ29" s="7"/>
      <c r="BK29" s="7"/>
      <c r="BL29" s="7"/>
      <c r="BM29" s="7" t="s">
        <v>97</v>
      </c>
      <c r="BN29" s="7" t="s">
        <v>97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6" t="n">
        <f aca="false">SUMIF($AH29:$CH29,35,Base!$B$5:$BB$5)*7*$Z29</f>
        <v>0</v>
      </c>
      <c r="CJ29" s="6" t="n">
        <f aca="false">SUMIF($AH29:$CH29,"PR",Base!$B$5:$BB$5)*7*$Z29</f>
        <v>140</v>
      </c>
      <c r="CK29" s="6"/>
      <c r="CL29" s="6"/>
    </row>
    <row r="30" customFormat="false" ht="13.8" hidden="false" customHeight="false" outlineLevel="0" collapsed="false">
      <c r="A30" s="7" t="s">
        <v>77</v>
      </c>
      <c r="B30" s="7" t="s">
        <v>78</v>
      </c>
      <c r="C30" s="7" t="s">
        <v>118</v>
      </c>
      <c r="D30" s="7" t="s">
        <v>145</v>
      </c>
      <c r="E30" s="7" t="s">
        <v>146</v>
      </c>
      <c r="F30" s="7" t="s">
        <v>17</v>
      </c>
      <c r="G30" s="7" t="s">
        <v>136</v>
      </c>
      <c r="H30" s="7" t="s">
        <v>137</v>
      </c>
      <c r="I30" s="7" t="s">
        <v>84</v>
      </c>
      <c r="J30" s="7" t="s">
        <v>85</v>
      </c>
      <c r="K30" s="8" t="n">
        <v>0</v>
      </c>
      <c r="L30" s="7"/>
      <c r="M30" s="8" t="n">
        <v>0</v>
      </c>
      <c r="N30" s="7"/>
      <c r="O30" s="7" t="s">
        <v>138</v>
      </c>
      <c r="P30" s="7" t="s">
        <v>94</v>
      </c>
      <c r="Q30" s="8" t="s">
        <v>91</v>
      </c>
      <c r="R30" s="8" t="s">
        <v>91</v>
      </c>
      <c r="S30" s="8" t="s">
        <v>110</v>
      </c>
      <c r="T30" s="8" t="s">
        <v>124</v>
      </c>
      <c r="U30" s="7" t="s">
        <v>87</v>
      </c>
      <c r="V30" s="7" t="s">
        <v>92</v>
      </c>
      <c r="W30" s="7"/>
      <c r="X30" s="7"/>
      <c r="Y30" s="7" t="s">
        <v>125</v>
      </c>
      <c r="Z30" s="8" t="s">
        <v>94</v>
      </c>
      <c r="AA30" s="7"/>
      <c r="AB30" s="7"/>
      <c r="AC30" s="7"/>
      <c r="AD30" s="7"/>
      <c r="AE30" s="8"/>
      <c r="AF30" s="9" t="s">
        <v>147</v>
      </c>
      <c r="AG30" s="9" t="s">
        <v>148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 t="s">
        <v>98</v>
      </c>
      <c r="BH30" s="7"/>
      <c r="BI30" s="7"/>
      <c r="BJ30" s="7"/>
      <c r="BK30" s="7"/>
      <c r="BL30" s="7"/>
      <c r="BM30" s="7" t="s">
        <v>97</v>
      </c>
      <c r="BN30" s="7" t="s">
        <v>97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6" t="n">
        <f aca="false">SUMIF($AH30:$CH30,35,Base!$B$5:$BB$5)*7*$Z30</f>
        <v>0</v>
      </c>
      <c r="CJ30" s="6" t="n">
        <f aca="false">SUMIF($AH30:$CH30,"PR",Base!$B$5:$BB$5)*7*$Z30</f>
        <v>70</v>
      </c>
      <c r="CK30" s="6"/>
      <c r="CL30" s="6"/>
    </row>
    <row r="31" customFormat="false" ht="13.8" hidden="false" customHeight="false" outlineLevel="0" collapsed="false">
      <c r="A31" s="7" t="s">
        <v>77</v>
      </c>
      <c r="B31" s="7" t="s">
        <v>78</v>
      </c>
      <c r="C31" s="7" t="s">
        <v>118</v>
      </c>
      <c r="D31" s="7" t="s">
        <v>145</v>
      </c>
      <c r="E31" s="7" t="s">
        <v>146</v>
      </c>
      <c r="F31" s="7" t="s">
        <v>17</v>
      </c>
      <c r="G31" s="7" t="s">
        <v>136</v>
      </c>
      <c r="H31" s="7" t="s">
        <v>137</v>
      </c>
      <c r="I31" s="7" t="s">
        <v>84</v>
      </c>
      <c r="J31" s="7" t="s">
        <v>85</v>
      </c>
      <c r="K31" s="8" t="n">
        <v>0</v>
      </c>
      <c r="L31" s="7"/>
      <c r="M31" s="8" t="n">
        <v>0</v>
      </c>
      <c r="N31" s="7"/>
      <c r="O31" s="7" t="s">
        <v>138</v>
      </c>
      <c r="P31" s="7" t="s">
        <v>94</v>
      </c>
      <c r="Q31" s="8" t="s">
        <v>91</v>
      </c>
      <c r="R31" s="8" t="s">
        <v>91</v>
      </c>
      <c r="S31" s="8" t="s">
        <v>110</v>
      </c>
      <c r="T31" s="8" t="s">
        <v>124</v>
      </c>
      <c r="U31" s="7" t="s">
        <v>87</v>
      </c>
      <c r="V31" s="7" t="s">
        <v>92</v>
      </c>
      <c r="W31" s="7"/>
      <c r="X31" s="7"/>
      <c r="Y31" s="7" t="s">
        <v>112</v>
      </c>
      <c r="Z31" s="8" t="s">
        <v>127</v>
      </c>
      <c r="AA31" s="7"/>
      <c r="AB31" s="7"/>
      <c r="AC31" s="7"/>
      <c r="AD31" s="7"/>
      <c r="AE31" s="8"/>
      <c r="AF31" s="9" t="s">
        <v>147</v>
      </c>
      <c r="AG31" s="9" t="s">
        <v>148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 t="s">
        <v>98</v>
      </c>
      <c r="BH31" s="7"/>
      <c r="BI31" s="7"/>
      <c r="BJ31" s="7"/>
      <c r="BK31" s="7"/>
      <c r="BL31" s="7"/>
      <c r="BM31" s="7" t="s">
        <v>97</v>
      </c>
      <c r="BN31" s="7" t="s">
        <v>97</v>
      </c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6" t="n">
        <f aca="false">SUMIF($AH31:$CH31,35,Base!$B$5:$BB$5)*7*$Z31</f>
        <v>0</v>
      </c>
      <c r="CJ31" s="6" t="n">
        <f aca="false">SUMIF($AH31:$CH31,"PR",Base!$B$5:$BB$5)*7*$Z31</f>
        <v>140</v>
      </c>
      <c r="CK31" s="6"/>
      <c r="CL31" s="6"/>
    </row>
    <row r="32" customFormat="false" ht="13.8" hidden="false" customHeight="false" outlineLevel="0" collapsed="false">
      <c r="A32" s="7" t="s">
        <v>77</v>
      </c>
      <c r="B32" s="7" t="s">
        <v>78</v>
      </c>
      <c r="C32" s="7" t="s">
        <v>149</v>
      </c>
      <c r="D32" s="7" t="s">
        <v>150</v>
      </c>
      <c r="E32" s="7" t="s">
        <v>151</v>
      </c>
      <c r="F32" s="7" t="s">
        <v>17</v>
      </c>
      <c r="G32" s="7" t="s">
        <v>152</v>
      </c>
      <c r="H32" s="7" t="s">
        <v>153</v>
      </c>
      <c r="I32" s="7" t="s">
        <v>84</v>
      </c>
      <c r="J32" s="7" t="s">
        <v>85</v>
      </c>
      <c r="K32" s="8" t="n">
        <v>98004189184</v>
      </c>
      <c r="L32" s="7"/>
      <c r="M32" s="8" t="n">
        <v>0</v>
      </c>
      <c r="N32" s="7"/>
      <c r="O32" s="7" t="s">
        <v>154</v>
      </c>
      <c r="P32" s="7" t="s">
        <v>155</v>
      </c>
      <c r="Q32" s="8" t="s">
        <v>156</v>
      </c>
      <c r="R32" s="8" t="s">
        <v>157</v>
      </c>
      <c r="S32" s="8" t="s">
        <v>158</v>
      </c>
      <c r="T32" s="8" t="s">
        <v>91</v>
      </c>
      <c r="U32" s="7" t="s">
        <v>127</v>
      </c>
      <c r="V32" s="7" t="s">
        <v>159</v>
      </c>
      <c r="W32" s="7"/>
      <c r="X32" s="7"/>
      <c r="Y32" s="7" t="s">
        <v>160</v>
      </c>
      <c r="Z32" s="8" t="s">
        <v>91</v>
      </c>
      <c r="AA32" s="7"/>
      <c r="AB32" s="7"/>
      <c r="AC32" s="7"/>
      <c r="AD32" s="7"/>
      <c r="AE32" s="8"/>
      <c r="AF32" s="9" t="s">
        <v>161</v>
      </c>
      <c r="AG32" s="9" t="s">
        <v>162</v>
      </c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 t="s">
        <v>98</v>
      </c>
      <c r="AY32" s="7" t="s">
        <v>98</v>
      </c>
      <c r="AZ32" s="7" t="s">
        <v>98</v>
      </c>
      <c r="BA32" s="7" t="s">
        <v>98</v>
      </c>
      <c r="BB32" s="7" t="s">
        <v>98</v>
      </c>
      <c r="BC32" s="7" t="s">
        <v>98</v>
      </c>
      <c r="BD32" s="7" t="s">
        <v>98</v>
      </c>
      <c r="BE32" s="7" t="s">
        <v>98</v>
      </c>
      <c r="BF32" s="7" t="s">
        <v>98</v>
      </c>
      <c r="BG32" s="7" t="n">
        <v>35</v>
      </c>
      <c r="BH32" s="7" t="n">
        <v>35</v>
      </c>
      <c r="BI32" s="7" t="n">
        <v>35</v>
      </c>
      <c r="BJ32" s="7" t="n">
        <v>35</v>
      </c>
      <c r="BK32" s="7" t="n">
        <v>35</v>
      </c>
      <c r="BL32" s="7" t="n">
        <v>35</v>
      </c>
      <c r="BM32" s="7" t="s">
        <v>97</v>
      </c>
      <c r="BN32" s="7" t="s">
        <v>97</v>
      </c>
      <c r="BO32" s="7" t="n">
        <v>35</v>
      </c>
      <c r="BP32" s="7" t="n">
        <v>35</v>
      </c>
      <c r="BQ32" s="7" t="n">
        <v>35</v>
      </c>
      <c r="BR32" s="7" t="n">
        <v>35</v>
      </c>
      <c r="BS32" s="7" t="n">
        <v>35</v>
      </c>
      <c r="BT32" s="7" t="n">
        <v>35</v>
      </c>
      <c r="BU32" s="7" t="n">
        <v>35</v>
      </c>
      <c r="BV32" s="7" t="n">
        <v>35</v>
      </c>
      <c r="BW32" s="7" t="n">
        <v>35</v>
      </c>
      <c r="BX32" s="7" t="n">
        <v>35</v>
      </c>
      <c r="BY32" s="7" t="n">
        <v>35</v>
      </c>
      <c r="BZ32" s="7" t="s">
        <v>98</v>
      </c>
      <c r="CA32" s="7"/>
      <c r="CB32" s="7"/>
      <c r="CC32" s="7"/>
      <c r="CD32" s="7"/>
      <c r="CE32" s="7"/>
      <c r="CF32" s="7"/>
      <c r="CG32" s="7"/>
      <c r="CH32" s="7"/>
      <c r="CI32" s="6" t="n">
        <f aca="false">SUMIF($AH32:$CH32,35,Base!$B$5:$BB$5)*7*$Z32</f>
        <v>8232</v>
      </c>
      <c r="CJ32" s="6" t="n">
        <f aca="false">SUMIF($AH32:$CH32,"PR",Base!$B$5:$BB$5)*7*$Z32</f>
        <v>4410</v>
      </c>
      <c r="CK32" s="6"/>
      <c r="CL32" s="6"/>
    </row>
    <row r="33" customFormat="false" ht="13.8" hidden="false" customHeight="false" outlineLevel="0" collapsed="false">
      <c r="A33" s="7" t="s">
        <v>77</v>
      </c>
      <c r="B33" s="7" t="s">
        <v>78</v>
      </c>
      <c r="C33" s="7" t="s">
        <v>163</v>
      </c>
      <c r="D33" s="7" t="s">
        <v>164</v>
      </c>
      <c r="E33" s="7" t="s">
        <v>165</v>
      </c>
      <c r="F33" s="7" t="s">
        <v>17</v>
      </c>
      <c r="G33" s="7" t="s">
        <v>166</v>
      </c>
      <c r="H33" s="7" t="s">
        <v>166</v>
      </c>
      <c r="I33" s="7" t="s">
        <v>84</v>
      </c>
      <c r="J33" s="7" t="s">
        <v>85</v>
      </c>
      <c r="K33" s="8" t="n">
        <v>98004189184</v>
      </c>
      <c r="L33" s="7"/>
      <c r="M33" s="8" t="n">
        <v>0</v>
      </c>
      <c r="N33" s="7"/>
      <c r="O33" s="7" t="s">
        <v>167</v>
      </c>
      <c r="P33" s="7" t="s">
        <v>168</v>
      </c>
      <c r="Q33" s="8" t="s">
        <v>169</v>
      </c>
      <c r="R33" s="8" t="s">
        <v>169</v>
      </c>
      <c r="S33" s="8" t="s">
        <v>110</v>
      </c>
      <c r="T33" s="8" t="s">
        <v>170</v>
      </c>
      <c r="U33" s="7" t="s">
        <v>87</v>
      </c>
      <c r="V33" s="7" t="s">
        <v>92</v>
      </c>
      <c r="W33" s="7"/>
      <c r="X33" s="7"/>
      <c r="Y33" s="7" t="s">
        <v>112</v>
      </c>
      <c r="Z33" s="8" t="s">
        <v>100</v>
      </c>
      <c r="AA33" s="7"/>
      <c r="AB33" s="7"/>
      <c r="AC33" s="7"/>
      <c r="AD33" s="7"/>
      <c r="AE33" s="8"/>
      <c r="AF33" s="9" t="s">
        <v>171</v>
      </c>
      <c r="AG33" s="9" t="s">
        <v>172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 t="s">
        <v>98</v>
      </c>
      <c r="BA33" s="7" t="s">
        <v>98</v>
      </c>
      <c r="BB33" s="7" t="s">
        <v>98</v>
      </c>
      <c r="BC33" s="7" t="s">
        <v>98</v>
      </c>
      <c r="BD33" s="7" t="s">
        <v>98</v>
      </c>
      <c r="BE33" s="7" t="s">
        <v>98</v>
      </c>
      <c r="BF33" s="7" t="s">
        <v>98</v>
      </c>
      <c r="BG33" s="7" t="s">
        <v>98</v>
      </c>
      <c r="BH33" s="7" t="s">
        <v>98</v>
      </c>
      <c r="BI33" s="7" t="s">
        <v>98</v>
      </c>
      <c r="BJ33" s="7" t="s">
        <v>98</v>
      </c>
      <c r="BK33" s="7" t="s">
        <v>98</v>
      </c>
      <c r="BL33" s="7"/>
      <c r="BM33" s="7" t="s">
        <v>97</v>
      </c>
      <c r="BN33" s="7" t="s">
        <v>97</v>
      </c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6" t="n">
        <f aca="false">SUMIF($AH33:$CH33,35,Base!$B$5:$BB$5)*7*$Z33</f>
        <v>0</v>
      </c>
      <c r="CJ33" s="6" t="n">
        <f aca="false">SUMIF($AH33:$CH33,"PR",Base!$B$5:$BB$5)*7*$Z33</f>
        <v>3990</v>
      </c>
      <c r="CK33" s="6"/>
      <c r="CL33" s="6"/>
    </row>
    <row r="34" customFormat="false" ht="13.8" hidden="false" customHeight="false" outlineLevel="0" collapsed="false">
      <c r="A34" s="7" t="s">
        <v>77</v>
      </c>
      <c r="B34" s="7" t="s">
        <v>78</v>
      </c>
      <c r="C34" s="7" t="s">
        <v>173</v>
      </c>
      <c r="D34" s="7" t="s">
        <v>174</v>
      </c>
      <c r="E34" s="7" t="s">
        <v>175</v>
      </c>
      <c r="F34" s="7" t="s">
        <v>17</v>
      </c>
      <c r="G34" s="7" t="s">
        <v>176</v>
      </c>
      <c r="H34" s="7" t="s">
        <v>176</v>
      </c>
      <c r="I34" s="7" t="s">
        <v>84</v>
      </c>
      <c r="J34" s="7" t="s">
        <v>85</v>
      </c>
      <c r="K34" s="8" t="n">
        <v>98004189184</v>
      </c>
      <c r="L34" s="7"/>
      <c r="M34" s="8" t="n">
        <v>0</v>
      </c>
      <c r="N34" s="7"/>
      <c r="O34" s="7" t="s">
        <v>177</v>
      </c>
      <c r="P34" s="7" t="s">
        <v>87</v>
      </c>
      <c r="Q34" s="8" t="s">
        <v>77</v>
      </c>
      <c r="R34" s="8" t="s">
        <v>77</v>
      </c>
      <c r="S34" s="8" t="s">
        <v>110</v>
      </c>
      <c r="T34" s="8" t="s">
        <v>178</v>
      </c>
      <c r="U34" s="7" t="s">
        <v>87</v>
      </c>
      <c r="V34" s="7" t="s">
        <v>92</v>
      </c>
      <c r="W34" s="7"/>
      <c r="X34" s="7"/>
      <c r="Y34" s="7" t="s">
        <v>179</v>
      </c>
      <c r="Z34" s="8" t="s">
        <v>178</v>
      </c>
      <c r="AA34" s="7"/>
      <c r="AB34" s="7"/>
      <c r="AC34" s="7"/>
      <c r="AD34" s="7"/>
      <c r="AE34" s="8"/>
      <c r="AF34" s="9" t="s">
        <v>180</v>
      </c>
      <c r="AG34" s="9" t="s">
        <v>181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 t="s">
        <v>98</v>
      </c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 t="s">
        <v>97</v>
      </c>
      <c r="BN34" s="7" t="s">
        <v>97</v>
      </c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6" t="n">
        <f aca="false">SUMIF($AH34:$CH34,35,Base!$B$5:$BB$5)*7*$Z34</f>
        <v>0</v>
      </c>
      <c r="CJ34" s="6" t="n">
        <f aca="false">SUMIF($AH34:$CH34,"PR",Base!$B$5:$BB$5)*7*$Z34</f>
        <v>175</v>
      </c>
      <c r="CK34" s="6"/>
      <c r="CL34" s="6"/>
    </row>
    <row r="35" customFormat="false" ht="13.8" hidden="false" customHeight="false" outlineLevel="0" collapsed="false">
      <c r="A35" s="7" t="s">
        <v>77</v>
      </c>
      <c r="B35" s="7" t="s">
        <v>78</v>
      </c>
      <c r="C35" s="7" t="s">
        <v>163</v>
      </c>
      <c r="D35" s="7" t="s">
        <v>182</v>
      </c>
      <c r="E35" s="7" t="s">
        <v>183</v>
      </c>
      <c r="F35" s="7" t="s">
        <v>17</v>
      </c>
      <c r="G35" s="7" t="s">
        <v>184</v>
      </c>
      <c r="H35" s="7" t="s">
        <v>184</v>
      </c>
      <c r="I35" s="7" t="s">
        <v>84</v>
      </c>
      <c r="J35" s="7" t="s">
        <v>85</v>
      </c>
      <c r="K35" s="8" t="n">
        <v>0</v>
      </c>
      <c r="L35" s="7"/>
      <c r="M35" s="8" t="n">
        <v>0</v>
      </c>
      <c r="N35" s="7"/>
      <c r="O35" s="7" t="s">
        <v>167</v>
      </c>
      <c r="P35" s="7" t="s">
        <v>168</v>
      </c>
      <c r="Q35" s="8" t="s">
        <v>185</v>
      </c>
      <c r="R35" s="8" t="s">
        <v>186</v>
      </c>
      <c r="S35" s="8" t="s">
        <v>187</v>
      </c>
      <c r="T35" s="8" t="s">
        <v>127</v>
      </c>
      <c r="U35" s="7" t="s">
        <v>127</v>
      </c>
      <c r="V35" s="7" t="s">
        <v>159</v>
      </c>
      <c r="W35" s="7"/>
      <c r="X35" s="7"/>
      <c r="Y35" s="7" t="s">
        <v>160</v>
      </c>
      <c r="Z35" s="8" t="s">
        <v>127</v>
      </c>
      <c r="AA35" s="7"/>
      <c r="AB35" s="7"/>
      <c r="AC35" s="7"/>
      <c r="AD35" s="7"/>
      <c r="AE35" s="8"/>
      <c r="AF35" s="9" t="s">
        <v>188</v>
      </c>
      <c r="AG35" s="9" t="s">
        <v>189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 t="s">
        <v>97</v>
      </c>
      <c r="BN35" s="7" t="s">
        <v>97</v>
      </c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 t="s">
        <v>98</v>
      </c>
      <c r="CG35" s="7" t="s">
        <v>98</v>
      </c>
      <c r="CH35" s="7" t="s">
        <v>98</v>
      </c>
      <c r="CI35" s="6" t="n">
        <f aca="false">SUMIF($AH35:$CH35,35,Base!$B$5:$BB$5)*7*$Z35</f>
        <v>0</v>
      </c>
      <c r="CJ35" s="6" t="n">
        <f aca="false">SUMIF($AH35:$CH35,"PR",Base!$B$5:$BB$5)*7*$Z35</f>
        <v>364</v>
      </c>
      <c r="CK35" s="6"/>
      <c r="CL35" s="6"/>
    </row>
    <row r="36" customFormat="false" ht="13.8" hidden="false" customHeight="false" outlineLevel="0" collapsed="false">
      <c r="A36" s="7" t="s">
        <v>77</v>
      </c>
      <c r="B36" s="7" t="s">
        <v>78</v>
      </c>
      <c r="C36" s="7" t="s">
        <v>163</v>
      </c>
      <c r="D36" s="7" t="s">
        <v>190</v>
      </c>
      <c r="E36" s="7" t="s">
        <v>191</v>
      </c>
      <c r="F36" s="7" t="s">
        <v>17</v>
      </c>
      <c r="G36" s="7" t="s">
        <v>184</v>
      </c>
      <c r="H36" s="7" t="s">
        <v>184</v>
      </c>
      <c r="I36" s="7" t="s">
        <v>84</v>
      </c>
      <c r="J36" s="7" t="s">
        <v>85</v>
      </c>
      <c r="K36" s="8" t="n">
        <v>0</v>
      </c>
      <c r="L36" s="7"/>
      <c r="M36" s="8" t="n">
        <v>0</v>
      </c>
      <c r="N36" s="7"/>
      <c r="O36" s="7" t="s">
        <v>167</v>
      </c>
      <c r="P36" s="7" t="s">
        <v>168</v>
      </c>
      <c r="Q36" s="8" t="s">
        <v>185</v>
      </c>
      <c r="R36" s="8" t="s">
        <v>186</v>
      </c>
      <c r="S36" s="8" t="s">
        <v>187</v>
      </c>
      <c r="T36" s="8" t="s">
        <v>127</v>
      </c>
      <c r="U36" s="7" t="s">
        <v>127</v>
      </c>
      <c r="V36" s="7" t="s">
        <v>159</v>
      </c>
      <c r="W36" s="7"/>
      <c r="X36" s="7"/>
      <c r="Y36" s="7" t="s">
        <v>160</v>
      </c>
      <c r="Z36" s="8" t="s">
        <v>127</v>
      </c>
      <c r="AA36" s="7"/>
      <c r="AB36" s="7"/>
      <c r="AC36" s="7"/>
      <c r="AD36" s="7"/>
      <c r="AE36" s="8"/>
      <c r="AF36" s="9" t="s">
        <v>192</v>
      </c>
      <c r="AG36" s="9" t="s">
        <v>193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 t="s">
        <v>97</v>
      </c>
      <c r="BN36" s="7" t="s">
        <v>97</v>
      </c>
      <c r="BO36" s="7"/>
      <c r="BP36" s="7"/>
      <c r="BQ36" s="7"/>
      <c r="BR36" s="7"/>
      <c r="BS36" s="7" t="s">
        <v>98</v>
      </c>
      <c r="BT36" s="7" t="s">
        <v>98</v>
      </c>
      <c r="BU36" s="7" t="s">
        <v>98</v>
      </c>
      <c r="BV36" s="7" t="s">
        <v>98</v>
      </c>
      <c r="BW36" s="7" t="s">
        <v>98</v>
      </c>
      <c r="BX36" s="7" t="s">
        <v>98</v>
      </c>
      <c r="BY36" s="7" t="s">
        <v>98</v>
      </c>
      <c r="BZ36" s="7" t="s">
        <v>98</v>
      </c>
      <c r="CA36" s="7" t="s">
        <v>98</v>
      </c>
      <c r="CB36" s="7" t="s">
        <v>98</v>
      </c>
      <c r="CC36" s="7" t="n">
        <v>35</v>
      </c>
      <c r="CD36" s="7" t="n">
        <v>35</v>
      </c>
      <c r="CE36" s="7" t="n">
        <v>35</v>
      </c>
      <c r="CF36" s="7" t="n">
        <v>35</v>
      </c>
      <c r="CG36" s="7" t="n">
        <v>35</v>
      </c>
      <c r="CH36" s="7" t="n">
        <v>35</v>
      </c>
      <c r="CI36" s="6" t="n">
        <f aca="false">SUMIF($AH36:$CH36,35,Base!$B$5:$BB$5)*7*$Z36</f>
        <v>784</v>
      </c>
      <c r="CJ36" s="6" t="n">
        <f aca="false">SUMIF($AH36:$CH36,"PR",Base!$B$5:$BB$5)*7*$Z36</f>
        <v>1344</v>
      </c>
      <c r="CK36" s="6"/>
      <c r="CL36" s="6"/>
    </row>
    <row r="37" customFormat="false" ht="13.8" hidden="false" customHeight="false" outlineLevel="0" collapsed="false">
      <c r="A37" s="7" t="s">
        <v>77</v>
      </c>
      <c r="B37" s="7" t="s">
        <v>78</v>
      </c>
      <c r="C37" s="7" t="s">
        <v>194</v>
      </c>
      <c r="D37" s="7" t="s">
        <v>195</v>
      </c>
      <c r="E37" s="7" t="s">
        <v>196</v>
      </c>
      <c r="F37" s="7" t="s">
        <v>17</v>
      </c>
      <c r="G37" s="7" t="s">
        <v>197</v>
      </c>
      <c r="H37" s="7" t="s">
        <v>197</v>
      </c>
      <c r="I37" s="7" t="s">
        <v>84</v>
      </c>
      <c r="J37" s="7" t="s">
        <v>85</v>
      </c>
      <c r="K37" s="8" t="n">
        <v>0</v>
      </c>
      <c r="L37" s="7"/>
      <c r="M37" s="8" t="n">
        <v>0</v>
      </c>
      <c r="N37" s="7"/>
      <c r="O37" s="7" t="s">
        <v>198</v>
      </c>
      <c r="P37" s="7" t="s">
        <v>124</v>
      </c>
      <c r="Q37" s="8" t="s">
        <v>199</v>
      </c>
      <c r="R37" s="8" t="s">
        <v>200</v>
      </c>
      <c r="S37" s="8" t="s">
        <v>201</v>
      </c>
      <c r="T37" s="8" t="s">
        <v>127</v>
      </c>
      <c r="U37" s="7" t="s">
        <v>127</v>
      </c>
      <c r="V37" s="7" t="s">
        <v>159</v>
      </c>
      <c r="W37" s="7"/>
      <c r="X37" s="7"/>
      <c r="Y37" s="7" t="s">
        <v>160</v>
      </c>
      <c r="Z37" s="8" t="s">
        <v>127</v>
      </c>
      <c r="AA37" s="7"/>
      <c r="AB37" s="7"/>
      <c r="AC37" s="7"/>
      <c r="AD37" s="7"/>
      <c r="AE37" s="8"/>
      <c r="AF37" s="9" t="s">
        <v>188</v>
      </c>
      <c r="AG37" s="9" t="s">
        <v>202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 t="s">
        <v>97</v>
      </c>
      <c r="BN37" s="7" t="s">
        <v>97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 t="s">
        <v>98</v>
      </c>
      <c r="CG37" s="7" t="s">
        <v>98</v>
      </c>
      <c r="CH37" s="7" t="s">
        <v>98</v>
      </c>
      <c r="CI37" s="6" t="n">
        <f aca="false">SUMIF($AH37:$CH37,35,Base!$B$5:$BB$5)*7*$Z37</f>
        <v>0</v>
      </c>
      <c r="CJ37" s="6" t="n">
        <f aca="false">SUMIF($AH37:$CH37,"PR",Base!$B$5:$BB$5)*7*$Z37</f>
        <v>364</v>
      </c>
      <c r="CK37" s="6"/>
      <c r="CL37" s="6"/>
    </row>
    <row r="38" customFormat="false" ht="13.8" hidden="false" customHeight="false" outlineLevel="0" collapsed="false">
      <c r="A38" s="7" t="s">
        <v>77</v>
      </c>
      <c r="B38" s="7" t="s">
        <v>78</v>
      </c>
      <c r="C38" s="7" t="s">
        <v>194</v>
      </c>
      <c r="D38" s="7" t="s">
        <v>203</v>
      </c>
      <c r="E38" s="7" t="s">
        <v>204</v>
      </c>
      <c r="F38" s="7" t="s">
        <v>17</v>
      </c>
      <c r="G38" s="7" t="s">
        <v>197</v>
      </c>
      <c r="H38" s="7" t="s">
        <v>197</v>
      </c>
      <c r="I38" s="7" t="s">
        <v>84</v>
      </c>
      <c r="J38" s="7" t="s">
        <v>85</v>
      </c>
      <c r="K38" s="8" t="n">
        <v>0</v>
      </c>
      <c r="L38" s="7"/>
      <c r="M38" s="8" t="n">
        <v>0</v>
      </c>
      <c r="N38" s="7"/>
      <c r="O38" s="7" t="s">
        <v>198</v>
      </c>
      <c r="P38" s="7" t="s">
        <v>124</v>
      </c>
      <c r="Q38" s="8" t="s">
        <v>205</v>
      </c>
      <c r="R38" s="8" t="s">
        <v>200</v>
      </c>
      <c r="S38" s="8" t="s">
        <v>206</v>
      </c>
      <c r="T38" s="8" t="s">
        <v>127</v>
      </c>
      <c r="U38" s="7" t="s">
        <v>127</v>
      </c>
      <c r="V38" s="7" t="s">
        <v>159</v>
      </c>
      <c r="W38" s="7"/>
      <c r="X38" s="7"/>
      <c r="Y38" s="7" t="s">
        <v>160</v>
      </c>
      <c r="Z38" s="8" t="s">
        <v>127</v>
      </c>
      <c r="AA38" s="7"/>
      <c r="AB38" s="7"/>
      <c r="AC38" s="7"/>
      <c r="AD38" s="7"/>
      <c r="AE38" s="8"/>
      <c r="AF38" s="9" t="s">
        <v>207</v>
      </c>
      <c r="AG38" s="9" t="s">
        <v>208</v>
      </c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 t="s">
        <v>97</v>
      </c>
      <c r="BN38" s="7" t="s">
        <v>97</v>
      </c>
      <c r="BO38" s="7"/>
      <c r="BP38" s="7"/>
      <c r="BQ38" s="7"/>
      <c r="BR38" s="7" t="s">
        <v>98</v>
      </c>
      <c r="BS38" s="7" t="s">
        <v>98</v>
      </c>
      <c r="BT38" s="7" t="s">
        <v>98</v>
      </c>
      <c r="BU38" s="7" t="s">
        <v>98</v>
      </c>
      <c r="BV38" s="7" t="s">
        <v>98</v>
      </c>
      <c r="BW38" s="7" t="s">
        <v>98</v>
      </c>
      <c r="BX38" s="7" t="s">
        <v>98</v>
      </c>
      <c r="BY38" s="7" t="s">
        <v>98</v>
      </c>
      <c r="BZ38" s="7" t="s">
        <v>98</v>
      </c>
      <c r="CA38" s="7" t="s">
        <v>98</v>
      </c>
      <c r="CB38" s="7" t="s">
        <v>98</v>
      </c>
      <c r="CC38" s="7" t="s">
        <v>98</v>
      </c>
      <c r="CD38" s="7" t="s">
        <v>98</v>
      </c>
      <c r="CE38" s="7" t="s">
        <v>98</v>
      </c>
      <c r="CF38" s="7" t="s">
        <v>98</v>
      </c>
      <c r="CG38" s="7" t="n">
        <v>35</v>
      </c>
      <c r="CH38" s="7" t="n">
        <v>35</v>
      </c>
      <c r="CI38" s="6" t="n">
        <f aca="false">SUMIF($AH38:$CH38,35,Base!$B$5:$BB$5)*7*$Z38</f>
        <v>224</v>
      </c>
      <c r="CJ38" s="6" t="n">
        <f aca="false">SUMIF($AH38:$CH38,"PR",Base!$B$5:$BB$5)*7*$Z38</f>
        <v>2044</v>
      </c>
      <c r="CK38" s="6"/>
      <c r="CL38" s="6"/>
    </row>
    <row r="39" customFormat="false" ht="13.8" hidden="false" customHeight="false" outlineLevel="0" collapsed="false">
      <c r="A39" s="7" t="s">
        <v>77</v>
      </c>
      <c r="B39" s="7" t="s">
        <v>78</v>
      </c>
      <c r="C39" s="7" t="s">
        <v>118</v>
      </c>
      <c r="D39" s="7" t="s">
        <v>209</v>
      </c>
      <c r="E39" s="7" t="s">
        <v>210</v>
      </c>
      <c r="F39" s="7" t="s">
        <v>17</v>
      </c>
      <c r="G39" s="7" t="s">
        <v>211</v>
      </c>
      <c r="H39" s="7" t="s">
        <v>212</v>
      </c>
      <c r="I39" s="7" t="s">
        <v>84</v>
      </c>
      <c r="J39" s="7" t="s">
        <v>85</v>
      </c>
      <c r="K39" s="8" t="n">
        <v>0</v>
      </c>
      <c r="L39" s="7"/>
      <c r="M39" s="8" t="n">
        <v>0</v>
      </c>
      <c r="N39" s="7"/>
      <c r="O39" s="7" t="s">
        <v>213</v>
      </c>
      <c r="P39" s="7" t="s">
        <v>168</v>
      </c>
      <c r="Q39" s="8" t="s">
        <v>214</v>
      </c>
      <c r="R39" s="8" t="s">
        <v>215</v>
      </c>
      <c r="S39" s="8" t="s">
        <v>216</v>
      </c>
      <c r="T39" s="8" t="s">
        <v>127</v>
      </c>
      <c r="U39" s="7" t="s">
        <v>87</v>
      </c>
      <c r="V39" s="7" t="s">
        <v>92</v>
      </c>
      <c r="W39" s="7"/>
      <c r="X39" s="7"/>
      <c r="Y39" s="7" t="s">
        <v>160</v>
      </c>
      <c r="Z39" s="8" t="s">
        <v>127</v>
      </c>
      <c r="AA39" s="7"/>
      <c r="AB39" s="7"/>
      <c r="AC39" s="7"/>
      <c r="AD39" s="7"/>
      <c r="AE39" s="8"/>
      <c r="AF39" s="9" t="s">
        <v>217</v>
      </c>
      <c r="AG39" s="9" t="s">
        <v>218</v>
      </c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 t="s">
        <v>97</v>
      </c>
      <c r="BN39" s="7" t="s">
        <v>97</v>
      </c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 t="s">
        <v>98</v>
      </c>
      <c r="CF39" s="7" t="s">
        <v>98</v>
      </c>
      <c r="CG39" s="7" t="s">
        <v>98</v>
      </c>
      <c r="CH39" s="7" t="s">
        <v>98</v>
      </c>
      <c r="CI39" s="6" t="n">
        <f aca="false">SUMIF($AH39:$CH39,35,Base!$B$5:$BB$5)*7*$Z39</f>
        <v>0</v>
      </c>
      <c r="CJ39" s="6" t="n">
        <f aca="false">SUMIF($AH39:$CH39,"PR",Base!$B$5:$BB$5)*7*$Z39</f>
        <v>504</v>
      </c>
      <c r="CK39" s="6"/>
      <c r="CL39" s="6"/>
    </row>
    <row r="40" customFormat="false" ht="13.8" hidden="false" customHeight="false" outlineLevel="0" collapsed="false">
      <c r="A40" s="7" t="s">
        <v>77</v>
      </c>
      <c r="B40" s="7" t="s">
        <v>78</v>
      </c>
      <c r="C40" s="7" t="s">
        <v>118</v>
      </c>
      <c r="D40" s="7" t="s">
        <v>219</v>
      </c>
      <c r="E40" s="7" t="s">
        <v>220</v>
      </c>
      <c r="F40" s="7" t="s">
        <v>17</v>
      </c>
      <c r="G40" s="7" t="s">
        <v>211</v>
      </c>
      <c r="H40" s="7" t="s">
        <v>212</v>
      </c>
      <c r="I40" s="7" t="s">
        <v>84</v>
      </c>
      <c r="J40" s="7" t="s">
        <v>85</v>
      </c>
      <c r="K40" s="8" t="n">
        <v>0</v>
      </c>
      <c r="L40" s="7"/>
      <c r="M40" s="8" t="n">
        <v>0</v>
      </c>
      <c r="N40" s="7"/>
      <c r="O40" s="7" t="s">
        <v>213</v>
      </c>
      <c r="P40" s="7" t="s">
        <v>168</v>
      </c>
      <c r="Q40" s="8" t="s">
        <v>214</v>
      </c>
      <c r="R40" s="8" t="s">
        <v>215</v>
      </c>
      <c r="S40" s="8" t="s">
        <v>216</v>
      </c>
      <c r="T40" s="8" t="s">
        <v>127</v>
      </c>
      <c r="U40" s="7" t="s">
        <v>87</v>
      </c>
      <c r="V40" s="7" t="s">
        <v>92</v>
      </c>
      <c r="W40" s="7"/>
      <c r="X40" s="7"/>
      <c r="Y40" s="7" t="s">
        <v>160</v>
      </c>
      <c r="Z40" s="8" t="s">
        <v>127</v>
      </c>
      <c r="AA40" s="7"/>
      <c r="AB40" s="7"/>
      <c r="AC40" s="7"/>
      <c r="AD40" s="7"/>
      <c r="AE40" s="8"/>
      <c r="AF40" s="9" t="s">
        <v>221</v>
      </c>
      <c r="AG40" s="9" t="s">
        <v>222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 t="s">
        <v>97</v>
      </c>
      <c r="BN40" s="7" t="s">
        <v>97</v>
      </c>
      <c r="BO40" s="7"/>
      <c r="BP40" s="7"/>
      <c r="BQ40" s="7" t="s">
        <v>98</v>
      </c>
      <c r="BR40" s="7" t="s">
        <v>98</v>
      </c>
      <c r="BS40" s="7" t="s">
        <v>98</v>
      </c>
      <c r="BT40" s="7" t="s">
        <v>98</v>
      </c>
      <c r="BU40" s="7" t="s">
        <v>98</v>
      </c>
      <c r="BV40" s="7" t="s">
        <v>98</v>
      </c>
      <c r="BW40" s="7" t="s">
        <v>98</v>
      </c>
      <c r="BX40" s="7" t="n">
        <v>35</v>
      </c>
      <c r="BY40" s="7" t="n">
        <v>35</v>
      </c>
      <c r="BZ40" s="7" t="n">
        <v>35</v>
      </c>
      <c r="CA40" s="7" t="s">
        <v>98</v>
      </c>
      <c r="CB40" s="7" t="s">
        <v>98</v>
      </c>
      <c r="CC40" s="7" t="s">
        <v>98</v>
      </c>
      <c r="CD40" s="7" t="s">
        <v>98</v>
      </c>
      <c r="CE40" s="7" t="s">
        <v>98</v>
      </c>
      <c r="CF40" s="7" t="s">
        <v>98</v>
      </c>
      <c r="CG40" s="7" t="s">
        <v>98</v>
      </c>
      <c r="CH40" s="7" t="s">
        <v>98</v>
      </c>
      <c r="CI40" s="6" t="n">
        <f aca="false">SUMIF($AH40:$CH40,35,Base!$B$5:$BB$5)*7*$Z40</f>
        <v>392</v>
      </c>
      <c r="CJ40" s="6" t="n">
        <f aca="false">SUMIF($AH40:$CH40,"PR",Base!$B$5:$BB$5)*7*$Z40</f>
        <v>2016</v>
      </c>
      <c r="CK40" s="6"/>
      <c r="CL40" s="6"/>
    </row>
    <row r="41" customFormat="false" ht="13.8" hidden="false" customHeight="false" outlineLevel="0" collapsed="false">
      <c r="A41" s="7" t="s">
        <v>77</v>
      </c>
      <c r="B41" s="7" t="s">
        <v>78</v>
      </c>
      <c r="C41" s="7" t="s">
        <v>223</v>
      </c>
      <c r="D41" s="7" t="s">
        <v>224</v>
      </c>
      <c r="E41" s="7" t="s">
        <v>225</v>
      </c>
      <c r="F41" s="7" t="s">
        <v>17</v>
      </c>
      <c r="G41" s="7" t="s">
        <v>226</v>
      </c>
      <c r="H41" s="7" t="s">
        <v>226</v>
      </c>
      <c r="I41" s="7" t="s">
        <v>84</v>
      </c>
      <c r="J41" s="7" t="s">
        <v>85</v>
      </c>
      <c r="K41" s="8" t="n">
        <v>0</v>
      </c>
      <c r="L41" s="7"/>
      <c r="M41" s="8" t="n">
        <v>0</v>
      </c>
      <c r="N41" s="7"/>
      <c r="O41" s="7" t="s">
        <v>227</v>
      </c>
      <c r="P41" s="7" t="s">
        <v>117</v>
      </c>
      <c r="Q41" s="8" t="s">
        <v>199</v>
      </c>
      <c r="R41" s="8" t="s">
        <v>228</v>
      </c>
      <c r="S41" s="8" t="s">
        <v>229</v>
      </c>
      <c r="T41" s="8" t="s">
        <v>127</v>
      </c>
      <c r="U41" s="7" t="s">
        <v>127</v>
      </c>
      <c r="V41" s="7" t="s">
        <v>159</v>
      </c>
      <c r="W41" s="7"/>
      <c r="X41" s="7"/>
      <c r="Y41" s="7" t="s">
        <v>160</v>
      </c>
      <c r="Z41" s="8" t="s">
        <v>127</v>
      </c>
      <c r="AA41" s="7"/>
      <c r="AB41" s="7"/>
      <c r="AC41" s="7"/>
      <c r="AD41" s="7"/>
      <c r="AE41" s="8"/>
      <c r="AF41" s="9" t="s">
        <v>230</v>
      </c>
      <c r="AG41" s="9" t="s">
        <v>231</v>
      </c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 t="s">
        <v>97</v>
      </c>
      <c r="BN41" s="7" t="s">
        <v>97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 t="s">
        <v>98</v>
      </c>
      <c r="CF41" s="7" t="s">
        <v>98</v>
      </c>
      <c r="CG41" s="7" t="s">
        <v>98</v>
      </c>
      <c r="CH41" s="7" t="s">
        <v>98</v>
      </c>
      <c r="CI41" s="6" t="n">
        <f aca="false">SUMIF($AH41:$CH41,35,Base!$B$5:$BB$5)*7*$Z41</f>
        <v>0</v>
      </c>
      <c r="CJ41" s="6" t="n">
        <f aca="false">SUMIF($AH41:$CH41,"PR",Base!$B$5:$BB$5)*7*$Z41</f>
        <v>504</v>
      </c>
      <c r="CK41" s="6"/>
      <c r="CL41" s="6"/>
    </row>
    <row r="42" customFormat="false" ht="13.8" hidden="false" customHeight="false" outlineLevel="0" collapsed="false">
      <c r="A42" s="7" t="s">
        <v>77</v>
      </c>
      <c r="B42" s="7" t="s">
        <v>78</v>
      </c>
      <c r="C42" s="7" t="s">
        <v>223</v>
      </c>
      <c r="D42" s="7" t="s">
        <v>232</v>
      </c>
      <c r="E42" s="7" t="s">
        <v>233</v>
      </c>
      <c r="F42" s="7" t="s">
        <v>17</v>
      </c>
      <c r="G42" s="7" t="s">
        <v>226</v>
      </c>
      <c r="H42" s="7" t="s">
        <v>226</v>
      </c>
      <c r="I42" s="7" t="s">
        <v>84</v>
      </c>
      <c r="J42" s="7" t="s">
        <v>85</v>
      </c>
      <c r="K42" s="8" t="n">
        <v>0</v>
      </c>
      <c r="L42" s="7"/>
      <c r="M42" s="8" t="n">
        <v>0</v>
      </c>
      <c r="N42" s="7"/>
      <c r="O42" s="7" t="s">
        <v>227</v>
      </c>
      <c r="P42" s="7" t="s">
        <v>117</v>
      </c>
      <c r="Q42" s="8" t="s">
        <v>199</v>
      </c>
      <c r="R42" s="8" t="s">
        <v>228</v>
      </c>
      <c r="S42" s="8" t="s">
        <v>229</v>
      </c>
      <c r="T42" s="8" t="s">
        <v>127</v>
      </c>
      <c r="U42" s="7" t="s">
        <v>127</v>
      </c>
      <c r="V42" s="7" t="s">
        <v>159</v>
      </c>
      <c r="W42" s="7"/>
      <c r="X42" s="7"/>
      <c r="Y42" s="7" t="s">
        <v>160</v>
      </c>
      <c r="Z42" s="8" t="s">
        <v>127</v>
      </c>
      <c r="AA42" s="7"/>
      <c r="AB42" s="7"/>
      <c r="AC42" s="7"/>
      <c r="AD42" s="7"/>
      <c r="AE42" s="8"/>
      <c r="AF42" s="9" t="s">
        <v>234</v>
      </c>
      <c r="AG42" s="9" t="s">
        <v>235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 t="s">
        <v>97</v>
      </c>
      <c r="BN42" s="7" t="s">
        <v>97</v>
      </c>
      <c r="BO42" s="7"/>
      <c r="BP42" s="7"/>
      <c r="BQ42" s="7"/>
      <c r="BR42" s="7" t="s">
        <v>98</v>
      </c>
      <c r="BS42" s="7" t="s">
        <v>98</v>
      </c>
      <c r="BT42" s="7" t="s">
        <v>98</v>
      </c>
      <c r="BU42" s="7" t="s">
        <v>98</v>
      </c>
      <c r="BV42" s="7" t="s">
        <v>98</v>
      </c>
      <c r="BW42" s="7" t="s">
        <v>98</v>
      </c>
      <c r="BX42" s="7" t="s">
        <v>98</v>
      </c>
      <c r="BY42" s="7" t="s">
        <v>98</v>
      </c>
      <c r="BZ42" s="7" t="s">
        <v>98</v>
      </c>
      <c r="CA42" s="7" t="s">
        <v>98</v>
      </c>
      <c r="CB42" s="7" t="s">
        <v>98</v>
      </c>
      <c r="CC42" s="7" t="s">
        <v>98</v>
      </c>
      <c r="CD42" s="7" t="s">
        <v>98</v>
      </c>
      <c r="CE42" s="7" t="s">
        <v>98</v>
      </c>
      <c r="CF42" s="7" t="n">
        <v>35</v>
      </c>
      <c r="CG42" s="7" t="n">
        <v>35</v>
      </c>
      <c r="CH42" s="7" t="n">
        <v>35</v>
      </c>
      <c r="CI42" s="6" t="n">
        <f aca="false">SUMIF($AH42:$CH42,35,Base!$B$5:$BB$5)*7*$Z42</f>
        <v>364</v>
      </c>
      <c r="CJ42" s="6" t="n">
        <f aca="false">SUMIF($AH42:$CH42,"PR",Base!$B$5:$BB$5)*7*$Z42</f>
        <v>1904</v>
      </c>
      <c r="CK42" s="6"/>
      <c r="CL42" s="6"/>
    </row>
    <row r="43" customFormat="false" ht="13.8" hidden="false" customHeight="false" outlineLevel="0" collapsed="false">
      <c r="A43" s="7" t="s">
        <v>77</v>
      </c>
      <c r="B43" s="7" t="s">
        <v>78</v>
      </c>
      <c r="C43" s="7" t="s">
        <v>236</v>
      </c>
      <c r="D43" s="7" t="s">
        <v>237</v>
      </c>
      <c r="E43" s="7" t="s">
        <v>238</v>
      </c>
      <c r="F43" s="7" t="s">
        <v>17</v>
      </c>
      <c r="G43" s="7" t="s">
        <v>239</v>
      </c>
      <c r="H43" s="7" t="s">
        <v>240</v>
      </c>
      <c r="I43" s="7" t="s">
        <v>84</v>
      </c>
      <c r="J43" s="7" t="s">
        <v>85</v>
      </c>
      <c r="K43" s="8" t="n">
        <v>0</v>
      </c>
      <c r="L43" s="7"/>
      <c r="M43" s="8" t="n">
        <v>0</v>
      </c>
      <c r="N43" s="7"/>
      <c r="O43" s="7" t="s">
        <v>241</v>
      </c>
      <c r="P43" s="7" t="s">
        <v>242</v>
      </c>
      <c r="Q43" s="8" t="s">
        <v>243</v>
      </c>
      <c r="R43" s="8" t="s">
        <v>244</v>
      </c>
      <c r="S43" s="8" t="s">
        <v>245</v>
      </c>
      <c r="T43" s="8" t="s">
        <v>127</v>
      </c>
      <c r="U43" s="7" t="s">
        <v>127</v>
      </c>
      <c r="V43" s="7" t="s">
        <v>159</v>
      </c>
      <c r="W43" s="7"/>
      <c r="X43" s="7"/>
      <c r="Y43" s="7" t="s">
        <v>160</v>
      </c>
      <c r="Z43" s="8" t="s">
        <v>127</v>
      </c>
      <c r="AA43" s="7"/>
      <c r="AB43" s="7"/>
      <c r="AC43" s="7"/>
      <c r="AD43" s="7"/>
      <c r="AE43" s="8"/>
      <c r="AF43" s="9" t="s">
        <v>246</v>
      </c>
      <c r="AG43" s="9" t="s">
        <v>247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 t="s">
        <v>97</v>
      </c>
      <c r="BN43" s="7" t="s">
        <v>97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 t="s">
        <v>98</v>
      </c>
      <c r="CF43" s="7" t="s">
        <v>98</v>
      </c>
      <c r="CG43" s="7" t="s">
        <v>98</v>
      </c>
      <c r="CH43" s="7" t="s">
        <v>98</v>
      </c>
      <c r="CI43" s="6" t="n">
        <f aca="false">SUMIF($AH43:$CH43,35,Base!$B$5:$BB$5)*7*$Z43</f>
        <v>0</v>
      </c>
      <c r="CJ43" s="6" t="n">
        <f aca="false">SUMIF($AH43:$CH43,"PR",Base!$B$5:$BB$5)*7*$Z43</f>
        <v>504</v>
      </c>
      <c r="CK43" s="6"/>
      <c r="CL43" s="6"/>
    </row>
    <row r="44" customFormat="false" ht="13.8" hidden="false" customHeight="false" outlineLevel="0" collapsed="false">
      <c r="A44" s="7" t="s">
        <v>77</v>
      </c>
      <c r="B44" s="7" t="s">
        <v>78</v>
      </c>
      <c r="C44" s="7" t="s">
        <v>236</v>
      </c>
      <c r="D44" s="7" t="s">
        <v>248</v>
      </c>
      <c r="E44" s="7" t="s">
        <v>249</v>
      </c>
      <c r="F44" s="7" t="s">
        <v>17</v>
      </c>
      <c r="G44" s="7" t="s">
        <v>239</v>
      </c>
      <c r="H44" s="7" t="s">
        <v>240</v>
      </c>
      <c r="I44" s="7" t="s">
        <v>84</v>
      </c>
      <c r="J44" s="7" t="s">
        <v>85</v>
      </c>
      <c r="K44" s="8" t="n">
        <v>0</v>
      </c>
      <c r="L44" s="7"/>
      <c r="M44" s="8" t="n">
        <v>0</v>
      </c>
      <c r="N44" s="7"/>
      <c r="O44" s="7" t="s">
        <v>241</v>
      </c>
      <c r="P44" s="7" t="s">
        <v>242</v>
      </c>
      <c r="Q44" s="8" t="s">
        <v>185</v>
      </c>
      <c r="R44" s="8" t="s">
        <v>244</v>
      </c>
      <c r="S44" s="8" t="s">
        <v>250</v>
      </c>
      <c r="T44" s="8" t="s">
        <v>127</v>
      </c>
      <c r="U44" s="7" t="s">
        <v>127</v>
      </c>
      <c r="V44" s="7" t="s">
        <v>159</v>
      </c>
      <c r="W44" s="7"/>
      <c r="X44" s="7"/>
      <c r="Y44" s="7" t="s">
        <v>160</v>
      </c>
      <c r="Z44" s="8" t="s">
        <v>127</v>
      </c>
      <c r="AA44" s="7"/>
      <c r="AB44" s="7"/>
      <c r="AC44" s="7"/>
      <c r="AD44" s="7"/>
      <c r="AE44" s="8"/>
      <c r="AF44" s="9" t="s">
        <v>251</v>
      </c>
      <c r="AG44" s="9" t="s">
        <v>252</v>
      </c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 t="s">
        <v>97</v>
      </c>
      <c r="BN44" s="7" t="s">
        <v>97</v>
      </c>
      <c r="BO44" s="7"/>
      <c r="BP44" s="7"/>
      <c r="BQ44" s="7"/>
      <c r="BR44" s="7" t="s">
        <v>98</v>
      </c>
      <c r="BS44" s="7" t="s">
        <v>98</v>
      </c>
      <c r="BT44" s="7" t="s">
        <v>98</v>
      </c>
      <c r="BU44" s="7" t="s">
        <v>98</v>
      </c>
      <c r="BV44" s="7" t="s">
        <v>98</v>
      </c>
      <c r="BW44" s="7" t="s">
        <v>98</v>
      </c>
      <c r="BX44" s="7" t="s">
        <v>98</v>
      </c>
      <c r="BY44" s="7" t="s">
        <v>98</v>
      </c>
      <c r="BZ44" s="7" t="s">
        <v>98</v>
      </c>
      <c r="CA44" s="7" t="n">
        <v>35</v>
      </c>
      <c r="CB44" s="7" t="n">
        <v>35</v>
      </c>
      <c r="CC44" s="7" t="n">
        <v>35</v>
      </c>
      <c r="CD44" s="7" t="n">
        <v>35</v>
      </c>
      <c r="CE44" s="7" t="n">
        <v>35</v>
      </c>
      <c r="CF44" s="7" t="n">
        <v>35</v>
      </c>
      <c r="CG44" s="7" t="n">
        <v>35</v>
      </c>
      <c r="CH44" s="7" t="n">
        <v>35</v>
      </c>
      <c r="CI44" s="6" t="n">
        <f aca="false">SUMIF($AH44:$CH44,35,Base!$B$5:$BB$5)*7*$Z44</f>
        <v>1036</v>
      </c>
      <c r="CJ44" s="6" t="n">
        <f aca="false">SUMIF($AH44:$CH44,"PR",Base!$B$5:$BB$5)*7*$Z44</f>
        <v>1232</v>
      </c>
      <c r="CK44" s="6"/>
      <c r="CL44" s="6"/>
    </row>
    <row r="45" customFormat="false" ht="13.8" hidden="false" customHeight="false" outlineLevel="0" collapsed="false">
      <c r="A45" s="7" t="s">
        <v>77</v>
      </c>
      <c r="B45" s="7" t="s">
        <v>78</v>
      </c>
      <c r="C45" s="7" t="s">
        <v>79</v>
      </c>
      <c r="D45" s="7" t="s">
        <v>253</v>
      </c>
      <c r="E45" s="7" t="s">
        <v>254</v>
      </c>
      <c r="F45" s="7" t="s">
        <v>17</v>
      </c>
      <c r="G45" s="7" t="s">
        <v>255</v>
      </c>
      <c r="H45" s="7" t="s">
        <v>255</v>
      </c>
      <c r="I45" s="7" t="s">
        <v>84</v>
      </c>
      <c r="J45" s="7" t="s">
        <v>85</v>
      </c>
      <c r="K45" s="8" t="n">
        <v>0</v>
      </c>
      <c r="L45" s="7"/>
      <c r="M45" s="8" t="n">
        <v>0</v>
      </c>
      <c r="N45" s="7"/>
      <c r="O45" s="7" t="s">
        <v>256</v>
      </c>
      <c r="P45" s="7" t="s">
        <v>127</v>
      </c>
      <c r="Q45" s="8" t="s">
        <v>257</v>
      </c>
      <c r="R45" s="8" t="s">
        <v>258</v>
      </c>
      <c r="S45" s="8" t="s">
        <v>259</v>
      </c>
      <c r="T45" s="8" t="s">
        <v>127</v>
      </c>
      <c r="U45" s="7" t="s">
        <v>127</v>
      </c>
      <c r="V45" s="7" t="s">
        <v>159</v>
      </c>
      <c r="W45" s="7"/>
      <c r="X45" s="7"/>
      <c r="Y45" s="7" t="s">
        <v>160</v>
      </c>
      <c r="Z45" s="8" t="s">
        <v>127</v>
      </c>
      <c r="AA45" s="7"/>
      <c r="AB45" s="7"/>
      <c r="AC45" s="7"/>
      <c r="AD45" s="7"/>
      <c r="AE45" s="8"/>
      <c r="AF45" s="9" t="s">
        <v>260</v>
      </c>
      <c r="AG45" s="9" t="s">
        <v>247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 t="s">
        <v>97</v>
      </c>
      <c r="BN45" s="7" t="s">
        <v>97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 t="s">
        <v>98</v>
      </c>
      <c r="CF45" s="7" t="s">
        <v>98</v>
      </c>
      <c r="CG45" s="7" t="s">
        <v>98</v>
      </c>
      <c r="CH45" s="7" t="s">
        <v>98</v>
      </c>
      <c r="CI45" s="6" t="n">
        <f aca="false">SUMIF($AH45:$CH45,35,Base!$B$5:$BB$5)*7*$Z45</f>
        <v>0</v>
      </c>
      <c r="CJ45" s="6" t="n">
        <f aca="false">SUMIF($AH45:$CH45,"PR",Base!$B$5:$BB$5)*7*$Z45</f>
        <v>504</v>
      </c>
      <c r="CK45" s="6"/>
      <c r="CL45" s="6"/>
    </row>
    <row r="46" customFormat="false" ht="13.8" hidden="false" customHeight="false" outlineLevel="0" collapsed="false">
      <c r="A46" s="7" t="s">
        <v>77</v>
      </c>
      <c r="B46" s="7" t="s">
        <v>78</v>
      </c>
      <c r="C46" s="7" t="s">
        <v>79</v>
      </c>
      <c r="D46" s="7" t="s">
        <v>261</v>
      </c>
      <c r="E46" s="7" t="s">
        <v>262</v>
      </c>
      <c r="F46" s="7" t="s">
        <v>17</v>
      </c>
      <c r="G46" s="7" t="s">
        <v>255</v>
      </c>
      <c r="H46" s="7" t="s">
        <v>255</v>
      </c>
      <c r="I46" s="7" t="s">
        <v>84</v>
      </c>
      <c r="J46" s="7" t="s">
        <v>85</v>
      </c>
      <c r="K46" s="8" t="n">
        <v>0</v>
      </c>
      <c r="L46" s="7"/>
      <c r="M46" s="8" t="n">
        <v>0</v>
      </c>
      <c r="N46" s="7"/>
      <c r="O46" s="7" t="s">
        <v>256</v>
      </c>
      <c r="P46" s="7" t="s">
        <v>127</v>
      </c>
      <c r="Q46" s="8" t="s">
        <v>257</v>
      </c>
      <c r="R46" s="8" t="s">
        <v>258</v>
      </c>
      <c r="S46" s="8" t="s">
        <v>259</v>
      </c>
      <c r="T46" s="8" t="s">
        <v>127</v>
      </c>
      <c r="U46" s="7" t="s">
        <v>127</v>
      </c>
      <c r="V46" s="7" t="s">
        <v>159</v>
      </c>
      <c r="W46" s="7"/>
      <c r="X46" s="7"/>
      <c r="Y46" s="7" t="s">
        <v>160</v>
      </c>
      <c r="Z46" s="8" t="s">
        <v>127</v>
      </c>
      <c r="AA46" s="7"/>
      <c r="AB46" s="7"/>
      <c r="AC46" s="7"/>
      <c r="AD46" s="7"/>
      <c r="AE46" s="8"/>
      <c r="AF46" s="9" t="s">
        <v>263</v>
      </c>
      <c r="AG46" s="9" t="s">
        <v>252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 t="s">
        <v>97</v>
      </c>
      <c r="BN46" s="7" t="s">
        <v>97</v>
      </c>
      <c r="BO46" s="7"/>
      <c r="BP46" s="7"/>
      <c r="BQ46" s="7"/>
      <c r="BR46" s="7" t="s">
        <v>98</v>
      </c>
      <c r="BS46" s="7" t="s">
        <v>98</v>
      </c>
      <c r="BT46" s="7" t="s">
        <v>98</v>
      </c>
      <c r="BU46" s="7" t="s">
        <v>98</v>
      </c>
      <c r="BV46" s="7" t="s">
        <v>98</v>
      </c>
      <c r="BW46" s="7" t="s">
        <v>98</v>
      </c>
      <c r="BX46" s="7" t="s">
        <v>98</v>
      </c>
      <c r="BY46" s="7" t="s">
        <v>98</v>
      </c>
      <c r="BZ46" s="7" t="s">
        <v>98</v>
      </c>
      <c r="CA46" s="7" t="s">
        <v>98</v>
      </c>
      <c r="CB46" s="7" t="s">
        <v>98</v>
      </c>
      <c r="CC46" s="7" t="s">
        <v>98</v>
      </c>
      <c r="CD46" s="7" t="s">
        <v>98</v>
      </c>
      <c r="CE46" s="7" t="s">
        <v>98</v>
      </c>
      <c r="CF46" s="7" t="s">
        <v>98</v>
      </c>
      <c r="CG46" s="7" t="s">
        <v>98</v>
      </c>
      <c r="CH46" s="7" t="s">
        <v>98</v>
      </c>
      <c r="CI46" s="6" t="n">
        <f aca="false">SUMIF($AH46:$CH46,35,Base!$B$5:$BB$5)*7*$Z46</f>
        <v>0</v>
      </c>
      <c r="CJ46" s="6" t="n">
        <f aca="false">SUMIF($AH46:$CH46,"PR",Base!$B$5:$BB$5)*7*$Z46</f>
        <v>2268</v>
      </c>
      <c r="CK46" s="6"/>
      <c r="CL46" s="6"/>
    </row>
    <row r="47" customFormat="false" ht="13.8" hidden="false" customHeight="false" outlineLevel="0" collapsed="false">
      <c r="A47" s="7" t="s">
        <v>77</v>
      </c>
      <c r="B47" s="7" t="s">
        <v>78</v>
      </c>
      <c r="C47" s="7" t="s">
        <v>173</v>
      </c>
      <c r="D47" s="7" t="s">
        <v>264</v>
      </c>
      <c r="E47" s="7" t="s">
        <v>265</v>
      </c>
      <c r="F47" s="7" t="s">
        <v>17</v>
      </c>
      <c r="G47" s="7" t="s">
        <v>266</v>
      </c>
      <c r="H47" s="7" t="s">
        <v>266</v>
      </c>
      <c r="I47" s="7" t="s">
        <v>84</v>
      </c>
      <c r="J47" s="7" t="s">
        <v>85</v>
      </c>
      <c r="K47" s="8" t="n">
        <v>0</v>
      </c>
      <c r="L47" s="7"/>
      <c r="M47" s="8" t="n">
        <v>0</v>
      </c>
      <c r="N47" s="7"/>
      <c r="O47" s="7" t="s">
        <v>267</v>
      </c>
      <c r="P47" s="7" t="s">
        <v>155</v>
      </c>
      <c r="Q47" s="8" t="s">
        <v>268</v>
      </c>
      <c r="R47" s="8" t="s">
        <v>258</v>
      </c>
      <c r="S47" s="8" t="s">
        <v>269</v>
      </c>
      <c r="T47" s="8" t="s">
        <v>127</v>
      </c>
      <c r="U47" s="7" t="s">
        <v>127</v>
      </c>
      <c r="V47" s="7" t="s">
        <v>159</v>
      </c>
      <c r="W47" s="7"/>
      <c r="X47" s="7"/>
      <c r="Y47" s="7" t="s">
        <v>160</v>
      </c>
      <c r="Z47" s="8" t="s">
        <v>127</v>
      </c>
      <c r="AA47" s="7"/>
      <c r="AB47" s="7"/>
      <c r="AC47" s="7"/>
      <c r="AD47" s="7"/>
      <c r="AE47" s="8"/>
      <c r="AF47" s="9" t="s">
        <v>270</v>
      </c>
      <c r="AG47" s="9" t="s">
        <v>247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 t="s">
        <v>97</v>
      </c>
      <c r="BN47" s="7" t="s">
        <v>97</v>
      </c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 t="s">
        <v>98</v>
      </c>
      <c r="CF47" s="7" t="s">
        <v>98</v>
      </c>
      <c r="CG47" s="7" t="s">
        <v>98</v>
      </c>
      <c r="CH47" s="7" t="s">
        <v>98</v>
      </c>
      <c r="CI47" s="6" t="n">
        <f aca="false">SUMIF($AH47:$CH47,35,Base!$B$5:$BB$5)*7*$Z47</f>
        <v>0</v>
      </c>
      <c r="CJ47" s="6" t="n">
        <f aca="false">SUMIF($AH47:$CH47,"PR",Base!$B$5:$BB$5)*7*$Z47</f>
        <v>504</v>
      </c>
      <c r="CK47" s="6"/>
      <c r="CL47" s="6"/>
    </row>
    <row r="48" customFormat="false" ht="13.8" hidden="false" customHeight="false" outlineLevel="0" collapsed="false">
      <c r="A48" s="7" t="s">
        <v>77</v>
      </c>
      <c r="B48" s="7" t="s">
        <v>78</v>
      </c>
      <c r="C48" s="7" t="s">
        <v>173</v>
      </c>
      <c r="D48" s="7" t="s">
        <v>271</v>
      </c>
      <c r="E48" s="7" t="s">
        <v>272</v>
      </c>
      <c r="F48" s="7" t="s">
        <v>17</v>
      </c>
      <c r="G48" s="7" t="s">
        <v>266</v>
      </c>
      <c r="H48" s="7" t="s">
        <v>266</v>
      </c>
      <c r="I48" s="7" t="s">
        <v>84</v>
      </c>
      <c r="J48" s="7" t="s">
        <v>85</v>
      </c>
      <c r="K48" s="8" t="n">
        <v>0</v>
      </c>
      <c r="L48" s="7"/>
      <c r="M48" s="8" t="n">
        <v>0</v>
      </c>
      <c r="N48" s="7"/>
      <c r="O48" s="7" t="s">
        <v>267</v>
      </c>
      <c r="P48" s="7" t="s">
        <v>155</v>
      </c>
      <c r="Q48" s="8" t="s">
        <v>273</v>
      </c>
      <c r="R48" s="8" t="s">
        <v>258</v>
      </c>
      <c r="S48" s="8" t="s">
        <v>274</v>
      </c>
      <c r="T48" s="8" t="s">
        <v>127</v>
      </c>
      <c r="U48" s="7" t="s">
        <v>127</v>
      </c>
      <c r="V48" s="7" t="s">
        <v>159</v>
      </c>
      <c r="W48" s="7"/>
      <c r="X48" s="7"/>
      <c r="Y48" s="7" t="s">
        <v>160</v>
      </c>
      <c r="Z48" s="8" t="s">
        <v>127</v>
      </c>
      <c r="AA48" s="7"/>
      <c r="AB48" s="7"/>
      <c r="AC48" s="7"/>
      <c r="AD48" s="7"/>
      <c r="AE48" s="8"/>
      <c r="AF48" s="9" t="s">
        <v>275</v>
      </c>
      <c r="AG48" s="9" t="s">
        <v>252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 t="s">
        <v>97</v>
      </c>
      <c r="BN48" s="7" t="s">
        <v>97</v>
      </c>
      <c r="BO48" s="7"/>
      <c r="BP48" s="7"/>
      <c r="BQ48" s="7"/>
      <c r="BR48" s="7" t="s">
        <v>98</v>
      </c>
      <c r="BS48" s="7" t="s">
        <v>98</v>
      </c>
      <c r="BT48" s="7" t="s">
        <v>98</v>
      </c>
      <c r="BU48" s="7" t="s">
        <v>98</v>
      </c>
      <c r="BV48" s="7" t="s">
        <v>98</v>
      </c>
      <c r="BW48" s="7" t="s">
        <v>98</v>
      </c>
      <c r="BX48" s="7" t="s">
        <v>98</v>
      </c>
      <c r="BY48" s="7" t="s">
        <v>98</v>
      </c>
      <c r="BZ48" s="7" t="s">
        <v>98</v>
      </c>
      <c r="CA48" s="7" t="s">
        <v>98</v>
      </c>
      <c r="CB48" s="7" t="s">
        <v>98</v>
      </c>
      <c r="CC48" s="7" t="s">
        <v>98</v>
      </c>
      <c r="CD48" s="7" t="s">
        <v>98</v>
      </c>
      <c r="CE48" s="7" t="s">
        <v>98</v>
      </c>
      <c r="CF48" s="7" t="s">
        <v>98</v>
      </c>
      <c r="CG48" s="7" t="s">
        <v>98</v>
      </c>
      <c r="CH48" s="7" t="s">
        <v>98</v>
      </c>
      <c r="CI48" s="6" t="n">
        <f aca="false">SUMIF($AH48:$CH48,35,Base!$B$5:$BB$5)*7*$Z48</f>
        <v>0</v>
      </c>
      <c r="CJ48" s="6" t="n">
        <f aca="false">SUMIF($AH48:$CH48,"PR",Base!$B$5:$BB$5)*7*$Z48</f>
        <v>2268</v>
      </c>
      <c r="CK48" s="6"/>
      <c r="CL48" s="6"/>
    </row>
    <row r="49" customFormat="false" ht="13.8" hidden="false" customHeight="false" outlineLevel="0" collapsed="false">
      <c r="A49" s="7" t="s">
        <v>77</v>
      </c>
      <c r="B49" s="7" t="s">
        <v>78</v>
      </c>
      <c r="C49" s="7" t="s">
        <v>276</v>
      </c>
      <c r="D49" s="7" t="s">
        <v>277</v>
      </c>
      <c r="E49" s="7" t="s">
        <v>278</v>
      </c>
      <c r="F49" s="7" t="s">
        <v>17</v>
      </c>
      <c r="G49" s="7" t="s">
        <v>279</v>
      </c>
      <c r="H49" s="7" t="s">
        <v>279</v>
      </c>
      <c r="I49" s="7" t="s">
        <v>84</v>
      </c>
      <c r="J49" s="7" t="s">
        <v>85</v>
      </c>
      <c r="K49" s="8" t="n">
        <v>0</v>
      </c>
      <c r="L49" s="7"/>
      <c r="M49" s="8" t="n">
        <v>0</v>
      </c>
      <c r="N49" s="7"/>
      <c r="O49" s="7" t="s">
        <v>280</v>
      </c>
      <c r="P49" s="7" t="s">
        <v>155</v>
      </c>
      <c r="Q49" s="8" t="s">
        <v>273</v>
      </c>
      <c r="R49" s="8" t="s">
        <v>281</v>
      </c>
      <c r="S49" s="8" t="s">
        <v>282</v>
      </c>
      <c r="T49" s="8" t="s">
        <v>127</v>
      </c>
      <c r="U49" s="7" t="s">
        <v>127</v>
      </c>
      <c r="V49" s="7" t="s">
        <v>159</v>
      </c>
      <c r="W49" s="7"/>
      <c r="X49" s="7"/>
      <c r="Y49" s="7" t="s">
        <v>160</v>
      </c>
      <c r="Z49" s="8" t="s">
        <v>127</v>
      </c>
      <c r="AA49" s="7"/>
      <c r="AB49" s="7"/>
      <c r="AC49" s="7"/>
      <c r="AD49" s="7"/>
      <c r="AE49" s="8"/>
      <c r="AF49" s="9" t="s">
        <v>217</v>
      </c>
      <c r="AG49" s="9" t="s">
        <v>283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 t="s">
        <v>97</v>
      </c>
      <c r="BN49" s="7" t="s">
        <v>97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 t="s">
        <v>98</v>
      </c>
      <c r="CF49" s="7" t="s">
        <v>98</v>
      </c>
      <c r="CG49" s="7" t="s">
        <v>98</v>
      </c>
      <c r="CH49" s="7" t="s">
        <v>98</v>
      </c>
      <c r="CI49" s="6" t="n">
        <f aca="false">SUMIF($AH49:$CH49,35,Base!$B$5:$BB$5)*7*$Z49</f>
        <v>0</v>
      </c>
      <c r="CJ49" s="6" t="n">
        <f aca="false">SUMIF($AH49:$CH49,"PR",Base!$B$5:$BB$5)*7*$Z49</f>
        <v>504</v>
      </c>
      <c r="CK49" s="6"/>
      <c r="CL49" s="6"/>
    </row>
    <row r="50" customFormat="false" ht="13.8" hidden="false" customHeight="false" outlineLevel="0" collapsed="false">
      <c r="A50" s="7" t="s">
        <v>77</v>
      </c>
      <c r="B50" s="7" t="s">
        <v>78</v>
      </c>
      <c r="C50" s="7" t="s">
        <v>276</v>
      </c>
      <c r="D50" s="7" t="s">
        <v>284</v>
      </c>
      <c r="E50" s="7" t="s">
        <v>285</v>
      </c>
      <c r="F50" s="7" t="s">
        <v>17</v>
      </c>
      <c r="G50" s="7" t="s">
        <v>279</v>
      </c>
      <c r="H50" s="7" t="s">
        <v>279</v>
      </c>
      <c r="I50" s="7" t="s">
        <v>84</v>
      </c>
      <c r="J50" s="7" t="s">
        <v>85</v>
      </c>
      <c r="K50" s="8" t="n">
        <v>0</v>
      </c>
      <c r="L50" s="7"/>
      <c r="M50" s="8" t="n">
        <v>0</v>
      </c>
      <c r="N50" s="7"/>
      <c r="O50" s="7" t="s">
        <v>280</v>
      </c>
      <c r="P50" s="7" t="s">
        <v>155</v>
      </c>
      <c r="Q50" s="8" t="s">
        <v>286</v>
      </c>
      <c r="R50" s="8" t="s">
        <v>287</v>
      </c>
      <c r="S50" s="8" t="s">
        <v>282</v>
      </c>
      <c r="T50" s="8" t="s">
        <v>127</v>
      </c>
      <c r="U50" s="7" t="s">
        <v>127</v>
      </c>
      <c r="V50" s="7" t="s">
        <v>159</v>
      </c>
      <c r="W50" s="7"/>
      <c r="X50" s="7"/>
      <c r="Y50" s="7" t="s">
        <v>160</v>
      </c>
      <c r="Z50" s="8" t="s">
        <v>127</v>
      </c>
      <c r="AA50" s="7"/>
      <c r="AB50" s="7"/>
      <c r="AC50" s="7"/>
      <c r="AD50" s="7"/>
      <c r="AE50" s="8"/>
      <c r="AF50" s="9" t="s">
        <v>275</v>
      </c>
      <c r="AG50" s="9" t="s">
        <v>288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 t="s">
        <v>97</v>
      </c>
      <c r="BN50" s="7" t="s">
        <v>97</v>
      </c>
      <c r="BO50" s="7"/>
      <c r="BP50" s="7"/>
      <c r="BQ50" s="7"/>
      <c r="BR50" s="7" t="s">
        <v>98</v>
      </c>
      <c r="BS50" s="7" t="s">
        <v>98</v>
      </c>
      <c r="BT50" s="7" t="s">
        <v>98</v>
      </c>
      <c r="BU50" s="7" t="s">
        <v>98</v>
      </c>
      <c r="BV50" s="7" t="s">
        <v>98</v>
      </c>
      <c r="BW50" s="7" t="s">
        <v>98</v>
      </c>
      <c r="BX50" s="7" t="s">
        <v>98</v>
      </c>
      <c r="BY50" s="7" t="s">
        <v>98</v>
      </c>
      <c r="BZ50" s="7" t="s">
        <v>98</v>
      </c>
      <c r="CA50" s="7" t="s">
        <v>98</v>
      </c>
      <c r="CB50" s="7" t="s">
        <v>98</v>
      </c>
      <c r="CC50" s="7" t="s">
        <v>98</v>
      </c>
      <c r="CD50" s="7" t="s">
        <v>98</v>
      </c>
      <c r="CE50" s="7" t="s">
        <v>98</v>
      </c>
      <c r="CF50" s="7" t="s">
        <v>98</v>
      </c>
      <c r="CG50" s="7" t="s">
        <v>98</v>
      </c>
      <c r="CH50" s="7" t="s">
        <v>98</v>
      </c>
      <c r="CI50" s="6" t="n">
        <f aca="false">SUMIF($AH50:$CH50,35,Base!$B$5:$BB$5)*7*$Z50</f>
        <v>0</v>
      </c>
      <c r="CJ50" s="6" t="n">
        <f aca="false">SUMIF($AH50:$CH50,"PR",Base!$B$5:$BB$5)*7*$Z50</f>
        <v>2268</v>
      </c>
      <c r="CK50" s="6"/>
      <c r="CL50" s="6"/>
    </row>
    <row r="51" customFormat="false" ht="13.8" hidden="false" customHeight="false" outlineLevel="0" collapsed="false">
      <c r="A51" s="7" t="s">
        <v>77</v>
      </c>
      <c r="B51" s="7" t="s">
        <v>78</v>
      </c>
      <c r="C51" s="7" t="s">
        <v>289</v>
      </c>
      <c r="D51" s="7" t="s">
        <v>290</v>
      </c>
      <c r="E51" s="7" t="s">
        <v>291</v>
      </c>
      <c r="F51" s="7" t="s">
        <v>17</v>
      </c>
      <c r="G51" s="7" t="s">
        <v>292</v>
      </c>
      <c r="H51" s="7" t="s">
        <v>293</v>
      </c>
      <c r="I51" s="7" t="s">
        <v>84</v>
      </c>
      <c r="J51" s="7" t="s">
        <v>85</v>
      </c>
      <c r="K51" s="8" t="n">
        <v>0</v>
      </c>
      <c r="L51" s="7"/>
      <c r="M51" s="8" t="n">
        <v>0</v>
      </c>
      <c r="N51" s="7"/>
      <c r="O51" s="7" t="s">
        <v>294</v>
      </c>
      <c r="P51" s="7" t="s">
        <v>108</v>
      </c>
      <c r="Q51" s="8" t="s">
        <v>199</v>
      </c>
      <c r="R51" s="8" t="s">
        <v>295</v>
      </c>
      <c r="S51" s="8" t="s">
        <v>296</v>
      </c>
      <c r="T51" s="8" t="s">
        <v>127</v>
      </c>
      <c r="U51" s="7" t="s">
        <v>127</v>
      </c>
      <c r="V51" s="7" t="s">
        <v>159</v>
      </c>
      <c r="W51" s="7"/>
      <c r="X51" s="7"/>
      <c r="Y51" s="7" t="s">
        <v>160</v>
      </c>
      <c r="Z51" s="8" t="s">
        <v>127</v>
      </c>
      <c r="AA51" s="7"/>
      <c r="AB51" s="7"/>
      <c r="AC51" s="7"/>
      <c r="AD51" s="7"/>
      <c r="AE51" s="8"/>
      <c r="AF51" s="9" t="s">
        <v>217</v>
      </c>
      <c r="AG51" s="9" t="s">
        <v>297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 t="s">
        <v>97</v>
      </c>
      <c r="BN51" s="7" t="s">
        <v>97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 t="s">
        <v>98</v>
      </c>
      <c r="CF51" s="7" t="s">
        <v>98</v>
      </c>
      <c r="CG51" s="7" t="s">
        <v>98</v>
      </c>
      <c r="CH51" s="7" t="s">
        <v>98</v>
      </c>
      <c r="CI51" s="6" t="n">
        <f aca="false">SUMIF($AH51:$CH51,35,Base!$B$5:$BB$5)*7*$Z51</f>
        <v>0</v>
      </c>
      <c r="CJ51" s="6" t="n">
        <f aca="false">SUMIF($AH51:$CH51,"PR",Base!$B$5:$BB$5)*7*$Z51</f>
        <v>504</v>
      </c>
      <c r="CK51" s="6"/>
      <c r="CL51" s="6"/>
    </row>
    <row r="52" customFormat="false" ht="13.8" hidden="false" customHeight="false" outlineLevel="0" collapsed="false">
      <c r="A52" s="7" t="s">
        <v>77</v>
      </c>
      <c r="B52" s="7" t="s">
        <v>78</v>
      </c>
      <c r="C52" s="7" t="s">
        <v>289</v>
      </c>
      <c r="D52" s="7" t="s">
        <v>298</v>
      </c>
      <c r="E52" s="7" t="s">
        <v>299</v>
      </c>
      <c r="F52" s="7" t="s">
        <v>17</v>
      </c>
      <c r="G52" s="7" t="s">
        <v>292</v>
      </c>
      <c r="H52" s="7" t="s">
        <v>293</v>
      </c>
      <c r="I52" s="7" t="s">
        <v>84</v>
      </c>
      <c r="J52" s="7" t="s">
        <v>85</v>
      </c>
      <c r="K52" s="8" t="n">
        <v>0</v>
      </c>
      <c r="L52" s="7"/>
      <c r="M52" s="8" t="n">
        <v>0</v>
      </c>
      <c r="N52" s="7"/>
      <c r="O52" s="7" t="s">
        <v>294</v>
      </c>
      <c r="P52" s="7" t="s">
        <v>108</v>
      </c>
      <c r="Q52" s="8" t="s">
        <v>199</v>
      </c>
      <c r="R52" s="8" t="s">
        <v>295</v>
      </c>
      <c r="S52" s="8" t="s">
        <v>296</v>
      </c>
      <c r="T52" s="8" t="s">
        <v>127</v>
      </c>
      <c r="U52" s="7" t="s">
        <v>127</v>
      </c>
      <c r="V52" s="7" t="s">
        <v>159</v>
      </c>
      <c r="W52" s="7"/>
      <c r="X52" s="7"/>
      <c r="Y52" s="7" t="s">
        <v>160</v>
      </c>
      <c r="Z52" s="8" t="s">
        <v>127</v>
      </c>
      <c r="AA52" s="7"/>
      <c r="AB52" s="7"/>
      <c r="AC52" s="7"/>
      <c r="AD52" s="7"/>
      <c r="AE52" s="8"/>
      <c r="AF52" s="9" t="s">
        <v>275</v>
      </c>
      <c r="AG52" s="9" t="s">
        <v>300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 t="s">
        <v>97</v>
      </c>
      <c r="BN52" s="7" t="s">
        <v>97</v>
      </c>
      <c r="BO52" s="7"/>
      <c r="BP52" s="7"/>
      <c r="BQ52" s="7"/>
      <c r="BR52" s="7" t="s">
        <v>98</v>
      </c>
      <c r="BS52" s="7" t="s">
        <v>98</v>
      </c>
      <c r="BT52" s="7" t="s">
        <v>98</v>
      </c>
      <c r="BU52" s="7" t="s">
        <v>98</v>
      </c>
      <c r="BV52" s="7" t="s">
        <v>98</v>
      </c>
      <c r="BW52" s="7" t="s">
        <v>98</v>
      </c>
      <c r="BX52" s="7" t="s">
        <v>98</v>
      </c>
      <c r="BY52" s="7" t="s">
        <v>98</v>
      </c>
      <c r="BZ52" s="7" t="s">
        <v>98</v>
      </c>
      <c r="CA52" s="7" t="s">
        <v>98</v>
      </c>
      <c r="CB52" s="7" t="s">
        <v>98</v>
      </c>
      <c r="CC52" s="7" t="s">
        <v>98</v>
      </c>
      <c r="CD52" s="7" t="s">
        <v>98</v>
      </c>
      <c r="CE52" s="7" t="s">
        <v>98</v>
      </c>
      <c r="CF52" s="7" t="n">
        <v>35</v>
      </c>
      <c r="CG52" s="7" t="n">
        <v>35</v>
      </c>
      <c r="CH52" s="7" t="n">
        <v>35</v>
      </c>
      <c r="CI52" s="6" t="n">
        <f aca="false">SUMIF($AH52:$CH52,35,Base!$B$5:$BB$5)*7*$Z52</f>
        <v>364</v>
      </c>
      <c r="CJ52" s="6" t="n">
        <f aca="false">SUMIF($AH52:$CH52,"PR",Base!$B$5:$BB$5)*7*$Z52</f>
        <v>1904</v>
      </c>
      <c r="CK52" s="6"/>
      <c r="CL52" s="6"/>
    </row>
    <row r="53" customFormat="false" ht="13.8" hidden="false" customHeight="false" outlineLevel="0" collapsed="false">
      <c r="A53" s="7" t="s">
        <v>77</v>
      </c>
      <c r="B53" s="7" t="s">
        <v>78</v>
      </c>
      <c r="C53" s="7" t="s">
        <v>118</v>
      </c>
      <c r="D53" s="7" t="s">
        <v>301</v>
      </c>
      <c r="E53" s="7" t="s">
        <v>302</v>
      </c>
      <c r="F53" s="7" t="s">
        <v>17</v>
      </c>
      <c r="G53" s="7" t="s">
        <v>303</v>
      </c>
      <c r="H53" s="7" t="s">
        <v>303</v>
      </c>
      <c r="I53" s="7" t="s">
        <v>84</v>
      </c>
      <c r="J53" s="7" t="s">
        <v>85</v>
      </c>
      <c r="K53" s="8" t="n">
        <v>0</v>
      </c>
      <c r="L53" s="7"/>
      <c r="M53" s="8" t="n">
        <v>0</v>
      </c>
      <c r="N53" s="7"/>
      <c r="O53" s="7" t="s">
        <v>304</v>
      </c>
      <c r="P53" s="7" t="s">
        <v>108</v>
      </c>
      <c r="Q53" s="8" t="s">
        <v>199</v>
      </c>
      <c r="R53" s="8" t="s">
        <v>305</v>
      </c>
      <c r="S53" s="8" t="s">
        <v>306</v>
      </c>
      <c r="T53" s="8" t="s">
        <v>127</v>
      </c>
      <c r="U53" s="7" t="s">
        <v>127</v>
      </c>
      <c r="V53" s="7" t="s">
        <v>159</v>
      </c>
      <c r="W53" s="7"/>
      <c r="X53" s="7"/>
      <c r="Y53" s="7" t="s">
        <v>160</v>
      </c>
      <c r="Z53" s="8" t="s">
        <v>127</v>
      </c>
      <c r="AA53" s="7"/>
      <c r="AB53" s="7"/>
      <c r="AC53" s="7"/>
      <c r="AD53" s="7"/>
      <c r="AE53" s="8"/>
      <c r="AF53" s="9" t="s">
        <v>307</v>
      </c>
      <c r="AG53" s="9" t="s">
        <v>308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 t="s">
        <v>97</v>
      </c>
      <c r="BN53" s="7" t="s">
        <v>97</v>
      </c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 t="s">
        <v>98</v>
      </c>
      <c r="CE53" s="7" t="s">
        <v>98</v>
      </c>
      <c r="CF53" s="7" t="s">
        <v>98</v>
      </c>
      <c r="CG53" s="7" t="s">
        <v>98</v>
      </c>
      <c r="CH53" s="7" t="s">
        <v>98</v>
      </c>
      <c r="CI53" s="6" t="n">
        <f aca="false">SUMIF($AH53:$CH53,35,Base!$B$5:$BB$5)*7*$Z53</f>
        <v>0</v>
      </c>
      <c r="CJ53" s="6" t="n">
        <f aca="false">SUMIF($AH53:$CH53,"PR",Base!$B$5:$BB$5)*7*$Z53</f>
        <v>644</v>
      </c>
      <c r="CK53" s="6"/>
      <c r="CL53" s="6"/>
    </row>
    <row r="54" customFormat="false" ht="13.8" hidden="false" customHeight="false" outlineLevel="0" collapsed="false">
      <c r="A54" s="7" t="s">
        <v>77</v>
      </c>
      <c r="B54" s="7" t="s">
        <v>78</v>
      </c>
      <c r="C54" s="7" t="s">
        <v>118</v>
      </c>
      <c r="D54" s="7" t="s">
        <v>309</v>
      </c>
      <c r="E54" s="7" t="s">
        <v>310</v>
      </c>
      <c r="F54" s="7" t="s">
        <v>17</v>
      </c>
      <c r="G54" s="7" t="s">
        <v>303</v>
      </c>
      <c r="H54" s="7" t="s">
        <v>303</v>
      </c>
      <c r="I54" s="7" t="s">
        <v>84</v>
      </c>
      <c r="J54" s="7" t="s">
        <v>85</v>
      </c>
      <c r="K54" s="8" t="n">
        <v>0</v>
      </c>
      <c r="L54" s="7"/>
      <c r="M54" s="8" t="n">
        <v>0</v>
      </c>
      <c r="N54" s="7"/>
      <c r="O54" s="7" t="s">
        <v>304</v>
      </c>
      <c r="P54" s="7" t="s">
        <v>108</v>
      </c>
      <c r="Q54" s="8" t="s">
        <v>257</v>
      </c>
      <c r="R54" s="8" t="s">
        <v>305</v>
      </c>
      <c r="S54" s="8" t="s">
        <v>311</v>
      </c>
      <c r="T54" s="8" t="s">
        <v>127</v>
      </c>
      <c r="U54" s="7" t="s">
        <v>127</v>
      </c>
      <c r="V54" s="7" t="s">
        <v>159</v>
      </c>
      <c r="W54" s="7"/>
      <c r="X54" s="7"/>
      <c r="Y54" s="7" t="s">
        <v>160</v>
      </c>
      <c r="Z54" s="8" t="s">
        <v>127</v>
      </c>
      <c r="AA54" s="7"/>
      <c r="AB54" s="7"/>
      <c r="AC54" s="7"/>
      <c r="AD54" s="7"/>
      <c r="AE54" s="8"/>
      <c r="AF54" s="9" t="s">
        <v>312</v>
      </c>
      <c r="AG54" s="9" t="s">
        <v>313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 t="s">
        <v>97</v>
      </c>
      <c r="BN54" s="7" t="s">
        <v>97</v>
      </c>
      <c r="BO54" s="7"/>
      <c r="BP54" s="7"/>
      <c r="BQ54" s="7" t="s">
        <v>98</v>
      </c>
      <c r="BR54" s="7" t="s">
        <v>98</v>
      </c>
      <c r="BS54" s="7" t="s">
        <v>98</v>
      </c>
      <c r="BT54" s="7" t="s">
        <v>98</v>
      </c>
      <c r="BU54" s="7" t="s">
        <v>98</v>
      </c>
      <c r="BV54" s="7" t="s">
        <v>98</v>
      </c>
      <c r="BW54" s="7" t="s">
        <v>98</v>
      </c>
      <c r="BX54" s="7" t="s">
        <v>98</v>
      </c>
      <c r="BY54" s="7" t="s">
        <v>98</v>
      </c>
      <c r="BZ54" s="7" t="s">
        <v>98</v>
      </c>
      <c r="CA54" s="7" t="s">
        <v>98</v>
      </c>
      <c r="CB54" s="7" t="s">
        <v>98</v>
      </c>
      <c r="CC54" s="7" t="n">
        <v>35</v>
      </c>
      <c r="CD54" s="7" t="n">
        <v>35</v>
      </c>
      <c r="CE54" s="7" t="n">
        <v>35</v>
      </c>
      <c r="CF54" s="7" t="n">
        <v>35</v>
      </c>
      <c r="CG54" s="7" t="n">
        <v>35</v>
      </c>
      <c r="CH54" s="7" t="n">
        <v>35</v>
      </c>
      <c r="CI54" s="6" t="n">
        <f aca="false">SUMIF($AH54:$CH54,35,Base!$B$5:$BB$5)*7*$Z54</f>
        <v>784</v>
      </c>
      <c r="CJ54" s="6" t="n">
        <f aca="false">SUMIF($AH54:$CH54,"PR",Base!$B$5:$BB$5)*7*$Z54</f>
        <v>1624</v>
      </c>
      <c r="CK54" s="6"/>
      <c r="CL54" s="6"/>
    </row>
    <row r="55" customFormat="false" ht="13.8" hidden="false" customHeight="false" outlineLevel="0" collapsed="false">
      <c r="A55" s="7" t="s">
        <v>77</v>
      </c>
      <c r="B55" s="7" t="s">
        <v>78</v>
      </c>
      <c r="C55" s="7" t="s">
        <v>118</v>
      </c>
      <c r="D55" s="7" t="s">
        <v>314</v>
      </c>
      <c r="E55" s="7" t="s">
        <v>315</v>
      </c>
      <c r="F55" s="7" t="s">
        <v>17</v>
      </c>
      <c r="G55" s="7" t="s">
        <v>316</v>
      </c>
      <c r="H55" s="7" t="s">
        <v>316</v>
      </c>
      <c r="I55" s="7" t="s">
        <v>84</v>
      </c>
      <c r="J55" s="7" t="s">
        <v>85</v>
      </c>
      <c r="K55" s="8" t="n">
        <v>0</v>
      </c>
      <c r="L55" s="7"/>
      <c r="M55" s="8" t="n">
        <v>0</v>
      </c>
      <c r="N55" s="7"/>
      <c r="O55" s="7" t="s">
        <v>317</v>
      </c>
      <c r="P55" s="7" t="s">
        <v>124</v>
      </c>
      <c r="Q55" s="8" t="s">
        <v>214</v>
      </c>
      <c r="R55" s="8" t="s">
        <v>318</v>
      </c>
      <c r="S55" s="8" t="s">
        <v>319</v>
      </c>
      <c r="T55" s="8" t="s">
        <v>127</v>
      </c>
      <c r="U55" s="7" t="s">
        <v>127</v>
      </c>
      <c r="V55" s="7" t="s">
        <v>159</v>
      </c>
      <c r="W55" s="7"/>
      <c r="X55" s="7"/>
      <c r="Y55" s="7" t="s">
        <v>160</v>
      </c>
      <c r="Z55" s="8" t="s">
        <v>127</v>
      </c>
      <c r="AA55" s="7"/>
      <c r="AB55" s="7"/>
      <c r="AC55" s="7"/>
      <c r="AD55" s="7"/>
      <c r="AE55" s="8"/>
      <c r="AF55" s="9" t="s">
        <v>320</v>
      </c>
      <c r="AG55" s="9" t="s">
        <v>321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 t="s">
        <v>97</v>
      </c>
      <c r="BN55" s="7" t="s">
        <v>97</v>
      </c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 t="s">
        <v>98</v>
      </c>
      <c r="CE55" s="7" t="s">
        <v>98</v>
      </c>
      <c r="CF55" s="7" t="s">
        <v>98</v>
      </c>
      <c r="CG55" s="7" t="s">
        <v>98</v>
      </c>
      <c r="CH55" s="7" t="s">
        <v>98</v>
      </c>
      <c r="CI55" s="6" t="n">
        <f aca="false">SUMIF($AH55:$CH55,35,Base!$B$5:$BB$5)*7*$Z55</f>
        <v>0</v>
      </c>
      <c r="CJ55" s="6" t="n">
        <f aca="false">SUMIF($AH55:$CH55,"PR",Base!$B$5:$BB$5)*7*$Z55</f>
        <v>644</v>
      </c>
      <c r="CK55" s="6"/>
      <c r="CL55" s="6"/>
    </row>
    <row r="56" customFormat="false" ht="13.8" hidden="false" customHeight="false" outlineLevel="0" collapsed="false">
      <c r="A56" s="7" t="s">
        <v>77</v>
      </c>
      <c r="B56" s="7" t="s">
        <v>78</v>
      </c>
      <c r="C56" s="7" t="s">
        <v>118</v>
      </c>
      <c r="D56" s="7" t="s">
        <v>322</v>
      </c>
      <c r="E56" s="7" t="s">
        <v>323</v>
      </c>
      <c r="F56" s="7" t="s">
        <v>17</v>
      </c>
      <c r="G56" s="7" t="s">
        <v>316</v>
      </c>
      <c r="H56" s="7" t="s">
        <v>316</v>
      </c>
      <c r="I56" s="7" t="s">
        <v>84</v>
      </c>
      <c r="J56" s="7" t="s">
        <v>85</v>
      </c>
      <c r="K56" s="8" t="n">
        <v>0</v>
      </c>
      <c r="L56" s="7"/>
      <c r="M56" s="8" t="n">
        <v>0</v>
      </c>
      <c r="N56" s="7"/>
      <c r="O56" s="7" t="s">
        <v>317</v>
      </c>
      <c r="P56" s="7" t="s">
        <v>124</v>
      </c>
      <c r="Q56" s="8" t="s">
        <v>214</v>
      </c>
      <c r="R56" s="8" t="s">
        <v>324</v>
      </c>
      <c r="S56" s="8" t="s">
        <v>325</v>
      </c>
      <c r="T56" s="8" t="s">
        <v>127</v>
      </c>
      <c r="U56" s="7" t="s">
        <v>127</v>
      </c>
      <c r="V56" s="7" t="s">
        <v>159</v>
      </c>
      <c r="W56" s="7"/>
      <c r="X56" s="7"/>
      <c r="Y56" s="7" t="s">
        <v>160</v>
      </c>
      <c r="Z56" s="8" t="s">
        <v>127</v>
      </c>
      <c r="AA56" s="7"/>
      <c r="AB56" s="7"/>
      <c r="AC56" s="7"/>
      <c r="AD56" s="7"/>
      <c r="AE56" s="8"/>
      <c r="AF56" s="9" t="s">
        <v>326</v>
      </c>
      <c r="AG56" s="9" t="s">
        <v>327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 t="s">
        <v>97</v>
      </c>
      <c r="BN56" s="7" t="s">
        <v>97</v>
      </c>
      <c r="BO56" s="7"/>
      <c r="BP56" s="7"/>
      <c r="BQ56" s="7" t="s">
        <v>98</v>
      </c>
      <c r="BR56" s="7" t="s">
        <v>98</v>
      </c>
      <c r="BS56" s="7" t="s">
        <v>98</v>
      </c>
      <c r="BT56" s="7" t="s">
        <v>98</v>
      </c>
      <c r="BU56" s="7" t="s">
        <v>98</v>
      </c>
      <c r="BV56" s="7" t="s">
        <v>98</v>
      </c>
      <c r="BW56" s="7" t="s">
        <v>98</v>
      </c>
      <c r="BX56" s="7" t="s">
        <v>98</v>
      </c>
      <c r="BY56" s="7" t="s">
        <v>98</v>
      </c>
      <c r="BZ56" s="7" t="s">
        <v>98</v>
      </c>
      <c r="CA56" s="7" t="s">
        <v>98</v>
      </c>
      <c r="CB56" s="7" t="s">
        <v>98</v>
      </c>
      <c r="CC56" s="7" t="s">
        <v>98</v>
      </c>
      <c r="CD56" s="7" t="s">
        <v>98</v>
      </c>
      <c r="CE56" s="7" t="s">
        <v>98</v>
      </c>
      <c r="CF56" s="7" t="s">
        <v>98</v>
      </c>
      <c r="CG56" s="7" t="s">
        <v>98</v>
      </c>
      <c r="CH56" s="7" t="s">
        <v>98</v>
      </c>
      <c r="CI56" s="6" t="n">
        <f aca="false">SUMIF($AH56:$CH56,35,Base!$B$5:$BB$5)*7*$Z56</f>
        <v>0</v>
      </c>
      <c r="CJ56" s="6" t="n">
        <f aca="false">SUMIF($AH56:$CH56,"PR",Base!$B$5:$BB$5)*7*$Z56</f>
        <v>2408</v>
      </c>
      <c r="CK56" s="6"/>
      <c r="CL56" s="6"/>
    </row>
    <row r="57" customFormat="false" ht="13.8" hidden="false" customHeight="false" outlineLevel="0" collapsed="false">
      <c r="A57" s="7" t="s">
        <v>77</v>
      </c>
      <c r="B57" s="7" t="s">
        <v>78</v>
      </c>
      <c r="C57" s="7" t="s">
        <v>328</v>
      </c>
      <c r="D57" s="7" t="s">
        <v>329</v>
      </c>
      <c r="E57" s="7" t="s">
        <v>330</v>
      </c>
      <c r="F57" s="7" t="s">
        <v>17</v>
      </c>
      <c r="G57" s="7" t="s">
        <v>331</v>
      </c>
      <c r="H57" s="7" t="s">
        <v>332</v>
      </c>
      <c r="I57" s="7" t="s">
        <v>84</v>
      </c>
      <c r="J57" s="7" t="s">
        <v>85</v>
      </c>
      <c r="K57" s="8" t="n">
        <v>0</v>
      </c>
      <c r="L57" s="7"/>
      <c r="M57" s="8" t="n">
        <v>0</v>
      </c>
      <c r="N57" s="7"/>
      <c r="O57" s="7" t="s">
        <v>333</v>
      </c>
      <c r="P57" s="7" t="s">
        <v>113</v>
      </c>
      <c r="Q57" s="8" t="s">
        <v>334</v>
      </c>
      <c r="R57" s="8" t="s">
        <v>335</v>
      </c>
      <c r="S57" s="8" t="s">
        <v>336</v>
      </c>
      <c r="T57" s="8" t="s">
        <v>127</v>
      </c>
      <c r="U57" s="7" t="s">
        <v>127</v>
      </c>
      <c r="V57" s="7" t="s">
        <v>159</v>
      </c>
      <c r="W57" s="7"/>
      <c r="X57" s="7"/>
      <c r="Y57" s="7" t="s">
        <v>160</v>
      </c>
      <c r="Z57" s="8" t="s">
        <v>127</v>
      </c>
      <c r="AA57" s="7"/>
      <c r="AB57" s="7"/>
      <c r="AC57" s="7"/>
      <c r="AD57" s="7"/>
      <c r="AE57" s="8"/>
      <c r="AF57" s="9" t="s">
        <v>337</v>
      </c>
      <c r="AG57" s="9" t="s">
        <v>321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 t="s">
        <v>97</v>
      </c>
      <c r="BN57" s="7" t="s">
        <v>97</v>
      </c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 t="s">
        <v>98</v>
      </c>
      <c r="CE57" s="7" t="s">
        <v>98</v>
      </c>
      <c r="CF57" s="7" t="s">
        <v>98</v>
      </c>
      <c r="CG57" s="7" t="s">
        <v>98</v>
      </c>
      <c r="CH57" s="7" t="s">
        <v>98</v>
      </c>
      <c r="CI57" s="6" t="n">
        <f aca="false">SUMIF($AH57:$CH57,35,Base!$B$5:$BB$5)*7*$Z57</f>
        <v>0</v>
      </c>
      <c r="CJ57" s="6" t="n">
        <f aca="false">SUMIF($AH57:$CH57,"PR",Base!$B$5:$BB$5)*7*$Z57</f>
        <v>644</v>
      </c>
      <c r="CK57" s="6"/>
      <c r="CL57" s="6"/>
    </row>
    <row r="58" customFormat="false" ht="13.8" hidden="false" customHeight="false" outlineLevel="0" collapsed="false">
      <c r="A58" s="7" t="s">
        <v>77</v>
      </c>
      <c r="B58" s="7" t="s">
        <v>78</v>
      </c>
      <c r="C58" s="7" t="s">
        <v>328</v>
      </c>
      <c r="D58" s="7" t="s">
        <v>338</v>
      </c>
      <c r="E58" s="7" t="s">
        <v>339</v>
      </c>
      <c r="F58" s="7" t="s">
        <v>17</v>
      </c>
      <c r="G58" s="7" t="s">
        <v>331</v>
      </c>
      <c r="H58" s="7" t="s">
        <v>332</v>
      </c>
      <c r="I58" s="7" t="s">
        <v>84</v>
      </c>
      <c r="J58" s="7" t="s">
        <v>85</v>
      </c>
      <c r="K58" s="8" t="n">
        <v>0</v>
      </c>
      <c r="L58" s="7"/>
      <c r="M58" s="8" t="n">
        <v>0</v>
      </c>
      <c r="N58" s="7"/>
      <c r="O58" s="7" t="s">
        <v>333</v>
      </c>
      <c r="P58" s="7" t="s">
        <v>113</v>
      </c>
      <c r="Q58" s="8" t="s">
        <v>340</v>
      </c>
      <c r="R58" s="8" t="s">
        <v>341</v>
      </c>
      <c r="S58" s="8" t="s">
        <v>336</v>
      </c>
      <c r="T58" s="8" t="s">
        <v>127</v>
      </c>
      <c r="U58" s="7" t="s">
        <v>127</v>
      </c>
      <c r="V58" s="7" t="s">
        <v>159</v>
      </c>
      <c r="W58" s="7"/>
      <c r="X58" s="7"/>
      <c r="Y58" s="7" t="s">
        <v>160</v>
      </c>
      <c r="Z58" s="8" t="s">
        <v>127</v>
      </c>
      <c r="AA58" s="7"/>
      <c r="AB58" s="7"/>
      <c r="AC58" s="7"/>
      <c r="AD58" s="7"/>
      <c r="AE58" s="8"/>
      <c r="AF58" s="9" t="s">
        <v>342</v>
      </c>
      <c r="AG58" s="9" t="s">
        <v>327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 t="s">
        <v>97</v>
      </c>
      <c r="BN58" s="7" t="s">
        <v>97</v>
      </c>
      <c r="BO58" s="7"/>
      <c r="BP58" s="7"/>
      <c r="BQ58" s="7" t="s">
        <v>98</v>
      </c>
      <c r="BR58" s="7" t="s">
        <v>98</v>
      </c>
      <c r="BS58" s="7" t="s">
        <v>98</v>
      </c>
      <c r="BT58" s="7" t="s">
        <v>98</v>
      </c>
      <c r="BU58" s="7" t="s">
        <v>98</v>
      </c>
      <c r="BV58" s="7" t="s">
        <v>98</v>
      </c>
      <c r="BW58" s="7" t="s">
        <v>98</v>
      </c>
      <c r="BX58" s="7" t="s">
        <v>98</v>
      </c>
      <c r="BY58" s="7" t="s">
        <v>98</v>
      </c>
      <c r="BZ58" s="7" t="s">
        <v>98</v>
      </c>
      <c r="CA58" s="7" t="s">
        <v>98</v>
      </c>
      <c r="CB58" s="7" t="s">
        <v>98</v>
      </c>
      <c r="CC58" s="7" t="s">
        <v>98</v>
      </c>
      <c r="CD58" s="7" t="s">
        <v>98</v>
      </c>
      <c r="CE58" s="7" t="s">
        <v>98</v>
      </c>
      <c r="CF58" s="7" t="s">
        <v>98</v>
      </c>
      <c r="CG58" s="7" t="s">
        <v>98</v>
      </c>
      <c r="CH58" s="7" t="s">
        <v>98</v>
      </c>
      <c r="CI58" s="6" t="n">
        <f aca="false">SUMIF($AH58:$CH58,35,Base!$B$5:$BB$5)*7*$Z58</f>
        <v>0</v>
      </c>
      <c r="CJ58" s="6" t="n">
        <f aca="false">SUMIF($AH58:$CH58,"PR",Base!$B$5:$BB$5)*7*$Z58</f>
        <v>2408</v>
      </c>
      <c r="CK58" s="6"/>
      <c r="CL58" s="6"/>
    </row>
    <row r="59" customFormat="false" ht="13.8" hidden="false" customHeight="false" outlineLevel="0" collapsed="false">
      <c r="A59" s="7" t="s">
        <v>77</v>
      </c>
      <c r="B59" s="7" t="s">
        <v>78</v>
      </c>
      <c r="C59" s="7" t="s">
        <v>223</v>
      </c>
      <c r="D59" s="7" t="s">
        <v>343</v>
      </c>
      <c r="E59" s="7" t="s">
        <v>344</v>
      </c>
      <c r="F59" s="7" t="s">
        <v>17</v>
      </c>
      <c r="G59" s="7" t="s">
        <v>345</v>
      </c>
      <c r="H59" s="7" t="s">
        <v>346</v>
      </c>
      <c r="I59" s="7" t="s">
        <v>84</v>
      </c>
      <c r="J59" s="7" t="s">
        <v>85</v>
      </c>
      <c r="K59" s="8" t="n">
        <v>98004189184</v>
      </c>
      <c r="L59" s="7"/>
      <c r="M59" s="8" t="n">
        <v>0</v>
      </c>
      <c r="N59" s="7"/>
      <c r="O59" s="7" t="s">
        <v>227</v>
      </c>
      <c r="P59" s="7" t="s">
        <v>117</v>
      </c>
      <c r="Q59" s="8" t="s">
        <v>347</v>
      </c>
      <c r="R59" s="8" t="s">
        <v>347</v>
      </c>
      <c r="S59" s="8" t="s">
        <v>110</v>
      </c>
      <c r="T59" s="8" t="s">
        <v>87</v>
      </c>
      <c r="U59" s="7" t="s">
        <v>87</v>
      </c>
      <c r="V59" s="7" t="s">
        <v>92</v>
      </c>
      <c r="W59" s="7"/>
      <c r="X59" s="7"/>
      <c r="Y59" s="7" t="s">
        <v>160</v>
      </c>
      <c r="Z59" s="8" t="s">
        <v>87</v>
      </c>
      <c r="AA59" s="7"/>
      <c r="AB59" s="7"/>
      <c r="AC59" s="7"/>
      <c r="AD59" s="7"/>
      <c r="AE59" s="8"/>
      <c r="AF59" s="9" t="s">
        <v>348</v>
      </c>
      <c r="AG59" s="9" t="s">
        <v>349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 t="s">
        <v>98</v>
      </c>
      <c r="AT59" s="7" t="s">
        <v>98</v>
      </c>
      <c r="AU59" s="7" t="s">
        <v>98</v>
      </c>
      <c r="AV59" s="7" t="s">
        <v>98</v>
      </c>
      <c r="AW59" s="7" t="s">
        <v>98</v>
      </c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 t="s">
        <v>97</v>
      </c>
      <c r="BN59" s="7" t="s">
        <v>97</v>
      </c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6" t="n">
        <f aca="false">SUMIF($AH59:$CH59,35,Base!$B$5:$BB$5)*7*$Z59</f>
        <v>0</v>
      </c>
      <c r="CJ59" s="6" t="n">
        <f aca="false">SUMIF($AH59:$CH59,"PR",Base!$B$5:$BB$5)*7*$Z59</f>
        <v>175</v>
      </c>
      <c r="CK59" s="6"/>
      <c r="CL59" s="6"/>
    </row>
    <row r="60" customFormat="false" ht="13.8" hidden="false" customHeight="false" outlineLevel="0" collapsed="false">
      <c r="A60" s="7" t="s">
        <v>77</v>
      </c>
      <c r="B60" s="7" t="s">
        <v>78</v>
      </c>
      <c r="C60" s="7" t="s">
        <v>79</v>
      </c>
      <c r="D60" s="7" t="s">
        <v>350</v>
      </c>
      <c r="E60" s="7" t="s">
        <v>351</v>
      </c>
      <c r="F60" s="7" t="s">
        <v>17</v>
      </c>
      <c r="G60" s="7" t="s">
        <v>352</v>
      </c>
      <c r="H60" s="7" t="s">
        <v>353</v>
      </c>
      <c r="I60" s="7" t="s">
        <v>84</v>
      </c>
      <c r="J60" s="7" t="s">
        <v>85</v>
      </c>
      <c r="K60" s="8" t="n">
        <v>0</v>
      </c>
      <c r="L60" s="7"/>
      <c r="M60" s="8" t="n">
        <v>0</v>
      </c>
      <c r="N60" s="7"/>
      <c r="O60" s="7" t="s">
        <v>354</v>
      </c>
      <c r="P60" s="7" t="s">
        <v>87</v>
      </c>
      <c r="Q60" s="8" t="s">
        <v>355</v>
      </c>
      <c r="R60" s="8" t="s">
        <v>355</v>
      </c>
      <c r="S60" s="8" t="s">
        <v>110</v>
      </c>
      <c r="T60" s="8" t="s">
        <v>108</v>
      </c>
      <c r="U60" s="7" t="s">
        <v>87</v>
      </c>
      <c r="V60" s="7" t="s">
        <v>92</v>
      </c>
      <c r="W60" s="7"/>
      <c r="X60" s="7"/>
      <c r="Y60" s="7" t="s">
        <v>125</v>
      </c>
      <c r="Z60" s="8" t="s">
        <v>94</v>
      </c>
      <c r="AA60" s="7"/>
      <c r="AB60" s="7"/>
      <c r="AC60" s="7"/>
      <c r="AD60" s="7"/>
      <c r="AE60" s="8"/>
      <c r="AF60" s="9" t="s">
        <v>356</v>
      </c>
      <c r="AG60" s="9" t="s">
        <v>162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 t="s">
        <v>97</v>
      </c>
      <c r="BN60" s="7" t="s">
        <v>97</v>
      </c>
      <c r="BO60" s="7"/>
      <c r="BP60" s="7"/>
      <c r="BQ60" s="7"/>
      <c r="BR60" s="7"/>
      <c r="BS60" s="7"/>
      <c r="BT60" s="7"/>
      <c r="BU60" s="7"/>
      <c r="BV60" s="7" t="s">
        <v>98</v>
      </c>
      <c r="BW60" s="7" t="s">
        <v>98</v>
      </c>
      <c r="BX60" s="7" t="s">
        <v>98</v>
      </c>
      <c r="BY60" s="7" t="s">
        <v>98</v>
      </c>
      <c r="BZ60" s="7" t="s">
        <v>98</v>
      </c>
      <c r="CA60" s="7"/>
      <c r="CB60" s="7"/>
      <c r="CC60" s="7"/>
      <c r="CD60" s="7"/>
      <c r="CE60" s="7"/>
      <c r="CF60" s="7"/>
      <c r="CG60" s="7"/>
      <c r="CH60" s="7"/>
      <c r="CI60" s="6" t="n">
        <f aca="false">SUMIF($AH60:$CH60,35,Base!$B$5:$BB$5)*7*$Z60</f>
        <v>0</v>
      </c>
      <c r="CJ60" s="6" t="n">
        <f aca="false">SUMIF($AH60:$CH60,"PR",Base!$B$5:$BB$5)*7*$Z60</f>
        <v>336</v>
      </c>
      <c r="CK60" s="6"/>
      <c r="CL60" s="6"/>
    </row>
    <row r="61" customFormat="false" ht="13.8" hidden="false" customHeight="false" outlineLevel="0" collapsed="false">
      <c r="A61" s="7" t="s">
        <v>77</v>
      </c>
      <c r="B61" s="7" t="s">
        <v>78</v>
      </c>
      <c r="C61" s="7" t="s">
        <v>79</v>
      </c>
      <c r="D61" s="7" t="s">
        <v>350</v>
      </c>
      <c r="E61" s="7" t="s">
        <v>351</v>
      </c>
      <c r="F61" s="7" t="s">
        <v>17</v>
      </c>
      <c r="G61" s="7" t="s">
        <v>352</v>
      </c>
      <c r="H61" s="7" t="s">
        <v>353</v>
      </c>
      <c r="I61" s="7" t="s">
        <v>84</v>
      </c>
      <c r="J61" s="7" t="s">
        <v>85</v>
      </c>
      <c r="K61" s="8" t="n">
        <v>0</v>
      </c>
      <c r="L61" s="7"/>
      <c r="M61" s="8" t="n">
        <v>0</v>
      </c>
      <c r="N61" s="7"/>
      <c r="O61" s="7" t="s">
        <v>354</v>
      </c>
      <c r="P61" s="7" t="s">
        <v>87</v>
      </c>
      <c r="Q61" s="8" t="s">
        <v>355</v>
      </c>
      <c r="R61" s="8" t="s">
        <v>355</v>
      </c>
      <c r="S61" s="8" t="s">
        <v>110</v>
      </c>
      <c r="T61" s="8" t="s">
        <v>108</v>
      </c>
      <c r="U61" s="7" t="s">
        <v>87</v>
      </c>
      <c r="V61" s="7" t="s">
        <v>92</v>
      </c>
      <c r="W61" s="7"/>
      <c r="X61" s="7"/>
      <c r="Y61" s="7" t="s">
        <v>93</v>
      </c>
      <c r="Z61" s="8" t="s">
        <v>94</v>
      </c>
      <c r="AA61" s="7"/>
      <c r="AB61" s="7"/>
      <c r="AC61" s="7"/>
      <c r="AD61" s="7"/>
      <c r="AE61" s="8"/>
      <c r="AF61" s="9" t="s">
        <v>356</v>
      </c>
      <c r="AG61" s="9" t="s">
        <v>162</v>
      </c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 t="s">
        <v>97</v>
      </c>
      <c r="BN61" s="7" t="s">
        <v>97</v>
      </c>
      <c r="BO61" s="7"/>
      <c r="BP61" s="7"/>
      <c r="BQ61" s="7"/>
      <c r="BR61" s="7"/>
      <c r="BS61" s="7"/>
      <c r="BT61" s="7"/>
      <c r="BU61" s="7"/>
      <c r="BV61" s="7" t="s">
        <v>98</v>
      </c>
      <c r="BW61" s="7" t="s">
        <v>98</v>
      </c>
      <c r="BX61" s="7" t="s">
        <v>98</v>
      </c>
      <c r="BY61" s="7" t="s">
        <v>98</v>
      </c>
      <c r="BZ61" s="7" t="s">
        <v>98</v>
      </c>
      <c r="CA61" s="7"/>
      <c r="CB61" s="7"/>
      <c r="CC61" s="7"/>
      <c r="CD61" s="7"/>
      <c r="CE61" s="7"/>
      <c r="CF61" s="7"/>
      <c r="CG61" s="7"/>
      <c r="CH61" s="7"/>
      <c r="CI61" s="6" t="n">
        <f aca="false">SUMIF($AH61:$CH61,35,Base!$B$5:$BB$5)*7*$Z61</f>
        <v>0</v>
      </c>
      <c r="CJ61" s="6" t="n">
        <f aca="false">SUMIF($AH61:$CH61,"PR",Base!$B$5:$BB$5)*7*$Z61</f>
        <v>336</v>
      </c>
      <c r="CK61" s="6"/>
      <c r="CL61" s="6"/>
    </row>
    <row r="62" customFormat="false" ht="13.8" hidden="false" customHeight="false" outlineLevel="0" collapsed="false">
      <c r="A62" s="7" t="s">
        <v>77</v>
      </c>
      <c r="B62" s="7" t="s">
        <v>78</v>
      </c>
      <c r="C62" s="7" t="s">
        <v>79</v>
      </c>
      <c r="D62" s="7" t="s">
        <v>350</v>
      </c>
      <c r="E62" s="7" t="s">
        <v>351</v>
      </c>
      <c r="F62" s="7" t="s">
        <v>17</v>
      </c>
      <c r="G62" s="7" t="s">
        <v>352</v>
      </c>
      <c r="H62" s="7" t="s">
        <v>353</v>
      </c>
      <c r="I62" s="7" t="s">
        <v>84</v>
      </c>
      <c r="J62" s="7" t="s">
        <v>85</v>
      </c>
      <c r="K62" s="8" t="n">
        <v>0</v>
      </c>
      <c r="L62" s="7"/>
      <c r="M62" s="8" t="n">
        <v>0</v>
      </c>
      <c r="N62" s="7"/>
      <c r="O62" s="7" t="s">
        <v>354</v>
      </c>
      <c r="P62" s="7" t="s">
        <v>87</v>
      </c>
      <c r="Q62" s="8" t="s">
        <v>355</v>
      </c>
      <c r="R62" s="8" t="s">
        <v>355</v>
      </c>
      <c r="S62" s="8" t="s">
        <v>110</v>
      </c>
      <c r="T62" s="8" t="s">
        <v>108</v>
      </c>
      <c r="U62" s="7" t="s">
        <v>87</v>
      </c>
      <c r="V62" s="7" t="s">
        <v>92</v>
      </c>
      <c r="W62" s="7"/>
      <c r="X62" s="7"/>
      <c r="Y62" s="7" t="s">
        <v>112</v>
      </c>
      <c r="Z62" s="8" t="s">
        <v>94</v>
      </c>
      <c r="AA62" s="7"/>
      <c r="AB62" s="7"/>
      <c r="AC62" s="7"/>
      <c r="AD62" s="7"/>
      <c r="AE62" s="8"/>
      <c r="AF62" s="9" t="s">
        <v>356</v>
      </c>
      <c r="AG62" s="9" t="s">
        <v>162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 t="s">
        <v>97</v>
      </c>
      <c r="BN62" s="7" t="s">
        <v>97</v>
      </c>
      <c r="BO62" s="7"/>
      <c r="BP62" s="7"/>
      <c r="BQ62" s="7"/>
      <c r="BR62" s="7"/>
      <c r="BS62" s="7"/>
      <c r="BT62" s="7"/>
      <c r="BU62" s="7"/>
      <c r="BV62" s="7" t="s">
        <v>98</v>
      </c>
      <c r="BW62" s="7" t="s">
        <v>98</v>
      </c>
      <c r="BX62" s="7" t="s">
        <v>98</v>
      </c>
      <c r="BY62" s="7" t="s">
        <v>98</v>
      </c>
      <c r="BZ62" s="7" t="s">
        <v>98</v>
      </c>
      <c r="CA62" s="7"/>
      <c r="CB62" s="7"/>
      <c r="CC62" s="7"/>
      <c r="CD62" s="7"/>
      <c r="CE62" s="7"/>
      <c r="CF62" s="7"/>
      <c r="CG62" s="7"/>
      <c r="CH62" s="7"/>
      <c r="CI62" s="6" t="n">
        <f aca="false">SUMIF($AH62:$CH62,35,Base!$B$5:$BB$5)*7*$Z62</f>
        <v>0</v>
      </c>
      <c r="CJ62" s="6" t="n">
        <f aca="false">SUMIF($AH62:$CH62,"PR",Base!$B$5:$BB$5)*7*$Z62</f>
        <v>336</v>
      </c>
      <c r="CK62" s="6"/>
      <c r="CL62" s="6"/>
    </row>
    <row r="63" customFormat="false" ht="13.8" hidden="false" customHeight="false" outlineLevel="0" collapsed="false">
      <c r="A63" s="7" t="s">
        <v>77</v>
      </c>
      <c r="B63" s="7" t="s">
        <v>78</v>
      </c>
      <c r="C63" s="7" t="s">
        <v>79</v>
      </c>
      <c r="D63" s="7" t="s">
        <v>350</v>
      </c>
      <c r="E63" s="7" t="s">
        <v>351</v>
      </c>
      <c r="F63" s="7" t="s">
        <v>17</v>
      </c>
      <c r="G63" s="7" t="s">
        <v>352</v>
      </c>
      <c r="H63" s="7" t="s">
        <v>353</v>
      </c>
      <c r="I63" s="7" t="s">
        <v>84</v>
      </c>
      <c r="J63" s="7" t="s">
        <v>85</v>
      </c>
      <c r="K63" s="8" t="n">
        <v>0</v>
      </c>
      <c r="L63" s="7"/>
      <c r="M63" s="8" t="n">
        <v>0</v>
      </c>
      <c r="N63" s="7"/>
      <c r="O63" s="7" t="s">
        <v>354</v>
      </c>
      <c r="P63" s="7" t="s">
        <v>87</v>
      </c>
      <c r="Q63" s="8" t="s">
        <v>355</v>
      </c>
      <c r="R63" s="8" t="s">
        <v>355</v>
      </c>
      <c r="S63" s="8" t="s">
        <v>110</v>
      </c>
      <c r="T63" s="8" t="s">
        <v>108</v>
      </c>
      <c r="U63" s="7" t="s">
        <v>87</v>
      </c>
      <c r="V63" s="7" t="s">
        <v>92</v>
      </c>
      <c r="W63" s="7"/>
      <c r="X63" s="7"/>
      <c r="Y63" s="7" t="s">
        <v>102</v>
      </c>
      <c r="Z63" s="8" t="s">
        <v>94</v>
      </c>
      <c r="AA63" s="7"/>
      <c r="AB63" s="7"/>
      <c r="AC63" s="7"/>
      <c r="AD63" s="7"/>
      <c r="AE63" s="8"/>
      <c r="AF63" s="9" t="s">
        <v>356</v>
      </c>
      <c r="AG63" s="9" t="s">
        <v>162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 t="s">
        <v>97</v>
      </c>
      <c r="BN63" s="7" t="s">
        <v>97</v>
      </c>
      <c r="BO63" s="7"/>
      <c r="BP63" s="7"/>
      <c r="BQ63" s="7"/>
      <c r="BR63" s="7"/>
      <c r="BS63" s="7"/>
      <c r="BT63" s="7"/>
      <c r="BU63" s="7"/>
      <c r="BV63" s="7" t="s">
        <v>98</v>
      </c>
      <c r="BW63" s="7" t="s">
        <v>98</v>
      </c>
      <c r="BX63" s="7" t="s">
        <v>98</v>
      </c>
      <c r="BY63" s="7" t="s">
        <v>98</v>
      </c>
      <c r="BZ63" s="7" t="s">
        <v>98</v>
      </c>
      <c r="CA63" s="7"/>
      <c r="CB63" s="7"/>
      <c r="CC63" s="7"/>
      <c r="CD63" s="7"/>
      <c r="CE63" s="7"/>
      <c r="CF63" s="7"/>
      <c r="CG63" s="7"/>
      <c r="CH63" s="7"/>
      <c r="CI63" s="6" t="n">
        <f aca="false">SUMIF($AH63:$CH63,35,Base!$B$5:$BB$5)*7*$Z63</f>
        <v>0</v>
      </c>
      <c r="CJ63" s="6" t="n">
        <f aca="false">SUMIF($AH63:$CH63,"PR",Base!$B$5:$BB$5)*7*$Z63</f>
        <v>336</v>
      </c>
      <c r="CK63" s="6"/>
      <c r="CL63" s="6"/>
    </row>
    <row r="64" customFormat="false" ht="13.8" hidden="false" customHeight="false" outlineLevel="0" collapsed="false">
      <c r="A64" s="7" t="s">
        <v>77</v>
      </c>
      <c r="B64" s="7" t="s">
        <v>78</v>
      </c>
      <c r="C64" s="7" t="s">
        <v>79</v>
      </c>
      <c r="D64" s="7" t="s">
        <v>357</v>
      </c>
      <c r="E64" s="7" t="s">
        <v>358</v>
      </c>
      <c r="F64" s="7" t="s">
        <v>17</v>
      </c>
      <c r="G64" s="7" t="s">
        <v>359</v>
      </c>
      <c r="H64" s="7" t="s">
        <v>360</v>
      </c>
      <c r="I64" s="7" t="s">
        <v>84</v>
      </c>
      <c r="J64" s="7" t="s">
        <v>85</v>
      </c>
      <c r="K64" s="8" t="n">
        <v>0</v>
      </c>
      <c r="L64" s="7"/>
      <c r="M64" s="8" t="n">
        <v>0</v>
      </c>
      <c r="N64" s="7"/>
      <c r="O64" s="7" t="s">
        <v>361</v>
      </c>
      <c r="P64" s="7" t="s">
        <v>87</v>
      </c>
      <c r="Q64" s="8" t="s">
        <v>362</v>
      </c>
      <c r="R64" s="8" t="s">
        <v>362</v>
      </c>
      <c r="S64" s="8" t="s">
        <v>110</v>
      </c>
      <c r="T64" s="8" t="s">
        <v>108</v>
      </c>
      <c r="U64" s="7" t="s">
        <v>87</v>
      </c>
      <c r="V64" s="7" t="s">
        <v>92</v>
      </c>
      <c r="W64" s="7"/>
      <c r="X64" s="7"/>
      <c r="Y64" s="7" t="s">
        <v>125</v>
      </c>
      <c r="Z64" s="8" t="s">
        <v>94</v>
      </c>
      <c r="AA64" s="7"/>
      <c r="AB64" s="7"/>
      <c r="AC64" s="7"/>
      <c r="AD64" s="7"/>
      <c r="AE64" s="8"/>
      <c r="AF64" s="9" t="s">
        <v>342</v>
      </c>
      <c r="AG64" s="9" t="s">
        <v>363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 t="s">
        <v>97</v>
      </c>
      <c r="BN64" s="7" t="s">
        <v>97</v>
      </c>
      <c r="BO64" s="7"/>
      <c r="BP64" s="7"/>
      <c r="BQ64" s="7" t="s">
        <v>98</v>
      </c>
      <c r="BR64" s="7" t="s">
        <v>98</v>
      </c>
      <c r="BS64" s="7" t="s">
        <v>98</v>
      </c>
      <c r="BT64" s="7" t="s">
        <v>98</v>
      </c>
      <c r="BU64" s="7" t="s">
        <v>98</v>
      </c>
      <c r="BV64" s="7" t="s">
        <v>98</v>
      </c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6" t="n">
        <f aca="false">SUMIF($AH64:$CH64,35,Base!$B$5:$BB$5)*7*$Z64</f>
        <v>0</v>
      </c>
      <c r="CJ64" s="6" t="n">
        <f aca="false">SUMIF($AH64:$CH64,"PR",Base!$B$5:$BB$5)*7*$Z64</f>
        <v>420</v>
      </c>
      <c r="CK64" s="6"/>
      <c r="CL64" s="6"/>
    </row>
    <row r="65" customFormat="false" ht="13.8" hidden="false" customHeight="false" outlineLevel="0" collapsed="false">
      <c r="A65" s="7" t="s">
        <v>77</v>
      </c>
      <c r="B65" s="7" t="s">
        <v>78</v>
      </c>
      <c r="C65" s="7" t="s">
        <v>79</v>
      </c>
      <c r="D65" s="7" t="s">
        <v>357</v>
      </c>
      <c r="E65" s="7" t="s">
        <v>358</v>
      </c>
      <c r="F65" s="7" t="s">
        <v>17</v>
      </c>
      <c r="G65" s="7" t="s">
        <v>359</v>
      </c>
      <c r="H65" s="7" t="s">
        <v>360</v>
      </c>
      <c r="I65" s="7" t="s">
        <v>84</v>
      </c>
      <c r="J65" s="7" t="s">
        <v>85</v>
      </c>
      <c r="K65" s="8" t="n">
        <v>0</v>
      </c>
      <c r="L65" s="7"/>
      <c r="M65" s="8" t="n">
        <v>0</v>
      </c>
      <c r="N65" s="7"/>
      <c r="O65" s="7" t="s">
        <v>361</v>
      </c>
      <c r="P65" s="7" t="s">
        <v>87</v>
      </c>
      <c r="Q65" s="8" t="s">
        <v>362</v>
      </c>
      <c r="R65" s="8" t="s">
        <v>362</v>
      </c>
      <c r="S65" s="8" t="s">
        <v>110</v>
      </c>
      <c r="T65" s="8" t="s">
        <v>108</v>
      </c>
      <c r="U65" s="7" t="s">
        <v>87</v>
      </c>
      <c r="V65" s="7" t="s">
        <v>92</v>
      </c>
      <c r="W65" s="7"/>
      <c r="X65" s="7"/>
      <c r="Y65" s="7" t="s">
        <v>93</v>
      </c>
      <c r="Z65" s="8" t="s">
        <v>94</v>
      </c>
      <c r="AA65" s="7"/>
      <c r="AB65" s="7"/>
      <c r="AC65" s="7"/>
      <c r="AD65" s="7"/>
      <c r="AE65" s="8"/>
      <c r="AF65" s="9" t="s">
        <v>342</v>
      </c>
      <c r="AG65" s="9" t="s">
        <v>363</v>
      </c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 t="s">
        <v>97</v>
      </c>
      <c r="BN65" s="7" t="s">
        <v>97</v>
      </c>
      <c r="BO65" s="7"/>
      <c r="BP65" s="7"/>
      <c r="BQ65" s="7" t="s">
        <v>98</v>
      </c>
      <c r="BR65" s="7" t="s">
        <v>98</v>
      </c>
      <c r="BS65" s="7" t="s">
        <v>98</v>
      </c>
      <c r="BT65" s="7" t="s">
        <v>98</v>
      </c>
      <c r="BU65" s="7" t="s">
        <v>98</v>
      </c>
      <c r="BV65" s="7" t="s">
        <v>98</v>
      </c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6" t="n">
        <f aca="false">SUMIF($AH65:$CH65,35,Base!$B$5:$BB$5)*7*$Z65</f>
        <v>0</v>
      </c>
      <c r="CJ65" s="6" t="n">
        <f aca="false">SUMIF($AH65:$CH65,"PR",Base!$B$5:$BB$5)*7*$Z65</f>
        <v>420</v>
      </c>
      <c r="CK65" s="6"/>
      <c r="CL65" s="6"/>
    </row>
    <row r="66" customFormat="false" ht="13.8" hidden="false" customHeight="false" outlineLevel="0" collapsed="false">
      <c r="A66" s="7" t="s">
        <v>77</v>
      </c>
      <c r="B66" s="7" t="s">
        <v>78</v>
      </c>
      <c r="C66" s="7" t="s">
        <v>79</v>
      </c>
      <c r="D66" s="7" t="s">
        <v>357</v>
      </c>
      <c r="E66" s="7" t="s">
        <v>358</v>
      </c>
      <c r="F66" s="7" t="s">
        <v>17</v>
      </c>
      <c r="G66" s="7" t="s">
        <v>359</v>
      </c>
      <c r="H66" s="7" t="s">
        <v>360</v>
      </c>
      <c r="I66" s="7" t="s">
        <v>84</v>
      </c>
      <c r="J66" s="7" t="s">
        <v>85</v>
      </c>
      <c r="K66" s="8" t="n">
        <v>0</v>
      </c>
      <c r="L66" s="7"/>
      <c r="M66" s="8" t="n">
        <v>0</v>
      </c>
      <c r="N66" s="7"/>
      <c r="O66" s="7" t="s">
        <v>361</v>
      </c>
      <c r="P66" s="7" t="s">
        <v>87</v>
      </c>
      <c r="Q66" s="8" t="s">
        <v>362</v>
      </c>
      <c r="R66" s="8" t="s">
        <v>362</v>
      </c>
      <c r="S66" s="8" t="s">
        <v>110</v>
      </c>
      <c r="T66" s="8" t="s">
        <v>108</v>
      </c>
      <c r="U66" s="7" t="s">
        <v>87</v>
      </c>
      <c r="V66" s="7" t="s">
        <v>92</v>
      </c>
      <c r="W66" s="7"/>
      <c r="X66" s="7"/>
      <c r="Y66" s="7" t="s">
        <v>112</v>
      </c>
      <c r="Z66" s="8" t="s">
        <v>94</v>
      </c>
      <c r="AA66" s="7"/>
      <c r="AB66" s="7"/>
      <c r="AC66" s="7"/>
      <c r="AD66" s="7"/>
      <c r="AE66" s="8"/>
      <c r="AF66" s="9" t="s">
        <v>342</v>
      </c>
      <c r="AG66" s="9" t="s">
        <v>363</v>
      </c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 t="s">
        <v>97</v>
      </c>
      <c r="BN66" s="7" t="s">
        <v>97</v>
      </c>
      <c r="BO66" s="7"/>
      <c r="BP66" s="7"/>
      <c r="BQ66" s="7" t="s">
        <v>98</v>
      </c>
      <c r="BR66" s="7" t="s">
        <v>98</v>
      </c>
      <c r="BS66" s="7" t="s">
        <v>98</v>
      </c>
      <c r="BT66" s="7" t="s">
        <v>98</v>
      </c>
      <c r="BU66" s="7" t="s">
        <v>98</v>
      </c>
      <c r="BV66" s="7" t="s">
        <v>98</v>
      </c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6" t="n">
        <f aca="false">SUMIF($AH66:$CH66,35,Base!$B$5:$BB$5)*7*$Z66</f>
        <v>0</v>
      </c>
      <c r="CJ66" s="6" t="n">
        <f aca="false">SUMIF($AH66:$CH66,"PR",Base!$B$5:$BB$5)*7*$Z66</f>
        <v>420</v>
      </c>
      <c r="CK66" s="6"/>
      <c r="CL66" s="6"/>
    </row>
    <row r="67" customFormat="false" ht="13.8" hidden="false" customHeight="false" outlineLevel="0" collapsed="false">
      <c r="A67" s="7" t="s">
        <v>77</v>
      </c>
      <c r="B67" s="7" t="s">
        <v>78</v>
      </c>
      <c r="C67" s="7" t="s">
        <v>79</v>
      </c>
      <c r="D67" s="7" t="s">
        <v>357</v>
      </c>
      <c r="E67" s="7" t="s">
        <v>358</v>
      </c>
      <c r="F67" s="7" t="s">
        <v>17</v>
      </c>
      <c r="G67" s="7" t="s">
        <v>359</v>
      </c>
      <c r="H67" s="7" t="s">
        <v>360</v>
      </c>
      <c r="I67" s="7" t="s">
        <v>84</v>
      </c>
      <c r="J67" s="7" t="s">
        <v>85</v>
      </c>
      <c r="K67" s="8" t="n">
        <v>0</v>
      </c>
      <c r="L67" s="7"/>
      <c r="M67" s="8" t="n">
        <v>0</v>
      </c>
      <c r="N67" s="7"/>
      <c r="O67" s="7" t="s">
        <v>361</v>
      </c>
      <c r="P67" s="7" t="s">
        <v>87</v>
      </c>
      <c r="Q67" s="8" t="s">
        <v>362</v>
      </c>
      <c r="R67" s="8" t="s">
        <v>362</v>
      </c>
      <c r="S67" s="8" t="s">
        <v>110</v>
      </c>
      <c r="T67" s="8" t="s">
        <v>108</v>
      </c>
      <c r="U67" s="7" t="s">
        <v>87</v>
      </c>
      <c r="V67" s="7" t="s">
        <v>92</v>
      </c>
      <c r="W67" s="7"/>
      <c r="X67" s="7"/>
      <c r="Y67" s="7" t="s">
        <v>102</v>
      </c>
      <c r="Z67" s="8" t="s">
        <v>94</v>
      </c>
      <c r="AA67" s="7"/>
      <c r="AB67" s="7"/>
      <c r="AC67" s="7"/>
      <c r="AD67" s="7"/>
      <c r="AE67" s="8"/>
      <c r="AF67" s="9" t="s">
        <v>342</v>
      </c>
      <c r="AG67" s="9" t="s">
        <v>363</v>
      </c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 t="s">
        <v>97</v>
      </c>
      <c r="BN67" s="7" t="s">
        <v>97</v>
      </c>
      <c r="BO67" s="7"/>
      <c r="BP67" s="7"/>
      <c r="BQ67" s="7" t="s">
        <v>98</v>
      </c>
      <c r="BR67" s="7" t="s">
        <v>98</v>
      </c>
      <c r="BS67" s="7" t="s">
        <v>98</v>
      </c>
      <c r="BT67" s="7" t="s">
        <v>98</v>
      </c>
      <c r="BU67" s="7" t="s">
        <v>98</v>
      </c>
      <c r="BV67" s="7" t="s">
        <v>98</v>
      </c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6" t="n">
        <f aca="false">SUMIF($AH67:$CH67,35,Base!$B$5:$BB$5)*7*$Z67</f>
        <v>0</v>
      </c>
      <c r="CJ67" s="6" t="n">
        <f aca="false">SUMIF($AH67:$CH67,"PR",Base!$B$5:$BB$5)*7*$Z67</f>
        <v>420</v>
      </c>
      <c r="CK67" s="6"/>
      <c r="CL67" s="6"/>
    </row>
    <row r="68" customFormat="false" ht="13.8" hidden="false" customHeight="false" outlineLevel="0" collapsed="false">
      <c r="A68" s="7" t="s">
        <v>77</v>
      </c>
      <c r="B68" s="7" t="s">
        <v>78</v>
      </c>
      <c r="C68" s="7" t="s">
        <v>79</v>
      </c>
      <c r="D68" s="7" t="s">
        <v>364</v>
      </c>
      <c r="E68" s="7" t="s">
        <v>365</v>
      </c>
      <c r="F68" s="7" t="s">
        <v>17</v>
      </c>
      <c r="G68" s="7" t="s">
        <v>366</v>
      </c>
      <c r="H68" s="7" t="s">
        <v>367</v>
      </c>
      <c r="I68" s="7" t="s">
        <v>84</v>
      </c>
      <c r="J68" s="7" t="s">
        <v>85</v>
      </c>
      <c r="K68" s="8" t="n">
        <v>0</v>
      </c>
      <c r="L68" s="7"/>
      <c r="M68" s="8" t="n">
        <v>0</v>
      </c>
      <c r="N68" s="7"/>
      <c r="O68" s="7" t="s">
        <v>368</v>
      </c>
      <c r="P68" s="7" t="s">
        <v>87</v>
      </c>
      <c r="Q68" s="8" t="s">
        <v>336</v>
      </c>
      <c r="R68" s="8" t="s">
        <v>336</v>
      </c>
      <c r="S68" s="8" t="s">
        <v>110</v>
      </c>
      <c r="T68" s="8" t="s">
        <v>108</v>
      </c>
      <c r="U68" s="7" t="s">
        <v>87</v>
      </c>
      <c r="V68" s="7" t="s">
        <v>92</v>
      </c>
      <c r="W68" s="7"/>
      <c r="X68" s="7"/>
      <c r="Y68" s="7" t="s">
        <v>125</v>
      </c>
      <c r="Z68" s="8" t="s">
        <v>94</v>
      </c>
      <c r="AA68" s="7"/>
      <c r="AB68" s="7"/>
      <c r="AC68" s="7"/>
      <c r="AD68" s="7"/>
      <c r="AE68" s="8"/>
      <c r="AF68" s="9" t="s">
        <v>369</v>
      </c>
      <c r="AG68" s="9" t="s">
        <v>363</v>
      </c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 t="s">
        <v>97</v>
      </c>
      <c r="BN68" s="7" t="s">
        <v>97</v>
      </c>
      <c r="BO68" s="7"/>
      <c r="BP68" s="7"/>
      <c r="BQ68" s="7"/>
      <c r="BR68" s="7"/>
      <c r="BS68" s="7"/>
      <c r="BT68" s="7" t="s">
        <v>98</v>
      </c>
      <c r="BU68" s="7" t="s">
        <v>98</v>
      </c>
      <c r="BV68" s="7" t="s">
        <v>98</v>
      </c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6" t="n">
        <f aca="false">SUMIF($AH68:$CH68,35,Base!$B$5:$BB$5)*7*$Z68</f>
        <v>0</v>
      </c>
      <c r="CJ68" s="6" t="n">
        <f aca="false">SUMIF($AH68:$CH68,"PR",Base!$B$5:$BB$5)*7*$Z68</f>
        <v>210</v>
      </c>
      <c r="CK68" s="6"/>
      <c r="CL68" s="6"/>
    </row>
    <row r="69" customFormat="false" ht="13.8" hidden="false" customHeight="false" outlineLevel="0" collapsed="false">
      <c r="A69" s="7" t="s">
        <v>77</v>
      </c>
      <c r="B69" s="7" t="s">
        <v>78</v>
      </c>
      <c r="C69" s="7" t="s">
        <v>79</v>
      </c>
      <c r="D69" s="7" t="s">
        <v>364</v>
      </c>
      <c r="E69" s="7" t="s">
        <v>365</v>
      </c>
      <c r="F69" s="7" t="s">
        <v>17</v>
      </c>
      <c r="G69" s="7" t="s">
        <v>366</v>
      </c>
      <c r="H69" s="7" t="s">
        <v>367</v>
      </c>
      <c r="I69" s="7" t="s">
        <v>84</v>
      </c>
      <c r="J69" s="7" t="s">
        <v>85</v>
      </c>
      <c r="K69" s="8" t="n">
        <v>0</v>
      </c>
      <c r="L69" s="7"/>
      <c r="M69" s="8" t="n">
        <v>0</v>
      </c>
      <c r="N69" s="7"/>
      <c r="O69" s="7" t="s">
        <v>368</v>
      </c>
      <c r="P69" s="7" t="s">
        <v>87</v>
      </c>
      <c r="Q69" s="8" t="s">
        <v>336</v>
      </c>
      <c r="R69" s="8" t="s">
        <v>336</v>
      </c>
      <c r="S69" s="8" t="s">
        <v>110</v>
      </c>
      <c r="T69" s="8" t="s">
        <v>108</v>
      </c>
      <c r="U69" s="7" t="s">
        <v>87</v>
      </c>
      <c r="V69" s="7" t="s">
        <v>92</v>
      </c>
      <c r="W69" s="7"/>
      <c r="X69" s="7"/>
      <c r="Y69" s="7" t="s">
        <v>93</v>
      </c>
      <c r="Z69" s="8" t="s">
        <v>94</v>
      </c>
      <c r="AA69" s="7"/>
      <c r="AB69" s="7"/>
      <c r="AC69" s="7"/>
      <c r="AD69" s="7"/>
      <c r="AE69" s="8"/>
      <c r="AF69" s="9" t="s">
        <v>369</v>
      </c>
      <c r="AG69" s="9" t="s">
        <v>363</v>
      </c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 t="s">
        <v>97</v>
      </c>
      <c r="BN69" s="7" t="s">
        <v>97</v>
      </c>
      <c r="BO69" s="7"/>
      <c r="BP69" s="7"/>
      <c r="BQ69" s="7"/>
      <c r="BR69" s="7"/>
      <c r="BS69" s="7"/>
      <c r="BT69" s="7" t="s">
        <v>98</v>
      </c>
      <c r="BU69" s="7" t="s">
        <v>98</v>
      </c>
      <c r="BV69" s="7" t="s">
        <v>98</v>
      </c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6" t="n">
        <f aca="false">SUMIF($AH69:$CH69,35,Base!$B$5:$BB$5)*7*$Z69</f>
        <v>0</v>
      </c>
      <c r="CJ69" s="6" t="n">
        <f aca="false">SUMIF($AH69:$CH69,"PR",Base!$B$5:$BB$5)*7*$Z69</f>
        <v>210</v>
      </c>
      <c r="CK69" s="6"/>
      <c r="CL69" s="6"/>
    </row>
    <row r="70" customFormat="false" ht="13.8" hidden="false" customHeight="false" outlineLevel="0" collapsed="false">
      <c r="A70" s="7" t="s">
        <v>77</v>
      </c>
      <c r="B70" s="7" t="s">
        <v>78</v>
      </c>
      <c r="C70" s="7" t="s">
        <v>79</v>
      </c>
      <c r="D70" s="7" t="s">
        <v>364</v>
      </c>
      <c r="E70" s="7" t="s">
        <v>365</v>
      </c>
      <c r="F70" s="7" t="s">
        <v>17</v>
      </c>
      <c r="G70" s="7" t="s">
        <v>366</v>
      </c>
      <c r="H70" s="7" t="s">
        <v>367</v>
      </c>
      <c r="I70" s="7" t="s">
        <v>84</v>
      </c>
      <c r="J70" s="7" t="s">
        <v>85</v>
      </c>
      <c r="K70" s="8" t="n">
        <v>0</v>
      </c>
      <c r="L70" s="7"/>
      <c r="M70" s="8" t="n">
        <v>0</v>
      </c>
      <c r="N70" s="7"/>
      <c r="O70" s="7" t="s">
        <v>368</v>
      </c>
      <c r="P70" s="7" t="s">
        <v>87</v>
      </c>
      <c r="Q70" s="8" t="s">
        <v>336</v>
      </c>
      <c r="R70" s="8" t="s">
        <v>336</v>
      </c>
      <c r="S70" s="8" t="s">
        <v>110</v>
      </c>
      <c r="T70" s="8" t="s">
        <v>108</v>
      </c>
      <c r="U70" s="7" t="s">
        <v>87</v>
      </c>
      <c r="V70" s="7" t="s">
        <v>92</v>
      </c>
      <c r="W70" s="7"/>
      <c r="X70" s="7"/>
      <c r="Y70" s="7" t="s">
        <v>112</v>
      </c>
      <c r="Z70" s="8" t="s">
        <v>94</v>
      </c>
      <c r="AA70" s="7"/>
      <c r="AB70" s="7"/>
      <c r="AC70" s="7"/>
      <c r="AD70" s="7"/>
      <c r="AE70" s="8"/>
      <c r="AF70" s="9" t="s">
        <v>369</v>
      </c>
      <c r="AG70" s="9" t="s">
        <v>363</v>
      </c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 t="s">
        <v>97</v>
      </c>
      <c r="BN70" s="7" t="s">
        <v>97</v>
      </c>
      <c r="BO70" s="7"/>
      <c r="BP70" s="7"/>
      <c r="BQ70" s="7"/>
      <c r="BR70" s="7"/>
      <c r="BS70" s="7"/>
      <c r="BT70" s="7" t="s">
        <v>98</v>
      </c>
      <c r="BU70" s="7" t="s">
        <v>98</v>
      </c>
      <c r="BV70" s="7" t="s">
        <v>98</v>
      </c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6" t="n">
        <f aca="false">SUMIF($AH70:$CH70,35,Base!$B$5:$BB$5)*7*$Z70</f>
        <v>0</v>
      </c>
      <c r="CJ70" s="6" t="n">
        <f aca="false">SUMIF($AH70:$CH70,"PR",Base!$B$5:$BB$5)*7*$Z70</f>
        <v>210</v>
      </c>
      <c r="CK70" s="6"/>
      <c r="CL70" s="6"/>
    </row>
    <row r="71" customFormat="false" ht="13.8" hidden="false" customHeight="false" outlineLevel="0" collapsed="false">
      <c r="A71" s="7" t="s">
        <v>77</v>
      </c>
      <c r="B71" s="7" t="s">
        <v>78</v>
      </c>
      <c r="C71" s="7" t="s">
        <v>79</v>
      </c>
      <c r="D71" s="7" t="s">
        <v>364</v>
      </c>
      <c r="E71" s="7" t="s">
        <v>365</v>
      </c>
      <c r="F71" s="7" t="s">
        <v>17</v>
      </c>
      <c r="G71" s="7" t="s">
        <v>366</v>
      </c>
      <c r="H71" s="7" t="s">
        <v>367</v>
      </c>
      <c r="I71" s="7" t="s">
        <v>84</v>
      </c>
      <c r="J71" s="7" t="s">
        <v>85</v>
      </c>
      <c r="K71" s="8" t="n">
        <v>0</v>
      </c>
      <c r="L71" s="7"/>
      <c r="M71" s="8" t="n">
        <v>0</v>
      </c>
      <c r="N71" s="7"/>
      <c r="O71" s="7" t="s">
        <v>368</v>
      </c>
      <c r="P71" s="7" t="s">
        <v>87</v>
      </c>
      <c r="Q71" s="8" t="s">
        <v>336</v>
      </c>
      <c r="R71" s="8" t="s">
        <v>336</v>
      </c>
      <c r="S71" s="8" t="s">
        <v>110</v>
      </c>
      <c r="T71" s="8" t="s">
        <v>108</v>
      </c>
      <c r="U71" s="7" t="s">
        <v>87</v>
      </c>
      <c r="V71" s="7" t="s">
        <v>92</v>
      </c>
      <c r="W71" s="7"/>
      <c r="X71" s="7"/>
      <c r="Y71" s="7" t="s">
        <v>102</v>
      </c>
      <c r="Z71" s="8" t="s">
        <v>94</v>
      </c>
      <c r="AA71" s="7"/>
      <c r="AB71" s="7"/>
      <c r="AC71" s="7"/>
      <c r="AD71" s="7"/>
      <c r="AE71" s="8"/>
      <c r="AF71" s="9" t="s">
        <v>369</v>
      </c>
      <c r="AG71" s="9" t="s">
        <v>363</v>
      </c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 t="s">
        <v>97</v>
      </c>
      <c r="BN71" s="7" t="s">
        <v>97</v>
      </c>
      <c r="BO71" s="7"/>
      <c r="BP71" s="7"/>
      <c r="BQ71" s="7"/>
      <c r="BR71" s="7"/>
      <c r="BS71" s="7"/>
      <c r="BT71" s="7" t="s">
        <v>98</v>
      </c>
      <c r="BU71" s="7" t="s">
        <v>98</v>
      </c>
      <c r="BV71" s="7" t="s">
        <v>98</v>
      </c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6" t="n">
        <f aca="false">SUMIF($AH71:$CH71,35,Base!$B$5:$BB$5)*7*$Z71</f>
        <v>0</v>
      </c>
      <c r="CJ71" s="6" t="n">
        <f aca="false">SUMIF($AH71:$CH71,"PR",Base!$B$5:$BB$5)*7*$Z71</f>
        <v>210</v>
      </c>
      <c r="CK71" s="6"/>
      <c r="CL71" s="6"/>
    </row>
    <row r="72" customFormat="false" ht="13.8" hidden="false" customHeight="false" outlineLevel="0" collapsed="false">
      <c r="A72" s="7" t="s">
        <v>77</v>
      </c>
      <c r="B72" s="7" t="s">
        <v>78</v>
      </c>
      <c r="C72" s="7" t="s">
        <v>79</v>
      </c>
      <c r="D72" s="7" t="s">
        <v>370</v>
      </c>
      <c r="E72" s="7" t="s">
        <v>371</v>
      </c>
      <c r="F72" s="7" t="s">
        <v>17</v>
      </c>
      <c r="G72" s="7" t="s">
        <v>372</v>
      </c>
      <c r="H72" s="7" t="s">
        <v>373</v>
      </c>
      <c r="I72" s="7" t="s">
        <v>84</v>
      </c>
      <c r="J72" s="7" t="s">
        <v>85</v>
      </c>
      <c r="K72" s="8" t="n">
        <v>0</v>
      </c>
      <c r="L72" s="7"/>
      <c r="M72" s="8" t="n">
        <v>0</v>
      </c>
      <c r="N72" s="7"/>
      <c r="O72" s="7" t="s">
        <v>374</v>
      </c>
      <c r="P72" s="7" t="s">
        <v>87</v>
      </c>
      <c r="Q72" s="8" t="s">
        <v>336</v>
      </c>
      <c r="R72" s="8" t="s">
        <v>336</v>
      </c>
      <c r="S72" s="8" t="s">
        <v>110</v>
      </c>
      <c r="T72" s="8" t="s">
        <v>108</v>
      </c>
      <c r="U72" s="7" t="s">
        <v>87</v>
      </c>
      <c r="V72" s="7" t="s">
        <v>92</v>
      </c>
      <c r="W72" s="7"/>
      <c r="X72" s="7"/>
      <c r="Y72" s="7" t="s">
        <v>125</v>
      </c>
      <c r="Z72" s="8" t="s">
        <v>94</v>
      </c>
      <c r="AA72" s="7"/>
      <c r="AB72" s="7"/>
      <c r="AC72" s="7"/>
      <c r="AD72" s="7"/>
      <c r="AE72" s="8"/>
      <c r="AF72" s="9" t="s">
        <v>342</v>
      </c>
      <c r="AG72" s="9" t="s">
        <v>375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 t="s">
        <v>97</v>
      </c>
      <c r="BN72" s="7" t="s">
        <v>97</v>
      </c>
      <c r="BO72" s="7"/>
      <c r="BP72" s="7"/>
      <c r="BQ72" s="7" t="s">
        <v>98</v>
      </c>
      <c r="BR72" s="7" t="s">
        <v>98</v>
      </c>
      <c r="BS72" s="7" t="s">
        <v>98</v>
      </c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6" t="n">
        <f aca="false">SUMIF($AH72:$CH72,35,Base!$B$5:$BB$5)*7*$Z72</f>
        <v>0</v>
      </c>
      <c r="CJ72" s="6" t="n">
        <f aca="false">SUMIF($AH72:$CH72,"PR",Base!$B$5:$BB$5)*7*$Z72</f>
        <v>210</v>
      </c>
      <c r="CK72" s="6"/>
      <c r="CL72" s="6"/>
    </row>
    <row r="73" customFormat="false" ht="13.8" hidden="false" customHeight="false" outlineLevel="0" collapsed="false">
      <c r="A73" s="7" t="s">
        <v>77</v>
      </c>
      <c r="B73" s="7" t="s">
        <v>78</v>
      </c>
      <c r="C73" s="7" t="s">
        <v>79</v>
      </c>
      <c r="D73" s="7" t="s">
        <v>370</v>
      </c>
      <c r="E73" s="7" t="s">
        <v>371</v>
      </c>
      <c r="F73" s="7" t="s">
        <v>17</v>
      </c>
      <c r="G73" s="7" t="s">
        <v>372</v>
      </c>
      <c r="H73" s="7" t="s">
        <v>373</v>
      </c>
      <c r="I73" s="7" t="s">
        <v>84</v>
      </c>
      <c r="J73" s="7" t="s">
        <v>85</v>
      </c>
      <c r="K73" s="8" t="n">
        <v>0</v>
      </c>
      <c r="L73" s="7"/>
      <c r="M73" s="8" t="n">
        <v>0</v>
      </c>
      <c r="N73" s="7"/>
      <c r="O73" s="7" t="s">
        <v>374</v>
      </c>
      <c r="P73" s="7" t="s">
        <v>87</v>
      </c>
      <c r="Q73" s="8" t="s">
        <v>336</v>
      </c>
      <c r="R73" s="8" t="s">
        <v>336</v>
      </c>
      <c r="S73" s="8" t="s">
        <v>110</v>
      </c>
      <c r="T73" s="8" t="s">
        <v>108</v>
      </c>
      <c r="U73" s="7" t="s">
        <v>87</v>
      </c>
      <c r="V73" s="7" t="s">
        <v>92</v>
      </c>
      <c r="W73" s="7"/>
      <c r="X73" s="7"/>
      <c r="Y73" s="7" t="s">
        <v>93</v>
      </c>
      <c r="Z73" s="8" t="s">
        <v>94</v>
      </c>
      <c r="AA73" s="7"/>
      <c r="AB73" s="7"/>
      <c r="AC73" s="7"/>
      <c r="AD73" s="7"/>
      <c r="AE73" s="8"/>
      <c r="AF73" s="9" t="s">
        <v>342</v>
      </c>
      <c r="AG73" s="9" t="s">
        <v>375</v>
      </c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 t="s">
        <v>97</v>
      </c>
      <c r="BN73" s="7" t="s">
        <v>97</v>
      </c>
      <c r="BO73" s="7"/>
      <c r="BP73" s="7"/>
      <c r="BQ73" s="7" t="s">
        <v>98</v>
      </c>
      <c r="BR73" s="7" t="s">
        <v>98</v>
      </c>
      <c r="BS73" s="7" t="s">
        <v>98</v>
      </c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6" t="n">
        <f aca="false">SUMIF($AH73:$CH73,35,Base!$B$5:$BB$5)*7*$Z73</f>
        <v>0</v>
      </c>
      <c r="CJ73" s="6" t="n">
        <f aca="false">SUMIF($AH73:$CH73,"PR",Base!$B$5:$BB$5)*7*$Z73</f>
        <v>210</v>
      </c>
      <c r="CK73" s="6"/>
      <c r="CL73" s="6"/>
    </row>
    <row r="74" customFormat="false" ht="13.8" hidden="false" customHeight="false" outlineLevel="0" collapsed="false">
      <c r="A74" s="7" t="s">
        <v>77</v>
      </c>
      <c r="B74" s="7" t="s">
        <v>78</v>
      </c>
      <c r="C74" s="7" t="s">
        <v>79</v>
      </c>
      <c r="D74" s="7" t="s">
        <v>370</v>
      </c>
      <c r="E74" s="7" t="s">
        <v>371</v>
      </c>
      <c r="F74" s="7" t="s">
        <v>17</v>
      </c>
      <c r="G74" s="7" t="s">
        <v>372</v>
      </c>
      <c r="H74" s="7" t="s">
        <v>373</v>
      </c>
      <c r="I74" s="7" t="s">
        <v>84</v>
      </c>
      <c r="J74" s="7" t="s">
        <v>85</v>
      </c>
      <c r="K74" s="8" t="n">
        <v>0</v>
      </c>
      <c r="L74" s="7"/>
      <c r="M74" s="8" t="n">
        <v>0</v>
      </c>
      <c r="N74" s="7"/>
      <c r="O74" s="7" t="s">
        <v>374</v>
      </c>
      <c r="P74" s="7" t="s">
        <v>87</v>
      </c>
      <c r="Q74" s="8" t="s">
        <v>336</v>
      </c>
      <c r="R74" s="8" t="s">
        <v>336</v>
      </c>
      <c r="S74" s="8" t="s">
        <v>110</v>
      </c>
      <c r="T74" s="8" t="s">
        <v>108</v>
      </c>
      <c r="U74" s="7" t="s">
        <v>87</v>
      </c>
      <c r="V74" s="7" t="s">
        <v>92</v>
      </c>
      <c r="W74" s="7"/>
      <c r="X74" s="7"/>
      <c r="Y74" s="7" t="s">
        <v>112</v>
      </c>
      <c r="Z74" s="8" t="s">
        <v>94</v>
      </c>
      <c r="AA74" s="7"/>
      <c r="AB74" s="7"/>
      <c r="AC74" s="7"/>
      <c r="AD74" s="7"/>
      <c r="AE74" s="8"/>
      <c r="AF74" s="9" t="s">
        <v>342</v>
      </c>
      <c r="AG74" s="9" t="s">
        <v>375</v>
      </c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 t="s">
        <v>97</v>
      </c>
      <c r="BN74" s="7" t="s">
        <v>97</v>
      </c>
      <c r="BO74" s="7"/>
      <c r="BP74" s="7"/>
      <c r="BQ74" s="7" t="s">
        <v>98</v>
      </c>
      <c r="BR74" s="7" t="s">
        <v>98</v>
      </c>
      <c r="BS74" s="7" t="s">
        <v>98</v>
      </c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6" t="n">
        <f aca="false">SUMIF($AH74:$CH74,35,Base!$B$5:$BB$5)*7*$Z74</f>
        <v>0</v>
      </c>
      <c r="CJ74" s="6" t="n">
        <f aca="false">SUMIF($AH74:$CH74,"PR",Base!$B$5:$BB$5)*7*$Z74</f>
        <v>210</v>
      </c>
      <c r="CK74" s="6"/>
      <c r="CL74" s="6"/>
    </row>
    <row r="75" customFormat="false" ht="13.8" hidden="false" customHeight="false" outlineLevel="0" collapsed="false">
      <c r="A75" s="7" t="s">
        <v>77</v>
      </c>
      <c r="B75" s="7" t="s">
        <v>78</v>
      </c>
      <c r="C75" s="7" t="s">
        <v>79</v>
      </c>
      <c r="D75" s="7" t="s">
        <v>370</v>
      </c>
      <c r="E75" s="7" t="s">
        <v>371</v>
      </c>
      <c r="F75" s="7" t="s">
        <v>17</v>
      </c>
      <c r="G75" s="7" t="s">
        <v>372</v>
      </c>
      <c r="H75" s="7" t="s">
        <v>373</v>
      </c>
      <c r="I75" s="7" t="s">
        <v>84</v>
      </c>
      <c r="J75" s="7" t="s">
        <v>85</v>
      </c>
      <c r="K75" s="8" t="n">
        <v>0</v>
      </c>
      <c r="L75" s="7"/>
      <c r="M75" s="8" t="n">
        <v>0</v>
      </c>
      <c r="N75" s="7"/>
      <c r="O75" s="7" t="s">
        <v>374</v>
      </c>
      <c r="P75" s="7" t="s">
        <v>87</v>
      </c>
      <c r="Q75" s="8" t="s">
        <v>336</v>
      </c>
      <c r="R75" s="8" t="s">
        <v>336</v>
      </c>
      <c r="S75" s="8" t="s">
        <v>110</v>
      </c>
      <c r="T75" s="8" t="s">
        <v>108</v>
      </c>
      <c r="U75" s="7" t="s">
        <v>87</v>
      </c>
      <c r="V75" s="7" t="s">
        <v>92</v>
      </c>
      <c r="W75" s="7"/>
      <c r="X75" s="7"/>
      <c r="Y75" s="7" t="s">
        <v>102</v>
      </c>
      <c r="Z75" s="8" t="s">
        <v>94</v>
      </c>
      <c r="AA75" s="7"/>
      <c r="AB75" s="7"/>
      <c r="AC75" s="7"/>
      <c r="AD75" s="7"/>
      <c r="AE75" s="8"/>
      <c r="AF75" s="9" t="s">
        <v>342</v>
      </c>
      <c r="AG75" s="9" t="s">
        <v>375</v>
      </c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 t="s">
        <v>97</v>
      </c>
      <c r="BN75" s="7" t="s">
        <v>97</v>
      </c>
      <c r="BO75" s="7"/>
      <c r="BP75" s="7"/>
      <c r="BQ75" s="7" t="s">
        <v>98</v>
      </c>
      <c r="BR75" s="7" t="s">
        <v>98</v>
      </c>
      <c r="BS75" s="7" t="s">
        <v>98</v>
      </c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6" t="n">
        <f aca="false">SUMIF($AH75:$CH75,35,Base!$B$5:$BB$5)*7*$Z75</f>
        <v>0</v>
      </c>
      <c r="CJ75" s="6" t="n">
        <f aca="false">SUMIF($AH75:$CH75,"PR",Base!$B$5:$BB$5)*7*$Z75</f>
        <v>210</v>
      </c>
      <c r="CK75" s="6"/>
      <c r="CL75" s="6"/>
    </row>
    <row r="76" customFormat="false" ht="13.8" hidden="false" customHeight="false" outlineLevel="0" collapsed="false">
      <c r="A76" s="7" t="s">
        <v>77</v>
      </c>
      <c r="B76" s="7" t="s">
        <v>78</v>
      </c>
      <c r="C76" s="7" t="s">
        <v>376</v>
      </c>
      <c r="D76" s="7" t="s">
        <v>377</v>
      </c>
      <c r="E76" s="7" t="s">
        <v>378</v>
      </c>
      <c r="F76" s="7" t="s">
        <v>17</v>
      </c>
      <c r="G76" s="7" t="s">
        <v>379</v>
      </c>
      <c r="H76" s="7" t="s">
        <v>380</v>
      </c>
      <c r="I76" s="7" t="s">
        <v>84</v>
      </c>
      <c r="J76" s="7" t="s">
        <v>85</v>
      </c>
      <c r="K76" s="8" t="n">
        <v>0</v>
      </c>
      <c r="L76" s="7"/>
      <c r="M76" s="8" t="n">
        <v>0</v>
      </c>
      <c r="N76" s="7"/>
      <c r="O76" s="7" t="s">
        <v>381</v>
      </c>
      <c r="P76" s="7" t="s">
        <v>87</v>
      </c>
      <c r="Q76" s="8" t="s">
        <v>382</v>
      </c>
      <c r="R76" s="8" t="s">
        <v>382</v>
      </c>
      <c r="S76" s="8" t="s">
        <v>110</v>
      </c>
      <c r="T76" s="8" t="s">
        <v>108</v>
      </c>
      <c r="U76" s="7" t="s">
        <v>87</v>
      </c>
      <c r="V76" s="7" t="s">
        <v>92</v>
      </c>
      <c r="W76" s="7"/>
      <c r="X76" s="7"/>
      <c r="Y76" s="7" t="s">
        <v>125</v>
      </c>
      <c r="Z76" s="8" t="s">
        <v>94</v>
      </c>
      <c r="AA76" s="7"/>
      <c r="AB76" s="7"/>
      <c r="AC76" s="7"/>
      <c r="AD76" s="7"/>
      <c r="AE76" s="8"/>
      <c r="AF76" s="9" t="s">
        <v>383</v>
      </c>
      <c r="AG76" s="9" t="s">
        <v>162</v>
      </c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 t="s">
        <v>97</v>
      </c>
      <c r="BN76" s="7" t="s">
        <v>97</v>
      </c>
      <c r="BO76" s="7"/>
      <c r="BP76" s="7"/>
      <c r="BQ76" s="7"/>
      <c r="BR76" s="7"/>
      <c r="BS76" s="7"/>
      <c r="BT76" s="7"/>
      <c r="BU76" s="7" t="s">
        <v>98</v>
      </c>
      <c r="BV76" s="7" t="s">
        <v>98</v>
      </c>
      <c r="BW76" s="7" t="s">
        <v>98</v>
      </c>
      <c r="BX76" s="7" t="s">
        <v>98</v>
      </c>
      <c r="BY76" s="7" t="s">
        <v>98</v>
      </c>
      <c r="BZ76" s="7" t="s">
        <v>98</v>
      </c>
      <c r="CA76" s="7"/>
      <c r="CB76" s="7"/>
      <c r="CC76" s="7"/>
      <c r="CD76" s="7"/>
      <c r="CE76" s="7"/>
      <c r="CF76" s="7"/>
      <c r="CG76" s="7"/>
      <c r="CH76" s="7"/>
      <c r="CI76" s="6" t="n">
        <f aca="false">SUMIF($AH76:$CH76,35,Base!$B$5:$BB$5)*7*$Z76</f>
        <v>0</v>
      </c>
      <c r="CJ76" s="6" t="n">
        <f aca="false">SUMIF($AH76:$CH76,"PR",Base!$B$5:$BB$5)*7*$Z76</f>
        <v>406</v>
      </c>
      <c r="CK76" s="6"/>
      <c r="CL76" s="6"/>
    </row>
    <row r="77" customFormat="false" ht="13.8" hidden="false" customHeight="false" outlineLevel="0" collapsed="false">
      <c r="A77" s="7" t="s">
        <v>77</v>
      </c>
      <c r="B77" s="7" t="s">
        <v>78</v>
      </c>
      <c r="C77" s="7" t="s">
        <v>376</v>
      </c>
      <c r="D77" s="7" t="s">
        <v>377</v>
      </c>
      <c r="E77" s="7" t="s">
        <v>378</v>
      </c>
      <c r="F77" s="7" t="s">
        <v>17</v>
      </c>
      <c r="G77" s="7" t="s">
        <v>379</v>
      </c>
      <c r="H77" s="7" t="s">
        <v>380</v>
      </c>
      <c r="I77" s="7" t="s">
        <v>84</v>
      </c>
      <c r="J77" s="7" t="s">
        <v>85</v>
      </c>
      <c r="K77" s="8" t="n">
        <v>0</v>
      </c>
      <c r="L77" s="7"/>
      <c r="M77" s="8" t="n">
        <v>0</v>
      </c>
      <c r="N77" s="7"/>
      <c r="O77" s="7" t="s">
        <v>381</v>
      </c>
      <c r="P77" s="7" t="s">
        <v>87</v>
      </c>
      <c r="Q77" s="8" t="s">
        <v>382</v>
      </c>
      <c r="R77" s="8" t="s">
        <v>382</v>
      </c>
      <c r="S77" s="8" t="s">
        <v>110</v>
      </c>
      <c r="T77" s="8" t="s">
        <v>108</v>
      </c>
      <c r="U77" s="7" t="s">
        <v>87</v>
      </c>
      <c r="V77" s="7" t="s">
        <v>92</v>
      </c>
      <c r="W77" s="7"/>
      <c r="X77" s="7"/>
      <c r="Y77" s="7" t="s">
        <v>93</v>
      </c>
      <c r="Z77" s="8" t="s">
        <v>94</v>
      </c>
      <c r="AA77" s="7"/>
      <c r="AB77" s="7"/>
      <c r="AC77" s="7"/>
      <c r="AD77" s="7"/>
      <c r="AE77" s="8"/>
      <c r="AF77" s="9" t="s">
        <v>383</v>
      </c>
      <c r="AG77" s="9" t="s">
        <v>162</v>
      </c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 t="s">
        <v>97</v>
      </c>
      <c r="BN77" s="7" t="s">
        <v>97</v>
      </c>
      <c r="BO77" s="7"/>
      <c r="BP77" s="7"/>
      <c r="BQ77" s="7"/>
      <c r="BR77" s="7"/>
      <c r="BS77" s="7"/>
      <c r="BT77" s="7"/>
      <c r="BU77" s="7" t="s">
        <v>98</v>
      </c>
      <c r="BV77" s="7" t="s">
        <v>98</v>
      </c>
      <c r="BW77" s="7" t="s">
        <v>98</v>
      </c>
      <c r="BX77" s="7" t="s">
        <v>98</v>
      </c>
      <c r="BY77" s="7" t="s">
        <v>98</v>
      </c>
      <c r="BZ77" s="7" t="s">
        <v>98</v>
      </c>
      <c r="CA77" s="7"/>
      <c r="CB77" s="7"/>
      <c r="CC77" s="7"/>
      <c r="CD77" s="7"/>
      <c r="CE77" s="7"/>
      <c r="CF77" s="7"/>
      <c r="CG77" s="7"/>
      <c r="CH77" s="7"/>
      <c r="CI77" s="6" t="n">
        <f aca="false">SUMIF($AH77:$CH77,35,Base!$B$5:$BB$5)*7*$Z77</f>
        <v>0</v>
      </c>
      <c r="CJ77" s="6" t="n">
        <f aca="false">SUMIF($AH77:$CH77,"PR",Base!$B$5:$BB$5)*7*$Z77</f>
        <v>406</v>
      </c>
      <c r="CK77" s="6"/>
      <c r="CL77" s="6"/>
    </row>
    <row r="78" customFormat="false" ht="13.8" hidden="false" customHeight="false" outlineLevel="0" collapsed="false">
      <c r="A78" s="7" t="s">
        <v>77</v>
      </c>
      <c r="B78" s="7" t="s">
        <v>78</v>
      </c>
      <c r="C78" s="7" t="s">
        <v>376</v>
      </c>
      <c r="D78" s="7" t="s">
        <v>377</v>
      </c>
      <c r="E78" s="7" t="s">
        <v>378</v>
      </c>
      <c r="F78" s="7" t="s">
        <v>17</v>
      </c>
      <c r="G78" s="7" t="s">
        <v>379</v>
      </c>
      <c r="H78" s="7" t="s">
        <v>380</v>
      </c>
      <c r="I78" s="7" t="s">
        <v>84</v>
      </c>
      <c r="J78" s="7" t="s">
        <v>85</v>
      </c>
      <c r="K78" s="8" t="n">
        <v>0</v>
      </c>
      <c r="L78" s="7"/>
      <c r="M78" s="8" t="n">
        <v>0</v>
      </c>
      <c r="N78" s="7"/>
      <c r="O78" s="7" t="s">
        <v>381</v>
      </c>
      <c r="P78" s="7" t="s">
        <v>87</v>
      </c>
      <c r="Q78" s="8" t="s">
        <v>382</v>
      </c>
      <c r="R78" s="8" t="s">
        <v>382</v>
      </c>
      <c r="S78" s="8" t="s">
        <v>110</v>
      </c>
      <c r="T78" s="8" t="s">
        <v>108</v>
      </c>
      <c r="U78" s="7" t="s">
        <v>87</v>
      </c>
      <c r="V78" s="7" t="s">
        <v>92</v>
      </c>
      <c r="W78" s="7"/>
      <c r="X78" s="7"/>
      <c r="Y78" s="7" t="s">
        <v>112</v>
      </c>
      <c r="Z78" s="8" t="s">
        <v>94</v>
      </c>
      <c r="AA78" s="7"/>
      <c r="AB78" s="7"/>
      <c r="AC78" s="7"/>
      <c r="AD78" s="7"/>
      <c r="AE78" s="8"/>
      <c r="AF78" s="9" t="s">
        <v>383</v>
      </c>
      <c r="AG78" s="9" t="s">
        <v>162</v>
      </c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 t="s">
        <v>97</v>
      </c>
      <c r="BN78" s="7" t="s">
        <v>97</v>
      </c>
      <c r="BO78" s="7"/>
      <c r="BP78" s="7"/>
      <c r="BQ78" s="7"/>
      <c r="BR78" s="7"/>
      <c r="BS78" s="7"/>
      <c r="BT78" s="7"/>
      <c r="BU78" s="7" t="s">
        <v>98</v>
      </c>
      <c r="BV78" s="7" t="s">
        <v>98</v>
      </c>
      <c r="BW78" s="7" t="s">
        <v>98</v>
      </c>
      <c r="BX78" s="7" t="s">
        <v>98</v>
      </c>
      <c r="BY78" s="7" t="s">
        <v>98</v>
      </c>
      <c r="BZ78" s="7" t="s">
        <v>98</v>
      </c>
      <c r="CA78" s="7"/>
      <c r="CB78" s="7"/>
      <c r="CC78" s="7"/>
      <c r="CD78" s="7"/>
      <c r="CE78" s="7"/>
      <c r="CF78" s="7"/>
      <c r="CG78" s="7"/>
      <c r="CH78" s="7"/>
      <c r="CI78" s="6" t="n">
        <f aca="false">SUMIF($AH78:$CH78,35,Base!$B$5:$BB$5)*7*$Z78</f>
        <v>0</v>
      </c>
      <c r="CJ78" s="6" t="n">
        <f aca="false">SUMIF($AH78:$CH78,"PR",Base!$B$5:$BB$5)*7*$Z78</f>
        <v>406</v>
      </c>
      <c r="CK78" s="6"/>
      <c r="CL78" s="6"/>
    </row>
    <row r="79" customFormat="false" ht="13.8" hidden="false" customHeight="false" outlineLevel="0" collapsed="false">
      <c r="A79" s="7" t="s">
        <v>77</v>
      </c>
      <c r="B79" s="7" t="s">
        <v>78</v>
      </c>
      <c r="C79" s="7" t="s">
        <v>376</v>
      </c>
      <c r="D79" s="7" t="s">
        <v>377</v>
      </c>
      <c r="E79" s="7" t="s">
        <v>378</v>
      </c>
      <c r="F79" s="7" t="s">
        <v>17</v>
      </c>
      <c r="G79" s="7" t="s">
        <v>379</v>
      </c>
      <c r="H79" s="7" t="s">
        <v>380</v>
      </c>
      <c r="I79" s="7" t="s">
        <v>84</v>
      </c>
      <c r="J79" s="7" t="s">
        <v>85</v>
      </c>
      <c r="K79" s="8" t="n">
        <v>0</v>
      </c>
      <c r="L79" s="7"/>
      <c r="M79" s="8" t="n">
        <v>0</v>
      </c>
      <c r="N79" s="7"/>
      <c r="O79" s="7" t="s">
        <v>381</v>
      </c>
      <c r="P79" s="7" t="s">
        <v>87</v>
      </c>
      <c r="Q79" s="8" t="s">
        <v>382</v>
      </c>
      <c r="R79" s="8" t="s">
        <v>382</v>
      </c>
      <c r="S79" s="8" t="s">
        <v>110</v>
      </c>
      <c r="T79" s="8" t="s">
        <v>108</v>
      </c>
      <c r="U79" s="7" t="s">
        <v>87</v>
      </c>
      <c r="V79" s="7" t="s">
        <v>92</v>
      </c>
      <c r="W79" s="7"/>
      <c r="X79" s="7"/>
      <c r="Y79" s="7" t="s">
        <v>102</v>
      </c>
      <c r="Z79" s="8" t="s">
        <v>94</v>
      </c>
      <c r="AA79" s="7"/>
      <c r="AB79" s="7"/>
      <c r="AC79" s="7"/>
      <c r="AD79" s="7"/>
      <c r="AE79" s="8"/>
      <c r="AF79" s="9" t="s">
        <v>383</v>
      </c>
      <c r="AG79" s="9" t="s">
        <v>162</v>
      </c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 t="s">
        <v>97</v>
      </c>
      <c r="BN79" s="7" t="s">
        <v>97</v>
      </c>
      <c r="BO79" s="7"/>
      <c r="BP79" s="7"/>
      <c r="BQ79" s="7"/>
      <c r="BR79" s="7"/>
      <c r="BS79" s="7"/>
      <c r="BT79" s="7"/>
      <c r="BU79" s="7" t="s">
        <v>98</v>
      </c>
      <c r="BV79" s="7" t="s">
        <v>98</v>
      </c>
      <c r="BW79" s="7" t="s">
        <v>98</v>
      </c>
      <c r="BX79" s="7" t="s">
        <v>98</v>
      </c>
      <c r="BY79" s="7" t="s">
        <v>98</v>
      </c>
      <c r="BZ79" s="7" t="s">
        <v>98</v>
      </c>
      <c r="CA79" s="7"/>
      <c r="CB79" s="7"/>
      <c r="CC79" s="7"/>
      <c r="CD79" s="7"/>
      <c r="CE79" s="7"/>
      <c r="CF79" s="7"/>
      <c r="CG79" s="7"/>
      <c r="CH79" s="7"/>
      <c r="CI79" s="6" t="n">
        <f aca="false">SUMIF($AH79:$CH79,35,Base!$B$5:$BB$5)*7*$Z79</f>
        <v>0</v>
      </c>
      <c r="CJ79" s="6" t="n">
        <f aca="false">SUMIF($AH79:$CH79,"PR",Base!$B$5:$BB$5)*7*$Z79</f>
        <v>406</v>
      </c>
      <c r="CK79" s="6"/>
      <c r="CL79" s="6"/>
    </row>
    <row r="80" customFormat="false" ht="13.8" hidden="false" customHeight="false" outlineLevel="0" collapsed="false">
      <c r="A80" s="7" t="s">
        <v>77</v>
      </c>
      <c r="B80" s="7" t="s">
        <v>78</v>
      </c>
      <c r="C80" s="7" t="s">
        <v>376</v>
      </c>
      <c r="D80" s="7" t="s">
        <v>384</v>
      </c>
      <c r="E80" s="7" t="s">
        <v>385</v>
      </c>
      <c r="F80" s="7" t="s">
        <v>17</v>
      </c>
      <c r="G80" s="7" t="s">
        <v>386</v>
      </c>
      <c r="H80" s="7" t="s">
        <v>387</v>
      </c>
      <c r="I80" s="7" t="s">
        <v>84</v>
      </c>
      <c r="J80" s="7" t="s">
        <v>85</v>
      </c>
      <c r="K80" s="8" t="n">
        <v>0</v>
      </c>
      <c r="L80" s="7"/>
      <c r="M80" s="8" t="n">
        <v>0</v>
      </c>
      <c r="N80" s="7"/>
      <c r="O80" s="7" t="s">
        <v>388</v>
      </c>
      <c r="P80" s="7" t="s">
        <v>87</v>
      </c>
      <c r="Q80" s="8" t="s">
        <v>389</v>
      </c>
      <c r="R80" s="8" t="s">
        <v>389</v>
      </c>
      <c r="S80" s="8" t="s">
        <v>110</v>
      </c>
      <c r="T80" s="8" t="s">
        <v>108</v>
      </c>
      <c r="U80" s="7" t="s">
        <v>87</v>
      </c>
      <c r="V80" s="7" t="s">
        <v>92</v>
      </c>
      <c r="W80" s="7"/>
      <c r="X80" s="7"/>
      <c r="Y80" s="7" t="s">
        <v>125</v>
      </c>
      <c r="Z80" s="8" t="s">
        <v>94</v>
      </c>
      <c r="AA80" s="7"/>
      <c r="AB80" s="7"/>
      <c r="AC80" s="7"/>
      <c r="AD80" s="7"/>
      <c r="AE80" s="8"/>
      <c r="AF80" s="9" t="s">
        <v>217</v>
      </c>
      <c r="AG80" s="9" t="s">
        <v>96</v>
      </c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 t="s">
        <v>97</v>
      </c>
      <c r="BN80" s="7" t="s">
        <v>97</v>
      </c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 t="s">
        <v>98</v>
      </c>
      <c r="CF80" s="7" t="s">
        <v>98</v>
      </c>
      <c r="CG80" s="7" t="s">
        <v>98</v>
      </c>
      <c r="CH80" s="7" t="s">
        <v>98</v>
      </c>
      <c r="CI80" s="6" t="n">
        <f aca="false">SUMIF($AH80:$CH80,35,Base!$B$5:$BB$5)*7*$Z80</f>
        <v>0</v>
      </c>
      <c r="CJ80" s="6" t="n">
        <f aca="false">SUMIF($AH80:$CH80,"PR",Base!$B$5:$BB$5)*7*$Z80</f>
        <v>252</v>
      </c>
      <c r="CK80" s="6"/>
      <c r="CL80" s="6"/>
    </row>
    <row r="81" customFormat="false" ht="13.8" hidden="false" customHeight="false" outlineLevel="0" collapsed="false">
      <c r="A81" s="7" t="s">
        <v>77</v>
      </c>
      <c r="B81" s="7" t="s">
        <v>78</v>
      </c>
      <c r="C81" s="7" t="s">
        <v>376</v>
      </c>
      <c r="D81" s="7" t="s">
        <v>384</v>
      </c>
      <c r="E81" s="7" t="s">
        <v>385</v>
      </c>
      <c r="F81" s="7" t="s">
        <v>17</v>
      </c>
      <c r="G81" s="7" t="s">
        <v>386</v>
      </c>
      <c r="H81" s="7" t="s">
        <v>387</v>
      </c>
      <c r="I81" s="7" t="s">
        <v>84</v>
      </c>
      <c r="J81" s="7" t="s">
        <v>85</v>
      </c>
      <c r="K81" s="8" t="n">
        <v>0</v>
      </c>
      <c r="L81" s="7"/>
      <c r="M81" s="8" t="n">
        <v>0</v>
      </c>
      <c r="N81" s="7"/>
      <c r="O81" s="7" t="s">
        <v>388</v>
      </c>
      <c r="P81" s="7" t="s">
        <v>87</v>
      </c>
      <c r="Q81" s="8" t="s">
        <v>389</v>
      </c>
      <c r="R81" s="8" t="s">
        <v>389</v>
      </c>
      <c r="S81" s="8" t="s">
        <v>110</v>
      </c>
      <c r="T81" s="8" t="s">
        <v>108</v>
      </c>
      <c r="U81" s="7" t="s">
        <v>87</v>
      </c>
      <c r="V81" s="7" t="s">
        <v>92</v>
      </c>
      <c r="W81" s="7"/>
      <c r="X81" s="7"/>
      <c r="Y81" s="7" t="s">
        <v>93</v>
      </c>
      <c r="Z81" s="8" t="s">
        <v>94</v>
      </c>
      <c r="AA81" s="7"/>
      <c r="AB81" s="7"/>
      <c r="AC81" s="7"/>
      <c r="AD81" s="7"/>
      <c r="AE81" s="8"/>
      <c r="AF81" s="9" t="s">
        <v>217</v>
      </c>
      <c r="AG81" s="9" t="s">
        <v>96</v>
      </c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 t="s">
        <v>97</v>
      </c>
      <c r="BN81" s="7" t="s">
        <v>97</v>
      </c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 t="s">
        <v>98</v>
      </c>
      <c r="CF81" s="7" t="s">
        <v>98</v>
      </c>
      <c r="CG81" s="7" t="s">
        <v>98</v>
      </c>
      <c r="CH81" s="7" t="s">
        <v>98</v>
      </c>
      <c r="CI81" s="6" t="n">
        <f aca="false">SUMIF($AH81:$CH81,35,Base!$B$5:$BB$5)*7*$Z81</f>
        <v>0</v>
      </c>
      <c r="CJ81" s="6" t="n">
        <f aca="false">SUMIF($AH81:$CH81,"PR",Base!$B$5:$BB$5)*7*$Z81</f>
        <v>252</v>
      </c>
      <c r="CK81" s="6"/>
      <c r="CL81" s="6"/>
    </row>
    <row r="82" customFormat="false" ht="13.8" hidden="false" customHeight="false" outlineLevel="0" collapsed="false">
      <c r="A82" s="7" t="s">
        <v>77</v>
      </c>
      <c r="B82" s="7" t="s">
        <v>78</v>
      </c>
      <c r="C82" s="7" t="s">
        <v>376</v>
      </c>
      <c r="D82" s="7" t="s">
        <v>384</v>
      </c>
      <c r="E82" s="7" t="s">
        <v>385</v>
      </c>
      <c r="F82" s="7" t="s">
        <v>17</v>
      </c>
      <c r="G82" s="7" t="s">
        <v>386</v>
      </c>
      <c r="H82" s="7" t="s">
        <v>387</v>
      </c>
      <c r="I82" s="7" t="s">
        <v>84</v>
      </c>
      <c r="J82" s="7" t="s">
        <v>85</v>
      </c>
      <c r="K82" s="8" t="n">
        <v>0</v>
      </c>
      <c r="L82" s="7"/>
      <c r="M82" s="8" t="n">
        <v>0</v>
      </c>
      <c r="N82" s="7"/>
      <c r="O82" s="7" t="s">
        <v>388</v>
      </c>
      <c r="P82" s="7" t="s">
        <v>87</v>
      </c>
      <c r="Q82" s="8" t="s">
        <v>389</v>
      </c>
      <c r="R82" s="8" t="s">
        <v>389</v>
      </c>
      <c r="S82" s="8" t="s">
        <v>110</v>
      </c>
      <c r="T82" s="8" t="s">
        <v>108</v>
      </c>
      <c r="U82" s="7" t="s">
        <v>87</v>
      </c>
      <c r="V82" s="7" t="s">
        <v>92</v>
      </c>
      <c r="W82" s="7"/>
      <c r="X82" s="7"/>
      <c r="Y82" s="7" t="s">
        <v>112</v>
      </c>
      <c r="Z82" s="8" t="s">
        <v>94</v>
      </c>
      <c r="AA82" s="7"/>
      <c r="AB82" s="7"/>
      <c r="AC82" s="7"/>
      <c r="AD82" s="7"/>
      <c r="AE82" s="8"/>
      <c r="AF82" s="9" t="s">
        <v>217</v>
      </c>
      <c r="AG82" s="9" t="s">
        <v>96</v>
      </c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 t="s">
        <v>97</v>
      </c>
      <c r="BN82" s="7" t="s">
        <v>97</v>
      </c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 t="s">
        <v>98</v>
      </c>
      <c r="CF82" s="7" t="s">
        <v>98</v>
      </c>
      <c r="CG82" s="7" t="s">
        <v>98</v>
      </c>
      <c r="CH82" s="7" t="s">
        <v>98</v>
      </c>
      <c r="CI82" s="6" t="n">
        <f aca="false">SUMIF($AH82:$CH82,35,Base!$B$5:$BB$5)*7*$Z82</f>
        <v>0</v>
      </c>
      <c r="CJ82" s="6" t="n">
        <f aca="false">SUMIF($AH82:$CH82,"PR",Base!$B$5:$BB$5)*7*$Z82</f>
        <v>252</v>
      </c>
      <c r="CK82" s="6"/>
      <c r="CL82" s="6"/>
    </row>
    <row r="83" customFormat="false" ht="13.8" hidden="false" customHeight="false" outlineLevel="0" collapsed="false">
      <c r="A83" s="7" t="s">
        <v>77</v>
      </c>
      <c r="B83" s="7" t="s">
        <v>78</v>
      </c>
      <c r="C83" s="7" t="s">
        <v>376</v>
      </c>
      <c r="D83" s="7" t="s">
        <v>384</v>
      </c>
      <c r="E83" s="7" t="s">
        <v>385</v>
      </c>
      <c r="F83" s="7" t="s">
        <v>17</v>
      </c>
      <c r="G83" s="7" t="s">
        <v>386</v>
      </c>
      <c r="H83" s="7" t="s">
        <v>387</v>
      </c>
      <c r="I83" s="7" t="s">
        <v>84</v>
      </c>
      <c r="J83" s="7" t="s">
        <v>85</v>
      </c>
      <c r="K83" s="8" t="n">
        <v>0</v>
      </c>
      <c r="L83" s="7"/>
      <c r="M83" s="8" t="n">
        <v>0</v>
      </c>
      <c r="N83" s="7"/>
      <c r="O83" s="7" t="s">
        <v>388</v>
      </c>
      <c r="P83" s="7" t="s">
        <v>87</v>
      </c>
      <c r="Q83" s="8" t="s">
        <v>389</v>
      </c>
      <c r="R83" s="8" t="s">
        <v>389</v>
      </c>
      <c r="S83" s="8" t="s">
        <v>110</v>
      </c>
      <c r="T83" s="8" t="s">
        <v>108</v>
      </c>
      <c r="U83" s="7" t="s">
        <v>87</v>
      </c>
      <c r="V83" s="7" t="s">
        <v>92</v>
      </c>
      <c r="W83" s="7"/>
      <c r="X83" s="7"/>
      <c r="Y83" s="7" t="s">
        <v>102</v>
      </c>
      <c r="Z83" s="8" t="s">
        <v>94</v>
      </c>
      <c r="AA83" s="7"/>
      <c r="AB83" s="7"/>
      <c r="AC83" s="7"/>
      <c r="AD83" s="7"/>
      <c r="AE83" s="8"/>
      <c r="AF83" s="9" t="s">
        <v>217</v>
      </c>
      <c r="AG83" s="9" t="s">
        <v>96</v>
      </c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 t="s">
        <v>97</v>
      </c>
      <c r="BN83" s="7" t="s">
        <v>97</v>
      </c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 t="s">
        <v>98</v>
      </c>
      <c r="CF83" s="7" t="s">
        <v>98</v>
      </c>
      <c r="CG83" s="7" t="s">
        <v>98</v>
      </c>
      <c r="CH83" s="7" t="s">
        <v>98</v>
      </c>
      <c r="CI83" s="6" t="n">
        <f aca="false">SUMIF($AH83:$CH83,35,Base!$B$5:$BB$5)*7*$Z83</f>
        <v>0</v>
      </c>
      <c r="CJ83" s="6" t="n">
        <f aca="false">SUMIF($AH83:$CH83,"PR",Base!$B$5:$BB$5)*7*$Z83</f>
        <v>252</v>
      </c>
      <c r="CK83" s="6"/>
      <c r="CL83" s="6"/>
    </row>
    <row r="84" customFormat="false" ht="13.8" hidden="false" customHeight="false" outlineLevel="0" collapsed="false">
      <c r="A84" s="7" t="s">
        <v>77</v>
      </c>
      <c r="B84" s="7" t="s">
        <v>78</v>
      </c>
      <c r="C84" s="7" t="s">
        <v>118</v>
      </c>
      <c r="D84" s="7" t="s">
        <v>390</v>
      </c>
      <c r="E84" s="7" t="s">
        <v>391</v>
      </c>
      <c r="F84" s="7" t="s">
        <v>17</v>
      </c>
      <c r="G84" s="7" t="s">
        <v>392</v>
      </c>
      <c r="H84" s="7" t="s">
        <v>393</v>
      </c>
      <c r="I84" s="7" t="s">
        <v>84</v>
      </c>
      <c r="J84" s="7" t="s">
        <v>85</v>
      </c>
      <c r="K84" s="8" t="n">
        <v>0</v>
      </c>
      <c r="L84" s="7"/>
      <c r="M84" s="8" t="n">
        <v>0</v>
      </c>
      <c r="N84" s="7"/>
      <c r="O84" s="7" t="s">
        <v>394</v>
      </c>
      <c r="P84" s="7" t="s">
        <v>87</v>
      </c>
      <c r="Q84" s="8" t="s">
        <v>395</v>
      </c>
      <c r="R84" s="8" t="s">
        <v>396</v>
      </c>
      <c r="S84" s="8" t="s">
        <v>336</v>
      </c>
      <c r="T84" s="8" t="s">
        <v>127</v>
      </c>
      <c r="U84" s="7" t="s">
        <v>87</v>
      </c>
      <c r="V84" s="7" t="s">
        <v>92</v>
      </c>
      <c r="W84" s="7"/>
      <c r="X84" s="7"/>
      <c r="Y84" s="7" t="s">
        <v>99</v>
      </c>
      <c r="Z84" s="8" t="s">
        <v>127</v>
      </c>
      <c r="AA84" s="7"/>
      <c r="AB84" s="7"/>
      <c r="AC84" s="7"/>
      <c r="AD84" s="7"/>
      <c r="AE84" s="8"/>
      <c r="AF84" s="9" t="s">
        <v>397</v>
      </c>
      <c r="AG84" s="9" t="s">
        <v>398</v>
      </c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 t="s">
        <v>97</v>
      </c>
      <c r="BN84" s="7" t="s">
        <v>97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 t="s">
        <v>98</v>
      </c>
      <c r="CD84" s="7" t="s">
        <v>98</v>
      </c>
      <c r="CE84" s="7" t="s">
        <v>98</v>
      </c>
      <c r="CF84" s="7" t="s">
        <v>98</v>
      </c>
      <c r="CG84" s="7" t="s">
        <v>98</v>
      </c>
      <c r="CH84" s="7" t="s">
        <v>98</v>
      </c>
      <c r="CI84" s="6" t="n">
        <f aca="false">SUMIF($AH84:$CH84,35,Base!$B$5:$BB$5)*7*$Z84</f>
        <v>0</v>
      </c>
      <c r="CJ84" s="6" t="n">
        <f aca="false">SUMIF($AH84:$CH84,"PR",Base!$B$5:$BB$5)*7*$Z84</f>
        <v>784</v>
      </c>
      <c r="CK84" s="6"/>
      <c r="CL84" s="6"/>
    </row>
    <row r="85" customFormat="false" ht="13.8" hidden="false" customHeight="false" outlineLevel="0" collapsed="false">
      <c r="A85" s="7" t="s">
        <v>77</v>
      </c>
      <c r="B85" s="7" t="s">
        <v>78</v>
      </c>
      <c r="C85" s="7" t="s">
        <v>118</v>
      </c>
      <c r="D85" s="7" t="s">
        <v>399</v>
      </c>
      <c r="E85" s="7" t="s">
        <v>400</v>
      </c>
      <c r="F85" s="7" t="s">
        <v>17</v>
      </c>
      <c r="G85" s="7" t="s">
        <v>392</v>
      </c>
      <c r="H85" s="7" t="s">
        <v>393</v>
      </c>
      <c r="I85" s="7" t="s">
        <v>84</v>
      </c>
      <c r="J85" s="7" t="s">
        <v>85</v>
      </c>
      <c r="K85" s="8" t="n">
        <v>0</v>
      </c>
      <c r="L85" s="7"/>
      <c r="M85" s="8" t="n">
        <v>0</v>
      </c>
      <c r="N85" s="7"/>
      <c r="O85" s="7" t="s">
        <v>394</v>
      </c>
      <c r="P85" s="7" t="s">
        <v>87</v>
      </c>
      <c r="Q85" s="8" t="s">
        <v>401</v>
      </c>
      <c r="R85" s="8" t="s">
        <v>402</v>
      </c>
      <c r="S85" s="8" t="s">
        <v>336</v>
      </c>
      <c r="T85" s="8" t="s">
        <v>127</v>
      </c>
      <c r="U85" s="7" t="s">
        <v>87</v>
      </c>
      <c r="V85" s="7" t="s">
        <v>92</v>
      </c>
      <c r="W85" s="7"/>
      <c r="X85" s="7"/>
      <c r="Y85" s="7" t="s">
        <v>99</v>
      </c>
      <c r="Z85" s="8" t="s">
        <v>127</v>
      </c>
      <c r="AA85" s="7"/>
      <c r="AB85" s="7"/>
      <c r="AC85" s="7"/>
      <c r="AD85" s="7"/>
      <c r="AE85" s="8"/>
      <c r="AF85" s="9" t="s">
        <v>403</v>
      </c>
      <c r="AG85" s="9" t="s">
        <v>404</v>
      </c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 t="s">
        <v>98</v>
      </c>
      <c r="BJ85" s="7" t="s">
        <v>98</v>
      </c>
      <c r="BK85" s="7" t="s">
        <v>98</v>
      </c>
      <c r="BL85" s="7" t="s">
        <v>98</v>
      </c>
      <c r="BM85" s="7" t="s">
        <v>97</v>
      </c>
      <c r="BN85" s="7" t="s">
        <v>97</v>
      </c>
      <c r="BO85" s="7" t="s">
        <v>98</v>
      </c>
      <c r="BP85" s="7" t="s">
        <v>98</v>
      </c>
      <c r="BQ85" s="7" t="s">
        <v>98</v>
      </c>
      <c r="BR85" s="7" t="s">
        <v>98</v>
      </c>
      <c r="BS85" s="7" t="n">
        <v>35</v>
      </c>
      <c r="BT85" s="7" t="n">
        <v>35</v>
      </c>
      <c r="BU85" s="7" t="n">
        <v>35</v>
      </c>
      <c r="BV85" s="7" t="s">
        <v>98</v>
      </c>
      <c r="BW85" s="7" t="s">
        <v>98</v>
      </c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6" t="n">
        <f aca="false">SUMIF($AH85:$CH85,35,Base!$B$5:$BB$5)*7*$Z85</f>
        <v>420</v>
      </c>
      <c r="CJ85" s="6" t="n">
        <f aca="false">SUMIF($AH85:$CH85,"PR",Base!$B$5:$BB$5)*7*$Z85</f>
        <v>1400</v>
      </c>
      <c r="CK85" s="6"/>
      <c r="CL85" s="6"/>
    </row>
    <row r="86" customFormat="false" ht="13.8" hidden="false" customHeight="false" outlineLevel="0" collapsed="false">
      <c r="A86" s="7" t="s">
        <v>77</v>
      </c>
      <c r="B86" s="7" t="s">
        <v>78</v>
      </c>
      <c r="C86" s="7" t="s">
        <v>118</v>
      </c>
      <c r="D86" s="7" t="s">
        <v>405</v>
      </c>
      <c r="E86" s="7" t="s">
        <v>406</v>
      </c>
      <c r="F86" s="7" t="s">
        <v>17</v>
      </c>
      <c r="G86" s="7" t="s">
        <v>407</v>
      </c>
      <c r="H86" s="7" t="s">
        <v>408</v>
      </c>
      <c r="I86" s="7" t="s">
        <v>84</v>
      </c>
      <c r="J86" s="7" t="s">
        <v>85</v>
      </c>
      <c r="K86" s="8" t="n">
        <v>0</v>
      </c>
      <c r="L86" s="7"/>
      <c r="M86" s="8" t="n">
        <v>0</v>
      </c>
      <c r="N86" s="7"/>
      <c r="O86" s="7" t="s">
        <v>394</v>
      </c>
      <c r="P86" s="7" t="s">
        <v>87</v>
      </c>
      <c r="Q86" s="8" t="s">
        <v>409</v>
      </c>
      <c r="R86" s="8" t="s">
        <v>410</v>
      </c>
      <c r="S86" s="8" t="s">
        <v>411</v>
      </c>
      <c r="T86" s="8" t="s">
        <v>127</v>
      </c>
      <c r="U86" s="7" t="s">
        <v>87</v>
      </c>
      <c r="V86" s="7" t="s">
        <v>92</v>
      </c>
      <c r="W86" s="7"/>
      <c r="X86" s="7"/>
      <c r="Y86" s="7" t="s">
        <v>99</v>
      </c>
      <c r="Z86" s="8" t="s">
        <v>127</v>
      </c>
      <c r="AA86" s="7"/>
      <c r="AB86" s="7"/>
      <c r="AC86" s="7"/>
      <c r="AD86" s="7"/>
      <c r="AE86" s="8"/>
      <c r="AF86" s="9" t="s">
        <v>192</v>
      </c>
      <c r="AG86" s="9" t="s">
        <v>412</v>
      </c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97</v>
      </c>
      <c r="BN86" s="7" t="s">
        <v>97</v>
      </c>
      <c r="BO86" s="7"/>
      <c r="BP86" s="7"/>
      <c r="BQ86" s="7"/>
      <c r="BR86" s="7"/>
      <c r="BS86" s="7" t="s">
        <v>98</v>
      </c>
      <c r="BT86" s="7" t="s">
        <v>98</v>
      </c>
      <c r="BU86" s="7" t="s">
        <v>98</v>
      </c>
      <c r="BV86" s="7" t="s">
        <v>98</v>
      </c>
      <c r="BW86" s="7" t="s">
        <v>98</v>
      </c>
      <c r="BX86" s="7" t="s">
        <v>98</v>
      </c>
      <c r="BY86" s="7" t="s">
        <v>98</v>
      </c>
      <c r="BZ86" s="7" t="n">
        <v>35</v>
      </c>
      <c r="CA86" s="7" t="n">
        <v>35</v>
      </c>
      <c r="CB86" s="7" t="n">
        <v>35</v>
      </c>
      <c r="CC86" s="7" t="s">
        <v>98</v>
      </c>
      <c r="CD86" s="7"/>
      <c r="CE86" s="7"/>
      <c r="CF86" s="7"/>
      <c r="CG86" s="7"/>
      <c r="CH86" s="7"/>
      <c r="CI86" s="6" t="n">
        <f aca="false">SUMIF($AH86:$CH86,35,Base!$B$5:$BB$5)*7*$Z86</f>
        <v>392</v>
      </c>
      <c r="CJ86" s="6" t="n">
        <f aca="false">SUMIF($AH86:$CH86,"PR",Base!$B$5:$BB$5)*7*$Z86</f>
        <v>1092</v>
      </c>
      <c r="CK86" s="6"/>
      <c r="CL86" s="6"/>
    </row>
    <row r="87" customFormat="false" ht="13.8" hidden="false" customHeight="false" outlineLevel="0" collapsed="false">
      <c r="A87" s="7" t="s">
        <v>77</v>
      </c>
      <c r="B87" s="7" t="s">
        <v>78</v>
      </c>
      <c r="C87" s="7" t="s">
        <v>194</v>
      </c>
      <c r="D87" s="7" t="s">
        <v>413</v>
      </c>
      <c r="E87" s="7" t="s">
        <v>414</v>
      </c>
      <c r="F87" s="7" t="s">
        <v>17</v>
      </c>
      <c r="G87" s="7" t="s">
        <v>415</v>
      </c>
      <c r="H87" s="7" t="s">
        <v>416</v>
      </c>
      <c r="I87" s="7" t="s">
        <v>84</v>
      </c>
      <c r="J87" s="7" t="s">
        <v>85</v>
      </c>
      <c r="K87" s="8" t="n">
        <v>0</v>
      </c>
      <c r="L87" s="7"/>
      <c r="M87" s="8" t="n">
        <v>0</v>
      </c>
      <c r="N87" s="7"/>
      <c r="O87" s="7" t="s">
        <v>198</v>
      </c>
      <c r="P87" s="7" t="s">
        <v>124</v>
      </c>
      <c r="Q87" s="8" t="s">
        <v>417</v>
      </c>
      <c r="R87" s="8" t="s">
        <v>417</v>
      </c>
      <c r="S87" s="8" t="s">
        <v>110</v>
      </c>
      <c r="T87" s="8" t="s">
        <v>100</v>
      </c>
      <c r="U87" s="7" t="s">
        <v>127</v>
      </c>
      <c r="V87" s="7" t="s">
        <v>159</v>
      </c>
      <c r="W87" s="7"/>
      <c r="X87" s="7"/>
      <c r="Y87" s="7" t="s">
        <v>160</v>
      </c>
      <c r="Z87" s="8" t="s">
        <v>168</v>
      </c>
      <c r="AA87" s="7"/>
      <c r="AB87" s="7"/>
      <c r="AC87" s="7"/>
      <c r="AD87" s="7"/>
      <c r="AE87" s="8"/>
      <c r="AF87" s="9" t="s">
        <v>418</v>
      </c>
      <c r="AG87" s="9" t="s">
        <v>419</v>
      </c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 t="s">
        <v>98</v>
      </c>
      <c r="AS87" s="7" t="s">
        <v>98</v>
      </c>
      <c r="AT87" s="7" t="s">
        <v>98</v>
      </c>
      <c r="AU87" s="7" t="s">
        <v>98</v>
      </c>
      <c r="AV87" s="7" t="s">
        <v>98</v>
      </c>
      <c r="AW87" s="7" t="s">
        <v>98</v>
      </c>
      <c r="AX87" s="7" t="s">
        <v>98</v>
      </c>
      <c r="AY87" s="7" t="s">
        <v>98</v>
      </c>
      <c r="AZ87" s="7" t="s">
        <v>98</v>
      </c>
      <c r="BA87" s="7" t="s">
        <v>98</v>
      </c>
      <c r="BB87" s="7" t="s">
        <v>98</v>
      </c>
      <c r="BC87" s="7" t="s">
        <v>98</v>
      </c>
      <c r="BD87" s="7" t="s">
        <v>98</v>
      </c>
      <c r="BE87" s="7" t="s">
        <v>98</v>
      </c>
      <c r="BF87" s="7" t="s">
        <v>98</v>
      </c>
      <c r="BG87" s="7" t="s">
        <v>98</v>
      </c>
      <c r="BH87" s="7" t="s">
        <v>98</v>
      </c>
      <c r="BI87" s="7" t="s">
        <v>98</v>
      </c>
      <c r="BJ87" s="7" t="s">
        <v>98</v>
      </c>
      <c r="BK87" s="7" t="s">
        <v>98</v>
      </c>
      <c r="BL87" s="7" t="s">
        <v>98</v>
      </c>
      <c r="BM87" s="7" t="s">
        <v>97</v>
      </c>
      <c r="BN87" s="7" t="s">
        <v>97</v>
      </c>
      <c r="BO87" s="7" t="s">
        <v>98</v>
      </c>
      <c r="BP87" s="7" t="s">
        <v>98</v>
      </c>
      <c r="BQ87" s="7" t="s">
        <v>98</v>
      </c>
      <c r="BR87" s="7" t="s">
        <v>98</v>
      </c>
      <c r="BS87" s="7" t="s">
        <v>98</v>
      </c>
      <c r="BT87" s="7" t="s">
        <v>98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6" t="n">
        <f aca="false">SUMIF($AH87:$CH87,35,Base!$B$5:$BB$5)*7*$Z87</f>
        <v>0</v>
      </c>
      <c r="CJ87" s="6" t="n">
        <f aca="false">SUMIF($AH87:$CH87,"PR",Base!$B$5:$BB$5)*7*$Z87</f>
        <v>8190</v>
      </c>
      <c r="CK87" s="6"/>
      <c r="CL87" s="6"/>
    </row>
    <row r="88" customFormat="false" ht="13.8" hidden="false" customHeight="false" outlineLevel="0" collapsed="false">
      <c r="A88" s="7" t="s">
        <v>77</v>
      </c>
      <c r="B88" s="7" t="s">
        <v>78</v>
      </c>
      <c r="C88" s="7" t="s">
        <v>236</v>
      </c>
      <c r="D88" s="7" t="s">
        <v>420</v>
      </c>
      <c r="E88" s="7" t="s">
        <v>421</v>
      </c>
      <c r="F88" s="7" t="s">
        <v>17</v>
      </c>
      <c r="G88" s="7" t="s">
        <v>422</v>
      </c>
      <c r="H88" s="7" t="s">
        <v>423</v>
      </c>
      <c r="I88" s="7" t="s">
        <v>84</v>
      </c>
      <c r="J88" s="7" t="s">
        <v>85</v>
      </c>
      <c r="K88" s="8" t="n">
        <v>0</v>
      </c>
      <c r="L88" s="7"/>
      <c r="M88" s="8" t="n">
        <v>0</v>
      </c>
      <c r="N88" s="7" t="s">
        <v>424</v>
      </c>
      <c r="O88" s="7" t="s">
        <v>425</v>
      </c>
      <c r="P88" s="7" t="s">
        <v>87</v>
      </c>
      <c r="Q88" s="8" t="s">
        <v>426</v>
      </c>
      <c r="R88" s="8" t="s">
        <v>427</v>
      </c>
      <c r="S88" s="8" t="s">
        <v>428</v>
      </c>
      <c r="T88" s="8" t="s">
        <v>124</v>
      </c>
      <c r="U88" s="7" t="s">
        <v>87</v>
      </c>
      <c r="V88" s="7" t="s">
        <v>92</v>
      </c>
      <c r="W88" s="7"/>
      <c r="X88" s="7"/>
      <c r="Y88" s="7" t="s">
        <v>93</v>
      </c>
      <c r="Z88" s="8" t="s">
        <v>87</v>
      </c>
      <c r="AA88" s="7"/>
      <c r="AB88" s="7"/>
      <c r="AC88" s="7"/>
      <c r="AD88" s="7"/>
      <c r="AE88" s="8"/>
      <c r="AF88" s="9" t="s">
        <v>192</v>
      </c>
      <c r="AG88" s="9" t="s">
        <v>429</v>
      </c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 t="s">
        <v>97</v>
      </c>
      <c r="BN88" s="7" t="s">
        <v>97</v>
      </c>
      <c r="BO88" s="7"/>
      <c r="BP88" s="7"/>
      <c r="BQ88" s="7"/>
      <c r="BR88" s="7"/>
      <c r="BS88" s="7" t="s">
        <v>98</v>
      </c>
      <c r="BT88" s="7" t="s">
        <v>98</v>
      </c>
      <c r="BU88" s="7" t="s">
        <v>98</v>
      </c>
      <c r="BV88" s="7" t="s">
        <v>98</v>
      </c>
      <c r="BW88" s="7" t="s">
        <v>98</v>
      </c>
      <c r="BX88" s="7" t="s">
        <v>98</v>
      </c>
      <c r="BY88" s="7" t="s">
        <v>98</v>
      </c>
      <c r="BZ88" s="7" t="s">
        <v>98</v>
      </c>
      <c r="CA88" s="7" t="s">
        <v>98</v>
      </c>
      <c r="CB88" s="7" t="s">
        <v>98</v>
      </c>
      <c r="CC88" s="7" t="n">
        <v>35</v>
      </c>
      <c r="CD88" s="7" t="n">
        <v>35</v>
      </c>
      <c r="CE88" s="7" t="n">
        <v>35</v>
      </c>
      <c r="CF88" s="7" t="s">
        <v>98</v>
      </c>
      <c r="CG88" s="7" t="s">
        <v>98</v>
      </c>
      <c r="CH88" s="7" t="s">
        <v>98</v>
      </c>
      <c r="CI88" s="6" t="n">
        <f aca="false">SUMIF($AH88:$CH88,35,Base!$B$5:$BB$5)*7*$Z88</f>
        <v>105</v>
      </c>
      <c r="CJ88" s="6" t="n">
        <f aca="false">SUMIF($AH88:$CH88,"PR",Base!$B$5:$BB$5)*7*$Z88</f>
        <v>427</v>
      </c>
      <c r="CK88" s="6"/>
      <c r="CL88" s="6"/>
    </row>
    <row r="89" customFormat="false" ht="13.8" hidden="false" customHeight="false" outlineLevel="0" collapsed="false">
      <c r="A89" s="7" t="s">
        <v>77</v>
      </c>
      <c r="B89" s="7" t="s">
        <v>78</v>
      </c>
      <c r="C89" s="7" t="s">
        <v>236</v>
      </c>
      <c r="D89" s="7" t="s">
        <v>420</v>
      </c>
      <c r="E89" s="7" t="s">
        <v>421</v>
      </c>
      <c r="F89" s="7" t="s">
        <v>17</v>
      </c>
      <c r="G89" s="7" t="s">
        <v>422</v>
      </c>
      <c r="H89" s="7" t="s">
        <v>423</v>
      </c>
      <c r="I89" s="7" t="s">
        <v>84</v>
      </c>
      <c r="J89" s="7" t="s">
        <v>85</v>
      </c>
      <c r="K89" s="8" t="n">
        <v>0</v>
      </c>
      <c r="L89" s="7"/>
      <c r="M89" s="8" t="n">
        <v>0</v>
      </c>
      <c r="N89" s="7" t="s">
        <v>424</v>
      </c>
      <c r="O89" s="7" t="s">
        <v>425</v>
      </c>
      <c r="P89" s="7" t="s">
        <v>87</v>
      </c>
      <c r="Q89" s="8" t="s">
        <v>426</v>
      </c>
      <c r="R89" s="8" t="s">
        <v>427</v>
      </c>
      <c r="S89" s="8" t="s">
        <v>428</v>
      </c>
      <c r="T89" s="8" t="s">
        <v>124</v>
      </c>
      <c r="U89" s="7" t="s">
        <v>87</v>
      </c>
      <c r="V89" s="7" t="s">
        <v>92</v>
      </c>
      <c r="W89" s="7"/>
      <c r="X89" s="7"/>
      <c r="Y89" s="7" t="s">
        <v>430</v>
      </c>
      <c r="Z89" s="8" t="s">
        <v>87</v>
      </c>
      <c r="AA89" s="7"/>
      <c r="AB89" s="7"/>
      <c r="AC89" s="7"/>
      <c r="AD89" s="7"/>
      <c r="AE89" s="8"/>
      <c r="AF89" s="9" t="s">
        <v>192</v>
      </c>
      <c r="AG89" s="9" t="s">
        <v>429</v>
      </c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 t="s">
        <v>97</v>
      </c>
      <c r="BN89" s="7" t="s">
        <v>97</v>
      </c>
      <c r="BO89" s="7"/>
      <c r="BP89" s="7"/>
      <c r="BQ89" s="7"/>
      <c r="BR89" s="7"/>
      <c r="BS89" s="7" t="s">
        <v>98</v>
      </c>
      <c r="BT89" s="7" t="s">
        <v>98</v>
      </c>
      <c r="BU89" s="7" t="s">
        <v>98</v>
      </c>
      <c r="BV89" s="7" t="s">
        <v>98</v>
      </c>
      <c r="BW89" s="7" t="s">
        <v>98</v>
      </c>
      <c r="BX89" s="7" t="s">
        <v>98</v>
      </c>
      <c r="BY89" s="7" t="s">
        <v>98</v>
      </c>
      <c r="BZ89" s="7" t="s">
        <v>98</v>
      </c>
      <c r="CA89" s="7" t="s">
        <v>98</v>
      </c>
      <c r="CB89" s="7" t="s">
        <v>98</v>
      </c>
      <c r="CC89" s="7" t="n">
        <v>35</v>
      </c>
      <c r="CD89" s="7" t="n">
        <v>35</v>
      </c>
      <c r="CE89" s="7" t="n">
        <v>35</v>
      </c>
      <c r="CF89" s="7" t="s">
        <v>98</v>
      </c>
      <c r="CG89" s="7" t="s">
        <v>98</v>
      </c>
      <c r="CH89" s="7" t="s">
        <v>98</v>
      </c>
      <c r="CI89" s="6" t="n">
        <f aca="false">SUMIF($AH89:$CH89,35,Base!$B$5:$BB$5)*7*$Z89</f>
        <v>105</v>
      </c>
      <c r="CJ89" s="6" t="n">
        <f aca="false">SUMIF($AH89:$CH89,"PR",Base!$B$5:$BB$5)*7*$Z89</f>
        <v>427</v>
      </c>
      <c r="CK89" s="6"/>
      <c r="CL89" s="6"/>
    </row>
    <row r="90" customFormat="false" ht="13.8" hidden="false" customHeight="false" outlineLevel="0" collapsed="false">
      <c r="A90" s="7" t="s">
        <v>77</v>
      </c>
      <c r="B90" s="7" t="s">
        <v>78</v>
      </c>
      <c r="C90" s="7" t="s">
        <v>236</v>
      </c>
      <c r="D90" s="7" t="s">
        <v>431</v>
      </c>
      <c r="E90" s="7" t="s">
        <v>432</v>
      </c>
      <c r="F90" s="7" t="s">
        <v>17</v>
      </c>
      <c r="G90" s="7" t="s">
        <v>433</v>
      </c>
      <c r="H90" s="7" t="s">
        <v>434</v>
      </c>
      <c r="I90" s="7" t="s">
        <v>84</v>
      </c>
      <c r="J90" s="7" t="s">
        <v>85</v>
      </c>
      <c r="K90" s="8" t="n">
        <v>0</v>
      </c>
      <c r="L90" s="7"/>
      <c r="M90" s="8" t="n">
        <v>0</v>
      </c>
      <c r="N90" s="7" t="s">
        <v>435</v>
      </c>
      <c r="O90" s="7" t="s">
        <v>241</v>
      </c>
      <c r="P90" s="7" t="s">
        <v>242</v>
      </c>
      <c r="Q90" s="8" t="s">
        <v>436</v>
      </c>
      <c r="R90" s="8" t="s">
        <v>437</v>
      </c>
      <c r="S90" s="8" t="s">
        <v>438</v>
      </c>
      <c r="T90" s="8" t="s">
        <v>124</v>
      </c>
      <c r="U90" s="7" t="s">
        <v>87</v>
      </c>
      <c r="V90" s="7" t="s">
        <v>92</v>
      </c>
      <c r="W90" s="7"/>
      <c r="X90" s="7"/>
      <c r="Y90" s="7" t="s">
        <v>93</v>
      </c>
      <c r="Z90" s="8" t="s">
        <v>87</v>
      </c>
      <c r="AA90" s="7"/>
      <c r="AB90" s="7"/>
      <c r="AC90" s="7"/>
      <c r="AD90" s="7"/>
      <c r="AE90" s="8"/>
      <c r="AF90" s="9" t="s">
        <v>192</v>
      </c>
      <c r="AG90" s="9" t="s">
        <v>439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 t="s">
        <v>97</v>
      </c>
      <c r="BN90" s="7" t="s">
        <v>97</v>
      </c>
      <c r="BO90" s="7"/>
      <c r="BP90" s="7"/>
      <c r="BQ90" s="7"/>
      <c r="BR90" s="7"/>
      <c r="BS90" s="7" t="s">
        <v>98</v>
      </c>
      <c r="BT90" s="7" t="s">
        <v>98</v>
      </c>
      <c r="BU90" s="7" t="s">
        <v>98</v>
      </c>
      <c r="BV90" s="7" t="s">
        <v>98</v>
      </c>
      <c r="BW90" s="7" t="s">
        <v>98</v>
      </c>
      <c r="BX90" s="7" t="s">
        <v>98</v>
      </c>
      <c r="BY90" s="7" t="s">
        <v>98</v>
      </c>
      <c r="BZ90" s="7" t="s">
        <v>98</v>
      </c>
      <c r="CA90" s="7" t="s">
        <v>98</v>
      </c>
      <c r="CB90" s="7" t="s">
        <v>98</v>
      </c>
      <c r="CC90" s="7" t="n">
        <v>35</v>
      </c>
      <c r="CD90" s="7" t="n">
        <v>35</v>
      </c>
      <c r="CE90" s="7" t="n">
        <v>35</v>
      </c>
      <c r="CF90" s="7" t="s">
        <v>98</v>
      </c>
      <c r="CG90" s="7" t="s">
        <v>98</v>
      </c>
      <c r="CH90" s="7" t="s">
        <v>98</v>
      </c>
      <c r="CI90" s="6" t="n">
        <f aca="false">SUMIF($AH90:$CH90,35,Base!$B$5:$BB$5)*7*$Z90</f>
        <v>105</v>
      </c>
      <c r="CJ90" s="6" t="n">
        <f aca="false">SUMIF($AH90:$CH90,"PR",Base!$B$5:$BB$5)*7*$Z90</f>
        <v>427</v>
      </c>
      <c r="CK90" s="6"/>
      <c r="CL90" s="6"/>
    </row>
    <row r="91" customFormat="false" ht="13.8" hidden="false" customHeight="false" outlineLevel="0" collapsed="false">
      <c r="A91" s="7" t="s">
        <v>77</v>
      </c>
      <c r="B91" s="7" t="s">
        <v>78</v>
      </c>
      <c r="C91" s="7" t="s">
        <v>173</v>
      </c>
      <c r="D91" s="7" t="s">
        <v>440</v>
      </c>
      <c r="E91" s="7" t="s">
        <v>441</v>
      </c>
      <c r="F91" s="7" t="s">
        <v>17</v>
      </c>
      <c r="G91" s="7" t="s">
        <v>442</v>
      </c>
      <c r="H91" s="7" t="s">
        <v>443</v>
      </c>
      <c r="I91" s="7" t="s">
        <v>84</v>
      </c>
      <c r="J91" s="7" t="s">
        <v>85</v>
      </c>
      <c r="K91" s="8" t="n">
        <v>98004189184</v>
      </c>
      <c r="L91" s="7"/>
      <c r="M91" s="8" t="n">
        <v>0</v>
      </c>
      <c r="N91" s="7"/>
      <c r="O91" s="7" t="s">
        <v>444</v>
      </c>
      <c r="P91" s="7" t="s">
        <v>87</v>
      </c>
      <c r="Q91" s="8" t="s">
        <v>170</v>
      </c>
      <c r="R91" s="8" t="s">
        <v>170</v>
      </c>
      <c r="S91" s="8" t="s">
        <v>110</v>
      </c>
      <c r="T91" s="8" t="s">
        <v>108</v>
      </c>
      <c r="U91" s="7" t="s">
        <v>87</v>
      </c>
      <c r="V91" s="7" t="s">
        <v>92</v>
      </c>
      <c r="W91" s="7"/>
      <c r="X91" s="7"/>
      <c r="Y91" s="7" t="s">
        <v>112</v>
      </c>
      <c r="Z91" s="8" t="s">
        <v>108</v>
      </c>
      <c r="AA91" s="7"/>
      <c r="AB91" s="7"/>
      <c r="AC91" s="7"/>
      <c r="AD91" s="7"/>
      <c r="AE91" s="8"/>
      <c r="AF91" s="9" t="s">
        <v>348</v>
      </c>
      <c r="AG91" s="9" t="s">
        <v>445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 t="s">
        <v>98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 t="s">
        <v>97</v>
      </c>
      <c r="BN91" s="7" t="s">
        <v>97</v>
      </c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6" t="n">
        <f aca="false">SUMIF($AH91:$CH91,35,Base!$B$5:$BB$5)*7*$Z91</f>
        <v>0</v>
      </c>
      <c r="CJ91" s="6" t="n">
        <f aca="false">SUMIF($AH91:$CH91,"PR",Base!$B$5:$BB$5)*7*$Z91</f>
        <v>280</v>
      </c>
      <c r="CK91" s="6"/>
      <c r="CL91" s="6"/>
    </row>
    <row r="92" customFormat="false" ht="13.8" hidden="false" customHeight="false" outlineLevel="0" collapsed="false">
      <c r="A92" s="7" t="s">
        <v>77</v>
      </c>
      <c r="B92" s="7" t="s">
        <v>78</v>
      </c>
      <c r="C92" s="7" t="s">
        <v>149</v>
      </c>
      <c r="D92" s="7" t="s">
        <v>446</v>
      </c>
      <c r="E92" s="7" t="s">
        <v>447</v>
      </c>
      <c r="F92" s="7" t="s">
        <v>17</v>
      </c>
      <c r="G92" s="7" t="s">
        <v>448</v>
      </c>
      <c r="H92" s="7" t="s">
        <v>449</v>
      </c>
      <c r="I92" s="7" t="s">
        <v>84</v>
      </c>
      <c r="J92" s="7" t="s">
        <v>85</v>
      </c>
      <c r="K92" s="8" t="n">
        <v>98004189184</v>
      </c>
      <c r="L92" s="7"/>
      <c r="M92" s="8" t="n">
        <v>0</v>
      </c>
      <c r="N92" s="7"/>
      <c r="O92" s="7" t="s">
        <v>450</v>
      </c>
      <c r="P92" s="7" t="s">
        <v>168</v>
      </c>
      <c r="Q92" s="8" t="s">
        <v>451</v>
      </c>
      <c r="R92" s="8" t="s">
        <v>451</v>
      </c>
      <c r="S92" s="8" t="s">
        <v>110</v>
      </c>
      <c r="T92" s="8" t="s">
        <v>170</v>
      </c>
      <c r="U92" s="7" t="s">
        <v>127</v>
      </c>
      <c r="V92" s="7" t="s">
        <v>159</v>
      </c>
      <c r="W92" s="7"/>
      <c r="X92" s="7"/>
      <c r="Y92" s="7" t="s">
        <v>160</v>
      </c>
      <c r="Z92" s="8" t="s">
        <v>242</v>
      </c>
      <c r="AA92" s="7"/>
      <c r="AB92" s="7"/>
      <c r="AC92" s="7"/>
      <c r="AD92" s="7"/>
      <c r="AE92" s="8"/>
      <c r="AF92" s="9" t="s">
        <v>348</v>
      </c>
      <c r="AG92" s="9" t="s">
        <v>246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 t="s">
        <v>98</v>
      </c>
      <c r="AT92" s="7" t="s">
        <v>98</v>
      </c>
      <c r="AU92" s="7" t="s">
        <v>98</v>
      </c>
      <c r="AV92" s="7" t="s">
        <v>98</v>
      </c>
      <c r="AW92" s="7" t="s">
        <v>98</v>
      </c>
      <c r="AX92" s="7" t="s">
        <v>98</v>
      </c>
      <c r="AY92" s="7" t="s">
        <v>98</v>
      </c>
      <c r="AZ92" s="7" t="s">
        <v>98</v>
      </c>
      <c r="BA92" s="7" t="s">
        <v>98</v>
      </c>
      <c r="BB92" s="7" t="s">
        <v>98</v>
      </c>
      <c r="BC92" s="7" t="s">
        <v>98</v>
      </c>
      <c r="BD92" s="7" t="s">
        <v>98</v>
      </c>
      <c r="BE92" s="7" t="s">
        <v>98</v>
      </c>
      <c r="BF92" s="7" t="s">
        <v>98</v>
      </c>
      <c r="BG92" s="7" t="s">
        <v>98</v>
      </c>
      <c r="BH92" s="7" t="s">
        <v>98</v>
      </c>
      <c r="BI92" s="7" t="s">
        <v>98</v>
      </c>
      <c r="BJ92" s="7" t="s">
        <v>98</v>
      </c>
      <c r="BK92" s="7" t="s">
        <v>98</v>
      </c>
      <c r="BL92" s="7" t="s">
        <v>98</v>
      </c>
      <c r="BM92" s="7" t="s">
        <v>97</v>
      </c>
      <c r="BN92" s="7" t="s">
        <v>97</v>
      </c>
      <c r="BO92" s="7" t="s">
        <v>98</v>
      </c>
      <c r="BP92" s="7" t="s">
        <v>98</v>
      </c>
      <c r="BQ92" s="7" t="s">
        <v>98</v>
      </c>
      <c r="BR92" s="7" t="s">
        <v>98</v>
      </c>
      <c r="BS92" s="7" t="s">
        <v>98</v>
      </c>
      <c r="BT92" s="7" t="s">
        <v>98</v>
      </c>
      <c r="BU92" s="7" t="s">
        <v>98</v>
      </c>
      <c r="BV92" s="7" t="s">
        <v>98</v>
      </c>
      <c r="BW92" s="7" t="s">
        <v>98</v>
      </c>
      <c r="BX92" s="7" t="s">
        <v>98</v>
      </c>
      <c r="BY92" s="7" t="s">
        <v>98</v>
      </c>
      <c r="BZ92" s="7" t="s">
        <v>98</v>
      </c>
      <c r="CA92" s="7" t="s">
        <v>98</v>
      </c>
      <c r="CB92" s="7" t="s">
        <v>98</v>
      </c>
      <c r="CC92" s="7" t="s">
        <v>98</v>
      </c>
      <c r="CD92" s="7" t="s">
        <v>98</v>
      </c>
      <c r="CE92" s="7" t="s">
        <v>98</v>
      </c>
      <c r="CF92" s="7"/>
      <c r="CG92" s="7"/>
      <c r="CH92" s="7"/>
      <c r="CI92" s="6" t="n">
        <f aca="false">SUMIF($AH92:$CH92,35,Base!$B$5:$BB$5)*7*$Z92</f>
        <v>0</v>
      </c>
      <c r="CJ92" s="6" t="n">
        <f aca="false">SUMIF($AH92:$CH92,"PR",Base!$B$5:$BB$5)*7*$Z92</f>
        <v>14952</v>
      </c>
      <c r="CK92" s="6"/>
      <c r="CL92" s="6"/>
    </row>
    <row r="93" customFormat="false" ht="13.8" hidden="false" customHeight="false" outlineLevel="0" collapsed="false">
      <c r="A93" s="7" t="s">
        <v>77</v>
      </c>
      <c r="B93" s="7" t="s">
        <v>78</v>
      </c>
      <c r="C93" s="7" t="s">
        <v>194</v>
      </c>
      <c r="D93" s="7" t="s">
        <v>452</v>
      </c>
      <c r="E93" s="7" t="s">
        <v>453</v>
      </c>
      <c r="F93" s="7" t="s">
        <v>17</v>
      </c>
      <c r="G93" s="7" t="s">
        <v>454</v>
      </c>
      <c r="H93" s="7" t="s">
        <v>455</v>
      </c>
      <c r="I93" s="7" t="s">
        <v>84</v>
      </c>
      <c r="J93" s="7" t="s">
        <v>85</v>
      </c>
      <c r="K93" s="8" t="n">
        <v>0</v>
      </c>
      <c r="L93" s="7"/>
      <c r="M93" s="8" t="n">
        <v>0</v>
      </c>
      <c r="N93" s="7"/>
      <c r="O93" s="7" t="s">
        <v>198</v>
      </c>
      <c r="P93" s="7" t="s">
        <v>124</v>
      </c>
      <c r="Q93" s="8" t="s">
        <v>456</v>
      </c>
      <c r="R93" s="8" t="s">
        <v>456</v>
      </c>
      <c r="S93" s="8" t="s">
        <v>110</v>
      </c>
      <c r="T93" s="8" t="s">
        <v>100</v>
      </c>
      <c r="U93" s="7" t="s">
        <v>87</v>
      </c>
      <c r="V93" s="7" t="s">
        <v>92</v>
      </c>
      <c r="W93" s="7"/>
      <c r="X93" s="7"/>
      <c r="Y93" s="7" t="s">
        <v>112</v>
      </c>
      <c r="Z93" s="8" t="s">
        <v>168</v>
      </c>
      <c r="AA93" s="7"/>
      <c r="AB93" s="7"/>
      <c r="AC93" s="7"/>
      <c r="AD93" s="7"/>
      <c r="AE93" s="8"/>
      <c r="AF93" s="9" t="s">
        <v>457</v>
      </c>
      <c r="AG93" s="9" t="s">
        <v>458</v>
      </c>
      <c r="AH93" s="7"/>
      <c r="AI93" s="7"/>
      <c r="AJ93" s="7"/>
      <c r="AK93" s="7"/>
      <c r="AL93" s="7"/>
      <c r="AM93" s="7"/>
      <c r="AN93" s="7"/>
      <c r="AO93" s="7" t="s">
        <v>98</v>
      </c>
      <c r="AP93" s="7" t="s">
        <v>98</v>
      </c>
      <c r="AQ93" s="7" t="s">
        <v>98</v>
      </c>
      <c r="AR93" s="7" t="s">
        <v>98</v>
      </c>
      <c r="AS93" s="7" t="s">
        <v>98</v>
      </c>
      <c r="AT93" s="7" t="s">
        <v>98</v>
      </c>
      <c r="AU93" s="7" t="s">
        <v>98</v>
      </c>
      <c r="AV93" s="7" t="s">
        <v>98</v>
      </c>
      <c r="AW93" s="7" t="s">
        <v>98</v>
      </c>
      <c r="AX93" s="7" t="s">
        <v>98</v>
      </c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 t="s">
        <v>97</v>
      </c>
      <c r="BN93" s="7" t="s">
        <v>97</v>
      </c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6" t="n">
        <f aca="false">SUMIF($AH93:$CH93,35,Base!$B$5:$BB$5)*7*$Z93</f>
        <v>0</v>
      </c>
      <c r="CJ93" s="6" t="n">
        <f aca="false">SUMIF($AH93:$CH93,"PR",Base!$B$5:$BB$5)*7*$Z93</f>
        <v>3087</v>
      </c>
      <c r="CK93" s="6"/>
      <c r="CL93" s="6"/>
    </row>
    <row r="94" customFormat="false" ht="13.8" hidden="false" customHeight="false" outlineLevel="0" collapsed="false">
      <c r="A94" s="7" t="s">
        <v>77</v>
      </c>
      <c r="B94" s="7" t="s">
        <v>78</v>
      </c>
      <c r="C94" s="7" t="s">
        <v>103</v>
      </c>
      <c r="D94" s="7" t="s">
        <v>459</v>
      </c>
      <c r="E94" s="7" t="s">
        <v>460</v>
      </c>
      <c r="F94" s="7" t="s">
        <v>17</v>
      </c>
      <c r="G94" s="7" t="s">
        <v>461</v>
      </c>
      <c r="H94" s="7" t="s">
        <v>462</v>
      </c>
      <c r="I94" s="7" t="s">
        <v>84</v>
      </c>
      <c r="J94" s="7" t="s">
        <v>85</v>
      </c>
      <c r="K94" s="8" t="n">
        <v>98004189184</v>
      </c>
      <c r="L94" s="7"/>
      <c r="M94" s="8" t="n">
        <v>0</v>
      </c>
      <c r="N94" s="7"/>
      <c r="O94" s="7" t="s">
        <v>107</v>
      </c>
      <c r="P94" s="7" t="s">
        <v>108</v>
      </c>
      <c r="Q94" s="8" t="s">
        <v>463</v>
      </c>
      <c r="R94" s="8" t="s">
        <v>463</v>
      </c>
      <c r="S94" s="8" t="s">
        <v>110</v>
      </c>
      <c r="T94" s="8" t="s">
        <v>127</v>
      </c>
      <c r="U94" s="7" t="s">
        <v>87</v>
      </c>
      <c r="V94" s="7" t="s">
        <v>92</v>
      </c>
      <c r="W94" s="7"/>
      <c r="X94" s="7"/>
      <c r="Y94" s="7" t="s">
        <v>112</v>
      </c>
      <c r="Z94" s="8" t="s">
        <v>87</v>
      </c>
      <c r="AA94" s="7"/>
      <c r="AB94" s="7"/>
      <c r="AC94" s="7"/>
      <c r="AD94" s="7"/>
      <c r="AE94" s="8"/>
      <c r="AF94" s="9" t="s">
        <v>464</v>
      </c>
      <c r="AG94" s="9" t="s">
        <v>465</v>
      </c>
      <c r="AH94" s="7"/>
      <c r="AI94" s="7"/>
      <c r="AJ94" s="7"/>
      <c r="AK94" s="7"/>
      <c r="AL94" s="7"/>
      <c r="AM94" s="7"/>
      <c r="AN94" s="7" t="s">
        <v>98</v>
      </c>
      <c r="AO94" s="7" t="s">
        <v>98</v>
      </c>
      <c r="AP94" s="7" t="s">
        <v>98</v>
      </c>
      <c r="AQ94" s="7" t="s">
        <v>98</v>
      </c>
      <c r="AR94" s="7" t="s">
        <v>98</v>
      </c>
      <c r="AS94" s="7" t="s">
        <v>98</v>
      </c>
      <c r="AT94" s="7" t="s">
        <v>98</v>
      </c>
      <c r="AU94" s="7" t="s">
        <v>98</v>
      </c>
      <c r="AV94" s="7" t="s">
        <v>98</v>
      </c>
      <c r="AW94" s="7" t="s">
        <v>98</v>
      </c>
      <c r="AX94" s="7" t="s">
        <v>98</v>
      </c>
      <c r="AY94" s="7" t="s">
        <v>98</v>
      </c>
      <c r="AZ94" s="7" t="s">
        <v>98</v>
      </c>
      <c r="BA94" s="7" t="s">
        <v>98</v>
      </c>
      <c r="BB94" s="7" t="s">
        <v>98</v>
      </c>
      <c r="BC94" s="7" t="s">
        <v>98</v>
      </c>
      <c r="BD94" s="7" t="s">
        <v>98</v>
      </c>
      <c r="BE94" s="7" t="s">
        <v>98</v>
      </c>
      <c r="BF94" s="7" t="s">
        <v>98</v>
      </c>
      <c r="BG94" s="7" t="s">
        <v>98</v>
      </c>
      <c r="BH94" s="7" t="s">
        <v>98</v>
      </c>
      <c r="BI94" s="7" t="s">
        <v>98</v>
      </c>
      <c r="BJ94" s="7" t="s">
        <v>98</v>
      </c>
      <c r="BK94" s="7"/>
      <c r="BL94" s="7"/>
      <c r="BM94" s="7" t="s">
        <v>97</v>
      </c>
      <c r="BN94" s="7" t="s">
        <v>97</v>
      </c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6" t="n">
        <f aca="false">SUMIF($AH94:$CH94,35,Base!$B$5:$BB$5)*7*$Z94</f>
        <v>0</v>
      </c>
      <c r="CJ94" s="6" t="n">
        <f aca="false">SUMIF($AH94:$CH94,"PR",Base!$B$5:$BB$5)*7*$Z94</f>
        <v>770</v>
      </c>
      <c r="CK94" s="6"/>
      <c r="CL94" s="6"/>
    </row>
    <row r="95" customFormat="false" ht="13.8" hidden="false" customHeight="false" outlineLevel="0" collapsed="false">
      <c r="A95" s="7" t="s">
        <v>77</v>
      </c>
      <c r="B95" s="7" t="s">
        <v>78</v>
      </c>
      <c r="C95" s="7" t="s">
        <v>79</v>
      </c>
      <c r="D95" s="7" t="s">
        <v>466</v>
      </c>
      <c r="E95" s="7" t="s">
        <v>467</v>
      </c>
      <c r="F95" s="7" t="s">
        <v>17</v>
      </c>
      <c r="G95" s="7" t="s">
        <v>468</v>
      </c>
      <c r="H95" s="7" t="s">
        <v>469</v>
      </c>
      <c r="I95" s="7" t="s">
        <v>84</v>
      </c>
      <c r="J95" s="7" t="s">
        <v>85</v>
      </c>
      <c r="K95" s="8" t="n">
        <v>98004180992</v>
      </c>
      <c r="L95" s="7"/>
      <c r="M95" s="8" t="n">
        <v>0</v>
      </c>
      <c r="N95" s="7"/>
      <c r="O95" s="7" t="s">
        <v>256</v>
      </c>
      <c r="P95" s="7" t="s">
        <v>127</v>
      </c>
      <c r="Q95" s="8" t="s">
        <v>470</v>
      </c>
      <c r="R95" s="8" t="s">
        <v>471</v>
      </c>
      <c r="S95" s="8" t="s">
        <v>472</v>
      </c>
      <c r="T95" s="8" t="s">
        <v>127</v>
      </c>
      <c r="U95" s="7" t="s">
        <v>127</v>
      </c>
      <c r="V95" s="7" t="s">
        <v>159</v>
      </c>
      <c r="W95" s="7"/>
      <c r="X95" s="7"/>
      <c r="Y95" s="7" t="s">
        <v>160</v>
      </c>
      <c r="Z95" s="8" t="s">
        <v>87</v>
      </c>
      <c r="AA95" s="7"/>
      <c r="AB95" s="7"/>
      <c r="AC95" s="7"/>
      <c r="AD95" s="7"/>
      <c r="AE95" s="8"/>
      <c r="AF95" s="9" t="s">
        <v>457</v>
      </c>
      <c r="AG95" s="9" t="s">
        <v>473</v>
      </c>
      <c r="AH95" s="7"/>
      <c r="AI95" s="7"/>
      <c r="AJ95" s="7"/>
      <c r="AK95" s="7"/>
      <c r="AL95" s="7"/>
      <c r="AM95" s="7"/>
      <c r="AN95" s="7"/>
      <c r="AO95" s="7" t="s">
        <v>98</v>
      </c>
      <c r="AP95" s="7" t="s">
        <v>98</v>
      </c>
      <c r="AQ95" s="7" t="s">
        <v>98</v>
      </c>
      <c r="AR95" s="7" t="s">
        <v>98</v>
      </c>
      <c r="AS95" s="7" t="s">
        <v>98</v>
      </c>
      <c r="AT95" s="7" t="s">
        <v>98</v>
      </c>
      <c r="AU95" s="7" t="s">
        <v>98</v>
      </c>
      <c r="AV95" s="7" t="s">
        <v>98</v>
      </c>
      <c r="AW95" s="7" t="s">
        <v>98</v>
      </c>
      <c r="AX95" s="7" t="s">
        <v>98</v>
      </c>
      <c r="AY95" s="7" t="s">
        <v>98</v>
      </c>
      <c r="AZ95" s="7" t="s">
        <v>98</v>
      </c>
      <c r="BA95" s="7" t="s">
        <v>98</v>
      </c>
      <c r="BB95" s="7" t="s">
        <v>98</v>
      </c>
      <c r="BC95" s="7" t="s">
        <v>98</v>
      </c>
      <c r="BD95" s="7" t="s">
        <v>98</v>
      </c>
      <c r="BE95" s="7" t="s">
        <v>98</v>
      </c>
      <c r="BF95" s="7" t="s">
        <v>98</v>
      </c>
      <c r="BG95" s="7" t="s">
        <v>98</v>
      </c>
      <c r="BH95" s="7" t="s">
        <v>98</v>
      </c>
      <c r="BI95" s="7" t="n">
        <v>35</v>
      </c>
      <c r="BJ95" s="7" t="n">
        <v>35</v>
      </c>
      <c r="BK95" s="7" t="n">
        <v>35</v>
      </c>
      <c r="BL95" s="7" t="n">
        <v>35</v>
      </c>
      <c r="BM95" s="7" t="s">
        <v>97</v>
      </c>
      <c r="BN95" s="7" t="s">
        <v>97</v>
      </c>
      <c r="BO95" s="7" t="s">
        <v>98</v>
      </c>
      <c r="BP95" s="7" t="s">
        <v>98</v>
      </c>
      <c r="BQ95" s="7" t="s">
        <v>98</v>
      </c>
      <c r="BR95" s="7" t="n">
        <v>35</v>
      </c>
      <c r="BS95" s="7" t="n">
        <v>35</v>
      </c>
      <c r="BT95" s="7" t="n">
        <v>35</v>
      </c>
      <c r="BU95" s="7" t="n">
        <v>35</v>
      </c>
      <c r="BV95" s="7" t="n">
        <v>35</v>
      </c>
      <c r="BW95" s="7" t="s">
        <v>98</v>
      </c>
      <c r="BX95" s="7" t="s">
        <v>98</v>
      </c>
      <c r="BY95" s="7" t="s">
        <v>98</v>
      </c>
      <c r="BZ95" s="7" t="s">
        <v>98</v>
      </c>
      <c r="CA95" s="7" t="s">
        <v>98</v>
      </c>
      <c r="CB95" s="7" t="s">
        <v>98</v>
      </c>
      <c r="CC95" s="7" t="s">
        <v>98</v>
      </c>
      <c r="CD95" s="7" t="s">
        <v>98</v>
      </c>
      <c r="CE95" s="7" t="s">
        <v>98</v>
      </c>
      <c r="CF95" s="7" t="s">
        <v>98</v>
      </c>
      <c r="CG95" s="7" t="s">
        <v>98</v>
      </c>
      <c r="CH95" s="7" t="s">
        <v>98</v>
      </c>
      <c r="CI95" s="6" t="n">
        <f aca="false">SUMIF($AH95:$CH95,35,Base!$B$5:$BB$5)*7*$Z95</f>
        <v>315</v>
      </c>
      <c r="CJ95" s="6" t="n">
        <f aca="false">SUMIF($AH95:$CH95,"PR",Base!$B$5:$BB$5)*7*$Z95</f>
        <v>1162</v>
      </c>
      <c r="CK95" s="6"/>
      <c r="CL95" s="6"/>
    </row>
    <row r="96" customFormat="false" ht="13.8" hidden="false" customHeight="false" outlineLevel="0" collapsed="false">
      <c r="A96" s="7" t="s">
        <v>77</v>
      </c>
      <c r="B96" s="7" t="s">
        <v>78</v>
      </c>
      <c r="C96" s="7" t="s">
        <v>173</v>
      </c>
      <c r="D96" s="7" t="s">
        <v>474</v>
      </c>
      <c r="E96" s="7" t="s">
        <v>475</v>
      </c>
      <c r="F96" s="7" t="s">
        <v>17</v>
      </c>
      <c r="G96" s="7" t="s">
        <v>476</v>
      </c>
      <c r="H96" s="7" t="s">
        <v>477</v>
      </c>
      <c r="I96" s="7" t="s">
        <v>84</v>
      </c>
      <c r="J96" s="7" t="s">
        <v>85</v>
      </c>
      <c r="K96" s="8" t="n">
        <v>98004189184</v>
      </c>
      <c r="L96" s="7"/>
      <c r="M96" s="8" t="n">
        <v>0</v>
      </c>
      <c r="N96" s="7"/>
      <c r="O96" s="7" t="s">
        <v>478</v>
      </c>
      <c r="P96" s="7" t="s">
        <v>87</v>
      </c>
      <c r="Q96" s="8" t="s">
        <v>77</v>
      </c>
      <c r="R96" s="8" t="s">
        <v>77</v>
      </c>
      <c r="S96" s="8" t="s">
        <v>110</v>
      </c>
      <c r="T96" s="8" t="s">
        <v>108</v>
      </c>
      <c r="U96" s="7" t="s">
        <v>87</v>
      </c>
      <c r="V96" s="7" t="s">
        <v>92</v>
      </c>
      <c r="W96" s="7"/>
      <c r="X96" s="7"/>
      <c r="Y96" s="7" t="s">
        <v>112</v>
      </c>
      <c r="Z96" s="8" t="s">
        <v>108</v>
      </c>
      <c r="AA96" s="7"/>
      <c r="AB96" s="7"/>
      <c r="AC96" s="7"/>
      <c r="AD96" s="7"/>
      <c r="AE96" s="8"/>
      <c r="AF96" s="9" t="s">
        <v>479</v>
      </c>
      <c r="AG96" s="9" t="s">
        <v>480</v>
      </c>
      <c r="AH96" s="7"/>
      <c r="AI96" s="7"/>
      <c r="AJ96" s="7"/>
      <c r="AK96" s="7"/>
      <c r="AL96" s="7"/>
      <c r="AM96" s="7"/>
      <c r="AN96" s="7" t="s">
        <v>98</v>
      </c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 t="s">
        <v>97</v>
      </c>
      <c r="BN96" s="7" t="s">
        <v>97</v>
      </c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6" t="n">
        <f aca="false">SUMIF($AH96:$CH96,35,Base!$B$5:$BB$5)*7*$Z96</f>
        <v>0</v>
      </c>
      <c r="CJ96" s="6" t="n">
        <f aca="false">SUMIF($AH96:$CH96,"PR",Base!$B$5:$BB$5)*7*$Z96</f>
        <v>280</v>
      </c>
      <c r="CK96" s="6"/>
      <c r="CL96" s="6"/>
    </row>
    <row r="97" customFormat="false" ht="13.8" hidden="false" customHeight="false" outlineLevel="0" collapsed="false">
      <c r="A97" s="7" t="s">
        <v>77</v>
      </c>
      <c r="B97" s="7" t="s">
        <v>78</v>
      </c>
      <c r="C97" s="7" t="s">
        <v>236</v>
      </c>
      <c r="D97" s="7" t="s">
        <v>481</v>
      </c>
      <c r="E97" s="7" t="s">
        <v>482</v>
      </c>
      <c r="F97" s="7" t="s">
        <v>17</v>
      </c>
      <c r="G97" s="7" t="s">
        <v>483</v>
      </c>
      <c r="H97" s="7" t="s">
        <v>484</v>
      </c>
      <c r="I97" s="7" t="s">
        <v>84</v>
      </c>
      <c r="J97" s="7" t="s">
        <v>85</v>
      </c>
      <c r="K97" s="8" t="n">
        <v>9800489984</v>
      </c>
      <c r="L97" s="7"/>
      <c r="M97" s="8" t="n">
        <v>0</v>
      </c>
      <c r="N97" s="7"/>
      <c r="O97" s="7" t="s">
        <v>485</v>
      </c>
      <c r="P97" s="7" t="s">
        <v>87</v>
      </c>
      <c r="Q97" s="8" t="s">
        <v>77</v>
      </c>
      <c r="R97" s="8" t="s">
        <v>77</v>
      </c>
      <c r="S97" s="8" t="s">
        <v>110</v>
      </c>
      <c r="T97" s="8" t="s">
        <v>170</v>
      </c>
      <c r="U97" s="7" t="s">
        <v>87</v>
      </c>
      <c r="V97" s="7" t="s">
        <v>92</v>
      </c>
      <c r="W97" s="7"/>
      <c r="X97" s="7"/>
      <c r="Y97" s="7" t="s">
        <v>112</v>
      </c>
      <c r="Z97" s="8" t="s">
        <v>170</v>
      </c>
      <c r="AA97" s="7"/>
      <c r="AB97" s="7"/>
      <c r="AC97" s="7"/>
      <c r="AD97" s="7"/>
      <c r="AE97" s="8"/>
      <c r="AF97" s="9" t="s">
        <v>486</v>
      </c>
      <c r="AG97" s="9" t="s">
        <v>487</v>
      </c>
      <c r="AH97" s="7"/>
      <c r="AI97" s="7"/>
      <c r="AJ97" s="7"/>
      <c r="AK97" s="7"/>
      <c r="AL97" s="7"/>
      <c r="AM97" s="7" t="s">
        <v>98</v>
      </c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 t="s">
        <v>97</v>
      </c>
      <c r="BN97" s="7" t="s">
        <v>97</v>
      </c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6" t="n">
        <f aca="false">SUMIF($AH97:$CH97,35,Base!$B$5:$BB$5)*7*$Z97</f>
        <v>0</v>
      </c>
      <c r="CJ97" s="6" t="n">
        <f aca="false">SUMIF($AH97:$CH97,"PR",Base!$B$5:$BB$5)*7*$Z97</f>
        <v>525</v>
      </c>
      <c r="CK97" s="6"/>
      <c r="CL97" s="6"/>
    </row>
    <row r="98" customFormat="false" ht="13.8" hidden="false" customHeight="false" outlineLevel="0" collapsed="false">
      <c r="A98" s="7" t="s">
        <v>77</v>
      </c>
      <c r="B98" s="7" t="s">
        <v>78</v>
      </c>
      <c r="C98" s="7" t="s">
        <v>376</v>
      </c>
      <c r="D98" s="7" t="s">
        <v>488</v>
      </c>
      <c r="E98" s="7" t="s">
        <v>489</v>
      </c>
      <c r="F98" s="7" t="s">
        <v>17</v>
      </c>
      <c r="G98" s="7" t="s">
        <v>490</v>
      </c>
      <c r="H98" s="7" t="s">
        <v>491</v>
      </c>
      <c r="I98" s="7" t="s">
        <v>84</v>
      </c>
      <c r="J98" s="7" t="s">
        <v>85</v>
      </c>
      <c r="K98" s="8" t="n">
        <v>98004189184</v>
      </c>
      <c r="L98" s="7"/>
      <c r="M98" s="8" t="n">
        <v>0</v>
      </c>
      <c r="N98" s="7"/>
      <c r="O98" s="7" t="s">
        <v>492</v>
      </c>
      <c r="P98" s="7" t="s">
        <v>113</v>
      </c>
      <c r="Q98" s="8" t="s">
        <v>493</v>
      </c>
      <c r="R98" s="8" t="s">
        <v>493</v>
      </c>
      <c r="S98" s="8" t="s">
        <v>110</v>
      </c>
      <c r="T98" s="8" t="s">
        <v>127</v>
      </c>
      <c r="U98" s="7" t="s">
        <v>127</v>
      </c>
      <c r="V98" s="7" t="s">
        <v>159</v>
      </c>
      <c r="W98" s="7"/>
      <c r="X98" s="7"/>
      <c r="Y98" s="7" t="s">
        <v>160</v>
      </c>
      <c r="Z98" s="8" t="s">
        <v>87</v>
      </c>
      <c r="AA98" s="7"/>
      <c r="AB98" s="7"/>
      <c r="AC98" s="7"/>
      <c r="AD98" s="7"/>
      <c r="AE98" s="8"/>
      <c r="AF98" s="9" t="s">
        <v>457</v>
      </c>
      <c r="AG98" s="9" t="s">
        <v>494</v>
      </c>
      <c r="AH98" s="7"/>
      <c r="AI98" s="7"/>
      <c r="AJ98" s="7"/>
      <c r="AK98" s="7"/>
      <c r="AL98" s="7"/>
      <c r="AM98" s="7"/>
      <c r="AN98" s="7"/>
      <c r="AO98" s="7" t="s">
        <v>98</v>
      </c>
      <c r="AP98" s="7" t="s">
        <v>98</v>
      </c>
      <c r="AQ98" s="7" t="s">
        <v>98</v>
      </c>
      <c r="AR98" s="7" t="s">
        <v>98</v>
      </c>
      <c r="AS98" s="7" t="s">
        <v>98</v>
      </c>
      <c r="AT98" s="7" t="s">
        <v>98</v>
      </c>
      <c r="AU98" s="7" t="s">
        <v>98</v>
      </c>
      <c r="AV98" s="7" t="s">
        <v>98</v>
      </c>
      <c r="AW98" s="7" t="s">
        <v>98</v>
      </c>
      <c r="AX98" s="7" t="s">
        <v>98</v>
      </c>
      <c r="AY98" s="7" t="s">
        <v>98</v>
      </c>
      <c r="AZ98" s="7" t="s">
        <v>98</v>
      </c>
      <c r="BA98" s="7" t="s">
        <v>98</v>
      </c>
      <c r="BB98" s="7" t="s">
        <v>98</v>
      </c>
      <c r="BC98" s="7" t="s">
        <v>98</v>
      </c>
      <c r="BD98" s="7" t="s">
        <v>98</v>
      </c>
      <c r="BE98" s="7" t="s">
        <v>98</v>
      </c>
      <c r="BF98" s="7" t="s">
        <v>98</v>
      </c>
      <c r="BG98" s="7" t="s">
        <v>98</v>
      </c>
      <c r="BH98" s="7" t="s">
        <v>98</v>
      </c>
      <c r="BI98" s="7" t="s">
        <v>98</v>
      </c>
      <c r="BJ98" s="7" t="s">
        <v>98</v>
      </c>
      <c r="BK98" s="7" t="s">
        <v>98</v>
      </c>
      <c r="BL98" s="7" t="s">
        <v>98</v>
      </c>
      <c r="BM98" s="7" t="s">
        <v>97</v>
      </c>
      <c r="BN98" s="7" t="s">
        <v>97</v>
      </c>
      <c r="BO98" s="7" t="s">
        <v>98</v>
      </c>
      <c r="BP98" s="7" t="s">
        <v>98</v>
      </c>
      <c r="BQ98" s="7" t="s">
        <v>98</v>
      </c>
      <c r="BR98" s="7" t="s">
        <v>98</v>
      </c>
      <c r="BS98" s="7" t="s">
        <v>98</v>
      </c>
      <c r="BT98" s="7" t="s">
        <v>98</v>
      </c>
      <c r="BU98" s="7" t="s">
        <v>98</v>
      </c>
      <c r="BV98" s="7" t="s">
        <v>98</v>
      </c>
      <c r="BW98" s="7" t="s">
        <v>98</v>
      </c>
      <c r="BX98" s="7" t="s">
        <v>98</v>
      </c>
      <c r="BY98" s="7" t="s">
        <v>98</v>
      </c>
      <c r="BZ98" s="7" t="s">
        <v>98</v>
      </c>
      <c r="CA98" s="7" t="s">
        <v>98</v>
      </c>
      <c r="CB98" s="7" t="s">
        <v>98</v>
      </c>
      <c r="CC98" s="7" t="s">
        <v>98</v>
      </c>
      <c r="CD98" s="7" t="s">
        <v>98</v>
      </c>
      <c r="CE98" s="7" t="s">
        <v>98</v>
      </c>
      <c r="CF98" s="7" t="s">
        <v>98</v>
      </c>
      <c r="CG98" s="7" t="s">
        <v>98</v>
      </c>
      <c r="CH98" s="7" t="s">
        <v>98</v>
      </c>
      <c r="CI98" s="6" t="n">
        <f aca="false">SUMIF($AH98:$CH98,35,Base!$B$5:$BB$5)*7*$Z98</f>
        <v>0</v>
      </c>
      <c r="CJ98" s="6" t="n">
        <f aca="false">SUMIF($AH98:$CH98,"PR",Base!$B$5:$BB$5)*7*$Z98</f>
        <v>1477</v>
      </c>
      <c r="CK98" s="6"/>
      <c r="CL98" s="6"/>
    </row>
    <row r="99" customFormat="false" ht="13.8" hidden="false" customHeight="false" outlineLevel="0" collapsed="false">
      <c r="A99" s="7" t="s">
        <v>77</v>
      </c>
      <c r="B99" s="7" t="s">
        <v>78</v>
      </c>
      <c r="C99" s="7" t="s">
        <v>289</v>
      </c>
      <c r="D99" s="7" t="s">
        <v>495</v>
      </c>
      <c r="E99" s="7" t="s">
        <v>496</v>
      </c>
      <c r="F99" s="7" t="s">
        <v>17</v>
      </c>
      <c r="G99" s="7" t="s">
        <v>497</v>
      </c>
      <c r="H99" s="7" t="s">
        <v>498</v>
      </c>
      <c r="I99" s="7" t="s">
        <v>84</v>
      </c>
      <c r="J99" s="7" t="s">
        <v>85</v>
      </c>
      <c r="K99" s="8" t="n">
        <v>0</v>
      </c>
      <c r="L99" s="7"/>
      <c r="M99" s="8" t="n">
        <v>0</v>
      </c>
      <c r="N99" s="7" t="s">
        <v>499</v>
      </c>
      <c r="O99" s="7" t="s">
        <v>500</v>
      </c>
      <c r="P99" s="7" t="s">
        <v>87</v>
      </c>
      <c r="Q99" s="8" t="s">
        <v>501</v>
      </c>
      <c r="R99" s="8" t="s">
        <v>502</v>
      </c>
      <c r="S99" s="8" t="s">
        <v>336</v>
      </c>
      <c r="T99" s="8" t="s">
        <v>155</v>
      </c>
      <c r="U99" s="7" t="s">
        <v>87</v>
      </c>
      <c r="V99" s="7" t="s">
        <v>92</v>
      </c>
      <c r="W99" s="7"/>
      <c r="X99" s="7"/>
      <c r="Y99" s="7" t="s">
        <v>99</v>
      </c>
      <c r="Z99" s="8" t="s">
        <v>155</v>
      </c>
      <c r="AA99" s="7"/>
      <c r="AB99" s="7"/>
      <c r="AC99" s="7"/>
      <c r="AD99" s="7"/>
      <c r="AE99" s="8"/>
      <c r="AF99" s="9" t="s">
        <v>503</v>
      </c>
      <c r="AG99" s="9" t="s">
        <v>504</v>
      </c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 t="s">
        <v>97</v>
      </c>
      <c r="BN99" s="7" t="s">
        <v>97</v>
      </c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 t="s">
        <v>98</v>
      </c>
      <c r="CC99" s="7" t="s">
        <v>98</v>
      </c>
      <c r="CD99" s="7" t="s">
        <v>98</v>
      </c>
      <c r="CE99" s="7" t="s">
        <v>98</v>
      </c>
      <c r="CF99" s="7" t="s">
        <v>98</v>
      </c>
      <c r="CG99" s="7" t="s">
        <v>98</v>
      </c>
      <c r="CH99" s="7" t="s">
        <v>98</v>
      </c>
      <c r="CI99" s="6" t="n">
        <f aca="false">SUMIF($AH99:$CH99,35,Base!$B$5:$BB$5)*7*$Z99</f>
        <v>0</v>
      </c>
      <c r="CJ99" s="6" t="n">
        <f aca="false">SUMIF($AH99:$CH99,"PR",Base!$B$5:$BB$5)*7*$Z99</f>
        <v>693</v>
      </c>
      <c r="CK99" s="6"/>
      <c r="CL99" s="6"/>
    </row>
    <row r="100" customFormat="false" ht="13.8" hidden="false" customHeight="false" outlineLevel="0" collapsed="false">
      <c r="A100" s="7" t="s">
        <v>77</v>
      </c>
      <c r="B100" s="7" t="s">
        <v>78</v>
      </c>
      <c r="C100" s="7" t="s">
        <v>289</v>
      </c>
      <c r="D100" s="7" t="s">
        <v>505</v>
      </c>
      <c r="E100" s="7" t="s">
        <v>506</v>
      </c>
      <c r="F100" s="7" t="s">
        <v>17</v>
      </c>
      <c r="G100" s="7" t="s">
        <v>497</v>
      </c>
      <c r="H100" s="7" t="s">
        <v>498</v>
      </c>
      <c r="I100" s="7" t="s">
        <v>84</v>
      </c>
      <c r="J100" s="7" t="s">
        <v>85</v>
      </c>
      <c r="K100" s="8" t="n">
        <v>0</v>
      </c>
      <c r="L100" s="7"/>
      <c r="M100" s="8" t="n">
        <v>0</v>
      </c>
      <c r="N100" s="7" t="s">
        <v>507</v>
      </c>
      <c r="O100" s="7" t="s">
        <v>500</v>
      </c>
      <c r="P100" s="7" t="s">
        <v>87</v>
      </c>
      <c r="Q100" s="8" t="s">
        <v>508</v>
      </c>
      <c r="R100" s="8" t="s">
        <v>509</v>
      </c>
      <c r="S100" s="8" t="s">
        <v>336</v>
      </c>
      <c r="T100" s="8" t="s">
        <v>155</v>
      </c>
      <c r="U100" s="7" t="s">
        <v>87</v>
      </c>
      <c r="V100" s="7" t="s">
        <v>92</v>
      </c>
      <c r="W100" s="7"/>
      <c r="X100" s="7"/>
      <c r="Y100" s="7" t="s">
        <v>99</v>
      </c>
      <c r="Z100" s="8" t="s">
        <v>155</v>
      </c>
      <c r="AA100" s="7"/>
      <c r="AB100" s="7"/>
      <c r="AC100" s="7"/>
      <c r="AD100" s="7"/>
      <c r="AE100" s="8"/>
      <c r="AF100" s="9" t="s">
        <v>172</v>
      </c>
      <c r="AG100" s="9" t="s">
        <v>510</v>
      </c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 t="s">
        <v>98</v>
      </c>
      <c r="BL100" s="7" t="s">
        <v>98</v>
      </c>
      <c r="BM100" s="7" t="s">
        <v>97</v>
      </c>
      <c r="BN100" s="7" t="s">
        <v>97</v>
      </c>
      <c r="BO100" s="7" t="s">
        <v>98</v>
      </c>
      <c r="BP100" s="7" t="s">
        <v>98</v>
      </c>
      <c r="BQ100" s="7" t="s">
        <v>98</v>
      </c>
      <c r="BR100" s="7" t="s">
        <v>98</v>
      </c>
      <c r="BS100" s="7" t="s">
        <v>98</v>
      </c>
      <c r="BT100" s="7" t="n">
        <v>35</v>
      </c>
      <c r="BU100" s="7" t="n">
        <v>35</v>
      </c>
      <c r="BV100" s="7" t="n">
        <v>35</v>
      </c>
      <c r="BW100" s="7" t="s">
        <v>98</v>
      </c>
      <c r="BX100" s="7" t="s">
        <v>98</v>
      </c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6" t="n">
        <f aca="false">SUMIF($AH100:$CH100,35,Base!$B$5:$BB$5)*7*$Z100</f>
        <v>315</v>
      </c>
      <c r="CJ100" s="6" t="n">
        <f aca="false">SUMIF($AH100:$CH100,"PR",Base!$B$5:$BB$5)*7*$Z100</f>
        <v>945</v>
      </c>
      <c r="CK100" s="6"/>
      <c r="CL100" s="6"/>
    </row>
    <row r="101" customFormat="false" ht="13.8" hidden="false" customHeight="false" outlineLevel="0" collapsed="false">
      <c r="A101" s="7" t="s">
        <v>77</v>
      </c>
      <c r="B101" s="7" t="s">
        <v>78</v>
      </c>
      <c r="C101" s="7" t="s">
        <v>289</v>
      </c>
      <c r="D101" s="7" t="s">
        <v>511</v>
      </c>
      <c r="E101" s="7" t="s">
        <v>512</v>
      </c>
      <c r="F101" s="7" t="s">
        <v>17</v>
      </c>
      <c r="G101" s="7" t="s">
        <v>513</v>
      </c>
      <c r="H101" s="7" t="s">
        <v>514</v>
      </c>
      <c r="I101" s="7" t="s">
        <v>84</v>
      </c>
      <c r="J101" s="7" t="s">
        <v>85</v>
      </c>
      <c r="K101" s="8" t="n">
        <v>0</v>
      </c>
      <c r="L101" s="7"/>
      <c r="M101" s="8" t="n">
        <v>0</v>
      </c>
      <c r="N101" s="7" t="s">
        <v>515</v>
      </c>
      <c r="O101" s="7" t="s">
        <v>500</v>
      </c>
      <c r="P101" s="7" t="s">
        <v>87</v>
      </c>
      <c r="Q101" s="8" t="s">
        <v>516</v>
      </c>
      <c r="R101" s="8" t="s">
        <v>517</v>
      </c>
      <c r="S101" s="8" t="s">
        <v>518</v>
      </c>
      <c r="T101" s="8" t="s">
        <v>155</v>
      </c>
      <c r="U101" s="7" t="s">
        <v>87</v>
      </c>
      <c r="V101" s="7" t="s">
        <v>92</v>
      </c>
      <c r="W101" s="7"/>
      <c r="X101" s="7"/>
      <c r="Y101" s="7" t="s">
        <v>99</v>
      </c>
      <c r="Z101" s="8" t="s">
        <v>155</v>
      </c>
      <c r="AA101" s="7"/>
      <c r="AB101" s="7"/>
      <c r="AC101" s="7"/>
      <c r="AD101" s="7"/>
      <c r="AE101" s="8"/>
      <c r="AF101" s="9" t="s">
        <v>192</v>
      </c>
      <c r="AG101" s="9" t="s">
        <v>519</v>
      </c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 t="s">
        <v>97</v>
      </c>
      <c r="BN101" s="7" t="s">
        <v>97</v>
      </c>
      <c r="BO101" s="7"/>
      <c r="BP101" s="7"/>
      <c r="BQ101" s="7"/>
      <c r="BR101" s="7"/>
      <c r="BS101" s="7" t="s">
        <v>98</v>
      </c>
      <c r="BT101" s="7" t="s">
        <v>98</v>
      </c>
      <c r="BU101" s="7" t="s">
        <v>98</v>
      </c>
      <c r="BV101" s="7" t="s">
        <v>98</v>
      </c>
      <c r="BW101" s="7" t="s">
        <v>98</v>
      </c>
      <c r="BX101" s="7" t="s">
        <v>98</v>
      </c>
      <c r="BY101" s="7" t="n">
        <v>35</v>
      </c>
      <c r="BZ101" s="7" t="n">
        <v>35</v>
      </c>
      <c r="CA101" s="7" t="n">
        <v>35</v>
      </c>
      <c r="CB101" s="7" t="s">
        <v>98</v>
      </c>
      <c r="CC101" s="7"/>
      <c r="CD101" s="7"/>
      <c r="CE101" s="7"/>
      <c r="CF101" s="7"/>
      <c r="CG101" s="7"/>
      <c r="CH101" s="7"/>
      <c r="CI101" s="6" t="n">
        <f aca="false">SUMIF($AH101:$CH101,35,Base!$B$5:$BB$5)*7*$Z101</f>
        <v>273</v>
      </c>
      <c r="CJ101" s="6" t="n">
        <f aca="false">SUMIF($AH101:$CH101,"PR",Base!$B$5:$BB$5)*7*$Z101</f>
        <v>735</v>
      </c>
      <c r="CK101" s="6"/>
      <c r="CL101" s="6"/>
    </row>
    <row r="102" customFormat="false" ht="13.8" hidden="false" customHeight="false" outlineLevel="0" collapsed="false">
      <c r="A102" s="7" t="s">
        <v>77</v>
      </c>
      <c r="B102" s="7" t="s">
        <v>78</v>
      </c>
      <c r="C102" s="7" t="s">
        <v>289</v>
      </c>
      <c r="D102" s="7" t="s">
        <v>520</v>
      </c>
      <c r="E102" s="7" t="s">
        <v>521</v>
      </c>
      <c r="F102" s="7" t="s">
        <v>17</v>
      </c>
      <c r="G102" s="7" t="s">
        <v>513</v>
      </c>
      <c r="H102" s="7" t="s">
        <v>514</v>
      </c>
      <c r="I102" s="7" t="s">
        <v>84</v>
      </c>
      <c r="J102" s="7" t="s">
        <v>85</v>
      </c>
      <c r="K102" s="8" t="n">
        <v>0</v>
      </c>
      <c r="L102" s="7"/>
      <c r="M102" s="8" t="n">
        <v>0</v>
      </c>
      <c r="N102" s="7" t="s">
        <v>522</v>
      </c>
      <c r="O102" s="7" t="s">
        <v>500</v>
      </c>
      <c r="P102" s="7" t="s">
        <v>87</v>
      </c>
      <c r="Q102" s="8" t="s">
        <v>523</v>
      </c>
      <c r="R102" s="8" t="s">
        <v>524</v>
      </c>
      <c r="S102" s="8" t="s">
        <v>336</v>
      </c>
      <c r="T102" s="8" t="s">
        <v>155</v>
      </c>
      <c r="U102" s="7" t="s">
        <v>87</v>
      </c>
      <c r="V102" s="7" t="s">
        <v>92</v>
      </c>
      <c r="W102" s="7"/>
      <c r="X102" s="7"/>
      <c r="Y102" s="7" t="s">
        <v>99</v>
      </c>
      <c r="Z102" s="8" t="s">
        <v>100</v>
      </c>
      <c r="AA102" s="7"/>
      <c r="AB102" s="7"/>
      <c r="AC102" s="7"/>
      <c r="AD102" s="7"/>
      <c r="AE102" s="8"/>
      <c r="AF102" s="9" t="s">
        <v>525</v>
      </c>
      <c r="AG102" s="9" t="s">
        <v>526</v>
      </c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 t="s">
        <v>98</v>
      </c>
      <c r="BB102" s="7" t="s">
        <v>98</v>
      </c>
      <c r="BC102" s="7" t="s">
        <v>98</v>
      </c>
      <c r="BD102" s="7" t="s">
        <v>98</v>
      </c>
      <c r="BE102" s="7" t="s">
        <v>98</v>
      </c>
      <c r="BF102" s="7" t="s">
        <v>98</v>
      </c>
      <c r="BG102" s="7" t="n">
        <v>35</v>
      </c>
      <c r="BH102" s="7" t="n">
        <v>35</v>
      </c>
      <c r="BI102" s="7" t="n">
        <v>35</v>
      </c>
      <c r="BJ102" s="7" t="s">
        <v>98</v>
      </c>
      <c r="BK102" s="7" t="s">
        <v>98</v>
      </c>
      <c r="BL102" s="7"/>
      <c r="BM102" s="7" t="s">
        <v>97</v>
      </c>
      <c r="BN102" s="7" t="s">
        <v>97</v>
      </c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6" t="n">
        <f aca="false">SUMIF($AH102:$CH102,35,Base!$B$5:$BB$5)*7*$Z102</f>
        <v>1050</v>
      </c>
      <c r="CJ102" s="6" t="n">
        <f aca="false">SUMIF($AH102:$CH102,"PR",Base!$B$5:$BB$5)*7*$Z102</f>
        <v>2660</v>
      </c>
      <c r="CK102" s="6"/>
      <c r="CL102" s="6"/>
    </row>
    <row r="103" customFormat="false" ht="13.8" hidden="false" customHeight="false" outlineLevel="0" collapsed="false">
      <c r="A103" s="7" t="s">
        <v>77</v>
      </c>
      <c r="B103" s="7" t="s">
        <v>78</v>
      </c>
      <c r="C103" s="7" t="s">
        <v>328</v>
      </c>
      <c r="D103" s="7" t="s">
        <v>527</v>
      </c>
      <c r="E103" s="7" t="s">
        <v>528</v>
      </c>
      <c r="F103" s="7" t="s">
        <v>17</v>
      </c>
      <c r="G103" s="7" t="s">
        <v>529</v>
      </c>
      <c r="H103" s="7" t="s">
        <v>529</v>
      </c>
      <c r="I103" s="7" t="s">
        <v>84</v>
      </c>
      <c r="J103" s="7" t="s">
        <v>85</v>
      </c>
      <c r="K103" s="8" t="n">
        <v>0</v>
      </c>
      <c r="L103" s="7"/>
      <c r="M103" s="8" t="n">
        <v>0</v>
      </c>
      <c r="N103" s="7" t="s">
        <v>530</v>
      </c>
      <c r="O103" s="7" t="s">
        <v>531</v>
      </c>
      <c r="P103" s="7" t="s">
        <v>87</v>
      </c>
      <c r="Q103" s="8" t="s">
        <v>532</v>
      </c>
      <c r="R103" s="8" t="s">
        <v>533</v>
      </c>
      <c r="S103" s="8" t="s">
        <v>336</v>
      </c>
      <c r="T103" s="8" t="s">
        <v>127</v>
      </c>
      <c r="U103" s="7" t="s">
        <v>87</v>
      </c>
      <c r="V103" s="7" t="s">
        <v>92</v>
      </c>
      <c r="W103" s="7"/>
      <c r="X103" s="7"/>
      <c r="Y103" s="7" t="s">
        <v>99</v>
      </c>
      <c r="Z103" s="8" t="s">
        <v>127</v>
      </c>
      <c r="AA103" s="7"/>
      <c r="AB103" s="7"/>
      <c r="AC103" s="7"/>
      <c r="AD103" s="7"/>
      <c r="AE103" s="8"/>
      <c r="AF103" s="9" t="s">
        <v>230</v>
      </c>
      <c r="AG103" s="9" t="s">
        <v>534</v>
      </c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 t="s">
        <v>97</v>
      </c>
      <c r="BN103" s="7" t="s">
        <v>97</v>
      </c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 t="s">
        <v>98</v>
      </c>
      <c r="CF103" s="7" t="s">
        <v>98</v>
      </c>
      <c r="CG103" s="7" t="s">
        <v>98</v>
      </c>
      <c r="CH103" s="7" t="s">
        <v>98</v>
      </c>
      <c r="CI103" s="6" t="n">
        <f aca="false">SUMIF($AH103:$CH103,35,Base!$B$5:$BB$5)*7*$Z103</f>
        <v>0</v>
      </c>
      <c r="CJ103" s="6" t="n">
        <f aca="false">SUMIF($AH103:$CH103,"PR",Base!$B$5:$BB$5)*7*$Z103</f>
        <v>504</v>
      </c>
      <c r="CK103" s="6"/>
      <c r="CL103" s="6"/>
    </row>
    <row r="104" customFormat="false" ht="13.8" hidden="false" customHeight="false" outlineLevel="0" collapsed="false">
      <c r="A104" s="7" t="s">
        <v>77</v>
      </c>
      <c r="B104" s="7" t="s">
        <v>78</v>
      </c>
      <c r="C104" s="7" t="s">
        <v>328</v>
      </c>
      <c r="D104" s="7" t="s">
        <v>535</v>
      </c>
      <c r="E104" s="7" t="s">
        <v>536</v>
      </c>
      <c r="F104" s="7" t="s">
        <v>17</v>
      </c>
      <c r="G104" s="7" t="s">
        <v>529</v>
      </c>
      <c r="H104" s="7" t="s">
        <v>529</v>
      </c>
      <c r="I104" s="7" t="s">
        <v>84</v>
      </c>
      <c r="J104" s="7" t="s">
        <v>85</v>
      </c>
      <c r="K104" s="8" t="n">
        <v>0</v>
      </c>
      <c r="L104" s="7"/>
      <c r="M104" s="8" t="n">
        <v>0</v>
      </c>
      <c r="N104" s="7" t="s">
        <v>537</v>
      </c>
      <c r="O104" s="7" t="s">
        <v>531</v>
      </c>
      <c r="P104" s="7" t="s">
        <v>87</v>
      </c>
      <c r="Q104" s="8" t="s">
        <v>532</v>
      </c>
      <c r="R104" s="8" t="s">
        <v>533</v>
      </c>
      <c r="S104" s="8" t="s">
        <v>336</v>
      </c>
      <c r="T104" s="8" t="s">
        <v>127</v>
      </c>
      <c r="U104" s="7" t="s">
        <v>87</v>
      </c>
      <c r="V104" s="7" t="s">
        <v>92</v>
      </c>
      <c r="W104" s="7"/>
      <c r="X104" s="7"/>
      <c r="Y104" s="7" t="s">
        <v>99</v>
      </c>
      <c r="Z104" s="8" t="s">
        <v>127</v>
      </c>
      <c r="AA104" s="7"/>
      <c r="AB104" s="7"/>
      <c r="AC104" s="7"/>
      <c r="AD104" s="7"/>
      <c r="AE104" s="8"/>
      <c r="AF104" s="9" t="s">
        <v>538</v>
      </c>
      <c r="AG104" s="9" t="s">
        <v>539</v>
      </c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 t="s">
        <v>98</v>
      </c>
      <c r="BM104" s="7" t="s">
        <v>97</v>
      </c>
      <c r="BN104" s="7" t="s">
        <v>97</v>
      </c>
      <c r="BO104" s="7" t="s">
        <v>98</v>
      </c>
      <c r="BP104" s="7" t="s">
        <v>98</v>
      </c>
      <c r="BQ104" s="7" t="s">
        <v>98</v>
      </c>
      <c r="BR104" s="7" t="s">
        <v>98</v>
      </c>
      <c r="BS104" s="7" t="s">
        <v>98</v>
      </c>
      <c r="BT104" s="7" t="n">
        <v>35</v>
      </c>
      <c r="BU104" s="7" t="n">
        <v>35</v>
      </c>
      <c r="BV104" s="7" t="n">
        <v>35</v>
      </c>
      <c r="BW104" s="7" t="s">
        <v>98</v>
      </c>
      <c r="BX104" s="7" t="s">
        <v>98</v>
      </c>
      <c r="BY104" s="7" t="s">
        <v>98</v>
      </c>
      <c r="BZ104" s="7"/>
      <c r="CA104" s="7"/>
      <c r="CB104" s="7"/>
      <c r="CC104" s="7"/>
      <c r="CD104" s="7"/>
      <c r="CE104" s="7"/>
      <c r="CF104" s="7"/>
      <c r="CG104" s="7"/>
      <c r="CH104" s="7"/>
      <c r="CI104" s="6" t="n">
        <f aca="false">SUMIF($AH104:$CH104,35,Base!$B$5:$BB$5)*7*$Z104</f>
        <v>420</v>
      </c>
      <c r="CJ104" s="6" t="n">
        <f aca="false">SUMIF($AH104:$CH104,"PR",Base!$B$5:$BB$5)*7*$Z104</f>
        <v>1232</v>
      </c>
      <c r="CK104" s="6"/>
      <c r="CL104" s="6"/>
    </row>
    <row r="105" customFormat="false" ht="13.8" hidden="false" customHeight="false" outlineLevel="0" collapsed="false">
      <c r="A105" s="7" t="s">
        <v>77</v>
      </c>
      <c r="B105" s="7" t="s">
        <v>78</v>
      </c>
      <c r="C105" s="7" t="s">
        <v>328</v>
      </c>
      <c r="D105" s="7" t="s">
        <v>540</v>
      </c>
      <c r="E105" s="7" t="s">
        <v>541</v>
      </c>
      <c r="F105" s="7" t="s">
        <v>17</v>
      </c>
      <c r="G105" s="7" t="s">
        <v>542</v>
      </c>
      <c r="H105" s="7" t="s">
        <v>542</v>
      </c>
      <c r="I105" s="7" t="s">
        <v>84</v>
      </c>
      <c r="J105" s="7" t="s">
        <v>85</v>
      </c>
      <c r="K105" s="8" t="n">
        <v>0</v>
      </c>
      <c r="L105" s="7"/>
      <c r="M105" s="8" t="n">
        <v>0</v>
      </c>
      <c r="N105" s="7" t="s">
        <v>543</v>
      </c>
      <c r="O105" s="7" t="s">
        <v>531</v>
      </c>
      <c r="P105" s="7" t="s">
        <v>87</v>
      </c>
      <c r="Q105" s="8" t="s">
        <v>544</v>
      </c>
      <c r="R105" s="8" t="s">
        <v>545</v>
      </c>
      <c r="S105" s="8" t="s">
        <v>546</v>
      </c>
      <c r="T105" s="8" t="s">
        <v>127</v>
      </c>
      <c r="U105" s="7" t="s">
        <v>87</v>
      </c>
      <c r="V105" s="7" t="s">
        <v>92</v>
      </c>
      <c r="W105" s="7"/>
      <c r="X105" s="7"/>
      <c r="Y105" s="7" t="s">
        <v>99</v>
      </c>
      <c r="Z105" s="8" t="s">
        <v>127</v>
      </c>
      <c r="AA105" s="7"/>
      <c r="AB105" s="7"/>
      <c r="AC105" s="7"/>
      <c r="AD105" s="7"/>
      <c r="AE105" s="8"/>
      <c r="AF105" s="9" t="s">
        <v>192</v>
      </c>
      <c r="AG105" s="9" t="s">
        <v>246</v>
      </c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 t="s">
        <v>97</v>
      </c>
      <c r="BN105" s="7" t="s">
        <v>97</v>
      </c>
      <c r="BO105" s="7"/>
      <c r="BP105" s="7"/>
      <c r="BQ105" s="7"/>
      <c r="BR105" s="7"/>
      <c r="BS105" s="7" t="s">
        <v>98</v>
      </c>
      <c r="BT105" s="7" t="s">
        <v>98</v>
      </c>
      <c r="BU105" s="7" t="s">
        <v>98</v>
      </c>
      <c r="BV105" s="7" t="s">
        <v>98</v>
      </c>
      <c r="BW105" s="7" t="s">
        <v>98</v>
      </c>
      <c r="BX105" s="7" t="s">
        <v>98</v>
      </c>
      <c r="BY105" s="7" t="s">
        <v>98</v>
      </c>
      <c r="BZ105" s="7" t="s">
        <v>98</v>
      </c>
      <c r="CA105" s="7" t="n">
        <v>35</v>
      </c>
      <c r="CB105" s="7" t="n">
        <v>35</v>
      </c>
      <c r="CC105" s="7" t="n">
        <v>35</v>
      </c>
      <c r="CD105" s="7" t="s">
        <v>98</v>
      </c>
      <c r="CE105" s="7" t="s">
        <v>98</v>
      </c>
      <c r="CF105" s="7"/>
      <c r="CG105" s="7"/>
      <c r="CH105" s="7"/>
      <c r="CI105" s="6" t="n">
        <f aca="false">SUMIF($AH105:$CH105,35,Base!$B$5:$BB$5)*7*$Z105</f>
        <v>392</v>
      </c>
      <c r="CJ105" s="6" t="n">
        <f aca="false">SUMIF($AH105:$CH105,"PR",Base!$B$5:$BB$5)*7*$Z105</f>
        <v>1372</v>
      </c>
      <c r="CK105" s="6"/>
      <c r="CL105" s="6"/>
    </row>
    <row r="106" customFormat="false" ht="13.8" hidden="false" customHeight="false" outlineLevel="0" collapsed="false">
      <c r="A106" s="7" t="s">
        <v>77</v>
      </c>
      <c r="B106" s="7" t="s">
        <v>78</v>
      </c>
      <c r="C106" s="7" t="s">
        <v>328</v>
      </c>
      <c r="D106" s="7" t="s">
        <v>547</v>
      </c>
      <c r="E106" s="7" t="s">
        <v>548</v>
      </c>
      <c r="F106" s="7" t="s">
        <v>17</v>
      </c>
      <c r="G106" s="7" t="s">
        <v>542</v>
      </c>
      <c r="H106" s="7" t="s">
        <v>542</v>
      </c>
      <c r="I106" s="7" t="s">
        <v>84</v>
      </c>
      <c r="J106" s="7" t="s">
        <v>85</v>
      </c>
      <c r="K106" s="8" t="n">
        <v>0</v>
      </c>
      <c r="L106" s="7"/>
      <c r="M106" s="8" t="n">
        <v>0</v>
      </c>
      <c r="N106" s="7" t="s">
        <v>549</v>
      </c>
      <c r="O106" s="7" t="s">
        <v>531</v>
      </c>
      <c r="P106" s="7" t="s">
        <v>87</v>
      </c>
      <c r="Q106" s="8" t="s">
        <v>550</v>
      </c>
      <c r="R106" s="8" t="s">
        <v>551</v>
      </c>
      <c r="S106" s="8" t="s">
        <v>336</v>
      </c>
      <c r="T106" s="8" t="s">
        <v>127</v>
      </c>
      <c r="U106" s="7" t="s">
        <v>87</v>
      </c>
      <c r="V106" s="7" t="s">
        <v>92</v>
      </c>
      <c r="W106" s="7"/>
      <c r="X106" s="7"/>
      <c r="Y106" s="7" t="s">
        <v>99</v>
      </c>
      <c r="Z106" s="8" t="s">
        <v>155</v>
      </c>
      <c r="AA106" s="7"/>
      <c r="AB106" s="7"/>
      <c r="AC106" s="7"/>
      <c r="AD106" s="7"/>
      <c r="AE106" s="8"/>
      <c r="AF106" s="9" t="s">
        <v>552</v>
      </c>
      <c r="AG106" s="9" t="s">
        <v>553</v>
      </c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 t="s">
        <v>98</v>
      </c>
      <c r="AZ106" s="7" t="s">
        <v>98</v>
      </c>
      <c r="BA106" s="7" t="s">
        <v>98</v>
      </c>
      <c r="BB106" s="7" t="s">
        <v>98</v>
      </c>
      <c r="BC106" s="7" t="s">
        <v>98</v>
      </c>
      <c r="BD106" s="7" t="s">
        <v>98</v>
      </c>
      <c r="BE106" s="7" t="s">
        <v>98</v>
      </c>
      <c r="BF106" s="7" t="s">
        <v>98</v>
      </c>
      <c r="BG106" s="7" t="n">
        <v>35</v>
      </c>
      <c r="BH106" s="7" t="n">
        <v>35</v>
      </c>
      <c r="BI106" s="7" t="n">
        <v>35</v>
      </c>
      <c r="BJ106" s="7" t="s">
        <v>98</v>
      </c>
      <c r="BK106" s="7" t="s">
        <v>98</v>
      </c>
      <c r="BL106" s="7" t="s">
        <v>98</v>
      </c>
      <c r="BM106" s="7" t="s">
        <v>97</v>
      </c>
      <c r="BN106" s="7" t="s">
        <v>97</v>
      </c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6" t="n">
        <f aca="false">SUMIF($AH106:$CH106,35,Base!$B$5:$BB$5)*7*$Z106</f>
        <v>315</v>
      </c>
      <c r="CJ106" s="6" t="n">
        <f aca="false">SUMIF($AH106:$CH106,"PR",Base!$B$5:$BB$5)*7*$Z106</f>
        <v>1071</v>
      </c>
      <c r="CK106" s="6"/>
      <c r="CL106" s="6"/>
    </row>
    <row r="107" customFormat="false" ht="13.8" hidden="false" customHeight="false" outlineLevel="0" collapsed="false">
      <c r="A107" s="7" t="s">
        <v>77</v>
      </c>
      <c r="B107" s="7" t="s">
        <v>78</v>
      </c>
      <c r="C107" s="7" t="s">
        <v>223</v>
      </c>
      <c r="D107" s="7" t="s">
        <v>554</v>
      </c>
      <c r="E107" s="7" t="s">
        <v>555</v>
      </c>
      <c r="F107" s="7" t="s">
        <v>17</v>
      </c>
      <c r="G107" s="7" t="s">
        <v>556</v>
      </c>
      <c r="H107" s="7" t="s">
        <v>557</v>
      </c>
      <c r="I107" s="7" t="s">
        <v>84</v>
      </c>
      <c r="J107" s="7" t="s">
        <v>85</v>
      </c>
      <c r="K107" s="8" t="n">
        <v>0</v>
      </c>
      <c r="L107" s="7"/>
      <c r="M107" s="8" t="n">
        <v>0</v>
      </c>
      <c r="N107" s="7" t="s">
        <v>558</v>
      </c>
      <c r="O107" s="7" t="s">
        <v>559</v>
      </c>
      <c r="P107" s="7" t="s">
        <v>87</v>
      </c>
      <c r="Q107" s="8" t="s">
        <v>560</v>
      </c>
      <c r="R107" s="8" t="s">
        <v>561</v>
      </c>
      <c r="S107" s="8" t="s">
        <v>336</v>
      </c>
      <c r="T107" s="8" t="s">
        <v>155</v>
      </c>
      <c r="U107" s="7" t="s">
        <v>87</v>
      </c>
      <c r="V107" s="7" t="s">
        <v>92</v>
      </c>
      <c r="W107" s="7"/>
      <c r="X107" s="7"/>
      <c r="Y107" s="7" t="s">
        <v>99</v>
      </c>
      <c r="Z107" s="8" t="s">
        <v>155</v>
      </c>
      <c r="AA107" s="7"/>
      <c r="AB107" s="7"/>
      <c r="AC107" s="7"/>
      <c r="AD107" s="7"/>
      <c r="AE107" s="8"/>
      <c r="AF107" s="9" t="s">
        <v>562</v>
      </c>
      <c r="AG107" s="9" t="s">
        <v>563</v>
      </c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 t="s">
        <v>97</v>
      </c>
      <c r="BN107" s="7" t="s">
        <v>97</v>
      </c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 t="s">
        <v>98</v>
      </c>
      <c r="CA107" s="7" t="s">
        <v>98</v>
      </c>
      <c r="CB107" s="7" t="s">
        <v>98</v>
      </c>
      <c r="CC107" s="7" t="s">
        <v>98</v>
      </c>
      <c r="CD107" s="7" t="s">
        <v>98</v>
      </c>
      <c r="CE107" s="7" t="s">
        <v>98</v>
      </c>
      <c r="CF107" s="7" t="s">
        <v>98</v>
      </c>
      <c r="CG107" s="7" t="s">
        <v>98</v>
      </c>
      <c r="CH107" s="7" t="s">
        <v>98</v>
      </c>
      <c r="CI107" s="6" t="n">
        <f aca="false">SUMIF($AH107:$CH107,35,Base!$B$5:$BB$5)*7*$Z107</f>
        <v>0</v>
      </c>
      <c r="CJ107" s="6" t="n">
        <f aca="false">SUMIF($AH107:$CH107,"PR",Base!$B$5:$BB$5)*7*$Z107</f>
        <v>882</v>
      </c>
      <c r="CK107" s="6"/>
      <c r="CL107" s="6"/>
    </row>
    <row r="108" customFormat="false" ht="13.8" hidden="false" customHeight="false" outlineLevel="0" collapsed="false">
      <c r="A108" s="7" t="s">
        <v>77</v>
      </c>
      <c r="B108" s="7" t="s">
        <v>78</v>
      </c>
      <c r="C108" s="7" t="s">
        <v>223</v>
      </c>
      <c r="D108" s="7" t="s">
        <v>564</v>
      </c>
      <c r="E108" s="7" t="s">
        <v>565</v>
      </c>
      <c r="F108" s="7" t="s">
        <v>17</v>
      </c>
      <c r="G108" s="7" t="s">
        <v>556</v>
      </c>
      <c r="H108" s="7" t="s">
        <v>557</v>
      </c>
      <c r="I108" s="7" t="s">
        <v>84</v>
      </c>
      <c r="J108" s="7" t="s">
        <v>85</v>
      </c>
      <c r="K108" s="8" t="n">
        <v>0</v>
      </c>
      <c r="L108" s="7"/>
      <c r="M108" s="8" t="n">
        <v>0</v>
      </c>
      <c r="N108" s="7" t="s">
        <v>566</v>
      </c>
      <c r="O108" s="7" t="s">
        <v>559</v>
      </c>
      <c r="P108" s="7" t="s">
        <v>87</v>
      </c>
      <c r="Q108" s="8" t="s">
        <v>567</v>
      </c>
      <c r="R108" s="8" t="s">
        <v>568</v>
      </c>
      <c r="S108" s="8" t="s">
        <v>336</v>
      </c>
      <c r="T108" s="8" t="s">
        <v>155</v>
      </c>
      <c r="U108" s="7" t="s">
        <v>87</v>
      </c>
      <c r="V108" s="7" t="s">
        <v>92</v>
      </c>
      <c r="W108" s="7"/>
      <c r="X108" s="7"/>
      <c r="Y108" s="7" t="s">
        <v>99</v>
      </c>
      <c r="Z108" s="8" t="s">
        <v>242</v>
      </c>
      <c r="AA108" s="7"/>
      <c r="AB108" s="7"/>
      <c r="AC108" s="7"/>
      <c r="AD108" s="7"/>
      <c r="AE108" s="8"/>
      <c r="AF108" s="9" t="s">
        <v>569</v>
      </c>
      <c r="AG108" s="9" t="s">
        <v>562</v>
      </c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 t="s">
        <v>98</v>
      </c>
      <c r="BC108" s="7" t="s">
        <v>98</v>
      </c>
      <c r="BD108" s="7" t="s">
        <v>98</v>
      </c>
      <c r="BE108" s="7" t="s">
        <v>98</v>
      </c>
      <c r="BF108" s="7" t="s">
        <v>98</v>
      </c>
      <c r="BG108" s="7" t="s">
        <v>98</v>
      </c>
      <c r="BH108" s="7" t="s">
        <v>98</v>
      </c>
      <c r="BI108" s="7" t="s">
        <v>98</v>
      </c>
      <c r="BJ108" s="7" t="s">
        <v>98</v>
      </c>
      <c r="BK108" s="7" t="s">
        <v>98</v>
      </c>
      <c r="BL108" s="7" t="s">
        <v>98</v>
      </c>
      <c r="BM108" s="7" t="s">
        <v>97</v>
      </c>
      <c r="BN108" s="7" t="s">
        <v>97</v>
      </c>
      <c r="BO108" s="7" t="s">
        <v>98</v>
      </c>
      <c r="BP108" s="7" t="s">
        <v>98</v>
      </c>
      <c r="BQ108" s="7" t="s">
        <v>98</v>
      </c>
      <c r="BR108" s="7" t="s">
        <v>98</v>
      </c>
      <c r="BS108" s="7" t="s">
        <v>98</v>
      </c>
      <c r="BT108" s="7" t="s">
        <v>98</v>
      </c>
      <c r="BU108" s="7" t="s">
        <v>98</v>
      </c>
      <c r="BV108" s="7" t="n">
        <v>35</v>
      </c>
      <c r="BW108" s="7" t="n">
        <v>35</v>
      </c>
      <c r="BX108" s="7" t="n">
        <v>35</v>
      </c>
      <c r="BY108" s="7" t="s">
        <v>98</v>
      </c>
      <c r="BZ108" s="7" t="s">
        <v>98</v>
      </c>
      <c r="CA108" s="7"/>
      <c r="CB108" s="7"/>
      <c r="CC108" s="7"/>
      <c r="CD108" s="7"/>
      <c r="CE108" s="7"/>
      <c r="CF108" s="7"/>
      <c r="CG108" s="7"/>
      <c r="CH108" s="7"/>
      <c r="CI108" s="6" t="n">
        <f aca="false">SUMIF($AH108:$CH108,35,Base!$B$5:$BB$5)*7*$Z108</f>
        <v>1260</v>
      </c>
      <c r="CJ108" s="6" t="n">
        <f aca="false">SUMIF($AH108:$CH108,"PR",Base!$B$5:$BB$5)*7*$Z108</f>
        <v>8148</v>
      </c>
      <c r="CK108" s="6"/>
      <c r="CL108" s="6"/>
    </row>
    <row r="109" customFormat="false" ht="13.8" hidden="false" customHeight="false" outlineLevel="0" collapsed="false">
      <c r="A109" s="7" t="s">
        <v>77</v>
      </c>
      <c r="B109" s="7" t="s">
        <v>78</v>
      </c>
      <c r="C109" s="7" t="s">
        <v>163</v>
      </c>
      <c r="D109" s="7" t="s">
        <v>570</v>
      </c>
      <c r="E109" s="7" t="s">
        <v>571</v>
      </c>
      <c r="F109" s="7" t="s">
        <v>17</v>
      </c>
      <c r="G109" s="7" t="s">
        <v>572</v>
      </c>
      <c r="H109" s="7" t="s">
        <v>573</v>
      </c>
      <c r="I109" s="7" t="s">
        <v>84</v>
      </c>
      <c r="J109" s="7" t="s">
        <v>85</v>
      </c>
      <c r="K109" s="8" t="n">
        <v>0</v>
      </c>
      <c r="L109" s="7"/>
      <c r="M109" s="8" t="n">
        <v>0</v>
      </c>
      <c r="N109" s="7" t="s">
        <v>574</v>
      </c>
      <c r="O109" s="7" t="s">
        <v>575</v>
      </c>
      <c r="P109" s="7" t="s">
        <v>87</v>
      </c>
      <c r="Q109" s="8" t="s">
        <v>576</v>
      </c>
      <c r="R109" s="8" t="s">
        <v>577</v>
      </c>
      <c r="S109" s="8" t="s">
        <v>578</v>
      </c>
      <c r="T109" s="8" t="s">
        <v>155</v>
      </c>
      <c r="U109" s="7" t="s">
        <v>87</v>
      </c>
      <c r="V109" s="7" t="s">
        <v>92</v>
      </c>
      <c r="W109" s="7"/>
      <c r="X109" s="7"/>
      <c r="Y109" s="7" t="s">
        <v>99</v>
      </c>
      <c r="Z109" s="8" t="s">
        <v>155</v>
      </c>
      <c r="AA109" s="7"/>
      <c r="AB109" s="7"/>
      <c r="AC109" s="7"/>
      <c r="AD109" s="7"/>
      <c r="AE109" s="8"/>
      <c r="AF109" s="9" t="s">
        <v>192</v>
      </c>
      <c r="AG109" s="9" t="s">
        <v>579</v>
      </c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 t="s">
        <v>97</v>
      </c>
      <c r="BN109" s="7" t="s">
        <v>97</v>
      </c>
      <c r="BO109" s="7"/>
      <c r="BP109" s="7"/>
      <c r="BQ109" s="7"/>
      <c r="BR109" s="7"/>
      <c r="BS109" s="7" t="s">
        <v>98</v>
      </c>
      <c r="BT109" s="7" t="s">
        <v>98</v>
      </c>
      <c r="BU109" s="7" t="s">
        <v>98</v>
      </c>
      <c r="BV109" s="7" t="s">
        <v>98</v>
      </c>
      <c r="BW109" s="7" t="s">
        <v>98</v>
      </c>
      <c r="BX109" s="7" t="s">
        <v>98</v>
      </c>
      <c r="BY109" s="7" t="s">
        <v>98</v>
      </c>
      <c r="BZ109" s="7" t="s">
        <v>98</v>
      </c>
      <c r="CA109" s="7" t="s">
        <v>98</v>
      </c>
      <c r="CB109" s="7" t="s">
        <v>98</v>
      </c>
      <c r="CC109" s="7" t="s">
        <v>98</v>
      </c>
      <c r="CD109" s="7" t="s">
        <v>98</v>
      </c>
      <c r="CE109" s="7" t="s">
        <v>98</v>
      </c>
      <c r="CF109" s="7" t="s">
        <v>98</v>
      </c>
      <c r="CG109" s="7" t="s">
        <v>98</v>
      </c>
      <c r="CH109" s="7" t="s">
        <v>98</v>
      </c>
      <c r="CI109" s="6" t="n">
        <f aca="false">SUMIF($AH109:$CH109,35,Base!$B$5:$BB$5)*7*$Z109</f>
        <v>0</v>
      </c>
      <c r="CJ109" s="6" t="n">
        <f aca="false">SUMIF($AH109:$CH109,"PR",Base!$B$5:$BB$5)*7*$Z109</f>
        <v>1596</v>
      </c>
      <c r="CK109" s="6"/>
      <c r="CL109" s="6"/>
    </row>
    <row r="110" customFormat="false" ht="13.8" hidden="false" customHeight="false" outlineLevel="0" collapsed="false">
      <c r="A110" s="7" t="s">
        <v>77</v>
      </c>
      <c r="B110" s="7" t="s">
        <v>78</v>
      </c>
      <c r="C110" s="7" t="s">
        <v>163</v>
      </c>
      <c r="D110" s="7" t="s">
        <v>580</v>
      </c>
      <c r="E110" s="7" t="s">
        <v>581</v>
      </c>
      <c r="F110" s="7" t="s">
        <v>17</v>
      </c>
      <c r="G110" s="7" t="s">
        <v>572</v>
      </c>
      <c r="H110" s="7" t="s">
        <v>573</v>
      </c>
      <c r="I110" s="7" t="s">
        <v>84</v>
      </c>
      <c r="J110" s="7" t="s">
        <v>85</v>
      </c>
      <c r="K110" s="8" t="n">
        <v>0</v>
      </c>
      <c r="L110" s="7"/>
      <c r="M110" s="8" t="n">
        <v>0</v>
      </c>
      <c r="N110" s="7" t="s">
        <v>582</v>
      </c>
      <c r="O110" s="7" t="s">
        <v>575</v>
      </c>
      <c r="P110" s="7" t="s">
        <v>87</v>
      </c>
      <c r="Q110" s="8" t="s">
        <v>583</v>
      </c>
      <c r="R110" s="8" t="s">
        <v>584</v>
      </c>
      <c r="S110" s="8" t="s">
        <v>328</v>
      </c>
      <c r="T110" s="8" t="s">
        <v>155</v>
      </c>
      <c r="U110" s="7" t="s">
        <v>87</v>
      </c>
      <c r="V110" s="7" t="s">
        <v>92</v>
      </c>
      <c r="W110" s="7"/>
      <c r="X110" s="7"/>
      <c r="Y110" s="7" t="s">
        <v>99</v>
      </c>
      <c r="Z110" s="8" t="s">
        <v>178</v>
      </c>
      <c r="AA110" s="7"/>
      <c r="AB110" s="7"/>
      <c r="AC110" s="7"/>
      <c r="AD110" s="7"/>
      <c r="AE110" s="8"/>
      <c r="AF110" s="9" t="s">
        <v>161</v>
      </c>
      <c r="AG110" s="9" t="s">
        <v>95</v>
      </c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 t="s">
        <v>98</v>
      </c>
      <c r="AY110" s="7" t="s">
        <v>98</v>
      </c>
      <c r="AZ110" s="7" t="s">
        <v>98</v>
      </c>
      <c r="BA110" s="7" t="s">
        <v>98</v>
      </c>
      <c r="BB110" s="7" t="s">
        <v>98</v>
      </c>
      <c r="BC110" s="7" t="s">
        <v>98</v>
      </c>
      <c r="BD110" s="7" t="s">
        <v>98</v>
      </c>
      <c r="BE110" s="7" t="s">
        <v>98</v>
      </c>
      <c r="BF110" s="7" t="s">
        <v>98</v>
      </c>
      <c r="BG110" s="7" t="s">
        <v>98</v>
      </c>
      <c r="BH110" s="7" t="s">
        <v>98</v>
      </c>
      <c r="BI110" s="7" t="s">
        <v>98</v>
      </c>
      <c r="BJ110" s="7" t="s">
        <v>98</v>
      </c>
      <c r="BK110" s="7" t="s">
        <v>98</v>
      </c>
      <c r="BL110" s="7" t="s">
        <v>98</v>
      </c>
      <c r="BM110" s="7" t="s">
        <v>97</v>
      </c>
      <c r="BN110" s="7" t="s">
        <v>97</v>
      </c>
      <c r="BO110" s="7" t="s">
        <v>98</v>
      </c>
      <c r="BP110" s="7" t="n">
        <v>35</v>
      </c>
      <c r="BQ110" s="7" t="n">
        <v>35</v>
      </c>
      <c r="BR110" s="7" t="n">
        <v>35</v>
      </c>
      <c r="BS110" s="7" t="s">
        <v>98</v>
      </c>
      <c r="BT110" s="7" t="s">
        <v>98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6" t="n">
        <f aca="false">SUMIF($AH110:$CH110,35,Base!$B$5:$BB$5)*7*$Z110</f>
        <v>525</v>
      </c>
      <c r="CJ110" s="6" t="n">
        <f aca="false">SUMIF($AH110:$CH110,"PR",Base!$B$5:$BB$5)*7*$Z110</f>
        <v>2975</v>
      </c>
      <c r="CK110" s="6"/>
      <c r="CL110" s="6"/>
    </row>
    <row r="111" customFormat="false" ht="13.8" hidden="false" customHeight="false" outlineLevel="0" collapsed="false">
      <c r="A111" s="7" t="s">
        <v>77</v>
      </c>
      <c r="B111" s="7" t="s">
        <v>78</v>
      </c>
      <c r="C111" s="7" t="s">
        <v>223</v>
      </c>
      <c r="D111" s="7" t="s">
        <v>585</v>
      </c>
      <c r="E111" s="7" t="s">
        <v>586</v>
      </c>
      <c r="F111" s="7" t="s">
        <v>17</v>
      </c>
      <c r="G111" s="7" t="s">
        <v>587</v>
      </c>
      <c r="H111" s="7" t="s">
        <v>588</v>
      </c>
      <c r="I111" s="7" t="s">
        <v>84</v>
      </c>
      <c r="J111" s="7" t="s">
        <v>85</v>
      </c>
      <c r="K111" s="8" t="n">
        <v>0</v>
      </c>
      <c r="L111" s="7"/>
      <c r="M111" s="8" t="n">
        <v>0</v>
      </c>
      <c r="N111" s="7" t="s">
        <v>589</v>
      </c>
      <c r="O111" s="7" t="s">
        <v>590</v>
      </c>
      <c r="P111" s="7" t="s">
        <v>87</v>
      </c>
      <c r="Q111" s="8" t="s">
        <v>591</v>
      </c>
      <c r="R111" s="8" t="s">
        <v>186</v>
      </c>
      <c r="S111" s="8" t="s">
        <v>336</v>
      </c>
      <c r="T111" s="8" t="s">
        <v>127</v>
      </c>
      <c r="U111" s="7" t="s">
        <v>87</v>
      </c>
      <c r="V111" s="7" t="s">
        <v>92</v>
      </c>
      <c r="W111" s="7"/>
      <c r="X111" s="7"/>
      <c r="Y111" s="7" t="s">
        <v>99</v>
      </c>
      <c r="Z111" s="8" t="s">
        <v>127</v>
      </c>
      <c r="AA111" s="7"/>
      <c r="AB111" s="7"/>
      <c r="AC111" s="7"/>
      <c r="AD111" s="7"/>
      <c r="AE111" s="8"/>
      <c r="AF111" s="9" t="s">
        <v>562</v>
      </c>
      <c r="AG111" s="9" t="s">
        <v>563</v>
      </c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 t="s">
        <v>97</v>
      </c>
      <c r="BN111" s="7" t="s">
        <v>97</v>
      </c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 t="s">
        <v>98</v>
      </c>
      <c r="CA111" s="7" t="s">
        <v>98</v>
      </c>
      <c r="CB111" s="7" t="s">
        <v>98</v>
      </c>
      <c r="CC111" s="7" t="s">
        <v>98</v>
      </c>
      <c r="CD111" s="7" t="s">
        <v>98</v>
      </c>
      <c r="CE111" s="7" t="s">
        <v>98</v>
      </c>
      <c r="CF111" s="7" t="s">
        <v>98</v>
      </c>
      <c r="CG111" s="7" t="s">
        <v>98</v>
      </c>
      <c r="CH111" s="7" t="s">
        <v>98</v>
      </c>
      <c r="CI111" s="6" t="n">
        <f aca="false">SUMIF($AH111:$CH111,35,Base!$B$5:$BB$5)*7*$Z111</f>
        <v>0</v>
      </c>
      <c r="CJ111" s="6" t="n">
        <f aca="false">SUMIF($AH111:$CH111,"PR",Base!$B$5:$BB$5)*7*$Z111</f>
        <v>1176</v>
      </c>
      <c r="CK111" s="6"/>
      <c r="CL111" s="6"/>
    </row>
    <row r="112" customFormat="false" ht="13.8" hidden="false" customHeight="false" outlineLevel="0" collapsed="false">
      <c r="A112" s="7" t="s">
        <v>77</v>
      </c>
      <c r="B112" s="7" t="s">
        <v>78</v>
      </c>
      <c r="C112" s="7" t="s">
        <v>118</v>
      </c>
      <c r="D112" s="7" t="s">
        <v>592</v>
      </c>
      <c r="E112" s="7" t="s">
        <v>593</v>
      </c>
      <c r="F112" s="7" t="s">
        <v>17</v>
      </c>
      <c r="G112" s="7" t="s">
        <v>392</v>
      </c>
      <c r="H112" s="7" t="s">
        <v>393</v>
      </c>
      <c r="I112" s="7" t="s">
        <v>84</v>
      </c>
      <c r="J112" s="7" t="s">
        <v>85</v>
      </c>
      <c r="K112" s="8" t="n">
        <v>0</v>
      </c>
      <c r="L112" s="7"/>
      <c r="M112" s="8" t="n">
        <v>0</v>
      </c>
      <c r="N112" s="7" t="s">
        <v>594</v>
      </c>
      <c r="O112" s="7" t="s">
        <v>394</v>
      </c>
      <c r="P112" s="7" t="s">
        <v>87</v>
      </c>
      <c r="Q112" s="8" t="s">
        <v>395</v>
      </c>
      <c r="R112" s="8" t="s">
        <v>396</v>
      </c>
      <c r="S112" s="8" t="s">
        <v>336</v>
      </c>
      <c r="T112" s="8" t="s">
        <v>127</v>
      </c>
      <c r="U112" s="7" t="s">
        <v>87</v>
      </c>
      <c r="V112" s="7" t="s">
        <v>92</v>
      </c>
      <c r="W112" s="7"/>
      <c r="X112" s="7"/>
      <c r="Y112" s="7" t="s">
        <v>99</v>
      </c>
      <c r="Z112" s="8" t="s">
        <v>127</v>
      </c>
      <c r="AA112" s="7"/>
      <c r="AB112" s="7"/>
      <c r="AC112" s="7"/>
      <c r="AD112" s="7"/>
      <c r="AE112" s="8"/>
      <c r="AF112" s="9" t="s">
        <v>397</v>
      </c>
      <c r="AG112" s="9" t="s">
        <v>398</v>
      </c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 t="s">
        <v>97</v>
      </c>
      <c r="BN112" s="7" t="s">
        <v>97</v>
      </c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 t="s">
        <v>98</v>
      </c>
      <c r="CD112" s="7" t="s">
        <v>98</v>
      </c>
      <c r="CE112" s="7" t="s">
        <v>98</v>
      </c>
      <c r="CF112" s="7" t="s">
        <v>98</v>
      </c>
      <c r="CG112" s="7" t="s">
        <v>98</v>
      </c>
      <c r="CH112" s="7" t="s">
        <v>98</v>
      </c>
      <c r="CI112" s="6" t="n">
        <f aca="false">SUMIF($AH112:$CH112,35,Base!$B$5:$BB$5)*7*$Z112</f>
        <v>0</v>
      </c>
      <c r="CJ112" s="6" t="n">
        <f aca="false">SUMIF($AH112:$CH112,"PR",Base!$B$5:$BB$5)*7*$Z112</f>
        <v>784</v>
      </c>
      <c r="CK112" s="6"/>
      <c r="CL112" s="6"/>
    </row>
    <row r="113" customFormat="false" ht="13.8" hidden="false" customHeight="false" outlineLevel="0" collapsed="false">
      <c r="A113" s="7" t="s">
        <v>77</v>
      </c>
      <c r="B113" s="7" t="s">
        <v>78</v>
      </c>
      <c r="C113" s="7" t="s">
        <v>118</v>
      </c>
      <c r="D113" s="7" t="s">
        <v>595</v>
      </c>
      <c r="E113" s="7" t="s">
        <v>596</v>
      </c>
      <c r="F113" s="7" t="s">
        <v>17</v>
      </c>
      <c r="G113" s="7" t="s">
        <v>392</v>
      </c>
      <c r="H113" s="7" t="s">
        <v>393</v>
      </c>
      <c r="I113" s="7" t="s">
        <v>84</v>
      </c>
      <c r="J113" s="7" t="s">
        <v>85</v>
      </c>
      <c r="K113" s="8" t="n">
        <v>0</v>
      </c>
      <c r="L113" s="7"/>
      <c r="M113" s="8" t="n">
        <v>0</v>
      </c>
      <c r="N113" s="7" t="s">
        <v>597</v>
      </c>
      <c r="O113" s="7" t="s">
        <v>394</v>
      </c>
      <c r="P113" s="7" t="s">
        <v>87</v>
      </c>
      <c r="Q113" s="8" t="s">
        <v>401</v>
      </c>
      <c r="R113" s="8" t="s">
        <v>402</v>
      </c>
      <c r="S113" s="8" t="s">
        <v>336</v>
      </c>
      <c r="T113" s="8" t="s">
        <v>127</v>
      </c>
      <c r="U113" s="7" t="s">
        <v>87</v>
      </c>
      <c r="V113" s="7" t="s">
        <v>92</v>
      </c>
      <c r="W113" s="7"/>
      <c r="X113" s="7"/>
      <c r="Y113" s="7" t="s">
        <v>99</v>
      </c>
      <c r="Z113" s="8" t="s">
        <v>127</v>
      </c>
      <c r="AA113" s="7"/>
      <c r="AB113" s="7"/>
      <c r="AC113" s="7"/>
      <c r="AD113" s="7"/>
      <c r="AE113" s="8"/>
      <c r="AF113" s="9" t="s">
        <v>403</v>
      </c>
      <c r="AG113" s="9" t="s">
        <v>404</v>
      </c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 t="s">
        <v>98</v>
      </c>
      <c r="BJ113" s="7" t="s">
        <v>98</v>
      </c>
      <c r="BK113" s="7" t="s">
        <v>98</v>
      </c>
      <c r="BL113" s="7" t="s">
        <v>98</v>
      </c>
      <c r="BM113" s="7" t="s">
        <v>97</v>
      </c>
      <c r="BN113" s="7" t="s">
        <v>97</v>
      </c>
      <c r="BO113" s="7" t="s">
        <v>98</v>
      </c>
      <c r="BP113" s="7" t="s">
        <v>98</v>
      </c>
      <c r="BQ113" s="7" t="s">
        <v>98</v>
      </c>
      <c r="BR113" s="7" t="s">
        <v>98</v>
      </c>
      <c r="BS113" s="7" t="n">
        <v>35</v>
      </c>
      <c r="BT113" s="7" t="n">
        <v>35</v>
      </c>
      <c r="BU113" s="7" t="n">
        <v>35</v>
      </c>
      <c r="BV113" s="7" t="s">
        <v>98</v>
      </c>
      <c r="BW113" s="7" t="s">
        <v>98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6" t="n">
        <f aca="false">SUMIF($AH113:$CH113,35,Base!$B$5:$BB$5)*7*$Z113</f>
        <v>420</v>
      </c>
      <c r="CJ113" s="6" t="n">
        <f aca="false">SUMIF($AH113:$CH113,"PR",Base!$B$5:$BB$5)*7*$Z113</f>
        <v>1400</v>
      </c>
      <c r="CK113" s="6"/>
      <c r="CL113" s="6"/>
    </row>
    <row r="114" customFormat="false" ht="13.8" hidden="false" customHeight="false" outlineLevel="0" collapsed="false">
      <c r="A114" s="7" t="s">
        <v>77</v>
      </c>
      <c r="B114" s="7" t="s">
        <v>78</v>
      </c>
      <c r="C114" s="7" t="s">
        <v>118</v>
      </c>
      <c r="D114" s="7" t="s">
        <v>598</v>
      </c>
      <c r="E114" s="7" t="s">
        <v>599</v>
      </c>
      <c r="F114" s="7" t="s">
        <v>17</v>
      </c>
      <c r="G114" s="7" t="s">
        <v>407</v>
      </c>
      <c r="H114" s="7" t="s">
        <v>408</v>
      </c>
      <c r="I114" s="7" t="s">
        <v>84</v>
      </c>
      <c r="J114" s="7" t="s">
        <v>85</v>
      </c>
      <c r="K114" s="8" t="n">
        <v>0</v>
      </c>
      <c r="L114" s="7"/>
      <c r="M114" s="8" t="n">
        <v>0</v>
      </c>
      <c r="N114" s="7" t="s">
        <v>600</v>
      </c>
      <c r="O114" s="7" t="s">
        <v>394</v>
      </c>
      <c r="P114" s="7" t="s">
        <v>87</v>
      </c>
      <c r="Q114" s="8" t="s">
        <v>409</v>
      </c>
      <c r="R114" s="8" t="s">
        <v>410</v>
      </c>
      <c r="S114" s="8" t="s">
        <v>411</v>
      </c>
      <c r="T114" s="8" t="s">
        <v>127</v>
      </c>
      <c r="U114" s="7" t="s">
        <v>87</v>
      </c>
      <c r="V114" s="7" t="s">
        <v>92</v>
      </c>
      <c r="W114" s="7"/>
      <c r="X114" s="7"/>
      <c r="Y114" s="7" t="s">
        <v>99</v>
      </c>
      <c r="Z114" s="8" t="s">
        <v>127</v>
      </c>
      <c r="AA114" s="7"/>
      <c r="AB114" s="7"/>
      <c r="AC114" s="7"/>
      <c r="AD114" s="7"/>
      <c r="AE114" s="8"/>
      <c r="AF114" s="9" t="s">
        <v>192</v>
      </c>
      <c r="AG114" s="9" t="s">
        <v>412</v>
      </c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 t="s">
        <v>97</v>
      </c>
      <c r="BN114" s="7" t="s">
        <v>97</v>
      </c>
      <c r="BO114" s="7"/>
      <c r="BP114" s="7"/>
      <c r="BQ114" s="7"/>
      <c r="BR114" s="7"/>
      <c r="BS114" s="7" t="s">
        <v>98</v>
      </c>
      <c r="BT114" s="7" t="s">
        <v>98</v>
      </c>
      <c r="BU114" s="7" t="s">
        <v>98</v>
      </c>
      <c r="BV114" s="7" t="s">
        <v>98</v>
      </c>
      <c r="BW114" s="7" t="s">
        <v>98</v>
      </c>
      <c r="BX114" s="7" t="s">
        <v>98</v>
      </c>
      <c r="BY114" s="7" t="s">
        <v>98</v>
      </c>
      <c r="BZ114" s="7" t="n">
        <v>35</v>
      </c>
      <c r="CA114" s="7" t="n">
        <v>35</v>
      </c>
      <c r="CB114" s="7" t="n">
        <v>35</v>
      </c>
      <c r="CC114" s="7" t="s">
        <v>98</v>
      </c>
      <c r="CD114" s="7"/>
      <c r="CE114" s="7"/>
      <c r="CF114" s="7"/>
      <c r="CG114" s="7"/>
      <c r="CH114" s="7"/>
      <c r="CI114" s="6" t="n">
        <f aca="false">SUMIF($AH114:$CH114,35,Base!$B$5:$BB$5)*7*$Z114</f>
        <v>392</v>
      </c>
      <c r="CJ114" s="6" t="n">
        <f aca="false">SUMIF($AH114:$CH114,"PR",Base!$B$5:$BB$5)*7*$Z114</f>
        <v>1092</v>
      </c>
      <c r="CK114" s="6"/>
      <c r="CL114" s="6"/>
    </row>
    <row r="115" customFormat="false" ht="13.8" hidden="false" customHeight="false" outlineLevel="0" collapsed="false">
      <c r="A115" s="7" t="s">
        <v>77</v>
      </c>
      <c r="B115" s="7" t="s">
        <v>78</v>
      </c>
      <c r="C115" s="7" t="s">
        <v>118</v>
      </c>
      <c r="D115" s="7" t="s">
        <v>601</v>
      </c>
      <c r="E115" s="7" t="s">
        <v>602</v>
      </c>
      <c r="F115" s="7" t="s">
        <v>17</v>
      </c>
      <c r="G115" s="7" t="s">
        <v>603</v>
      </c>
      <c r="H115" s="7" t="s">
        <v>604</v>
      </c>
      <c r="I115" s="7" t="s">
        <v>84</v>
      </c>
      <c r="J115" s="7" t="s">
        <v>85</v>
      </c>
      <c r="K115" s="8" t="n">
        <v>0</v>
      </c>
      <c r="L115" s="7"/>
      <c r="M115" s="8" t="n">
        <v>0</v>
      </c>
      <c r="N115" s="7" t="s">
        <v>605</v>
      </c>
      <c r="O115" s="7" t="s">
        <v>606</v>
      </c>
      <c r="P115" s="7" t="s">
        <v>87</v>
      </c>
      <c r="Q115" s="8" t="s">
        <v>607</v>
      </c>
      <c r="R115" s="8" t="s">
        <v>608</v>
      </c>
      <c r="S115" s="8" t="s">
        <v>336</v>
      </c>
      <c r="T115" s="8" t="s">
        <v>127</v>
      </c>
      <c r="U115" s="7" t="s">
        <v>87</v>
      </c>
      <c r="V115" s="7" t="s">
        <v>92</v>
      </c>
      <c r="W115" s="7"/>
      <c r="X115" s="7"/>
      <c r="Y115" s="7" t="s">
        <v>99</v>
      </c>
      <c r="Z115" s="8" t="s">
        <v>127</v>
      </c>
      <c r="AA115" s="7"/>
      <c r="AB115" s="7"/>
      <c r="AC115" s="7"/>
      <c r="AD115" s="7"/>
      <c r="AE115" s="8"/>
      <c r="AF115" s="9" t="s">
        <v>192</v>
      </c>
      <c r="AG115" s="9" t="s">
        <v>609</v>
      </c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 t="s">
        <v>97</v>
      </c>
      <c r="BN115" s="7" t="s">
        <v>97</v>
      </c>
      <c r="BO115" s="7"/>
      <c r="BP115" s="7"/>
      <c r="BQ115" s="7"/>
      <c r="BR115" s="7"/>
      <c r="BS115" s="7" t="s">
        <v>98</v>
      </c>
      <c r="BT115" s="7" t="s">
        <v>98</v>
      </c>
      <c r="BU115" s="7" t="s">
        <v>98</v>
      </c>
      <c r="BV115" s="7" t="s">
        <v>98</v>
      </c>
      <c r="BW115" s="7" t="s">
        <v>98</v>
      </c>
      <c r="BX115" s="7" t="s">
        <v>98</v>
      </c>
      <c r="BY115" s="7" t="s">
        <v>98</v>
      </c>
      <c r="BZ115" s="7" t="s">
        <v>98</v>
      </c>
      <c r="CA115" s="7" t="s">
        <v>98</v>
      </c>
      <c r="CB115" s="7" t="s">
        <v>98</v>
      </c>
      <c r="CC115" s="7" t="n">
        <v>35</v>
      </c>
      <c r="CD115" s="7" t="n">
        <v>35</v>
      </c>
      <c r="CE115" s="7" t="n">
        <v>35</v>
      </c>
      <c r="CF115" s="7" t="s">
        <v>98</v>
      </c>
      <c r="CG115" s="7" t="s">
        <v>98</v>
      </c>
      <c r="CH115" s="7"/>
      <c r="CI115" s="6" t="n">
        <f aca="false">SUMIF($AH115:$CH115,35,Base!$B$5:$BB$5)*7*$Z115</f>
        <v>420</v>
      </c>
      <c r="CJ115" s="6" t="n">
        <f aca="false">SUMIF($AH115:$CH115,"PR",Base!$B$5:$BB$5)*7*$Z115</f>
        <v>1596</v>
      </c>
      <c r="CK115" s="6"/>
      <c r="CL115" s="6"/>
    </row>
    <row r="116" customFormat="false" ht="13.8" hidden="false" customHeight="false" outlineLevel="0" collapsed="false">
      <c r="A116" s="7" t="s">
        <v>77</v>
      </c>
      <c r="B116" s="7" t="s">
        <v>78</v>
      </c>
      <c r="C116" s="7" t="s">
        <v>118</v>
      </c>
      <c r="D116" s="7" t="s">
        <v>610</v>
      </c>
      <c r="E116" s="7" t="s">
        <v>611</v>
      </c>
      <c r="F116" s="7" t="s">
        <v>17</v>
      </c>
      <c r="G116" s="7" t="s">
        <v>603</v>
      </c>
      <c r="H116" s="7" t="s">
        <v>604</v>
      </c>
      <c r="I116" s="7" t="s">
        <v>84</v>
      </c>
      <c r="J116" s="7" t="s">
        <v>85</v>
      </c>
      <c r="K116" s="8" t="n">
        <v>0</v>
      </c>
      <c r="L116" s="7"/>
      <c r="M116" s="8" t="n">
        <v>0</v>
      </c>
      <c r="N116" s="7" t="s">
        <v>612</v>
      </c>
      <c r="O116" s="7" t="s">
        <v>606</v>
      </c>
      <c r="P116" s="7" t="s">
        <v>87</v>
      </c>
      <c r="Q116" s="8" t="s">
        <v>613</v>
      </c>
      <c r="R116" s="8" t="s">
        <v>614</v>
      </c>
      <c r="S116" s="8" t="s">
        <v>336</v>
      </c>
      <c r="T116" s="8" t="s">
        <v>127</v>
      </c>
      <c r="U116" s="7" t="s">
        <v>87</v>
      </c>
      <c r="V116" s="7" t="s">
        <v>92</v>
      </c>
      <c r="W116" s="7"/>
      <c r="X116" s="7"/>
      <c r="Y116" s="7" t="s">
        <v>99</v>
      </c>
      <c r="Z116" s="8" t="s">
        <v>178</v>
      </c>
      <c r="AA116" s="7"/>
      <c r="AB116" s="7"/>
      <c r="AC116" s="7"/>
      <c r="AD116" s="7"/>
      <c r="AE116" s="8"/>
      <c r="AF116" s="9" t="s">
        <v>161</v>
      </c>
      <c r="AG116" s="9" t="s">
        <v>615</v>
      </c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 t="s">
        <v>98</v>
      </c>
      <c r="AY116" s="7" t="s">
        <v>98</v>
      </c>
      <c r="AZ116" s="7" t="s">
        <v>98</v>
      </c>
      <c r="BA116" s="7" t="s">
        <v>98</v>
      </c>
      <c r="BB116" s="7" t="s">
        <v>98</v>
      </c>
      <c r="BC116" s="7" t="s">
        <v>98</v>
      </c>
      <c r="BD116" s="7" t="s">
        <v>98</v>
      </c>
      <c r="BE116" s="7" t="s">
        <v>98</v>
      </c>
      <c r="BF116" s="7" t="s">
        <v>98</v>
      </c>
      <c r="BG116" s="7" t="s">
        <v>98</v>
      </c>
      <c r="BH116" s="7" t="s">
        <v>98</v>
      </c>
      <c r="BI116" s="7" t="n">
        <v>35</v>
      </c>
      <c r="BJ116" s="7" t="n">
        <v>35</v>
      </c>
      <c r="BK116" s="7" t="n">
        <v>35</v>
      </c>
      <c r="BL116" s="7" t="s">
        <v>98</v>
      </c>
      <c r="BM116" s="7" t="s">
        <v>97</v>
      </c>
      <c r="BN116" s="7" t="s">
        <v>97</v>
      </c>
      <c r="BO116" s="7" t="s">
        <v>98</v>
      </c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6" t="n">
        <f aca="false">SUMIF($AH116:$CH116,35,Base!$B$5:$BB$5)*7*$Z116</f>
        <v>525</v>
      </c>
      <c r="CJ116" s="6" t="n">
        <f aca="false">SUMIF($AH116:$CH116,"PR",Base!$B$5:$BB$5)*7*$Z116</f>
        <v>2100</v>
      </c>
      <c r="CK116" s="6"/>
      <c r="CL116" s="6"/>
    </row>
    <row r="117" customFormat="false" ht="13.8" hidden="false" customHeight="false" outlineLevel="0" collapsed="false">
      <c r="A117" s="7" t="s">
        <v>77</v>
      </c>
      <c r="B117" s="7" t="s">
        <v>78</v>
      </c>
      <c r="C117" s="7" t="s">
        <v>118</v>
      </c>
      <c r="D117" s="7" t="s">
        <v>616</v>
      </c>
      <c r="E117" s="7" t="s">
        <v>617</v>
      </c>
      <c r="F117" s="7" t="s">
        <v>17</v>
      </c>
      <c r="G117" s="7" t="s">
        <v>618</v>
      </c>
      <c r="H117" s="7" t="s">
        <v>619</v>
      </c>
      <c r="I117" s="7" t="s">
        <v>84</v>
      </c>
      <c r="J117" s="7" t="s">
        <v>85</v>
      </c>
      <c r="K117" s="8" t="n">
        <v>0</v>
      </c>
      <c r="L117" s="7"/>
      <c r="M117" s="8" t="n">
        <v>0</v>
      </c>
      <c r="N117" s="7" t="s">
        <v>620</v>
      </c>
      <c r="O117" s="7" t="s">
        <v>621</v>
      </c>
      <c r="P117" s="7" t="s">
        <v>87</v>
      </c>
      <c r="Q117" s="8" t="s">
        <v>622</v>
      </c>
      <c r="R117" s="8" t="s">
        <v>623</v>
      </c>
      <c r="S117" s="8" t="s">
        <v>624</v>
      </c>
      <c r="T117" s="8" t="s">
        <v>127</v>
      </c>
      <c r="U117" s="7" t="s">
        <v>87</v>
      </c>
      <c r="V117" s="7" t="s">
        <v>92</v>
      </c>
      <c r="W117" s="7"/>
      <c r="X117" s="7"/>
      <c r="Y117" s="7" t="s">
        <v>99</v>
      </c>
      <c r="Z117" s="8" t="s">
        <v>127</v>
      </c>
      <c r="AA117" s="7"/>
      <c r="AB117" s="7"/>
      <c r="AC117" s="7"/>
      <c r="AD117" s="7"/>
      <c r="AE117" s="8"/>
      <c r="AF117" s="9" t="s">
        <v>625</v>
      </c>
      <c r="AG117" s="9" t="s">
        <v>412</v>
      </c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 t="s">
        <v>97</v>
      </c>
      <c r="BN117" s="7" t="s">
        <v>97</v>
      </c>
      <c r="BO117" s="7"/>
      <c r="BP117" s="7"/>
      <c r="BQ117" s="7"/>
      <c r="BR117" s="7"/>
      <c r="BS117" s="7" t="s">
        <v>98</v>
      </c>
      <c r="BT117" s="7" t="s">
        <v>98</v>
      </c>
      <c r="BU117" s="7" t="s">
        <v>98</v>
      </c>
      <c r="BV117" s="7" t="s">
        <v>98</v>
      </c>
      <c r="BW117" s="7" t="s">
        <v>98</v>
      </c>
      <c r="BX117" s="7" t="s">
        <v>98</v>
      </c>
      <c r="BY117" s="7" t="n">
        <v>35</v>
      </c>
      <c r="BZ117" s="7" t="n">
        <v>35</v>
      </c>
      <c r="CA117" s="7" t="n">
        <v>35</v>
      </c>
      <c r="CB117" s="7" t="s">
        <v>98</v>
      </c>
      <c r="CC117" s="7" t="s">
        <v>98</v>
      </c>
      <c r="CD117" s="7"/>
      <c r="CE117" s="7"/>
      <c r="CF117" s="7"/>
      <c r="CG117" s="7"/>
      <c r="CH117" s="7"/>
      <c r="CI117" s="6" t="n">
        <f aca="false">SUMIF($AH117:$CH117,35,Base!$B$5:$BB$5)*7*$Z117</f>
        <v>364</v>
      </c>
      <c r="CJ117" s="6" t="n">
        <f aca="false">SUMIF($AH117:$CH117,"PR",Base!$B$5:$BB$5)*7*$Z117</f>
        <v>1120</v>
      </c>
      <c r="CK117" s="6"/>
      <c r="CL117" s="6"/>
    </row>
    <row r="118" customFormat="false" ht="13.8" hidden="false" customHeight="false" outlineLevel="0" collapsed="false">
      <c r="A118" s="7" t="s">
        <v>77</v>
      </c>
      <c r="B118" s="7" t="s">
        <v>78</v>
      </c>
      <c r="C118" s="7" t="s">
        <v>118</v>
      </c>
      <c r="D118" s="7" t="s">
        <v>626</v>
      </c>
      <c r="E118" s="7" t="s">
        <v>627</v>
      </c>
      <c r="F118" s="7" t="s">
        <v>17</v>
      </c>
      <c r="G118" s="7" t="s">
        <v>628</v>
      </c>
      <c r="H118" s="7" t="s">
        <v>629</v>
      </c>
      <c r="I118" s="7" t="s">
        <v>84</v>
      </c>
      <c r="J118" s="7" t="s">
        <v>85</v>
      </c>
      <c r="K118" s="8" t="n">
        <v>0</v>
      </c>
      <c r="L118" s="7"/>
      <c r="M118" s="8" t="n">
        <v>0</v>
      </c>
      <c r="N118" s="7" t="s">
        <v>630</v>
      </c>
      <c r="O118" s="7" t="s">
        <v>621</v>
      </c>
      <c r="P118" s="7" t="s">
        <v>87</v>
      </c>
      <c r="Q118" s="8" t="s">
        <v>561</v>
      </c>
      <c r="R118" s="8" t="s">
        <v>631</v>
      </c>
      <c r="S118" s="8" t="s">
        <v>336</v>
      </c>
      <c r="T118" s="8" t="s">
        <v>127</v>
      </c>
      <c r="U118" s="7" t="s">
        <v>87</v>
      </c>
      <c r="V118" s="7" t="s">
        <v>92</v>
      </c>
      <c r="W118" s="7"/>
      <c r="X118" s="7"/>
      <c r="Y118" s="7" t="s">
        <v>99</v>
      </c>
      <c r="Z118" s="8" t="s">
        <v>127</v>
      </c>
      <c r="AA118" s="7"/>
      <c r="AB118" s="7"/>
      <c r="AC118" s="7"/>
      <c r="AD118" s="7"/>
      <c r="AE118" s="8"/>
      <c r="AF118" s="9" t="s">
        <v>192</v>
      </c>
      <c r="AG118" s="9" t="s">
        <v>632</v>
      </c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 t="s">
        <v>97</v>
      </c>
      <c r="BN118" s="7" t="s">
        <v>97</v>
      </c>
      <c r="BO118" s="7"/>
      <c r="BP118" s="7"/>
      <c r="BQ118" s="7"/>
      <c r="BR118" s="7"/>
      <c r="BS118" s="7" t="s">
        <v>98</v>
      </c>
      <c r="BT118" s="7" t="s">
        <v>98</v>
      </c>
      <c r="BU118" s="7" t="s">
        <v>98</v>
      </c>
      <c r="BV118" s="7" t="s">
        <v>98</v>
      </c>
      <c r="BW118" s="7" t="s">
        <v>98</v>
      </c>
      <c r="BX118" s="7" t="s">
        <v>98</v>
      </c>
      <c r="BY118" s="7" t="s">
        <v>98</v>
      </c>
      <c r="BZ118" s="7" t="s">
        <v>98</v>
      </c>
      <c r="CA118" s="7" t="s">
        <v>98</v>
      </c>
      <c r="CB118" s="7" t="s">
        <v>98</v>
      </c>
      <c r="CC118" s="7" t="s">
        <v>98</v>
      </c>
      <c r="CD118" s="7" t="n">
        <v>35</v>
      </c>
      <c r="CE118" s="7" t="n">
        <v>35</v>
      </c>
      <c r="CF118" s="7" t="n">
        <v>35</v>
      </c>
      <c r="CG118" s="7" t="s">
        <v>98</v>
      </c>
      <c r="CH118" s="7" t="s">
        <v>98</v>
      </c>
      <c r="CI118" s="6" t="n">
        <f aca="false">SUMIF($AH118:$CH118,35,Base!$B$5:$BB$5)*7*$Z118</f>
        <v>420</v>
      </c>
      <c r="CJ118" s="6" t="n">
        <f aca="false">SUMIF($AH118:$CH118,"PR",Base!$B$5:$BB$5)*7*$Z118</f>
        <v>1708</v>
      </c>
      <c r="CK118" s="6"/>
      <c r="CL118" s="6"/>
    </row>
    <row r="119" customFormat="false" ht="13.8" hidden="false" customHeight="false" outlineLevel="0" collapsed="false">
      <c r="A119" s="7" t="s">
        <v>77</v>
      </c>
      <c r="B119" s="7" t="s">
        <v>78</v>
      </c>
      <c r="C119" s="7" t="s">
        <v>118</v>
      </c>
      <c r="D119" s="7" t="s">
        <v>633</v>
      </c>
      <c r="E119" s="7" t="s">
        <v>634</v>
      </c>
      <c r="F119" s="7" t="s">
        <v>17</v>
      </c>
      <c r="G119" s="7" t="s">
        <v>628</v>
      </c>
      <c r="H119" s="7" t="s">
        <v>629</v>
      </c>
      <c r="I119" s="7" t="s">
        <v>84</v>
      </c>
      <c r="J119" s="7" t="s">
        <v>85</v>
      </c>
      <c r="K119" s="8" t="n">
        <v>0</v>
      </c>
      <c r="L119" s="7"/>
      <c r="M119" s="8" t="n">
        <v>0</v>
      </c>
      <c r="N119" s="7" t="s">
        <v>635</v>
      </c>
      <c r="O119" s="7" t="s">
        <v>621</v>
      </c>
      <c r="P119" s="7" t="s">
        <v>87</v>
      </c>
      <c r="Q119" s="8" t="s">
        <v>636</v>
      </c>
      <c r="R119" s="8" t="s">
        <v>637</v>
      </c>
      <c r="S119" s="8" t="s">
        <v>638</v>
      </c>
      <c r="T119" s="8" t="s">
        <v>127</v>
      </c>
      <c r="U119" s="7" t="s">
        <v>87</v>
      </c>
      <c r="V119" s="7" t="s">
        <v>92</v>
      </c>
      <c r="W119" s="7"/>
      <c r="X119" s="7"/>
      <c r="Y119" s="7" t="s">
        <v>99</v>
      </c>
      <c r="Z119" s="8" t="s">
        <v>127</v>
      </c>
      <c r="AA119" s="7"/>
      <c r="AB119" s="7"/>
      <c r="AC119" s="7"/>
      <c r="AD119" s="7"/>
      <c r="AE119" s="8"/>
      <c r="AF119" s="9" t="s">
        <v>161</v>
      </c>
      <c r="AG119" s="9" t="s">
        <v>192</v>
      </c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 t="s">
        <v>98</v>
      </c>
      <c r="AY119" s="7" t="s">
        <v>98</v>
      </c>
      <c r="AZ119" s="7" t="s">
        <v>98</v>
      </c>
      <c r="BA119" s="7" t="s">
        <v>98</v>
      </c>
      <c r="BB119" s="7" t="s">
        <v>98</v>
      </c>
      <c r="BC119" s="7" t="s">
        <v>98</v>
      </c>
      <c r="BD119" s="7" t="s">
        <v>98</v>
      </c>
      <c r="BE119" s="7" t="s">
        <v>98</v>
      </c>
      <c r="BF119" s="7" t="s">
        <v>98</v>
      </c>
      <c r="BG119" s="7" t="s">
        <v>98</v>
      </c>
      <c r="BH119" s="7" t="s">
        <v>98</v>
      </c>
      <c r="BI119" s="7" t="s">
        <v>98</v>
      </c>
      <c r="BJ119" s="7" t="s">
        <v>98</v>
      </c>
      <c r="BK119" s="7" t="s">
        <v>98</v>
      </c>
      <c r="BL119" s="7" t="s">
        <v>98</v>
      </c>
      <c r="BM119" s="7" t="s">
        <v>97</v>
      </c>
      <c r="BN119" s="7" t="s">
        <v>97</v>
      </c>
      <c r="BO119" s="7" t="n">
        <v>35</v>
      </c>
      <c r="BP119" s="7" t="n">
        <v>35</v>
      </c>
      <c r="BQ119" s="7" t="n">
        <v>35</v>
      </c>
      <c r="BR119" s="7" t="s">
        <v>98</v>
      </c>
      <c r="BS119" s="7" t="s">
        <v>98</v>
      </c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6" t="n">
        <f aca="false">SUMIF($AH119:$CH119,35,Base!$B$5:$BB$5)*7*$Z119</f>
        <v>420</v>
      </c>
      <c r="CJ119" s="6" t="n">
        <f aca="false">SUMIF($AH119:$CH119,"PR",Base!$B$5:$BB$5)*7*$Z119</f>
        <v>2240</v>
      </c>
      <c r="CK119" s="6"/>
      <c r="CL119" s="6"/>
    </row>
    <row r="120" customFormat="false" ht="13.8" hidden="false" customHeight="false" outlineLevel="0" collapsed="false">
      <c r="A120" s="7" t="s">
        <v>77</v>
      </c>
      <c r="B120" s="7" t="s">
        <v>78</v>
      </c>
      <c r="C120" s="7" t="s">
        <v>236</v>
      </c>
      <c r="D120" s="7" t="s">
        <v>639</v>
      </c>
      <c r="E120" s="7" t="s">
        <v>640</v>
      </c>
      <c r="F120" s="7" t="s">
        <v>17</v>
      </c>
      <c r="G120" s="7" t="s">
        <v>641</v>
      </c>
      <c r="H120" s="7" t="s">
        <v>642</v>
      </c>
      <c r="I120" s="7" t="s">
        <v>84</v>
      </c>
      <c r="J120" s="7" t="s">
        <v>85</v>
      </c>
      <c r="K120" s="8" t="n">
        <v>0</v>
      </c>
      <c r="L120" s="7"/>
      <c r="M120" s="8" t="n">
        <v>0</v>
      </c>
      <c r="N120" s="7" t="s">
        <v>643</v>
      </c>
      <c r="O120" s="7" t="s">
        <v>644</v>
      </c>
      <c r="P120" s="7" t="s">
        <v>87</v>
      </c>
      <c r="Q120" s="8" t="s">
        <v>645</v>
      </c>
      <c r="R120" s="8" t="s">
        <v>646</v>
      </c>
      <c r="S120" s="8" t="s">
        <v>647</v>
      </c>
      <c r="T120" s="8" t="s">
        <v>127</v>
      </c>
      <c r="U120" s="7" t="s">
        <v>87</v>
      </c>
      <c r="V120" s="7" t="s">
        <v>92</v>
      </c>
      <c r="W120" s="7"/>
      <c r="X120" s="7"/>
      <c r="Y120" s="7" t="s">
        <v>99</v>
      </c>
      <c r="Z120" s="8" t="s">
        <v>94</v>
      </c>
      <c r="AA120" s="7"/>
      <c r="AB120" s="7"/>
      <c r="AC120" s="7"/>
      <c r="AD120" s="7"/>
      <c r="AE120" s="8"/>
      <c r="AF120" s="9" t="s">
        <v>648</v>
      </c>
      <c r="AG120" s="9" t="s">
        <v>649</v>
      </c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 t="s">
        <v>97</v>
      </c>
      <c r="BN120" s="7" t="s">
        <v>97</v>
      </c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 t="s">
        <v>98</v>
      </c>
      <c r="CH120" s="7" t="s">
        <v>98</v>
      </c>
      <c r="CI120" s="6" t="n">
        <f aca="false">SUMIF($AH120:$CH120,35,Base!$B$5:$BB$5)*7*$Z120</f>
        <v>0</v>
      </c>
      <c r="CJ120" s="6" t="n">
        <f aca="false">SUMIF($AH120:$CH120,"PR",Base!$B$5:$BB$5)*7*$Z120</f>
        <v>112</v>
      </c>
      <c r="CK120" s="6"/>
      <c r="CL120" s="6"/>
    </row>
    <row r="121" customFormat="false" ht="13.8" hidden="false" customHeight="false" outlineLevel="0" collapsed="false">
      <c r="A121" s="7" t="s">
        <v>77</v>
      </c>
      <c r="B121" s="7" t="s">
        <v>78</v>
      </c>
      <c r="C121" s="7" t="s">
        <v>236</v>
      </c>
      <c r="D121" s="7" t="s">
        <v>650</v>
      </c>
      <c r="E121" s="7" t="s">
        <v>651</v>
      </c>
      <c r="F121" s="7" t="s">
        <v>17</v>
      </c>
      <c r="G121" s="7" t="s">
        <v>652</v>
      </c>
      <c r="H121" s="7" t="s">
        <v>653</v>
      </c>
      <c r="I121" s="7" t="s">
        <v>84</v>
      </c>
      <c r="J121" s="7" t="s">
        <v>85</v>
      </c>
      <c r="K121" s="8" t="n">
        <v>0</v>
      </c>
      <c r="L121" s="7"/>
      <c r="M121" s="8" t="n">
        <v>0</v>
      </c>
      <c r="N121" s="7" t="s">
        <v>654</v>
      </c>
      <c r="O121" s="7" t="s">
        <v>644</v>
      </c>
      <c r="P121" s="7" t="s">
        <v>87</v>
      </c>
      <c r="Q121" s="8" t="s">
        <v>607</v>
      </c>
      <c r="R121" s="8" t="s">
        <v>608</v>
      </c>
      <c r="S121" s="8" t="s">
        <v>336</v>
      </c>
      <c r="T121" s="8" t="s">
        <v>127</v>
      </c>
      <c r="U121" s="7" t="s">
        <v>87</v>
      </c>
      <c r="V121" s="7" t="s">
        <v>92</v>
      </c>
      <c r="W121" s="7"/>
      <c r="X121" s="7"/>
      <c r="Y121" s="7" t="s">
        <v>99</v>
      </c>
      <c r="Z121" s="8" t="s">
        <v>94</v>
      </c>
      <c r="AA121" s="7"/>
      <c r="AB121" s="7"/>
      <c r="AC121" s="7"/>
      <c r="AD121" s="7"/>
      <c r="AE121" s="8"/>
      <c r="AF121" s="9" t="s">
        <v>192</v>
      </c>
      <c r="AG121" s="9" t="s">
        <v>609</v>
      </c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 t="s">
        <v>97</v>
      </c>
      <c r="BN121" s="7" t="s">
        <v>97</v>
      </c>
      <c r="BO121" s="7"/>
      <c r="BP121" s="7"/>
      <c r="BQ121" s="7"/>
      <c r="BR121" s="7"/>
      <c r="BS121" s="7" t="s">
        <v>98</v>
      </c>
      <c r="BT121" s="7" t="s">
        <v>98</v>
      </c>
      <c r="BU121" s="7" t="s">
        <v>98</v>
      </c>
      <c r="BV121" s="7" t="s">
        <v>98</v>
      </c>
      <c r="BW121" s="7" t="s">
        <v>98</v>
      </c>
      <c r="BX121" s="7" t="s">
        <v>98</v>
      </c>
      <c r="BY121" s="7" t="s">
        <v>98</v>
      </c>
      <c r="BZ121" s="7" t="s">
        <v>98</v>
      </c>
      <c r="CA121" s="7" t="s">
        <v>98</v>
      </c>
      <c r="CB121" s="7" t="s">
        <v>98</v>
      </c>
      <c r="CC121" s="7" t="n">
        <v>35</v>
      </c>
      <c r="CD121" s="7" t="n">
        <v>35</v>
      </c>
      <c r="CE121" s="7" t="n">
        <v>35</v>
      </c>
      <c r="CF121" s="7" t="s">
        <v>98</v>
      </c>
      <c r="CG121" s="7" t="s">
        <v>98</v>
      </c>
      <c r="CH121" s="7"/>
      <c r="CI121" s="6" t="n">
        <f aca="false">SUMIF($AH121:$CH121,35,Base!$B$5:$BB$5)*7*$Z121</f>
        <v>210</v>
      </c>
      <c r="CJ121" s="6" t="n">
        <f aca="false">SUMIF($AH121:$CH121,"PR",Base!$B$5:$BB$5)*7*$Z121</f>
        <v>798</v>
      </c>
      <c r="CK121" s="6"/>
      <c r="CL121" s="6"/>
    </row>
    <row r="122" customFormat="false" ht="13.8" hidden="false" customHeight="false" outlineLevel="0" collapsed="false">
      <c r="A122" s="7" t="s">
        <v>77</v>
      </c>
      <c r="B122" s="7" t="s">
        <v>78</v>
      </c>
      <c r="C122" s="7" t="s">
        <v>236</v>
      </c>
      <c r="D122" s="7" t="s">
        <v>655</v>
      </c>
      <c r="E122" s="7" t="s">
        <v>656</v>
      </c>
      <c r="F122" s="7" t="s">
        <v>17</v>
      </c>
      <c r="G122" s="7" t="s">
        <v>657</v>
      </c>
      <c r="H122" s="7" t="s">
        <v>658</v>
      </c>
      <c r="I122" s="7" t="s">
        <v>84</v>
      </c>
      <c r="J122" s="7" t="s">
        <v>85</v>
      </c>
      <c r="K122" s="8" t="n">
        <v>0</v>
      </c>
      <c r="L122" s="7"/>
      <c r="M122" s="8" t="n">
        <v>0</v>
      </c>
      <c r="N122" s="7" t="s">
        <v>659</v>
      </c>
      <c r="O122" s="7" t="s">
        <v>660</v>
      </c>
      <c r="P122" s="7" t="s">
        <v>87</v>
      </c>
      <c r="Q122" s="8" t="s">
        <v>646</v>
      </c>
      <c r="R122" s="8" t="s">
        <v>661</v>
      </c>
      <c r="S122" s="8" t="s">
        <v>647</v>
      </c>
      <c r="T122" s="8" t="s">
        <v>124</v>
      </c>
      <c r="U122" s="7" t="s">
        <v>87</v>
      </c>
      <c r="V122" s="7" t="s">
        <v>92</v>
      </c>
      <c r="W122" s="7"/>
      <c r="X122" s="7"/>
      <c r="Y122" s="7" t="s">
        <v>99</v>
      </c>
      <c r="Z122" s="8" t="s">
        <v>94</v>
      </c>
      <c r="AA122" s="7"/>
      <c r="AB122" s="7"/>
      <c r="AC122" s="7"/>
      <c r="AD122" s="7"/>
      <c r="AE122" s="8"/>
      <c r="AF122" s="9" t="s">
        <v>648</v>
      </c>
      <c r="AG122" s="9" t="s">
        <v>662</v>
      </c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 t="s">
        <v>97</v>
      </c>
      <c r="BN122" s="7" t="s">
        <v>97</v>
      </c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 t="s">
        <v>98</v>
      </c>
      <c r="CH122" s="7" t="s">
        <v>98</v>
      </c>
      <c r="CI122" s="6" t="n">
        <f aca="false">SUMIF($AH122:$CH122,35,Base!$B$5:$BB$5)*7*$Z122</f>
        <v>0</v>
      </c>
      <c r="CJ122" s="6" t="n">
        <f aca="false">SUMIF($AH122:$CH122,"PR",Base!$B$5:$BB$5)*7*$Z122</f>
        <v>112</v>
      </c>
      <c r="CK122" s="6"/>
      <c r="CL122" s="6"/>
    </row>
    <row r="123" customFormat="false" ht="13.8" hidden="false" customHeight="false" outlineLevel="0" collapsed="false">
      <c r="A123" s="7" t="s">
        <v>77</v>
      </c>
      <c r="B123" s="7" t="s">
        <v>78</v>
      </c>
      <c r="C123" s="7" t="s">
        <v>236</v>
      </c>
      <c r="D123" s="7" t="s">
        <v>663</v>
      </c>
      <c r="E123" s="7" t="s">
        <v>664</v>
      </c>
      <c r="F123" s="7" t="s">
        <v>17</v>
      </c>
      <c r="G123" s="7" t="s">
        <v>665</v>
      </c>
      <c r="H123" s="7" t="s">
        <v>666</v>
      </c>
      <c r="I123" s="7" t="s">
        <v>84</v>
      </c>
      <c r="J123" s="7" t="s">
        <v>85</v>
      </c>
      <c r="K123" s="8" t="n">
        <v>0</v>
      </c>
      <c r="L123" s="7"/>
      <c r="M123" s="8" t="n">
        <v>0</v>
      </c>
      <c r="N123" s="7" t="s">
        <v>667</v>
      </c>
      <c r="O123" s="7" t="s">
        <v>660</v>
      </c>
      <c r="P123" s="7" t="s">
        <v>87</v>
      </c>
      <c r="Q123" s="8" t="s">
        <v>607</v>
      </c>
      <c r="R123" s="8" t="s">
        <v>608</v>
      </c>
      <c r="S123" s="8" t="s">
        <v>336</v>
      </c>
      <c r="T123" s="8" t="s">
        <v>124</v>
      </c>
      <c r="U123" s="7" t="s">
        <v>87</v>
      </c>
      <c r="V123" s="7" t="s">
        <v>92</v>
      </c>
      <c r="W123" s="7"/>
      <c r="X123" s="7"/>
      <c r="Y123" s="7" t="s">
        <v>99</v>
      </c>
      <c r="Z123" s="8" t="s">
        <v>94</v>
      </c>
      <c r="AA123" s="7"/>
      <c r="AB123" s="7"/>
      <c r="AC123" s="7"/>
      <c r="AD123" s="7"/>
      <c r="AE123" s="8"/>
      <c r="AF123" s="9" t="s">
        <v>192</v>
      </c>
      <c r="AG123" s="9" t="s">
        <v>609</v>
      </c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 t="s">
        <v>97</v>
      </c>
      <c r="BN123" s="7" t="s">
        <v>97</v>
      </c>
      <c r="BO123" s="7"/>
      <c r="BP123" s="7"/>
      <c r="BQ123" s="7"/>
      <c r="BR123" s="7"/>
      <c r="BS123" s="7" t="s">
        <v>98</v>
      </c>
      <c r="BT123" s="7" t="s">
        <v>98</v>
      </c>
      <c r="BU123" s="7" t="s">
        <v>98</v>
      </c>
      <c r="BV123" s="7" t="s">
        <v>98</v>
      </c>
      <c r="BW123" s="7" t="s">
        <v>98</v>
      </c>
      <c r="BX123" s="7" t="s">
        <v>98</v>
      </c>
      <c r="BY123" s="7" t="s">
        <v>98</v>
      </c>
      <c r="BZ123" s="7" t="s">
        <v>98</v>
      </c>
      <c r="CA123" s="7" t="s">
        <v>98</v>
      </c>
      <c r="CB123" s="7" t="s">
        <v>98</v>
      </c>
      <c r="CC123" s="7" t="n">
        <v>35</v>
      </c>
      <c r="CD123" s="7" t="n">
        <v>35</v>
      </c>
      <c r="CE123" s="7" t="n">
        <v>35</v>
      </c>
      <c r="CF123" s="7" t="s">
        <v>98</v>
      </c>
      <c r="CG123" s="7" t="s">
        <v>98</v>
      </c>
      <c r="CH123" s="7"/>
      <c r="CI123" s="6" t="n">
        <f aca="false">SUMIF($AH123:$CH123,35,Base!$B$5:$BB$5)*7*$Z123</f>
        <v>210</v>
      </c>
      <c r="CJ123" s="6" t="n">
        <f aca="false">SUMIF($AH123:$CH123,"PR",Base!$B$5:$BB$5)*7*$Z123</f>
        <v>798</v>
      </c>
      <c r="CK123" s="6"/>
      <c r="CL123" s="6"/>
    </row>
    <row r="124" customFormat="false" ht="13.8" hidden="false" customHeight="false" outlineLevel="0" collapsed="false">
      <c r="A124" s="7" t="s">
        <v>77</v>
      </c>
      <c r="B124" s="7" t="s">
        <v>78</v>
      </c>
      <c r="C124" s="7" t="s">
        <v>118</v>
      </c>
      <c r="D124" s="7" t="s">
        <v>668</v>
      </c>
      <c r="E124" s="7" t="s">
        <v>669</v>
      </c>
      <c r="F124" s="7" t="s">
        <v>17</v>
      </c>
      <c r="G124" s="7" t="s">
        <v>603</v>
      </c>
      <c r="H124" s="7" t="s">
        <v>604</v>
      </c>
      <c r="I124" s="7" t="s">
        <v>84</v>
      </c>
      <c r="J124" s="7" t="s">
        <v>85</v>
      </c>
      <c r="K124" s="8" t="n">
        <v>0</v>
      </c>
      <c r="L124" s="7"/>
      <c r="M124" s="8" t="n">
        <v>0</v>
      </c>
      <c r="N124" s="7" t="s">
        <v>670</v>
      </c>
      <c r="O124" s="7" t="s">
        <v>606</v>
      </c>
      <c r="P124" s="7" t="s">
        <v>87</v>
      </c>
      <c r="Q124" s="8" t="s">
        <v>671</v>
      </c>
      <c r="R124" s="8" t="s">
        <v>672</v>
      </c>
      <c r="S124" s="8" t="s">
        <v>673</v>
      </c>
      <c r="T124" s="8" t="s">
        <v>127</v>
      </c>
      <c r="U124" s="7" t="s">
        <v>87</v>
      </c>
      <c r="V124" s="7" t="s">
        <v>92</v>
      </c>
      <c r="W124" s="7"/>
      <c r="X124" s="7"/>
      <c r="Y124" s="7" t="s">
        <v>99</v>
      </c>
      <c r="Z124" s="8" t="s">
        <v>178</v>
      </c>
      <c r="AA124" s="7"/>
      <c r="AB124" s="7"/>
      <c r="AC124" s="7"/>
      <c r="AD124" s="7"/>
      <c r="AE124" s="8"/>
      <c r="AF124" s="9" t="s">
        <v>674</v>
      </c>
      <c r="AG124" s="9" t="s">
        <v>675</v>
      </c>
      <c r="AH124" s="7"/>
      <c r="AI124" s="7"/>
      <c r="AJ124" s="7"/>
      <c r="AK124" s="7"/>
      <c r="AL124" s="7"/>
      <c r="AM124" s="7"/>
      <c r="AN124" s="7"/>
      <c r="AO124" s="7"/>
      <c r="AP124" s="7" t="s">
        <v>98</v>
      </c>
      <c r="AQ124" s="7" t="s">
        <v>98</v>
      </c>
      <c r="AR124" s="7" t="s">
        <v>98</v>
      </c>
      <c r="AS124" s="7" t="s">
        <v>98</v>
      </c>
      <c r="AT124" s="7" t="s">
        <v>98</v>
      </c>
      <c r="AU124" s="7" t="s">
        <v>98</v>
      </c>
      <c r="AV124" s="7" t="s">
        <v>98</v>
      </c>
      <c r="AW124" s="7" t="s">
        <v>98</v>
      </c>
      <c r="AX124" s="7" t="s">
        <v>98</v>
      </c>
      <c r="AY124" s="7" t="s">
        <v>98</v>
      </c>
      <c r="AZ124" s="7" t="s">
        <v>98</v>
      </c>
      <c r="BA124" s="7" t="n">
        <v>35</v>
      </c>
      <c r="BB124" s="7" t="n">
        <v>35</v>
      </c>
      <c r="BC124" s="7" t="n">
        <v>35</v>
      </c>
      <c r="BD124" s="7" t="s">
        <v>98</v>
      </c>
      <c r="BE124" s="7" t="s">
        <v>98</v>
      </c>
      <c r="BF124" s="7"/>
      <c r="BG124" s="7"/>
      <c r="BH124" s="7"/>
      <c r="BI124" s="7"/>
      <c r="BJ124" s="7"/>
      <c r="BK124" s="7"/>
      <c r="BL124" s="7"/>
      <c r="BM124" s="7" t="s">
        <v>97</v>
      </c>
      <c r="BN124" s="7" t="s">
        <v>97</v>
      </c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6" t="n">
        <f aca="false">SUMIF($AH124:$CH124,35,Base!$B$5:$BB$5)*7*$Z124</f>
        <v>490</v>
      </c>
      <c r="CJ124" s="6" t="n">
        <f aca="false">SUMIF($AH124:$CH124,"PR",Base!$B$5:$BB$5)*7*$Z124</f>
        <v>2135</v>
      </c>
      <c r="CK124" s="6"/>
      <c r="CL124" s="6"/>
    </row>
    <row r="125" customFormat="false" ht="13.8" hidden="false" customHeight="false" outlineLevel="0" collapsed="false">
      <c r="A125" s="7" t="s">
        <v>77</v>
      </c>
      <c r="B125" s="7" t="s">
        <v>78</v>
      </c>
      <c r="C125" s="7" t="s">
        <v>118</v>
      </c>
      <c r="D125" s="7" t="s">
        <v>676</v>
      </c>
      <c r="E125" s="7" t="s">
        <v>677</v>
      </c>
      <c r="F125" s="7" t="s">
        <v>17</v>
      </c>
      <c r="G125" s="7" t="s">
        <v>618</v>
      </c>
      <c r="H125" s="7" t="s">
        <v>619</v>
      </c>
      <c r="I125" s="7" t="s">
        <v>84</v>
      </c>
      <c r="J125" s="7" t="s">
        <v>85</v>
      </c>
      <c r="K125" s="8" t="n">
        <v>0</v>
      </c>
      <c r="L125" s="7"/>
      <c r="M125" s="8" t="n">
        <v>0</v>
      </c>
      <c r="N125" s="7" t="s">
        <v>678</v>
      </c>
      <c r="O125" s="7" t="s">
        <v>621</v>
      </c>
      <c r="P125" s="7" t="s">
        <v>87</v>
      </c>
      <c r="Q125" s="8" t="s">
        <v>679</v>
      </c>
      <c r="R125" s="8" t="s">
        <v>623</v>
      </c>
      <c r="S125" s="8" t="s">
        <v>336</v>
      </c>
      <c r="T125" s="8" t="s">
        <v>127</v>
      </c>
      <c r="U125" s="7" t="s">
        <v>87</v>
      </c>
      <c r="V125" s="7" t="s">
        <v>92</v>
      </c>
      <c r="W125" s="7"/>
      <c r="X125" s="7"/>
      <c r="Y125" s="7" t="s">
        <v>99</v>
      </c>
      <c r="Z125" s="8" t="s">
        <v>127</v>
      </c>
      <c r="AA125" s="7"/>
      <c r="AB125" s="7"/>
      <c r="AC125" s="7"/>
      <c r="AD125" s="7"/>
      <c r="AE125" s="8"/>
      <c r="AF125" s="9" t="s">
        <v>680</v>
      </c>
      <c r="AG125" s="9" t="s">
        <v>681</v>
      </c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 t="s">
        <v>98</v>
      </c>
      <c r="BI125" s="7" t="s">
        <v>98</v>
      </c>
      <c r="BJ125" s="7" t="s">
        <v>98</v>
      </c>
      <c r="BK125" s="7" t="s">
        <v>98</v>
      </c>
      <c r="BL125" s="7" t="s">
        <v>98</v>
      </c>
      <c r="BM125" s="7" t="s">
        <v>97</v>
      </c>
      <c r="BN125" s="7" t="s">
        <v>97</v>
      </c>
      <c r="BO125" s="7" t="s">
        <v>98</v>
      </c>
      <c r="BP125" s="7" t="s">
        <v>98</v>
      </c>
      <c r="BQ125" s="7" t="n">
        <v>35</v>
      </c>
      <c r="BR125" s="7" t="n">
        <v>35</v>
      </c>
      <c r="BS125" s="7" t="n">
        <v>35</v>
      </c>
      <c r="BT125" s="7" t="s">
        <v>98</v>
      </c>
      <c r="BU125" s="7" t="s">
        <v>98</v>
      </c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6" t="n">
        <f aca="false">SUMIF($AH125:$CH125,35,Base!$B$5:$BB$5)*7*$Z125</f>
        <v>420</v>
      </c>
      <c r="CJ125" s="6" t="n">
        <f aca="false">SUMIF($AH125:$CH125,"PR",Base!$B$5:$BB$5)*7*$Z125</f>
        <v>1260</v>
      </c>
      <c r="CK125" s="6"/>
      <c r="CL125" s="6"/>
    </row>
    <row r="126" customFormat="false" ht="13.8" hidden="false" customHeight="false" outlineLevel="0" collapsed="false">
      <c r="A126" s="7" t="s">
        <v>77</v>
      </c>
      <c r="B126" s="7" t="s">
        <v>78</v>
      </c>
      <c r="C126" s="7" t="s">
        <v>118</v>
      </c>
      <c r="D126" s="7" t="s">
        <v>682</v>
      </c>
      <c r="E126" s="7" t="s">
        <v>683</v>
      </c>
      <c r="F126" s="7" t="s">
        <v>17</v>
      </c>
      <c r="G126" s="7" t="s">
        <v>628</v>
      </c>
      <c r="H126" s="7" t="s">
        <v>629</v>
      </c>
      <c r="I126" s="7" t="s">
        <v>84</v>
      </c>
      <c r="J126" s="7" t="s">
        <v>85</v>
      </c>
      <c r="K126" s="8" t="n">
        <v>0</v>
      </c>
      <c r="L126" s="7"/>
      <c r="M126" s="8" t="n">
        <v>0</v>
      </c>
      <c r="N126" s="7" t="s">
        <v>684</v>
      </c>
      <c r="O126" s="7" t="s">
        <v>621</v>
      </c>
      <c r="P126" s="7" t="s">
        <v>87</v>
      </c>
      <c r="Q126" s="8" t="s">
        <v>186</v>
      </c>
      <c r="R126" s="8" t="s">
        <v>685</v>
      </c>
      <c r="S126" s="8" t="s">
        <v>638</v>
      </c>
      <c r="T126" s="8" t="s">
        <v>127</v>
      </c>
      <c r="U126" s="7" t="s">
        <v>87</v>
      </c>
      <c r="V126" s="7" t="s">
        <v>92</v>
      </c>
      <c r="W126" s="7"/>
      <c r="X126" s="7"/>
      <c r="Y126" s="7" t="s">
        <v>99</v>
      </c>
      <c r="Z126" s="8" t="s">
        <v>108</v>
      </c>
      <c r="AA126" s="7"/>
      <c r="AB126" s="7"/>
      <c r="AC126" s="7"/>
      <c r="AD126" s="7"/>
      <c r="AE126" s="8"/>
      <c r="AF126" s="9" t="s">
        <v>674</v>
      </c>
      <c r="AG126" s="9" t="s">
        <v>686</v>
      </c>
      <c r="AH126" s="7"/>
      <c r="AI126" s="7"/>
      <c r="AJ126" s="7"/>
      <c r="AK126" s="7"/>
      <c r="AL126" s="7"/>
      <c r="AM126" s="7"/>
      <c r="AN126" s="7"/>
      <c r="AO126" s="7"/>
      <c r="AP126" s="7" t="s">
        <v>98</v>
      </c>
      <c r="AQ126" s="7" t="s">
        <v>98</v>
      </c>
      <c r="AR126" s="7" t="s">
        <v>98</v>
      </c>
      <c r="AS126" s="7" t="s">
        <v>98</v>
      </c>
      <c r="AT126" s="7" t="s">
        <v>98</v>
      </c>
      <c r="AU126" s="7" t="s">
        <v>98</v>
      </c>
      <c r="AV126" s="7" t="s">
        <v>98</v>
      </c>
      <c r="AW126" s="7" t="s">
        <v>98</v>
      </c>
      <c r="AX126" s="7" t="s">
        <v>98</v>
      </c>
      <c r="AY126" s="7" t="s">
        <v>98</v>
      </c>
      <c r="AZ126" s="7" t="s">
        <v>98</v>
      </c>
      <c r="BA126" s="7" t="s">
        <v>98</v>
      </c>
      <c r="BB126" s="7" t="s">
        <v>98</v>
      </c>
      <c r="BC126" s="7" t="s">
        <v>98</v>
      </c>
      <c r="BD126" s="7" t="n">
        <v>35</v>
      </c>
      <c r="BE126" s="7" t="n">
        <v>35</v>
      </c>
      <c r="BF126" s="7" t="n">
        <v>35</v>
      </c>
      <c r="BG126" s="7" t="s">
        <v>98</v>
      </c>
      <c r="BH126" s="7" t="s">
        <v>98</v>
      </c>
      <c r="BI126" s="7"/>
      <c r="BJ126" s="7"/>
      <c r="BK126" s="7"/>
      <c r="BL126" s="7"/>
      <c r="BM126" s="7" t="s">
        <v>97</v>
      </c>
      <c r="BN126" s="7" t="s">
        <v>97</v>
      </c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6" t="n">
        <f aca="false">SUMIF($AH126:$CH126,35,Base!$B$5:$BB$5)*7*$Z126</f>
        <v>784</v>
      </c>
      <c r="CJ126" s="6" t="n">
        <f aca="false">SUMIF($AH126:$CH126,"PR",Base!$B$5:$BB$5)*7*$Z126</f>
        <v>4256</v>
      </c>
      <c r="CK126" s="6"/>
      <c r="CL126" s="6"/>
    </row>
    <row r="127" customFormat="false" ht="13.8" hidden="false" customHeight="false" outlineLevel="0" collapsed="false">
      <c r="A127" s="7" t="s">
        <v>77</v>
      </c>
      <c r="B127" s="7" t="s">
        <v>78</v>
      </c>
      <c r="C127" s="7" t="s">
        <v>289</v>
      </c>
      <c r="D127" s="7" t="s">
        <v>687</v>
      </c>
      <c r="E127" s="7" t="s">
        <v>688</v>
      </c>
      <c r="F127" s="7" t="s">
        <v>17</v>
      </c>
      <c r="G127" s="7" t="s">
        <v>497</v>
      </c>
      <c r="H127" s="7" t="s">
        <v>498</v>
      </c>
      <c r="I127" s="7" t="s">
        <v>84</v>
      </c>
      <c r="J127" s="7" t="s">
        <v>85</v>
      </c>
      <c r="K127" s="8" t="n">
        <v>0</v>
      </c>
      <c r="L127" s="7"/>
      <c r="M127" s="8" t="n">
        <v>0</v>
      </c>
      <c r="N127" s="7" t="s">
        <v>689</v>
      </c>
      <c r="O127" s="7" t="s">
        <v>500</v>
      </c>
      <c r="P127" s="7" t="s">
        <v>87</v>
      </c>
      <c r="Q127" s="8" t="s">
        <v>401</v>
      </c>
      <c r="R127" s="8" t="s">
        <v>402</v>
      </c>
      <c r="S127" s="8" t="s">
        <v>336</v>
      </c>
      <c r="T127" s="8" t="s">
        <v>155</v>
      </c>
      <c r="U127" s="7" t="s">
        <v>87</v>
      </c>
      <c r="V127" s="7" t="s">
        <v>92</v>
      </c>
      <c r="W127" s="7"/>
      <c r="X127" s="7"/>
      <c r="Y127" s="7" t="s">
        <v>99</v>
      </c>
      <c r="Z127" s="8" t="s">
        <v>155</v>
      </c>
      <c r="AA127" s="7"/>
      <c r="AB127" s="7"/>
      <c r="AC127" s="7"/>
      <c r="AD127" s="7"/>
      <c r="AE127" s="8"/>
      <c r="AF127" s="9" t="s">
        <v>114</v>
      </c>
      <c r="AG127" s="9" t="s">
        <v>553</v>
      </c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 t="s">
        <v>98</v>
      </c>
      <c r="BB127" s="7" t="s">
        <v>98</v>
      </c>
      <c r="BC127" s="7" t="s">
        <v>98</v>
      </c>
      <c r="BD127" s="7" t="s">
        <v>98</v>
      </c>
      <c r="BE127" s="7" t="s">
        <v>98</v>
      </c>
      <c r="BF127" s="7" t="s">
        <v>98</v>
      </c>
      <c r="BG127" s="7" t="s">
        <v>98</v>
      </c>
      <c r="BH127" s="7" t="s">
        <v>98</v>
      </c>
      <c r="BI127" s="7" t="n">
        <v>35</v>
      </c>
      <c r="BJ127" s="7" t="n">
        <v>35</v>
      </c>
      <c r="BK127" s="7" t="n">
        <v>35</v>
      </c>
      <c r="BL127" s="7" t="s">
        <v>98</v>
      </c>
      <c r="BM127" s="7" t="s">
        <v>97</v>
      </c>
      <c r="BN127" s="7" t="s">
        <v>97</v>
      </c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6" t="n">
        <f aca="false">SUMIF($AH127:$CH127,35,Base!$B$5:$BB$5)*7*$Z127</f>
        <v>315</v>
      </c>
      <c r="CJ127" s="6" t="n">
        <f aca="false">SUMIF($AH127:$CH127,"PR",Base!$B$5:$BB$5)*7*$Z127</f>
        <v>903</v>
      </c>
      <c r="CK127" s="6"/>
      <c r="CL127" s="6"/>
    </row>
    <row r="128" customFormat="false" ht="13.8" hidden="false" customHeight="false" outlineLevel="0" collapsed="false">
      <c r="A128" s="7" t="s">
        <v>77</v>
      </c>
      <c r="B128" s="7" t="s">
        <v>78</v>
      </c>
      <c r="C128" s="7" t="s">
        <v>289</v>
      </c>
      <c r="D128" s="7" t="s">
        <v>690</v>
      </c>
      <c r="E128" s="7" t="s">
        <v>691</v>
      </c>
      <c r="F128" s="7" t="s">
        <v>17</v>
      </c>
      <c r="G128" s="7" t="s">
        <v>513</v>
      </c>
      <c r="H128" s="7" t="s">
        <v>514</v>
      </c>
      <c r="I128" s="7" t="s">
        <v>84</v>
      </c>
      <c r="J128" s="7" t="s">
        <v>85</v>
      </c>
      <c r="K128" s="8" t="n">
        <v>0</v>
      </c>
      <c r="L128" s="7"/>
      <c r="M128" s="8" t="n">
        <v>0</v>
      </c>
      <c r="N128" s="7" t="s">
        <v>692</v>
      </c>
      <c r="O128" s="7" t="s">
        <v>500</v>
      </c>
      <c r="P128" s="7" t="s">
        <v>87</v>
      </c>
      <c r="Q128" s="8" t="s">
        <v>545</v>
      </c>
      <c r="R128" s="8" t="s">
        <v>693</v>
      </c>
      <c r="S128" s="8" t="s">
        <v>694</v>
      </c>
      <c r="T128" s="8" t="s">
        <v>155</v>
      </c>
      <c r="U128" s="7" t="s">
        <v>87</v>
      </c>
      <c r="V128" s="7" t="s">
        <v>92</v>
      </c>
      <c r="W128" s="7"/>
      <c r="X128" s="7"/>
      <c r="Y128" s="7" t="s">
        <v>99</v>
      </c>
      <c r="Z128" s="8" t="s">
        <v>94</v>
      </c>
      <c r="AA128" s="7"/>
      <c r="AB128" s="7"/>
      <c r="AC128" s="7"/>
      <c r="AD128" s="7"/>
      <c r="AE128" s="8"/>
      <c r="AF128" s="9" t="s">
        <v>695</v>
      </c>
      <c r="AG128" s="9" t="s">
        <v>696</v>
      </c>
      <c r="AH128" s="7"/>
      <c r="AI128" s="7"/>
      <c r="AJ128" s="7"/>
      <c r="AK128" s="7"/>
      <c r="AL128" s="7"/>
      <c r="AM128" s="7"/>
      <c r="AN128" s="7"/>
      <c r="AO128" s="7"/>
      <c r="AP128" s="7"/>
      <c r="AQ128" s="7" t="s">
        <v>98</v>
      </c>
      <c r="AR128" s="7" t="s">
        <v>98</v>
      </c>
      <c r="AS128" s="7" t="s">
        <v>98</v>
      </c>
      <c r="AT128" s="7" t="s">
        <v>98</v>
      </c>
      <c r="AU128" s="7" t="s">
        <v>98</v>
      </c>
      <c r="AV128" s="7" t="s">
        <v>98</v>
      </c>
      <c r="AW128" s="7" t="n">
        <v>35</v>
      </c>
      <c r="AX128" s="7" t="n">
        <v>35</v>
      </c>
      <c r="AY128" s="7" t="n">
        <v>35</v>
      </c>
      <c r="AZ128" s="7" t="s">
        <v>98</v>
      </c>
      <c r="BA128" s="7" t="s">
        <v>98</v>
      </c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 t="s">
        <v>97</v>
      </c>
      <c r="BN128" s="7" t="s">
        <v>97</v>
      </c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6" t="n">
        <f aca="false">SUMIF($AH128:$CH128,35,Base!$B$5:$BB$5)*7*$Z128</f>
        <v>182</v>
      </c>
      <c r="CJ128" s="6" t="n">
        <f aca="false">SUMIF($AH128:$CH128,"PR",Base!$B$5:$BB$5)*7*$Z128</f>
        <v>546</v>
      </c>
      <c r="CK128" s="6"/>
      <c r="CL128" s="6"/>
    </row>
    <row r="129" customFormat="false" ht="13.8" hidden="false" customHeight="false" outlineLevel="0" collapsed="false">
      <c r="A129" s="7" t="s">
        <v>77</v>
      </c>
      <c r="B129" s="7" t="s">
        <v>78</v>
      </c>
      <c r="C129" s="7" t="s">
        <v>328</v>
      </c>
      <c r="D129" s="7" t="s">
        <v>697</v>
      </c>
      <c r="E129" s="7" t="s">
        <v>698</v>
      </c>
      <c r="F129" s="7" t="s">
        <v>17</v>
      </c>
      <c r="G129" s="7" t="s">
        <v>529</v>
      </c>
      <c r="H129" s="7" t="s">
        <v>529</v>
      </c>
      <c r="I129" s="7" t="s">
        <v>84</v>
      </c>
      <c r="J129" s="7" t="s">
        <v>85</v>
      </c>
      <c r="K129" s="8" t="n">
        <v>0</v>
      </c>
      <c r="L129" s="7"/>
      <c r="M129" s="8" t="n">
        <v>0</v>
      </c>
      <c r="N129" s="7" t="s">
        <v>699</v>
      </c>
      <c r="O129" s="7" t="s">
        <v>531</v>
      </c>
      <c r="P129" s="7" t="s">
        <v>87</v>
      </c>
      <c r="Q129" s="8" t="s">
        <v>532</v>
      </c>
      <c r="R129" s="8" t="s">
        <v>533</v>
      </c>
      <c r="S129" s="8" t="s">
        <v>336</v>
      </c>
      <c r="T129" s="8" t="s">
        <v>113</v>
      </c>
      <c r="U129" s="7" t="s">
        <v>87</v>
      </c>
      <c r="V129" s="7" t="s">
        <v>92</v>
      </c>
      <c r="W129" s="7"/>
      <c r="X129" s="7"/>
      <c r="Y129" s="7" t="s">
        <v>99</v>
      </c>
      <c r="Z129" s="8" t="s">
        <v>113</v>
      </c>
      <c r="AA129" s="7"/>
      <c r="AB129" s="7"/>
      <c r="AC129" s="7"/>
      <c r="AD129" s="7"/>
      <c r="AE129" s="8"/>
      <c r="AF129" s="9" t="s">
        <v>700</v>
      </c>
      <c r="AG129" s="9" t="s">
        <v>701</v>
      </c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 t="s">
        <v>98</v>
      </c>
      <c r="BA129" s="7" t="s">
        <v>98</v>
      </c>
      <c r="BB129" s="7" t="s">
        <v>98</v>
      </c>
      <c r="BC129" s="7" t="s">
        <v>98</v>
      </c>
      <c r="BD129" s="7" t="s">
        <v>98</v>
      </c>
      <c r="BE129" s="7" t="s">
        <v>98</v>
      </c>
      <c r="BF129" s="7" t="s">
        <v>98</v>
      </c>
      <c r="BG129" s="7" t="n">
        <v>35</v>
      </c>
      <c r="BH129" s="7" t="n">
        <v>35</v>
      </c>
      <c r="BI129" s="7" t="n">
        <v>35</v>
      </c>
      <c r="BJ129" s="7" t="s">
        <v>98</v>
      </c>
      <c r="BK129" s="7" t="s">
        <v>98</v>
      </c>
      <c r="BL129" s="7"/>
      <c r="BM129" s="7" t="s">
        <v>97</v>
      </c>
      <c r="BN129" s="7" t="s">
        <v>97</v>
      </c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6" t="n">
        <f aca="false">SUMIF($AH129:$CH129,35,Base!$B$5:$BB$5)*7*$Z129</f>
        <v>735</v>
      </c>
      <c r="CJ129" s="6" t="n">
        <f aca="false">SUMIF($AH129:$CH129,"PR",Base!$B$5:$BB$5)*7*$Z129</f>
        <v>2058</v>
      </c>
      <c r="CK129" s="6"/>
      <c r="CL129" s="6"/>
    </row>
    <row r="130" customFormat="false" ht="13.8" hidden="false" customHeight="false" outlineLevel="0" collapsed="false">
      <c r="A130" s="7" t="s">
        <v>77</v>
      </c>
      <c r="B130" s="7" t="s">
        <v>78</v>
      </c>
      <c r="C130" s="7" t="s">
        <v>328</v>
      </c>
      <c r="D130" s="7" t="s">
        <v>702</v>
      </c>
      <c r="E130" s="7" t="s">
        <v>703</v>
      </c>
      <c r="F130" s="7" t="s">
        <v>17</v>
      </c>
      <c r="G130" s="7" t="s">
        <v>542</v>
      </c>
      <c r="H130" s="7" t="s">
        <v>542</v>
      </c>
      <c r="I130" s="7" t="s">
        <v>84</v>
      </c>
      <c r="J130" s="7" t="s">
        <v>85</v>
      </c>
      <c r="K130" s="8" t="n">
        <v>0</v>
      </c>
      <c r="L130" s="7"/>
      <c r="M130" s="8" t="n">
        <v>0</v>
      </c>
      <c r="N130" s="7" t="s">
        <v>704</v>
      </c>
      <c r="O130" s="7" t="s">
        <v>531</v>
      </c>
      <c r="P130" s="7" t="s">
        <v>87</v>
      </c>
      <c r="Q130" s="8" t="s">
        <v>705</v>
      </c>
      <c r="R130" s="8" t="s">
        <v>706</v>
      </c>
      <c r="S130" s="8" t="s">
        <v>411</v>
      </c>
      <c r="T130" s="8" t="s">
        <v>127</v>
      </c>
      <c r="U130" s="7" t="s">
        <v>87</v>
      </c>
      <c r="V130" s="7" t="s">
        <v>92</v>
      </c>
      <c r="W130" s="7"/>
      <c r="X130" s="7"/>
      <c r="Y130" s="7" t="s">
        <v>99</v>
      </c>
      <c r="Z130" s="8" t="s">
        <v>113</v>
      </c>
      <c r="AA130" s="7"/>
      <c r="AB130" s="7"/>
      <c r="AC130" s="7"/>
      <c r="AD130" s="7"/>
      <c r="AE130" s="8"/>
      <c r="AF130" s="9" t="s">
        <v>707</v>
      </c>
      <c r="AG130" s="9" t="s">
        <v>708</v>
      </c>
      <c r="AH130" s="7"/>
      <c r="AI130" s="7"/>
      <c r="AJ130" s="7"/>
      <c r="AK130" s="7"/>
      <c r="AL130" s="7"/>
      <c r="AM130" s="7" t="s">
        <v>98</v>
      </c>
      <c r="AN130" s="7" t="s">
        <v>98</v>
      </c>
      <c r="AO130" s="7" t="s">
        <v>98</v>
      </c>
      <c r="AP130" s="7" t="s">
        <v>98</v>
      </c>
      <c r="AQ130" s="7" t="s">
        <v>98</v>
      </c>
      <c r="AR130" s="7" t="s">
        <v>98</v>
      </c>
      <c r="AS130" s="7" t="s">
        <v>98</v>
      </c>
      <c r="AT130" s="7" t="s">
        <v>98</v>
      </c>
      <c r="AU130" s="7" t="s">
        <v>98</v>
      </c>
      <c r="AV130" s="7" t="n">
        <v>35</v>
      </c>
      <c r="AW130" s="7" t="n">
        <v>35</v>
      </c>
      <c r="AX130" s="7" t="n">
        <v>35</v>
      </c>
      <c r="AY130" s="7" t="s">
        <v>98</v>
      </c>
      <c r="AZ130" s="7" t="s">
        <v>98</v>
      </c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 t="s">
        <v>97</v>
      </c>
      <c r="BN130" s="7" t="s">
        <v>97</v>
      </c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6" t="n">
        <f aca="false">SUMIF($AH130:$CH130,35,Base!$B$5:$BB$5)*7*$Z130</f>
        <v>686</v>
      </c>
      <c r="CJ130" s="6" t="n">
        <f aca="false">SUMIF($AH130:$CH130,"PR",Base!$B$5:$BB$5)*7*$Z130</f>
        <v>2597</v>
      </c>
      <c r="CK130" s="6"/>
      <c r="CL130" s="6"/>
    </row>
    <row r="131" customFormat="false" ht="13.8" hidden="false" customHeight="false" outlineLevel="0" collapsed="false">
      <c r="A131" s="7" t="s">
        <v>77</v>
      </c>
      <c r="B131" s="7" t="s">
        <v>78</v>
      </c>
      <c r="C131" s="7" t="s">
        <v>376</v>
      </c>
      <c r="D131" s="7" t="s">
        <v>709</v>
      </c>
      <c r="E131" s="7" t="s">
        <v>710</v>
      </c>
      <c r="F131" s="7" t="s">
        <v>17</v>
      </c>
      <c r="G131" s="7" t="s">
        <v>711</v>
      </c>
      <c r="H131" s="7" t="s">
        <v>712</v>
      </c>
      <c r="I131" s="7" t="s">
        <v>84</v>
      </c>
      <c r="J131" s="7" t="s">
        <v>85</v>
      </c>
      <c r="K131" s="8" t="n">
        <v>0</v>
      </c>
      <c r="L131" s="7"/>
      <c r="M131" s="8" t="n">
        <v>0</v>
      </c>
      <c r="N131" s="7"/>
      <c r="O131" s="7" t="s">
        <v>492</v>
      </c>
      <c r="P131" s="7" t="s">
        <v>124</v>
      </c>
      <c r="Q131" s="8" t="s">
        <v>713</v>
      </c>
      <c r="R131" s="8" t="s">
        <v>714</v>
      </c>
      <c r="S131" s="8" t="s">
        <v>396</v>
      </c>
      <c r="T131" s="8" t="s">
        <v>109</v>
      </c>
      <c r="U131" s="7" t="s">
        <v>87</v>
      </c>
      <c r="V131" s="7" t="s">
        <v>92</v>
      </c>
      <c r="W131" s="7"/>
      <c r="X131" s="7"/>
      <c r="Y131" s="7" t="s">
        <v>125</v>
      </c>
      <c r="Z131" s="8" t="s">
        <v>94</v>
      </c>
      <c r="AA131" s="7"/>
      <c r="AB131" s="7"/>
      <c r="AC131" s="7"/>
      <c r="AD131" s="7"/>
      <c r="AE131" s="8"/>
      <c r="AF131" s="9" t="s">
        <v>95</v>
      </c>
      <c r="AG131" s="9" t="s">
        <v>715</v>
      </c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 t="s">
        <v>97</v>
      </c>
      <c r="BN131" s="7" t="s">
        <v>97</v>
      </c>
      <c r="BO131" s="7"/>
      <c r="BP131" s="7"/>
      <c r="BQ131" s="7"/>
      <c r="BR131" s="7"/>
      <c r="BS131" s="7"/>
      <c r="BT131" s="7" t="s">
        <v>98</v>
      </c>
      <c r="BU131" s="7" t="s">
        <v>98</v>
      </c>
      <c r="BV131" s="7" t="s">
        <v>98</v>
      </c>
      <c r="BW131" s="7" t="s">
        <v>98</v>
      </c>
      <c r="BX131" s="7" t="s">
        <v>98</v>
      </c>
      <c r="BY131" s="7" t="s">
        <v>98</v>
      </c>
      <c r="BZ131" s="7" t="s">
        <v>98</v>
      </c>
      <c r="CA131" s="7" t="n">
        <v>35</v>
      </c>
      <c r="CB131" s="7" t="n">
        <v>35</v>
      </c>
      <c r="CC131" s="7" t="n">
        <v>35</v>
      </c>
      <c r="CD131" s="7" t="n">
        <v>35</v>
      </c>
      <c r="CE131" s="7" t="s">
        <v>98</v>
      </c>
      <c r="CF131" s="7" t="s">
        <v>98</v>
      </c>
      <c r="CG131" s="7" t="s">
        <v>98</v>
      </c>
      <c r="CH131" s="7" t="s">
        <v>98</v>
      </c>
      <c r="CI131" s="6" t="n">
        <f aca="false">SUMIF($AH131:$CH131,35,Base!$B$5:$BB$5)*7*$Z131</f>
        <v>266</v>
      </c>
      <c r="CJ131" s="6" t="n">
        <f aca="false">SUMIF($AH131:$CH131,"PR",Base!$B$5:$BB$5)*7*$Z131</f>
        <v>728</v>
      </c>
      <c r="CK131" s="6"/>
      <c r="CL131" s="6"/>
    </row>
    <row r="132" customFormat="false" ht="13.8" hidden="false" customHeight="false" outlineLevel="0" collapsed="false">
      <c r="A132" s="7" t="s">
        <v>77</v>
      </c>
      <c r="B132" s="7" t="s">
        <v>78</v>
      </c>
      <c r="C132" s="7" t="s">
        <v>376</v>
      </c>
      <c r="D132" s="7" t="s">
        <v>709</v>
      </c>
      <c r="E132" s="7" t="s">
        <v>710</v>
      </c>
      <c r="F132" s="7" t="s">
        <v>17</v>
      </c>
      <c r="G132" s="7" t="s">
        <v>711</v>
      </c>
      <c r="H132" s="7" t="s">
        <v>712</v>
      </c>
      <c r="I132" s="7" t="s">
        <v>84</v>
      </c>
      <c r="J132" s="7" t="s">
        <v>85</v>
      </c>
      <c r="K132" s="8" t="n">
        <v>0</v>
      </c>
      <c r="L132" s="7"/>
      <c r="M132" s="8" t="n">
        <v>0</v>
      </c>
      <c r="N132" s="7"/>
      <c r="O132" s="7" t="s">
        <v>492</v>
      </c>
      <c r="P132" s="7" t="s">
        <v>124</v>
      </c>
      <c r="Q132" s="8" t="s">
        <v>713</v>
      </c>
      <c r="R132" s="8" t="s">
        <v>714</v>
      </c>
      <c r="S132" s="8" t="s">
        <v>396</v>
      </c>
      <c r="T132" s="8" t="s">
        <v>109</v>
      </c>
      <c r="U132" s="7" t="s">
        <v>87</v>
      </c>
      <c r="V132" s="7" t="s">
        <v>92</v>
      </c>
      <c r="W132" s="7"/>
      <c r="X132" s="7"/>
      <c r="Y132" s="7" t="s">
        <v>93</v>
      </c>
      <c r="Z132" s="8" t="s">
        <v>127</v>
      </c>
      <c r="AA132" s="7"/>
      <c r="AB132" s="7"/>
      <c r="AC132" s="7"/>
      <c r="AD132" s="7"/>
      <c r="AE132" s="8"/>
      <c r="AF132" s="9" t="s">
        <v>95</v>
      </c>
      <c r="AG132" s="9" t="s">
        <v>715</v>
      </c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 t="s">
        <v>97</v>
      </c>
      <c r="BN132" s="7" t="s">
        <v>97</v>
      </c>
      <c r="BO132" s="7"/>
      <c r="BP132" s="7"/>
      <c r="BQ132" s="7"/>
      <c r="BR132" s="7"/>
      <c r="BS132" s="7"/>
      <c r="BT132" s="7" t="s">
        <v>98</v>
      </c>
      <c r="BU132" s="7" t="s">
        <v>98</v>
      </c>
      <c r="BV132" s="7" t="s">
        <v>98</v>
      </c>
      <c r="BW132" s="7" t="s">
        <v>98</v>
      </c>
      <c r="BX132" s="7" t="s">
        <v>98</v>
      </c>
      <c r="BY132" s="7" t="s">
        <v>98</v>
      </c>
      <c r="BZ132" s="7" t="s">
        <v>98</v>
      </c>
      <c r="CA132" s="7" t="n">
        <v>35</v>
      </c>
      <c r="CB132" s="7" t="n">
        <v>35</v>
      </c>
      <c r="CC132" s="7" t="n">
        <v>35</v>
      </c>
      <c r="CD132" s="7" t="n">
        <v>35</v>
      </c>
      <c r="CE132" s="7" t="s">
        <v>98</v>
      </c>
      <c r="CF132" s="7" t="s">
        <v>98</v>
      </c>
      <c r="CG132" s="7" t="s">
        <v>98</v>
      </c>
      <c r="CH132" s="7" t="s">
        <v>98</v>
      </c>
      <c r="CI132" s="6" t="n">
        <f aca="false">SUMIF($AH132:$CH132,35,Base!$B$5:$BB$5)*7*$Z132</f>
        <v>532</v>
      </c>
      <c r="CJ132" s="6" t="n">
        <f aca="false">SUMIF($AH132:$CH132,"PR",Base!$B$5:$BB$5)*7*$Z132</f>
        <v>1456</v>
      </c>
      <c r="CK132" s="6"/>
      <c r="CL132" s="6"/>
    </row>
    <row r="133" customFormat="false" ht="13.8" hidden="false" customHeight="false" outlineLevel="0" collapsed="false">
      <c r="A133" s="7" t="s">
        <v>77</v>
      </c>
      <c r="B133" s="7" t="s">
        <v>78</v>
      </c>
      <c r="C133" s="7" t="s">
        <v>376</v>
      </c>
      <c r="D133" s="7" t="s">
        <v>709</v>
      </c>
      <c r="E133" s="7" t="s">
        <v>710</v>
      </c>
      <c r="F133" s="7" t="s">
        <v>17</v>
      </c>
      <c r="G133" s="7" t="s">
        <v>711</v>
      </c>
      <c r="H133" s="7" t="s">
        <v>712</v>
      </c>
      <c r="I133" s="7" t="s">
        <v>84</v>
      </c>
      <c r="J133" s="7" t="s">
        <v>85</v>
      </c>
      <c r="K133" s="8" t="n">
        <v>0</v>
      </c>
      <c r="L133" s="7"/>
      <c r="M133" s="8" t="n">
        <v>0</v>
      </c>
      <c r="N133" s="7"/>
      <c r="O133" s="7" t="s">
        <v>492</v>
      </c>
      <c r="P133" s="7" t="s">
        <v>124</v>
      </c>
      <c r="Q133" s="8" t="s">
        <v>713</v>
      </c>
      <c r="R133" s="8" t="s">
        <v>714</v>
      </c>
      <c r="S133" s="8" t="s">
        <v>396</v>
      </c>
      <c r="T133" s="8" t="s">
        <v>109</v>
      </c>
      <c r="U133" s="7" t="s">
        <v>87</v>
      </c>
      <c r="V133" s="7" t="s">
        <v>92</v>
      </c>
      <c r="W133" s="7"/>
      <c r="X133" s="7"/>
      <c r="Y133" s="7" t="s">
        <v>101</v>
      </c>
      <c r="Z133" s="8" t="s">
        <v>94</v>
      </c>
      <c r="AA133" s="7"/>
      <c r="AB133" s="7"/>
      <c r="AC133" s="7"/>
      <c r="AD133" s="7"/>
      <c r="AE133" s="8"/>
      <c r="AF133" s="9" t="s">
        <v>95</v>
      </c>
      <c r="AG133" s="9" t="s">
        <v>715</v>
      </c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 t="s">
        <v>97</v>
      </c>
      <c r="BN133" s="7" t="s">
        <v>97</v>
      </c>
      <c r="BO133" s="7"/>
      <c r="BP133" s="7"/>
      <c r="BQ133" s="7"/>
      <c r="BR133" s="7"/>
      <c r="BS133" s="7"/>
      <c r="BT133" s="7" t="s">
        <v>98</v>
      </c>
      <c r="BU133" s="7" t="s">
        <v>98</v>
      </c>
      <c r="BV133" s="7" t="s">
        <v>98</v>
      </c>
      <c r="BW133" s="7" t="s">
        <v>98</v>
      </c>
      <c r="BX133" s="7" t="s">
        <v>98</v>
      </c>
      <c r="BY133" s="7" t="s">
        <v>98</v>
      </c>
      <c r="BZ133" s="7" t="s">
        <v>98</v>
      </c>
      <c r="CA133" s="7" t="n">
        <v>35</v>
      </c>
      <c r="CB133" s="7" t="n">
        <v>35</v>
      </c>
      <c r="CC133" s="7" t="n">
        <v>35</v>
      </c>
      <c r="CD133" s="7" t="n">
        <v>35</v>
      </c>
      <c r="CE133" s="7" t="s">
        <v>98</v>
      </c>
      <c r="CF133" s="7" t="s">
        <v>98</v>
      </c>
      <c r="CG133" s="7" t="s">
        <v>98</v>
      </c>
      <c r="CH133" s="7" t="s">
        <v>98</v>
      </c>
      <c r="CI133" s="6" t="n">
        <f aca="false">SUMIF($AH133:$CH133,35,Base!$B$5:$BB$5)*7*$Z133</f>
        <v>266</v>
      </c>
      <c r="CJ133" s="6" t="n">
        <f aca="false">SUMIF($AH133:$CH133,"PR",Base!$B$5:$BB$5)*7*$Z133</f>
        <v>728</v>
      </c>
      <c r="CK133" s="6"/>
      <c r="CL133" s="6"/>
    </row>
    <row r="134" customFormat="false" ht="13.8" hidden="false" customHeight="false" outlineLevel="0" collapsed="false">
      <c r="A134" s="7" t="s">
        <v>77</v>
      </c>
      <c r="B134" s="7" t="s">
        <v>78</v>
      </c>
      <c r="C134" s="7" t="s">
        <v>376</v>
      </c>
      <c r="D134" s="7" t="s">
        <v>709</v>
      </c>
      <c r="E134" s="7" t="s">
        <v>710</v>
      </c>
      <c r="F134" s="7" t="s">
        <v>17</v>
      </c>
      <c r="G134" s="7" t="s">
        <v>711</v>
      </c>
      <c r="H134" s="7" t="s">
        <v>712</v>
      </c>
      <c r="I134" s="7" t="s">
        <v>84</v>
      </c>
      <c r="J134" s="7" t="s">
        <v>85</v>
      </c>
      <c r="K134" s="8" t="n">
        <v>0</v>
      </c>
      <c r="L134" s="7"/>
      <c r="M134" s="8" t="n">
        <v>0</v>
      </c>
      <c r="N134" s="7"/>
      <c r="O134" s="7" t="s">
        <v>492</v>
      </c>
      <c r="P134" s="7" t="s">
        <v>124</v>
      </c>
      <c r="Q134" s="8" t="s">
        <v>713</v>
      </c>
      <c r="R134" s="8" t="s">
        <v>714</v>
      </c>
      <c r="S134" s="8" t="s">
        <v>396</v>
      </c>
      <c r="T134" s="8" t="s">
        <v>109</v>
      </c>
      <c r="U134" s="7" t="s">
        <v>87</v>
      </c>
      <c r="V134" s="7" t="s">
        <v>92</v>
      </c>
      <c r="W134" s="7"/>
      <c r="X134" s="7"/>
      <c r="Y134" s="7" t="s">
        <v>112</v>
      </c>
      <c r="Z134" s="8" t="s">
        <v>108</v>
      </c>
      <c r="AA134" s="7"/>
      <c r="AB134" s="7"/>
      <c r="AC134" s="7"/>
      <c r="AD134" s="7"/>
      <c r="AE134" s="8"/>
      <c r="AF134" s="9" t="s">
        <v>95</v>
      </c>
      <c r="AG134" s="9" t="s">
        <v>715</v>
      </c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 t="s">
        <v>97</v>
      </c>
      <c r="BN134" s="7" t="s">
        <v>97</v>
      </c>
      <c r="BO134" s="7"/>
      <c r="BP134" s="7"/>
      <c r="BQ134" s="7"/>
      <c r="BR134" s="7"/>
      <c r="BS134" s="7"/>
      <c r="BT134" s="7" t="s">
        <v>98</v>
      </c>
      <c r="BU134" s="7" t="s">
        <v>98</v>
      </c>
      <c r="BV134" s="7" t="s">
        <v>98</v>
      </c>
      <c r="BW134" s="7" t="s">
        <v>98</v>
      </c>
      <c r="BX134" s="7" t="s">
        <v>98</v>
      </c>
      <c r="BY134" s="7" t="s">
        <v>98</v>
      </c>
      <c r="BZ134" s="7" t="s">
        <v>98</v>
      </c>
      <c r="CA134" s="7" t="n">
        <v>35</v>
      </c>
      <c r="CB134" s="7" t="n">
        <v>35</v>
      </c>
      <c r="CC134" s="7" t="n">
        <v>35</v>
      </c>
      <c r="CD134" s="7" t="n">
        <v>35</v>
      </c>
      <c r="CE134" s="7" t="s">
        <v>98</v>
      </c>
      <c r="CF134" s="7" t="s">
        <v>98</v>
      </c>
      <c r="CG134" s="7" t="s">
        <v>98</v>
      </c>
      <c r="CH134" s="7" t="s">
        <v>98</v>
      </c>
      <c r="CI134" s="6" t="n">
        <f aca="false">SUMIF($AH134:$CH134,35,Base!$B$5:$BB$5)*7*$Z134</f>
        <v>1064</v>
      </c>
      <c r="CJ134" s="6" t="n">
        <f aca="false">SUMIF($AH134:$CH134,"PR",Base!$B$5:$BB$5)*7*$Z134</f>
        <v>2912</v>
      </c>
      <c r="CK134" s="6"/>
      <c r="CL134" s="6"/>
    </row>
    <row r="135" customFormat="false" ht="13.8" hidden="false" customHeight="false" outlineLevel="0" collapsed="false">
      <c r="A135" s="7" t="s">
        <v>77</v>
      </c>
      <c r="B135" s="7" t="s">
        <v>78</v>
      </c>
      <c r="C135" s="7" t="s">
        <v>223</v>
      </c>
      <c r="D135" s="7" t="s">
        <v>716</v>
      </c>
      <c r="E135" s="7" t="s">
        <v>717</v>
      </c>
      <c r="F135" s="7" t="s">
        <v>17</v>
      </c>
      <c r="G135" s="7" t="s">
        <v>587</v>
      </c>
      <c r="H135" s="7" t="s">
        <v>588</v>
      </c>
      <c r="I135" s="7" t="s">
        <v>84</v>
      </c>
      <c r="J135" s="7" t="s">
        <v>85</v>
      </c>
      <c r="K135" s="8" t="n">
        <v>0</v>
      </c>
      <c r="L135" s="7"/>
      <c r="M135" s="8" t="n">
        <v>0</v>
      </c>
      <c r="N135" s="7"/>
      <c r="O135" s="7" t="s">
        <v>590</v>
      </c>
      <c r="P135" s="7" t="s">
        <v>87</v>
      </c>
      <c r="Q135" s="8" t="s">
        <v>718</v>
      </c>
      <c r="R135" s="8" t="s">
        <v>719</v>
      </c>
      <c r="S135" s="8" t="s">
        <v>336</v>
      </c>
      <c r="T135" s="8" t="s">
        <v>127</v>
      </c>
      <c r="U135" s="7" t="s">
        <v>87</v>
      </c>
      <c r="V135" s="7" t="s">
        <v>92</v>
      </c>
      <c r="W135" s="7"/>
      <c r="X135" s="7"/>
      <c r="Y135" s="7" t="s">
        <v>99</v>
      </c>
      <c r="Z135" s="8" t="s">
        <v>100</v>
      </c>
      <c r="AA135" s="7"/>
      <c r="AB135" s="7"/>
      <c r="AC135" s="7"/>
      <c r="AD135" s="7"/>
      <c r="AE135" s="8"/>
      <c r="AF135" s="9" t="s">
        <v>720</v>
      </c>
      <c r="AG135" s="9" t="s">
        <v>721</v>
      </c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 t="s">
        <v>98</v>
      </c>
      <c r="AY135" s="7" t="s">
        <v>98</v>
      </c>
      <c r="AZ135" s="7" t="s">
        <v>98</v>
      </c>
      <c r="BA135" s="7" t="s">
        <v>98</v>
      </c>
      <c r="BB135" s="7" t="s">
        <v>98</v>
      </c>
      <c r="BC135" s="7" t="s">
        <v>98</v>
      </c>
      <c r="BD135" s="7" t="s">
        <v>98</v>
      </c>
      <c r="BE135" s="7" t="s">
        <v>98</v>
      </c>
      <c r="BF135" s="7" t="s">
        <v>98</v>
      </c>
      <c r="BG135" s="7" t="s">
        <v>98</v>
      </c>
      <c r="BH135" s="7" t="s">
        <v>98</v>
      </c>
      <c r="BI135" s="7" t="s">
        <v>98</v>
      </c>
      <c r="BJ135" s="7" t="s">
        <v>98</v>
      </c>
      <c r="BK135" s="7" t="s">
        <v>98</v>
      </c>
      <c r="BL135" s="7" t="s">
        <v>98</v>
      </c>
      <c r="BM135" s="7" t="s">
        <v>97</v>
      </c>
      <c r="BN135" s="7" t="s">
        <v>97</v>
      </c>
      <c r="BO135" s="7" t="s">
        <v>98</v>
      </c>
      <c r="BP135" s="7" t="s">
        <v>98</v>
      </c>
      <c r="BQ135" s="7" t="s">
        <v>98</v>
      </c>
      <c r="BR135" s="7" t="n">
        <v>35</v>
      </c>
      <c r="BS135" s="7" t="n">
        <v>35</v>
      </c>
      <c r="BT135" s="7" t="n">
        <v>35</v>
      </c>
      <c r="BU135" s="7" t="s">
        <v>98</v>
      </c>
      <c r="BV135" s="7" t="s">
        <v>98</v>
      </c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6" t="n">
        <f aca="false">SUMIF($AH135:$CH135,35,Base!$B$5:$BB$5)*7*$Z135</f>
        <v>1050</v>
      </c>
      <c r="CJ135" s="6" t="n">
        <f aca="false">SUMIF($AH135:$CH135,"PR",Base!$B$5:$BB$5)*7*$Z135</f>
        <v>6650</v>
      </c>
      <c r="CK135" s="6"/>
      <c r="CL135" s="6"/>
    </row>
    <row r="136" customFormat="false" ht="13.8" hidden="false" customHeight="false" outlineLevel="0" collapsed="false">
      <c r="A136" s="7" t="s">
        <v>77</v>
      </c>
      <c r="B136" s="7" t="s">
        <v>78</v>
      </c>
      <c r="C136" s="7" t="s">
        <v>236</v>
      </c>
      <c r="D136" s="7" t="s">
        <v>722</v>
      </c>
      <c r="E136" s="7" t="s">
        <v>723</v>
      </c>
      <c r="F136" s="7" t="s">
        <v>17</v>
      </c>
      <c r="G136" s="7" t="s">
        <v>657</v>
      </c>
      <c r="H136" s="7" t="s">
        <v>658</v>
      </c>
      <c r="I136" s="7" t="s">
        <v>84</v>
      </c>
      <c r="J136" s="7" t="s">
        <v>85</v>
      </c>
      <c r="K136" s="8" t="n">
        <v>0</v>
      </c>
      <c r="L136" s="7"/>
      <c r="M136" s="8" t="n">
        <v>0</v>
      </c>
      <c r="N136" s="7"/>
      <c r="O136" s="7" t="s">
        <v>660</v>
      </c>
      <c r="P136" s="7" t="s">
        <v>87</v>
      </c>
      <c r="Q136" s="8" t="s">
        <v>724</v>
      </c>
      <c r="R136" s="8" t="s">
        <v>725</v>
      </c>
      <c r="S136" s="8" t="s">
        <v>647</v>
      </c>
      <c r="T136" s="8" t="s">
        <v>124</v>
      </c>
      <c r="U136" s="7" t="s">
        <v>87</v>
      </c>
      <c r="V136" s="7" t="s">
        <v>92</v>
      </c>
      <c r="W136" s="7"/>
      <c r="X136" s="7"/>
      <c r="Y136" s="7" t="s">
        <v>99</v>
      </c>
      <c r="Z136" s="8" t="s">
        <v>155</v>
      </c>
      <c r="AA136" s="7"/>
      <c r="AB136" s="7"/>
      <c r="AC136" s="7"/>
      <c r="AD136" s="7"/>
      <c r="AE136" s="8"/>
      <c r="AF136" s="9" t="s">
        <v>538</v>
      </c>
      <c r="AG136" s="9" t="s">
        <v>726</v>
      </c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 t="s">
        <v>98</v>
      </c>
      <c r="BM136" s="7" t="s">
        <v>97</v>
      </c>
      <c r="BN136" s="7" t="s">
        <v>97</v>
      </c>
      <c r="BO136" s="7" t="s">
        <v>98</v>
      </c>
      <c r="BP136" s="7" t="s">
        <v>98</v>
      </c>
      <c r="BQ136" s="7" t="s">
        <v>98</v>
      </c>
      <c r="BR136" s="7" t="s">
        <v>98</v>
      </c>
      <c r="BS136" s="7" t="s">
        <v>98</v>
      </c>
      <c r="BT136" s="7" t="s">
        <v>98</v>
      </c>
      <c r="BU136" s="7" t="n">
        <v>35</v>
      </c>
      <c r="BV136" s="7" t="n">
        <v>35</v>
      </c>
      <c r="BW136" s="7" t="s">
        <v>98</v>
      </c>
      <c r="BX136" s="7" t="s">
        <v>98</v>
      </c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6" t="n">
        <f aca="false">SUMIF($AH136:$CH136,35,Base!$B$5:$BB$5)*7*$Z136</f>
        <v>210</v>
      </c>
      <c r="CJ136" s="6" t="n">
        <f aca="false">SUMIF($AH136:$CH136,"PR",Base!$B$5:$BB$5)*7*$Z136</f>
        <v>945</v>
      </c>
      <c r="CK136" s="6"/>
      <c r="CL136" s="6"/>
    </row>
    <row r="137" customFormat="false" ht="13.8" hidden="false" customHeight="false" outlineLevel="0" collapsed="false">
      <c r="A137" s="7" t="s">
        <v>77</v>
      </c>
      <c r="B137" s="7" t="s">
        <v>78</v>
      </c>
      <c r="C137" s="7" t="s">
        <v>236</v>
      </c>
      <c r="D137" s="7" t="s">
        <v>727</v>
      </c>
      <c r="E137" s="7" t="s">
        <v>728</v>
      </c>
      <c r="F137" s="7" t="s">
        <v>17</v>
      </c>
      <c r="G137" s="7" t="s">
        <v>665</v>
      </c>
      <c r="H137" s="7" t="s">
        <v>666</v>
      </c>
      <c r="I137" s="7" t="s">
        <v>84</v>
      </c>
      <c r="J137" s="7" t="s">
        <v>85</v>
      </c>
      <c r="K137" s="8" t="n">
        <v>0</v>
      </c>
      <c r="L137" s="7"/>
      <c r="M137" s="8" t="n">
        <v>0</v>
      </c>
      <c r="N137" s="7"/>
      <c r="O137" s="7" t="s">
        <v>660</v>
      </c>
      <c r="P137" s="7" t="s">
        <v>87</v>
      </c>
      <c r="Q137" s="8" t="s">
        <v>729</v>
      </c>
      <c r="R137" s="8" t="s">
        <v>730</v>
      </c>
      <c r="S137" s="8" t="s">
        <v>336</v>
      </c>
      <c r="T137" s="8" t="s">
        <v>124</v>
      </c>
      <c r="U137" s="7" t="s">
        <v>87</v>
      </c>
      <c r="V137" s="7" t="s">
        <v>92</v>
      </c>
      <c r="W137" s="7"/>
      <c r="X137" s="7"/>
      <c r="Y137" s="7" t="s">
        <v>99</v>
      </c>
      <c r="Z137" s="8" t="s">
        <v>155</v>
      </c>
      <c r="AA137" s="7"/>
      <c r="AB137" s="7"/>
      <c r="AC137" s="7"/>
      <c r="AD137" s="7"/>
      <c r="AE137" s="8"/>
      <c r="AF137" s="9" t="s">
        <v>161</v>
      </c>
      <c r="AG137" s="9" t="s">
        <v>553</v>
      </c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 t="s">
        <v>98</v>
      </c>
      <c r="AY137" s="7" t="s">
        <v>98</v>
      </c>
      <c r="AZ137" s="7" t="s">
        <v>98</v>
      </c>
      <c r="BA137" s="7" t="s">
        <v>98</v>
      </c>
      <c r="BB137" s="7" t="s">
        <v>98</v>
      </c>
      <c r="BC137" s="7" t="s">
        <v>98</v>
      </c>
      <c r="BD137" s="7" t="s">
        <v>98</v>
      </c>
      <c r="BE137" s="7" t="s">
        <v>98</v>
      </c>
      <c r="BF137" s="7" t="s">
        <v>98</v>
      </c>
      <c r="BG137" s="7" t="s">
        <v>98</v>
      </c>
      <c r="BH137" s="7" t="s">
        <v>98</v>
      </c>
      <c r="BI137" s="7" t="n">
        <v>35</v>
      </c>
      <c r="BJ137" s="7" t="n">
        <v>35</v>
      </c>
      <c r="BK137" s="7" t="n">
        <v>35</v>
      </c>
      <c r="BL137" s="7" t="s">
        <v>98</v>
      </c>
      <c r="BM137" s="7" t="s">
        <v>97</v>
      </c>
      <c r="BN137" s="7" t="s">
        <v>97</v>
      </c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6" t="n">
        <f aca="false">SUMIF($AH137:$CH137,35,Base!$B$5:$BB$5)*7*$Z137</f>
        <v>315</v>
      </c>
      <c r="CJ137" s="6" t="n">
        <f aca="false">SUMIF($AH137:$CH137,"PR",Base!$B$5:$BB$5)*7*$Z137</f>
        <v>1155</v>
      </c>
      <c r="CK137" s="6"/>
      <c r="CL137" s="6"/>
    </row>
    <row r="138" customFormat="false" ht="13.8" hidden="false" customHeight="false" outlineLevel="0" collapsed="false">
      <c r="A138" s="7" t="s">
        <v>77</v>
      </c>
      <c r="B138" s="7" t="s">
        <v>78</v>
      </c>
      <c r="C138" s="7" t="s">
        <v>236</v>
      </c>
      <c r="D138" s="7" t="s">
        <v>731</v>
      </c>
      <c r="E138" s="7" t="s">
        <v>732</v>
      </c>
      <c r="F138" s="7" t="s">
        <v>17</v>
      </c>
      <c r="G138" s="7" t="s">
        <v>641</v>
      </c>
      <c r="H138" s="7" t="s">
        <v>642</v>
      </c>
      <c r="I138" s="7" t="s">
        <v>84</v>
      </c>
      <c r="J138" s="7" t="s">
        <v>85</v>
      </c>
      <c r="K138" s="8" t="n">
        <v>0</v>
      </c>
      <c r="L138" s="7"/>
      <c r="M138" s="8" t="n">
        <v>0</v>
      </c>
      <c r="N138" s="7"/>
      <c r="O138" s="7" t="s">
        <v>644</v>
      </c>
      <c r="P138" s="7" t="s">
        <v>87</v>
      </c>
      <c r="Q138" s="8" t="s">
        <v>733</v>
      </c>
      <c r="R138" s="8" t="s">
        <v>706</v>
      </c>
      <c r="S138" s="8" t="s">
        <v>647</v>
      </c>
      <c r="T138" s="8" t="s">
        <v>127</v>
      </c>
      <c r="U138" s="7" t="s">
        <v>87</v>
      </c>
      <c r="V138" s="7" t="s">
        <v>92</v>
      </c>
      <c r="W138" s="7"/>
      <c r="X138" s="7"/>
      <c r="Y138" s="7" t="s">
        <v>99</v>
      </c>
      <c r="Z138" s="8" t="s">
        <v>94</v>
      </c>
      <c r="AA138" s="7"/>
      <c r="AB138" s="7"/>
      <c r="AC138" s="7"/>
      <c r="AD138" s="7"/>
      <c r="AE138" s="8"/>
      <c r="AF138" s="9" t="s">
        <v>538</v>
      </c>
      <c r="AG138" s="9" t="s">
        <v>734</v>
      </c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 t="s">
        <v>98</v>
      </c>
      <c r="BM138" s="7" t="s">
        <v>97</v>
      </c>
      <c r="BN138" s="7" t="s">
        <v>97</v>
      </c>
      <c r="BO138" s="7" t="s">
        <v>98</v>
      </c>
      <c r="BP138" s="7" t="s">
        <v>98</v>
      </c>
      <c r="BQ138" s="7" t="s">
        <v>98</v>
      </c>
      <c r="BR138" s="7" t="s">
        <v>98</v>
      </c>
      <c r="BS138" s="7" t="s">
        <v>98</v>
      </c>
      <c r="BT138" s="7" t="s">
        <v>98</v>
      </c>
      <c r="BU138" s="7" t="n">
        <v>35</v>
      </c>
      <c r="BV138" s="7" t="n">
        <v>35</v>
      </c>
      <c r="BW138" s="7" t="s">
        <v>98</v>
      </c>
      <c r="BX138" s="7" t="s">
        <v>98</v>
      </c>
      <c r="BY138" s="7" t="s">
        <v>98</v>
      </c>
      <c r="BZ138" s="7" t="s">
        <v>98</v>
      </c>
      <c r="CA138" s="7" t="s">
        <v>98</v>
      </c>
      <c r="CB138" s="7"/>
      <c r="CC138" s="7"/>
      <c r="CD138" s="7"/>
      <c r="CE138" s="7"/>
      <c r="CF138" s="7"/>
      <c r="CG138" s="7"/>
      <c r="CH138" s="7"/>
      <c r="CI138" s="6" t="n">
        <f aca="false">SUMIF($AH138:$CH138,35,Base!$B$5:$BB$5)*7*$Z138</f>
        <v>140</v>
      </c>
      <c r="CJ138" s="6" t="n">
        <f aca="false">SUMIF($AH138:$CH138,"PR",Base!$B$5:$BB$5)*7*$Z138</f>
        <v>812</v>
      </c>
      <c r="CK138" s="6"/>
      <c r="CL138" s="6"/>
    </row>
    <row r="139" customFormat="false" ht="13.8" hidden="false" customHeight="false" outlineLevel="0" collapsed="false">
      <c r="A139" s="7" t="s">
        <v>77</v>
      </c>
      <c r="B139" s="7" t="s">
        <v>78</v>
      </c>
      <c r="C139" s="7" t="s">
        <v>163</v>
      </c>
      <c r="D139" s="7" t="s">
        <v>735</v>
      </c>
      <c r="E139" s="7" t="s">
        <v>736</v>
      </c>
      <c r="F139" s="7" t="s">
        <v>17</v>
      </c>
      <c r="G139" s="7" t="s">
        <v>572</v>
      </c>
      <c r="H139" s="7" t="s">
        <v>573</v>
      </c>
      <c r="I139" s="7" t="s">
        <v>84</v>
      </c>
      <c r="J139" s="7" t="s">
        <v>85</v>
      </c>
      <c r="K139" s="8" t="n">
        <v>0</v>
      </c>
      <c r="L139" s="7"/>
      <c r="M139" s="8" t="n">
        <v>0</v>
      </c>
      <c r="N139" s="7"/>
      <c r="O139" s="7" t="s">
        <v>575</v>
      </c>
      <c r="P139" s="7" t="s">
        <v>87</v>
      </c>
      <c r="Q139" s="8" t="s">
        <v>576</v>
      </c>
      <c r="R139" s="8" t="s">
        <v>737</v>
      </c>
      <c r="S139" s="8" t="s">
        <v>738</v>
      </c>
      <c r="T139" s="8" t="s">
        <v>100</v>
      </c>
      <c r="U139" s="7" t="s">
        <v>87</v>
      </c>
      <c r="V139" s="7" t="s">
        <v>92</v>
      </c>
      <c r="W139" s="7"/>
      <c r="X139" s="7"/>
      <c r="Y139" s="7" t="s">
        <v>99</v>
      </c>
      <c r="Z139" s="8" t="s">
        <v>178</v>
      </c>
      <c r="AA139" s="7"/>
      <c r="AB139" s="7"/>
      <c r="AC139" s="7"/>
      <c r="AD139" s="7"/>
      <c r="AE139" s="8"/>
      <c r="AF139" s="9" t="s">
        <v>707</v>
      </c>
      <c r="AG139" s="9" t="s">
        <v>147</v>
      </c>
      <c r="AH139" s="7"/>
      <c r="AI139" s="7"/>
      <c r="AJ139" s="7"/>
      <c r="AK139" s="7"/>
      <c r="AL139" s="7"/>
      <c r="AM139" s="7" t="s">
        <v>98</v>
      </c>
      <c r="AN139" s="7" t="s">
        <v>98</v>
      </c>
      <c r="AO139" s="7" t="s">
        <v>98</v>
      </c>
      <c r="AP139" s="7" t="s">
        <v>98</v>
      </c>
      <c r="AQ139" s="7" t="s">
        <v>98</v>
      </c>
      <c r="AR139" s="7" t="s">
        <v>98</v>
      </c>
      <c r="AS139" s="7" t="s">
        <v>98</v>
      </c>
      <c r="AT139" s="7" t="s">
        <v>98</v>
      </c>
      <c r="AU139" s="7" t="s">
        <v>98</v>
      </c>
      <c r="AV139" s="7" t="s">
        <v>98</v>
      </c>
      <c r="AW139" s="7" t="s">
        <v>98</v>
      </c>
      <c r="AX139" s="7" t="s">
        <v>98</v>
      </c>
      <c r="AY139" s="7" t="s">
        <v>98</v>
      </c>
      <c r="AZ139" s="7" t="s">
        <v>98</v>
      </c>
      <c r="BA139" s="7" t="s">
        <v>98</v>
      </c>
      <c r="BB139" s="7" t="s">
        <v>98</v>
      </c>
      <c r="BC139" s="7" t="n">
        <v>35</v>
      </c>
      <c r="BD139" s="7" t="n">
        <v>35</v>
      </c>
      <c r="BE139" s="7" t="n">
        <v>35</v>
      </c>
      <c r="BF139" s="7" t="s">
        <v>98</v>
      </c>
      <c r="BG139" s="7" t="s">
        <v>98</v>
      </c>
      <c r="BH139" s="7"/>
      <c r="BI139" s="7"/>
      <c r="BJ139" s="7"/>
      <c r="BK139" s="7"/>
      <c r="BL139" s="7"/>
      <c r="BM139" s="7" t="s">
        <v>97</v>
      </c>
      <c r="BN139" s="7" t="s">
        <v>97</v>
      </c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6" t="n">
        <f aca="false">SUMIF($AH139:$CH139,35,Base!$B$5:$BB$5)*7*$Z139</f>
        <v>455</v>
      </c>
      <c r="CJ139" s="6" t="n">
        <f aca="false">SUMIF($AH139:$CH139,"PR",Base!$B$5:$BB$5)*7*$Z139</f>
        <v>3045</v>
      </c>
      <c r="CK139" s="6"/>
      <c r="CL139" s="6"/>
    </row>
    <row r="140" customFormat="false" ht="13.8" hidden="false" customHeight="false" outlineLevel="0" collapsed="false">
      <c r="A140" s="7" t="s">
        <v>77</v>
      </c>
      <c r="B140" s="7" t="s">
        <v>78</v>
      </c>
      <c r="C140" s="7" t="s">
        <v>236</v>
      </c>
      <c r="D140" s="7" t="s">
        <v>739</v>
      </c>
      <c r="E140" s="7" t="s">
        <v>740</v>
      </c>
      <c r="F140" s="7" t="s">
        <v>17</v>
      </c>
      <c r="G140" s="7" t="s">
        <v>652</v>
      </c>
      <c r="H140" s="7" t="s">
        <v>653</v>
      </c>
      <c r="I140" s="7" t="s">
        <v>84</v>
      </c>
      <c r="J140" s="7" t="s">
        <v>85</v>
      </c>
      <c r="K140" s="8" t="n">
        <v>0</v>
      </c>
      <c r="L140" s="7"/>
      <c r="M140" s="8" t="n">
        <v>0</v>
      </c>
      <c r="N140" s="7"/>
      <c r="O140" s="7" t="s">
        <v>644</v>
      </c>
      <c r="P140" s="7" t="s">
        <v>87</v>
      </c>
      <c r="Q140" s="8" t="s">
        <v>729</v>
      </c>
      <c r="R140" s="8" t="s">
        <v>730</v>
      </c>
      <c r="S140" s="8" t="s">
        <v>336</v>
      </c>
      <c r="T140" s="8" t="s">
        <v>127</v>
      </c>
      <c r="U140" s="7" t="s">
        <v>87</v>
      </c>
      <c r="V140" s="7" t="s">
        <v>92</v>
      </c>
      <c r="W140" s="7"/>
      <c r="X140" s="7"/>
      <c r="Y140" s="7" t="s">
        <v>99</v>
      </c>
      <c r="Z140" s="8" t="s">
        <v>94</v>
      </c>
      <c r="AA140" s="7"/>
      <c r="AB140" s="7"/>
      <c r="AC140" s="7"/>
      <c r="AD140" s="7"/>
      <c r="AE140" s="8"/>
      <c r="AF140" s="9" t="s">
        <v>161</v>
      </c>
      <c r="AG140" s="9" t="s">
        <v>553</v>
      </c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 t="s">
        <v>98</v>
      </c>
      <c r="AY140" s="7" t="s">
        <v>98</v>
      </c>
      <c r="AZ140" s="7" t="s">
        <v>98</v>
      </c>
      <c r="BA140" s="7" t="s">
        <v>98</v>
      </c>
      <c r="BB140" s="7" t="s">
        <v>98</v>
      </c>
      <c r="BC140" s="7" t="s">
        <v>98</v>
      </c>
      <c r="BD140" s="7" t="s">
        <v>98</v>
      </c>
      <c r="BE140" s="7" t="s">
        <v>98</v>
      </c>
      <c r="BF140" s="7" t="s">
        <v>98</v>
      </c>
      <c r="BG140" s="7" t="s">
        <v>98</v>
      </c>
      <c r="BH140" s="7" t="s">
        <v>98</v>
      </c>
      <c r="BI140" s="7" t="n">
        <v>35</v>
      </c>
      <c r="BJ140" s="7" t="n">
        <v>35</v>
      </c>
      <c r="BK140" s="7" t="n">
        <v>35</v>
      </c>
      <c r="BL140" s="7" t="s">
        <v>98</v>
      </c>
      <c r="BM140" s="7" t="s">
        <v>97</v>
      </c>
      <c r="BN140" s="7" t="s">
        <v>97</v>
      </c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6" t="n">
        <f aca="false">SUMIF($AH140:$CH140,35,Base!$B$5:$BB$5)*7*$Z140</f>
        <v>210</v>
      </c>
      <c r="CJ140" s="6" t="n">
        <f aca="false">SUMIF($AH140:$CH140,"PR",Base!$B$5:$BB$5)*7*$Z140</f>
        <v>770</v>
      </c>
      <c r="CK140" s="6"/>
      <c r="CL140" s="6"/>
    </row>
    <row r="141" customFormat="false" ht="13.8" hidden="false" customHeight="false" outlineLevel="0" collapsed="false">
      <c r="A141" s="7" t="s">
        <v>77</v>
      </c>
      <c r="B141" s="7" t="s">
        <v>78</v>
      </c>
      <c r="C141" s="7" t="s">
        <v>741</v>
      </c>
      <c r="D141" s="7" t="s">
        <v>742</v>
      </c>
      <c r="E141" s="7" t="s">
        <v>743</v>
      </c>
      <c r="F141" s="7" t="s">
        <v>17</v>
      </c>
      <c r="G141" s="7" t="s">
        <v>744</v>
      </c>
      <c r="H141" s="7" t="s">
        <v>745</v>
      </c>
      <c r="I141" s="7" t="s">
        <v>84</v>
      </c>
      <c r="J141" s="7" t="s">
        <v>85</v>
      </c>
      <c r="K141" s="8" t="n">
        <v>0</v>
      </c>
      <c r="L141" s="7"/>
      <c r="M141" s="8" t="n">
        <v>0</v>
      </c>
      <c r="N141" s="7"/>
      <c r="O141" s="7" t="s">
        <v>746</v>
      </c>
      <c r="P141" s="7" t="s">
        <v>87</v>
      </c>
      <c r="Q141" s="8" t="s">
        <v>647</v>
      </c>
      <c r="R141" s="8" t="s">
        <v>647</v>
      </c>
      <c r="S141" s="8" t="s">
        <v>110</v>
      </c>
      <c r="T141" s="8" t="s">
        <v>127</v>
      </c>
      <c r="U141" s="7" t="s">
        <v>87</v>
      </c>
      <c r="V141" s="7" t="s">
        <v>92</v>
      </c>
      <c r="W141" s="7"/>
      <c r="X141" s="7"/>
      <c r="Y141" s="7" t="s">
        <v>125</v>
      </c>
      <c r="Z141" s="8" t="s">
        <v>94</v>
      </c>
      <c r="AA141" s="7"/>
      <c r="AB141" s="7"/>
      <c r="AC141" s="7"/>
      <c r="AD141" s="7"/>
      <c r="AE141" s="8"/>
      <c r="AF141" s="9" t="s">
        <v>747</v>
      </c>
      <c r="AG141" s="9" t="s">
        <v>748</v>
      </c>
      <c r="AH141" s="7"/>
      <c r="AI141" s="7"/>
      <c r="AJ141" s="7"/>
      <c r="AK141" s="7" t="s">
        <v>98</v>
      </c>
      <c r="AL141" s="7" t="s">
        <v>98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 t="s">
        <v>97</v>
      </c>
      <c r="BN141" s="7" t="s">
        <v>97</v>
      </c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6" t="n">
        <f aca="false">SUMIF($AH141:$CH141,35,Base!$B$5:$BB$5)*7*$Z141</f>
        <v>0</v>
      </c>
      <c r="CJ141" s="6" t="n">
        <f aca="false">SUMIF($AH141:$CH141,"PR",Base!$B$5:$BB$5)*7*$Z141</f>
        <v>140</v>
      </c>
      <c r="CK141" s="6"/>
      <c r="CL141" s="6"/>
    </row>
    <row r="142" customFormat="false" ht="13.8" hidden="false" customHeight="false" outlineLevel="0" collapsed="false">
      <c r="A142" s="7" t="s">
        <v>77</v>
      </c>
      <c r="B142" s="7" t="s">
        <v>78</v>
      </c>
      <c r="C142" s="7" t="s">
        <v>741</v>
      </c>
      <c r="D142" s="7" t="s">
        <v>742</v>
      </c>
      <c r="E142" s="7" t="s">
        <v>743</v>
      </c>
      <c r="F142" s="7" t="s">
        <v>17</v>
      </c>
      <c r="G142" s="7" t="s">
        <v>744</v>
      </c>
      <c r="H142" s="7" t="s">
        <v>745</v>
      </c>
      <c r="I142" s="7" t="s">
        <v>84</v>
      </c>
      <c r="J142" s="7" t="s">
        <v>85</v>
      </c>
      <c r="K142" s="8" t="n">
        <v>0</v>
      </c>
      <c r="L142" s="7"/>
      <c r="M142" s="8" t="n">
        <v>0</v>
      </c>
      <c r="N142" s="7"/>
      <c r="O142" s="7" t="s">
        <v>746</v>
      </c>
      <c r="P142" s="7" t="s">
        <v>87</v>
      </c>
      <c r="Q142" s="8" t="s">
        <v>647</v>
      </c>
      <c r="R142" s="8" t="s">
        <v>647</v>
      </c>
      <c r="S142" s="8" t="s">
        <v>110</v>
      </c>
      <c r="T142" s="8" t="s">
        <v>127</v>
      </c>
      <c r="U142" s="7" t="s">
        <v>87</v>
      </c>
      <c r="V142" s="7" t="s">
        <v>92</v>
      </c>
      <c r="W142" s="7"/>
      <c r="X142" s="7"/>
      <c r="Y142" s="7" t="s">
        <v>112</v>
      </c>
      <c r="Z142" s="8" t="s">
        <v>108</v>
      </c>
      <c r="AA142" s="7"/>
      <c r="AB142" s="7"/>
      <c r="AC142" s="7"/>
      <c r="AD142" s="7"/>
      <c r="AE142" s="8"/>
      <c r="AF142" s="9" t="s">
        <v>747</v>
      </c>
      <c r="AG142" s="9" t="s">
        <v>748</v>
      </c>
      <c r="AH142" s="7"/>
      <c r="AI142" s="7"/>
      <c r="AJ142" s="7"/>
      <c r="AK142" s="7" t="s">
        <v>98</v>
      </c>
      <c r="AL142" s="7" t="s">
        <v>98</v>
      </c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 t="s">
        <v>97</v>
      </c>
      <c r="BN142" s="7" t="s">
        <v>97</v>
      </c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6" t="n">
        <f aca="false">SUMIF($AH142:$CH142,35,Base!$B$5:$BB$5)*7*$Z142</f>
        <v>0</v>
      </c>
      <c r="CJ142" s="6" t="n">
        <f aca="false">SUMIF($AH142:$CH142,"PR",Base!$B$5:$BB$5)*7*$Z142</f>
        <v>560</v>
      </c>
      <c r="CK142" s="6"/>
      <c r="CL142" s="6"/>
    </row>
    <row r="143" customFormat="false" ht="13.8" hidden="false" customHeight="false" outlineLevel="0" collapsed="false">
      <c r="A143" s="7" t="s">
        <v>77</v>
      </c>
      <c r="B143" s="7" t="s">
        <v>78</v>
      </c>
      <c r="C143" s="7" t="s">
        <v>173</v>
      </c>
      <c r="D143" s="7" t="s">
        <v>749</v>
      </c>
      <c r="E143" s="7" t="s">
        <v>750</v>
      </c>
      <c r="F143" s="7" t="s">
        <v>17</v>
      </c>
      <c r="G143" s="7" t="s">
        <v>751</v>
      </c>
      <c r="H143" s="7" t="s">
        <v>752</v>
      </c>
      <c r="I143" s="7" t="s">
        <v>84</v>
      </c>
      <c r="J143" s="7" t="s">
        <v>85</v>
      </c>
      <c r="K143" s="8" t="n">
        <v>98004180992</v>
      </c>
      <c r="L143" s="7"/>
      <c r="M143" s="8" t="n">
        <v>0</v>
      </c>
      <c r="N143" s="7"/>
      <c r="O143" s="7" t="s">
        <v>753</v>
      </c>
      <c r="P143" s="7" t="s">
        <v>87</v>
      </c>
      <c r="Q143" s="8" t="s">
        <v>77</v>
      </c>
      <c r="R143" s="8" t="s">
        <v>77</v>
      </c>
      <c r="S143" s="8" t="s">
        <v>110</v>
      </c>
      <c r="T143" s="8" t="s">
        <v>124</v>
      </c>
      <c r="U143" s="7" t="s">
        <v>87</v>
      </c>
      <c r="V143" s="7" t="s">
        <v>92</v>
      </c>
      <c r="W143" s="7"/>
      <c r="X143" s="7"/>
      <c r="Y143" s="7" t="s">
        <v>112</v>
      </c>
      <c r="Z143" s="8" t="s">
        <v>108</v>
      </c>
      <c r="AA143" s="7"/>
      <c r="AB143" s="7"/>
      <c r="AC143" s="7"/>
      <c r="AD143" s="7"/>
      <c r="AE143" s="8"/>
      <c r="AF143" s="9" t="s">
        <v>754</v>
      </c>
      <c r="AG143" s="9" t="s">
        <v>755</v>
      </c>
      <c r="AH143" s="7"/>
      <c r="AI143" s="7"/>
      <c r="AJ143" s="7"/>
      <c r="AK143" s="7" t="s">
        <v>98</v>
      </c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 t="s">
        <v>97</v>
      </c>
      <c r="BN143" s="7" t="s">
        <v>97</v>
      </c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6" t="n">
        <f aca="false">SUMIF($AH143:$CH143,35,Base!$B$5:$BB$5)*7*$Z143</f>
        <v>0</v>
      </c>
      <c r="CJ143" s="6" t="n">
        <f aca="false">SUMIF($AH143:$CH143,"PR",Base!$B$5:$BB$5)*7*$Z143</f>
        <v>280</v>
      </c>
      <c r="CK143" s="6"/>
      <c r="CL143" s="6"/>
    </row>
    <row r="144" customFormat="false" ht="13.8" hidden="false" customHeight="false" outlineLevel="0" collapsed="false">
      <c r="A144" s="7" t="s">
        <v>77</v>
      </c>
      <c r="B144" s="7" t="s">
        <v>78</v>
      </c>
      <c r="C144" s="7" t="s">
        <v>756</v>
      </c>
      <c r="D144" s="7" t="s">
        <v>757</v>
      </c>
      <c r="E144" s="7" t="s">
        <v>758</v>
      </c>
      <c r="F144" s="7" t="s">
        <v>17</v>
      </c>
      <c r="G144" s="7" t="s">
        <v>759</v>
      </c>
      <c r="H144" s="7" t="s">
        <v>760</v>
      </c>
      <c r="I144" s="7" t="s">
        <v>84</v>
      </c>
      <c r="J144" s="7" t="s">
        <v>85</v>
      </c>
      <c r="K144" s="8" t="n">
        <v>9399015424</v>
      </c>
      <c r="L144" s="7" t="s">
        <v>761</v>
      </c>
      <c r="M144" s="8" t="n">
        <v>0</v>
      </c>
      <c r="N144" s="7"/>
      <c r="O144" s="7" t="s">
        <v>762</v>
      </c>
      <c r="P144" s="7" t="s">
        <v>87</v>
      </c>
      <c r="Q144" s="8" t="s">
        <v>763</v>
      </c>
      <c r="R144" s="8" t="s">
        <v>763</v>
      </c>
      <c r="S144" s="8" t="s">
        <v>110</v>
      </c>
      <c r="T144" s="8" t="s">
        <v>764</v>
      </c>
      <c r="U144" s="7" t="s">
        <v>94</v>
      </c>
      <c r="V144" s="7" t="s">
        <v>92</v>
      </c>
      <c r="W144" s="7"/>
      <c r="X144" s="7"/>
      <c r="Y144" s="7" t="s">
        <v>179</v>
      </c>
      <c r="Z144" s="8" t="s">
        <v>764</v>
      </c>
      <c r="AA144" s="7"/>
      <c r="AB144" s="7"/>
      <c r="AC144" s="7"/>
      <c r="AD144" s="7"/>
      <c r="AE144" s="8"/>
      <c r="AF144" s="9" t="s">
        <v>765</v>
      </c>
      <c r="AG144" s="9" t="s">
        <v>96</v>
      </c>
      <c r="AH144" s="7" t="s">
        <v>98</v>
      </c>
      <c r="AI144" s="7" t="s">
        <v>98</v>
      </c>
      <c r="AJ144" s="7" t="s">
        <v>98</v>
      </c>
      <c r="AK144" s="7" t="s">
        <v>98</v>
      </c>
      <c r="AL144" s="7" t="s">
        <v>98</v>
      </c>
      <c r="AM144" s="7" t="s">
        <v>98</v>
      </c>
      <c r="AN144" s="7" t="s">
        <v>98</v>
      </c>
      <c r="AO144" s="7" t="s">
        <v>98</v>
      </c>
      <c r="AP144" s="7" t="s">
        <v>98</v>
      </c>
      <c r="AQ144" s="7" t="s">
        <v>98</v>
      </c>
      <c r="AR144" s="7" t="s">
        <v>98</v>
      </c>
      <c r="AS144" s="7" t="s">
        <v>98</v>
      </c>
      <c r="AT144" s="7" t="s">
        <v>98</v>
      </c>
      <c r="AU144" s="7" t="s">
        <v>98</v>
      </c>
      <c r="AV144" s="7" t="s">
        <v>98</v>
      </c>
      <c r="AW144" s="7" t="s">
        <v>98</v>
      </c>
      <c r="AX144" s="7" t="s">
        <v>98</v>
      </c>
      <c r="AY144" s="7" t="s">
        <v>98</v>
      </c>
      <c r="AZ144" s="7" t="s">
        <v>98</v>
      </c>
      <c r="BA144" s="7" t="s">
        <v>98</v>
      </c>
      <c r="BB144" s="7" t="s">
        <v>98</v>
      </c>
      <c r="BC144" s="7" t="s">
        <v>98</v>
      </c>
      <c r="BD144" s="7" t="s">
        <v>98</v>
      </c>
      <c r="BE144" s="7" t="s">
        <v>98</v>
      </c>
      <c r="BF144" s="7" t="s">
        <v>98</v>
      </c>
      <c r="BG144" s="7" t="s">
        <v>98</v>
      </c>
      <c r="BH144" s="7" t="s">
        <v>98</v>
      </c>
      <c r="BI144" s="7" t="s">
        <v>98</v>
      </c>
      <c r="BJ144" s="7" t="s">
        <v>98</v>
      </c>
      <c r="BK144" s="7" t="s">
        <v>98</v>
      </c>
      <c r="BL144" s="7" t="s">
        <v>98</v>
      </c>
      <c r="BM144" s="7" t="s">
        <v>97</v>
      </c>
      <c r="BN144" s="7" t="s">
        <v>97</v>
      </c>
      <c r="BO144" s="7" t="s">
        <v>98</v>
      </c>
      <c r="BP144" s="7" t="s">
        <v>98</v>
      </c>
      <c r="BQ144" s="7" t="s">
        <v>98</v>
      </c>
      <c r="BR144" s="7" t="s">
        <v>98</v>
      </c>
      <c r="BS144" s="7" t="s">
        <v>98</v>
      </c>
      <c r="BT144" s="7" t="s">
        <v>98</v>
      </c>
      <c r="BU144" s="7" t="s">
        <v>98</v>
      </c>
      <c r="BV144" s="7" t="s">
        <v>98</v>
      </c>
      <c r="BW144" s="7" t="s">
        <v>98</v>
      </c>
      <c r="BX144" s="7" t="s">
        <v>98</v>
      </c>
      <c r="BY144" s="7" t="s">
        <v>98</v>
      </c>
      <c r="BZ144" s="7" t="s">
        <v>98</v>
      </c>
      <c r="CA144" s="7" t="s">
        <v>98</v>
      </c>
      <c r="CB144" s="7" t="s">
        <v>98</v>
      </c>
      <c r="CC144" s="7" t="s">
        <v>98</v>
      </c>
      <c r="CD144" s="7" t="s">
        <v>98</v>
      </c>
      <c r="CE144" s="7" t="s">
        <v>98</v>
      </c>
      <c r="CF144" s="7" t="s">
        <v>98</v>
      </c>
      <c r="CG144" s="7" t="s">
        <v>98</v>
      </c>
      <c r="CH144" s="7" t="s">
        <v>98</v>
      </c>
      <c r="CI144" s="6" t="n">
        <f aca="false">SUMIF($AH144:$CH144,35,Base!$B$5:$BB$5)*7*$Z144</f>
        <v>0</v>
      </c>
      <c r="CJ144" s="6" t="n">
        <f aca="false">SUMIF($AH144:$CH144,"PR",Base!$B$5:$BB$5)*7*$Z144</f>
        <v>171500</v>
      </c>
      <c r="CK144" s="6"/>
      <c r="CL144" s="6"/>
    </row>
    <row r="145" customFormat="false" ht="13.8" hidden="false" customHeight="false" outlineLevel="0" collapsed="false">
      <c r="A145" s="7" t="s">
        <v>77</v>
      </c>
      <c r="B145" s="7" t="s">
        <v>78</v>
      </c>
      <c r="C145" s="7" t="s">
        <v>756</v>
      </c>
      <c r="D145" s="7" t="s">
        <v>766</v>
      </c>
      <c r="E145" s="7" t="s">
        <v>767</v>
      </c>
      <c r="F145" s="7" t="s">
        <v>17</v>
      </c>
      <c r="G145" s="7" t="s">
        <v>768</v>
      </c>
      <c r="H145" s="7" t="s">
        <v>769</v>
      </c>
      <c r="I145" s="7" t="s">
        <v>84</v>
      </c>
      <c r="J145" s="7" t="s">
        <v>85</v>
      </c>
      <c r="K145" s="8" t="n">
        <v>93990150144</v>
      </c>
      <c r="L145" s="7" t="s">
        <v>761</v>
      </c>
      <c r="M145" s="8" t="n">
        <v>0</v>
      </c>
      <c r="N145" s="7"/>
      <c r="O145" s="7" t="s">
        <v>770</v>
      </c>
      <c r="P145" s="7" t="s">
        <v>87</v>
      </c>
      <c r="Q145" s="8" t="s">
        <v>763</v>
      </c>
      <c r="R145" s="8" t="s">
        <v>763</v>
      </c>
      <c r="S145" s="8" t="s">
        <v>110</v>
      </c>
      <c r="T145" s="8" t="s">
        <v>764</v>
      </c>
      <c r="U145" s="7" t="s">
        <v>94</v>
      </c>
      <c r="V145" s="7" t="s">
        <v>92</v>
      </c>
      <c r="W145" s="7"/>
      <c r="X145" s="7"/>
      <c r="Y145" s="7" t="s">
        <v>179</v>
      </c>
      <c r="Z145" s="8" t="s">
        <v>764</v>
      </c>
      <c r="AA145" s="7"/>
      <c r="AB145" s="7"/>
      <c r="AC145" s="7"/>
      <c r="AD145" s="7"/>
      <c r="AE145" s="8"/>
      <c r="AF145" s="9" t="s">
        <v>765</v>
      </c>
      <c r="AG145" s="9" t="s">
        <v>96</v>
      </c>
      <c r="AH145" s="7" t="s">
        <v>98</v>
      </c>
      <c r="AI145" s="7" t="s">
        <v>98</v>
      </c>
      <c r="AJ145" s="7" t="s">
        <v>98</v>
      </c>
      <c r="AK145" s="7" t="s">
        <v>98</v>
      </c>
      <c r="AL145" s="7" t="s">
        <v>98</v>
      </c>
      <c r="AM145" s="7" t="s">
        <v>98</v>
      </c>
      <c r="AN145" s="7" t="s">
        <v>98</v>
      </c>
      <c r="AO145" s="7" t="s">
        <v>98</v>
      </c>
      <c r="AP145" s="7" t="s">
        <v>98</v>
      </c>
      <c r="AQ145" s="7" t="s">
        <v>98</v>
      </c>
      <c r="AR145" s="7" t="s">
        <v>98</v>
      </c>
      <c r="AS145" s="7" t="s">
        <v>98</v>
      </c>
      <c r="AT145" s="7" t="s">
        <v>98</v>
      </c>
      <c r="AU145" s="7" t="s">
        <v>98</v>
      </c>
      <c r="AV145" s="7" t="s">
        <v>98</v>
      </c>
      <c r="AW145" s="7" t="s">
        <v>98</v>
      </c>
      <c r="AX145" s="7" t="s">
        <v>98</v>
      </c>
      <c r="AY145" s="7" t="s">
        <v>98</v>
      </c>
      <c r="AZ145" s="7" t="s">
        <v>98</v>
      </c>
      <c r="BA145" s="7" t="s">
        <v>98</v>
      </c>
      <c r="BB145" s="7" t="s">
        <v>98</v>
      </c>
      <c r="BC145" s="7" t="s">
        <v>98</v>
      </c>
      <c r="BD145" s="7" t="s">
        <v>98</v>
      </c>
      <c r="BE145" s="7" t="s">
        <v>98</v>
      </c>
      <c r="BF145" s="7" t="s">
        <v>98</v>
      </c>
      <c r="BG145" s="7" t="s">
        <v>98</v>
      </c>
      <c r="BH145" s="7" t="s">
        <v>98</v>
      </c>
      <c r="BI145" s="7" t="s">
        <v>98</v>
      </c>
      <c r="BJ145" s="7" t="s">
        <v>98</v>
      </c>
      <c r="BK145" s="7" t="s">
        <v>98</v>
      </c>
      <c r="BL145" s="7" t="s">
        <v>98</v>
      </c>
      <c r="BM145" s="7" t="s">
        <v>97</v>
      </c>
      <c r="BN145" s="7" t="s">
        <v>97</v>
      </c>
      <c r="BO145" s="7" t="s">
        <v>98</v>
      </c>
      <c r="BP145" s="7" t="s">
        <v>98</v>
      </c>
      <c r="BQ145" s="7" t="s">
        <v>98</v>
      </c>
      <c r="BR145" s="7" t="s">
        <v>98</v>
      </c>
      <c r="BS145" s="7" t="s">
        <v>98</v>
      </c>
      <c r="BT145" s="7" t="s">
        <v>98</v>
      </c>
      <c r="BU145" s="7" t="s">
        <v>98</v>
      </c>
      <c r="BV145" s="7" t="s">
        <v>98</v>
      </c>
      <c r="BW145" s="7" t="s">
        <v>98</v>
      </c>
      <c r="BX145" s="7" t="s">
        <v>98</v>
      </c>
      <c r="BY145" s="7" t="s">
        <v>98</v>
      </c>
      <c r="BZ145" s="7" t="s">
        <v>98</v>
      </c>
      <c r="CA145" s="7" t="s">
        <v>98</v>
      </c>
      <c r="CB145" s="7" t="s">
        <v>98</v>
      </c>
      <c r="CC145" s="7" t="s">
        <v>98</v>
      </c>
      <c r="CD145" s="7" t="s">
        <v>98</v>
      </c>
      <c r="CE145" s="7" t="s">
        <v>98</v>
      </c>
      <c r="CF145" s="7" t="s">
        <v>98</v>
      </c>
      <c r="CG145" s="7" t="s">
        <v>98</v>
      </c>
      <c r="CH145" s="7" t="s">
        <v>98</v>
      </c>
      <c r="CI145" s="6" t="n">
        <f aca="false">SUMIF($AH145:$CH145,35,Base!$B$5:$BB$5)*7*$Z145</f>
        <v>0</v>
      </c>
      <c r="CJ145" s="6" t="n">
        <f aca="false">SUMIF($AH145:$CH145,"PR",Base!$B$5:$BB$5)*7*$Z145</f>
        <v>171500</v>
      </c>
      <c r="CK145" s="6"/>
      <c r="CL145" s="6"/>
    </row>
    <row r="146" customFormat="false" ht="13.8" hidden="false" customHeight="false" outlineLevel="0" collapsed="false">
      <c r="A146" s="7" t="s">
        <v>77</v>
      </c>
      <c r="B146" s="7" t="s">
        <v>78</v>
      </c>
      <c r="C146" s="7" t="s">
        <v>756</v>
      </c>
      <c r="D146" s="7" t="s">
        <v>771</v>
      </c>
      <c r="E146" s="7" t="s">
        <v>772</v>
      </c>
      <c r="F146" s="7" t="s">
        <v>17</v>
      </c>
      <c r="G146" s="7" t="s">
        <v>773</v>
      </c>
      <c r="H146" s="7" t="s">
        <v>774</v>
      </c>
      <c r="I146" s="7" t="s">
        <v>84</v>
      </c>
      <c r="J146" s="7" t="s">
        <v>85</v>
      </c>
      <c r="K146" s="8" t="n">
        <v>93990150144</v>
      </c>
      <c r="L146" s="7" t="s">
        <v>761</v>
      </c>
      <c r="M146" s="8" t="n">
        <v>0</v>
      </c>
      <c r="N146" s="7"/>
      <c r="O146" s="7" t="s">
        <v>775</v>
      </c>
      <c r="P146" s="7" t="s">
        <v>87</v>
      </c>
      <c r="Q146" s="8" t="s">
        <v>763</v>
      </c>
      <c r="R146" s="8" t="s">
        <v>763</v>
      </c>
      <c r="S146" s="8" t="s">
        <v>110</v>
      </c>
      <c r="T146" s="8" t="s">
        <v>764</v>
      </c>
      <c r="U146" s="7" t="s">
        <v>94</v>
      </c>
      <c r="V146" s="7" t="s">
        <v>92</v>
      </c>
      <c r="W146" s="7"/>
      <c r="X146" s="7"/>
      <c r="Y146" s="7" t="s">
        <v>179</v>
      </c>
      <c r="Z146" s="8" t="s">
        <v>764</v>
      </c>
      <c r="AA146" s="7"/>
      <c r="AB146" s="7"/>
      <c r="AC146" s="7"/>
      <c r="AD146" s="7"/>
      <c r="AE146" s="8"/>
      <c r="AF146" s="9" t="s">
        <v>765</v>
      </c>
      <c r="AG146" s="9" t="s">
        <v>96</v>
      </c>
      <c r="AH146" s="7" t="s">
        <v>98</v>
      </c>
      <c r="AI146" s="7" t="s">
        <v>98</v>
      </c>
      <c r="AJ146" s="7" t="s">
        <v>98</v>
      </c>
      <c r="AK146" s="7" t="s">
        <v>98</v>
      </c>
      <c r="AL146" s="7" t="s">
        <v>98</v>
      </c>
      <c r="AM146" s="7" t="s">
        <v>98</v>
      </c>
      <c r="AN146" s="7" t="s">
        <v>98</v>
      </c>
      <c r="AO146" s="7" t="s">
        <v>98</v>
      </c>
      <c r="AP146" s="7" t="s">
        <v>98</v>
      </c>
      <c r="AQ146" s="7" t="s">
        <v>98</v>
      </c>
      <c r="AR146" s="7" t="s">
        <v>98</v>
      </c>
      <c r="AS146" s="7" t="s">
        <v>98</v>
      </c>
      <c r="AT146" s="7" t="s">
        <v>98</v>
      </c>
      <c r="AU146" s="7" t="s">
        <v>98</v>
      </c>
      <c r="AV146" s="7" t="s">
        <v>98</v>
      </c>
      <c r="AW146" s="7" t="s">
        <v>98</v>
      </c>
      <c r="AX146" s="7" t="s">
        <v>98</v>
      </c>
      <c r="AY146" s="7" t="s">
        <v>98</v>
      </c>
      <c r="AZ146" s="7" t="s">
        <v>98</v>
      </c>
      <c r="BA146" s="7" t="s">
        <v>98</v>
      </c>
      <c r="BB146" s="7" t="s">
        <v>98</v>
      </c>
      <c r="BC146" s="7" t="s">
        <v>98</v>
      </c>
      <c r="BD146" s="7" t="s">
        <v>98</v>
      </c>
      <c r="BE146" s="7" t="s">
        <v>98</v>
      </c>
      <c r="BF146" s="7" t="s">
        <v>98</v>
      </c>
      <c r="BG146" s="7" t="s">
        <v>98</v>
      </c>
      <c r="BH146" s="7" t="s">
        <v>98</v>
      </c>
      <c r="BI146" s="7" t="s">
        <v>98</v>
      </c>
      <c r="BJ146" s="7" t="s">
        <v>98</v>
      </c>
      <c r="BK146" s="7" t="s">
        <v>98</v>
      </c>
      <c r="BL146" s="7" t="s">
        <v>98</v>
      </c>
      <c r="BM146" s="7" t="s">
        <v>97</v>
      </c>
      <c r="BN146" s="7" t="s">
        <v>97</v>
      </c>
      <c r="BO146" s="7" t="s">
        <v>98</v>
      </c>
      <c r="BP146" s="7" t="s">
        <v>98</v>
      </c>
      <c r="BQ146" s="7" t="s">
        <v>98</v>
      </c>
      <c r="BR146" s="7" t="s">
        <v>98</v>
      </c>
      <c r="BS146" s="7" t="s">
        <v>98</v>
      </c>
      <c r="BT146" s="7" t="s">
        <v>98</v>
      </c>
      <c r="BU146" s="7" t="s">
        <v>98</v>
      </c>
      <c r="BV146" s="7" t="s">
        <v>98</v>
      </c>
      <c r="BW146" s="7" t="s">
        <v>98</v>
      </c>
      <c r="BX146" s="7" t="s">
        <v>98</v>
      </c>
      <c r="BY146" s="7" t="s">
        <v>98</v>
      </c>
      <c r="BZ146" s="7" t="s">
        <v>98</v>
      </c>
      <c r="CA146" s="7" t="s">
        <v>98</v>
      </c>
      <c r="CB146" s="7" t="s">
        <v>98</v>
      </c>
      <c r="CC146" s="7" t="s">
        <v>98</v>
      </c>
      <c r="CD146" s="7" t="s">
        <v>98</v>
      </c>
      <c r="CE146" s="7" t="s">
        <v>98</v>
      </c>
      <c r="CF146" s="7" t="s">
        <v>98</v>
      </c>
      <c r="CG146" s="7" t="s">
        <v>98</v>
      </c>
      <c r="CH146" s="7" t="s">
        <v>98</v>
      </c>
      <c r="CI146" s="6" t="n">
        <f aca="false">SUMIF($AH146:$CH146,35,Base!$B$5:$BB$5)*7*$Z146</f>
        <v>0</v>
      </c>
      <c r="CJ146" s="6" t="n">
        <f aca="false">SUMIF($AH146:$CH146,"PR",Base!$B$5:$BB$5)*7*$Z146</f>
        <v>171500</v>
      </c>
      <c r="CK146" s="6"/>
      <c r="CL146" s="6"/>
    </row>
    <row r="147" customFormat="false" ht="13.8" hidden="false" customHeight="false" outlineLevel="0" collapsed="false">
      <c r="A147" s="7" t="s">
        <v>77</v>
      </c>
      <c r="B147" s="7" t="s">
        <v>78</v>
      </c>
      <c r="C147" s="7" t="s">
        <v>756</v>
      </c>
      <c r="D147" s="7" t="s">
        <v>776</v>
      </c>
      <c r="E147" s="7" t="s">
        <v>777</v>
      </c>
      <c r="F147" s="7" t="s">
        <v>17</v>
      </c>
      <c r="G147" s="7" t="s">
        <v>778</v>
      </c>
      <c r="H147" s="7" t="s">
        <v>779</v>
      </c>
      <c r="I147" s="7" t="s">
        <v>84</v>
      </c>
      <c r="J147" s="7" t="s">
        <v>85</v>
      </c>
      <c r="K147" s="8" t="n">
        <v>93950148608</v>
      </c>
      <c r="L147" s="7" t="s">
        <v>780</v>
      </c>
      <c r="M147" s="8" t="n">
        <v>0</v>
      </c>
      <c r="N147" s="7"/>
      <c r="O147" s="7" t="s">
        <v>781</v>
      </c>
      <c r="P147" s="7" t="s">
        <v>87</v>
      </c>
      <c r="Q147" s="8" t="s">
        <v>763</v>
      </c>
      <c r="R147" s="8" t="s">
        <v>763</v>
      </c>
      <c r="S147" s="8" t="s">
        <v>110</v>
      </c>
      <c r="T147" s="8" t="s">
        <v>764</v>
      </c>
      <c r="U147" s="7" t="s">
        <v>94</v>
      </c>
      <c r="V147" s="7" t="s">
        <v>92</v>
      </c>
      <c r="W147" s="7"/>
      <c r="X147" s="7"/>
      <c r="Y147" s="7" t="s">
        <v>179</v>
      </c>
      <c r="Z147" s="8" t="s">
        <v>764</v>
      </c>
      <c r="AA147" s="7"/>
      <c r="AB147" s="7"/>
      <c r="AC147" s="7"/>
      <c r="AD147" s="7"/>
      <c r="AE147" s="8"/>
      <c r="AF147" s="9" t="s">
        <v>765</v>
      </c>
      <c r="AG147" s="9" t="s">
        <v>96</v>
      </c>
      <c r="AH147" s="7" t="s">
        <v>98</v>
      </c>
      <c r="AI147" s="7" t="s">
        <v>98</v>
      </c>
      <c r="AJ147" s="7" t="s">
        <v>98</v>
      </c>
      <c r="AK147" s="7" t="s">
        <v>98</v>
      </c>
      <c r="AL147" s="7" t="s">
        <v>98</v>
      </c>
      <c r="AM147" s="7" t="s">
        <v>98</v>
      </c>
      <c r="AN147" s="7" t="s">
        <v>98</v>
      </c>
      <c r="AO147" s="7" t="s">
        <v>98</v>
      </c>
      <c r="AP147" s="7" t="s">
        <v>98</v>
      </c>
      <c r="AQ147" s="7" t="s">
        <v>98</v>
      </c>
      <c r="AR147" s="7" t="s">
        <v>98</v>
      </c>
      <c r="AS147" s="7" t="s">
        <v>98</v>
      </c>
      <c r="AT147" s="7" t="s">
        <v>98</v>
      </c>
      <c r="AU147" s="7" t="s">
        <v>98</v>
      </c>
      <c r="AV147" s="7" t="s">
        <v>98</v>
      </c>
      <c r="AW147" s="7" t="s">
        <v>98</v>
      </c>
      <c r="AX147" s="7" t="s">
        <v>98</v>
      </c>
      <c r="AY147" s="7" t="s">
        <v>98</v>
      </c>
      <c r="AZ147" s="7" t="s">
        <v>98</v>
      </c>
      <c r="BA147" s="7" t="s">
        <v>98</v>
      </c>
      <c r="BB147" s="7" t="s">
        <v>98</v>
      </c>
      <c r="BC147" s="7" t="s">
        <v>98</v>
      </c>
      <c r="BD147" s="7" t="s">
        <v>98</v>
      </c>
      <c r="BE147" s="7" t="s">
        <v>98</v>
      </c>
      <c r="BF147" s="7" t="s">
        <v>98</v>
      </c>
      <c r="BG147" s="7" t="s">
        <v>98</v>
      </c>
      <c r="BH147" s="7" t="s">
        <v>98</v>
      </c>
      <c r="BI147" s="7" t="s">
        <v>98</v>
      </c>
      <c r="BJ147" s="7" t="s">
        <v>98</v>
      </c>
      <c r="BK147" s="7" t="s">
        <v>98</v>
      </c>
      <c r="BL147" s="7" t="s">
        <v>98</v>
      </c>
      <c r="BM147" s="7" t="s">
        <v>97</v>
      </c>
      <c r="BN147" s="7" t="s">
        <v>97</v>
      </c>
      <c r="BO147" s="7" t="s">
        <v>98</v>
      </c>
      <c r="BP147" s="7" t="s">
        <v>98</v>
      </c>
      <c r="BQ147" s="7" t="s">
        <v>98</v>
      </c>
      <c r="BR147" s="7" t="s">
        <v>98</v>
      </c>
      <c r="BS147" s="7" t="s">
        <v>98</v>
      </c>
      <c r="BT147" s="7" t="s">
        <v>98</v>
      </c>
      <c r="BU147" s="7" t="s">
        <v>98</v>
      </c>
      <c r="BV147" s="7" t="s">
        <v>98</v>
      </c>
      <c r="BW147" s="7" t="s">
        <v>98</v>
      </c>
      <c r="BX147" s="7" t="s">
        <v>98</v>
      </c>
      <c r="BY147" s="7" t="s">
        <v>98</v>
      </c>
      <c r="BZ147" s="7" t="s">
        <v>98</v>
      </c>
      <c r="CA147" s="7" t="s">
        <v>98</v>
      </c>
      <c r="CB147" s="7" t="s">
        <v>98</v>
      </c>
      <c r="CC147" s="7" t="s">
        <v>98</v>
      </c>
      <c r="CD147" s="7" t="s">
        <v>98</v>
      </c>
      <c r="CE147" s="7" t="s">
        <v>98</v>
      </c>
      <c r="CF147" s="7" t="s">
        <v>98</v>
      </c>
      <c r="CG147" s="7" t="s">
        <v>98</v>
      </c>
      <c r="CH147" s="7" t="s">
        <v>98</v>
      </c>
      <c r="CI147" s="6" t="n">
        <f aca="false">SUMIF($AH147:$CH147,35,Base!$B$5:$BB$5)*7*$Z147</f>
        <v>0</v>
      </c>
      <c r="CJ147" s="6" t="n">
        <f aca="false">SUMIF($AH147:$CH147,"PR",Base!$B$5:$BB$5)*7*$Z147</f>
        <v>171500</v>
      </c>
      <c r="CK147" s="6"/>
      <c r="CL147" s="6"/>
    </row>
    <row r="148" customFormat="false" ht="13.8" hidden="false" customHeight="false" outlineLevel="0" collapsed="false">
      <c r="A148" s="7" t="s">
        <v>77</v>
      </c>
      <c r="B148" s="7" t="s">
        <v>78</v>
      </c>
      <c r="C148" s="7" t="s">
        <v>756</v>
      </c>
      <c r="D148" s="7" t="s">
        <v>782</v>
      </c>
      <c r="E148" s="7" t="s">
        <v>783</v>
      </c>
      <c r="F148" s="7" t="s">
        <v>17</v>
      </c>
      <c r="G148" s="7" t="s">
        <v>784</v>
      </c>
      <c r="H148" s="7" t="s">
        <v>785</v>
      </c>
      <c r="I148" s="7" t="s">
        <v>84</v>
      </c>
      <c r="J148" s="7" t="s">
        <v>85</v>
      </c>
      <c r="K148" s="8" t="n">
        <v>93950148608</v>
      </c>
      <c r="L148" s="7"/>
      <c r="M148" s="8" t="n">
        <v>0</v>
      </c>
      <c r="N148" s="7"/>
      <c r="O148" s="7" t="s">
        <v>786</v>
      </c>
      <c r="P148" s="7" t="s">
        <v>87</v>
      </c>
      <c r="Q148" s="8" t="s">
        <v>763</v>
      </c>
      <c r="R148" s="8" t="s">
        <v>763</v>
      </c>
      <c r="S148" s="8" t="s">
        <v>110</v>
      </c>
      <c r="T148" s="8" t="s">
        <v>764</v>
      </c>
      <c r="U148" s="7" t="s">
        <v>94</v>
      </c>
      <c r="V148" s="7" t="s">
        <v>92</v>
      </c>
      <c r="W148" s="7"/>
      <c r="X148" s="7"/>
      <c r="Y148" s="7" t="s">
        <v>179</v>
      </c>
      <c r="Z148" s="8" t="s">
        <v>764</v>
      </c>
      <c r="AA148" s="7"/>
      <c r="AB148" s="7"/>
      <c r="AC148" s="7"/>
      <c r="AD148" s="7"/>
      <c r="AE148" s="8"/>
      <c r="AF148" s="9" t="s">
        <v>765</v>
      </c>
      <c r="AG148" s="9" t="s">
        <v>96</v>
      </c>
      <c r="AH148" s="7" t="s">
        <v>98</v>
      </c>
      <c r="AI148" s="7" t="s">
        <v>98</v>
      </c>
      <c r="AJ148" s="7" t="s">
        <v>98</v>
      </c>
      <c r="AK148" s="7" t="s">
        <v>98</v>
      </c>
      <c r="AL148" s="7" t="s">
        <v>98</v>
      </c>
      <c r="AM148" s="7" t="s">
        <v>98</v>
      </c>
      <c r="AN148" s="7" t="s">
        <v>98</v>
      </c>
      <c r="AO148" s="7" t="s">
        <v>98</v>
      </c>
      <c r="AP148" s="7" t="s">
        <v>98</v>
      </c>
      <c r="AQ148" s="7" t="s">
        <v>98</v>
      </c>
      <c r="AR148" s="7" t="s">
        <v>98</v>
      </c>
      <c r="AS148" s="7" t="s">
        <v>98</v>
      </c>
      <c r="AT148" s="7" t="s">
        <v>98</v>
      </c>
      <c r="AU148" s="7" t="s">
        <v>98</v>
      </c>
      <c r="AV148" s="7" t="s">
        <v>98</v>
      </c>
      <c r="AW148" s="7" t="s">
        <v>98</v>
      </c>
      <c r="AX148" s="7" t="s">
        <v>98</v>
      </c>
      <c r="AY148" s="7" t="s">
        <v>98</v>
      </c>
      <c r="AZ148" s="7" t="s">
        <v>98</v>
      </c>
      <c r="BA148" s="7" t="s">
        <v>98</v>
      </c>
      <c r="BB148" s="7" t="s">
        <v>98</v>
      </c>
      <c r="BC148" s="7" t="s">
        <v>98</v>
      </c>
      <c r="BD148" s="7" t="s">
        <v>98</v>
      </c>
      <c r="BE148" s="7" t="s">
        <v>98</v>
      </c>
      <c r="BF148" s="7" t="s">
        <v>98</v>
      </c>
      <c r="BG148" s="7" t="s">
        <v>98</v>
      </c>
      <c r="BH148" s="7" t="s">
        <v>98</v>
      </c>
      <c r="BI148" s="7" t="s">
        <v>98</v>
      </c>
      <c r="BJ148" s="7" t="s">
        <v>98</v>
      </c>
      <c r="BK148" s="7" t="s">
        <v>98</v>
      </c>
      <c r="BL148" s="7" t="s">
        <v>98</v>
      </c>
      <c r="BM148" s="7" t="s">
        <v>97</v>
      </c>
      <c r="BN148" s="7" t="s">
        <v>97</v>
      </c>
      <c r="BO148" s="7" t="s">
        <v>98</v>
      </c>
      <c r="BP148" s="7" t="s">
        <v>98</v>
      </c>
      <c r="BQ148" s="7" t="s">
        <v>98</v>
      </c>
      <c r="BR148" s="7" t="s">
        <v>98</v>
      </c>
      <c r="BS148" s="7" t="s">
        <v>98</v>
      </c>
      <c r="BT148" s="7" t="s">
        <v>98</v>
      </c>
      <c r="BU148" s="7" t="s">
        <v>98</v>
      </c>
      <c r="BV148" s="7" t="s">
        <v>98</v>
      </c>
      <c r="BW148" s="7" t="s">
        <v>98</v>
      </c>
      <c r="BX148" s="7" t="s">
        <v>98</v>
      </c>
      <c r="BY148" s="7" t="s">
        <v>98</v>
      </c>
      <c r="BZ148" s="7" t="s">
        <v>98</v>
      </c>
      <c r="CA148" s="7" t="s">
        <v>98</v>
      </c>
      <c r="CB148" s="7" t="s">
        <v>98</v>
      </c>
      <c r="CC148" s="7" t="s">
        <v>98</v>
      </c>
      <c r="CD148" s="7" t="s">
        <v>98</v>
      </c>
      <c r="CE148" s="7" t="s">
        <v>98</v>
      </c>
      <c r="CF148" s="7" t="s">
        <v>98</v>
      </c>
      <c r="CG148" s="7" t="s">
        <v>98</v>
      </c>
      <c r="CH148" s="7" t="s">
        <v>98</v>
      </c>
      <c r="CI148" s="6" t="n">
        <f aca="false">SUMIF($AH148:$CH148,35,Base!$B$5:$BB$5)*7*$Z148</f>
        <v>0</v>
      </c>
      <c r="CJ148" s="6" t="n">
        <f aca="false">SUMIF($AH148:$CH148,"PR",Base!$B$5:$BB$5)*7*$Z148</f>
        <v>171500</v>
      </c>
      <c r="CK148" s="6"/>
      <c r="CL148" s="6"/>
    </row>
    <row r="149" customFormat="false" ht="13.8" hidden="false" customHeight="false" outlineLevel="0" collapsed="false">
      <c r="A149" s="7" t="s">
        <v>77</v>
      </c>
      <c r="B149" s="7" t="s">
        <v>78</v>
      </c>
      <c r="C149" s="7" t="s">
        <v>756</v>
      </c>
      <c r="D149" s="7" t="s">
        <v>787</v>
      </c>
      <c r="E149" s="7" t="s">
        <v>788</v>
      </c>
      <c r="F149" s="7" t="s">
        <v>17</v>
      </c>
      <c r="G149" s="7" t="s">
        <v>789</v>
      </c>
      <c r="H149" s="7" t="s">
        <v>789</v>
      </c>
      <c r="I149" s="7" t="s">
        <v>84</v>
      </c>
      <c r="J149" s="7" t="s">
        <v>85</v>
      </c>
      <c r="K149" s="8" t="n">
        <v>93950148608</v>
      </c>
      <c r="L149" s="7"/>
      <c r="M149" s="8" t="n">
        <v>0</v>
      </c>
      <c r="N149" s="7"/>
      <c r="O149" s="7" t="s">
        <v>790</v>
      </c>
      <c r="P149" s="7" t="s">
        <v>87</v>
      </c>
      <c r="Q149" s="8" t="s">
        <v>763</v>
      </c>
      <c r="R149" s="8" t="s">
        <v>763</v>
      </c>
      <c r="S149" s="8" t="s">
        <v>110</v>
      </c>
      <c r="T149" s="8" t="s">
        <v>764</v>
      </c>
      <c r="U149" s="7" t="s">
        <v>94</v>
      </c>
      <c r="V149" s="7" t="s">
        <v>92</v>
      </c>
      <c r="W149" s="7"/>
      <c r="X149" s="7"/>
      <c r="Y149" s="7" t="s">
        <v>179</v>
      </c>
      <c r="Z149" s="8" t="s">
        <v>764</v>
      </c>
      <c r="AA149" s="7"/>
      <c r="AB149" s="7"/>
      <c r="AC149" s="7"/>
      <c r="AD149" s="7"/>
      <c r="AE149" s="8"/>
      <c r="AF149" s="9" t="s">
        <v>765</v>
      </c>
      <c r="AG149" s="9" t="s">
        <v>96</v>
      </c>
      <c r="AH149" s="7" t="s">
        <v>98</v>
      </c>
      <c r="AI149" s="7" t="s">
        <v>98</v>
      </c>
      <c r="AJ149" s="7" t="s">
        <v>98</v>
      </c>
      <c r="AK149" s="7" t="s">
        <v>98</v>
      </c>
      <c r="AL149" s="7" t="s">
        <v>98</v>
      </c>
      <c r="AM149" s="7" t="s">
        <v>98</v>
      </c>
      <c r="AN149" s="7" t="s">
        <v>98</v>
      </c>
      <c r="AO149" s="7" t="s">
        <v>98</v>
      </c>
      <c r="AP149" s="7" t="s">
        <v>98</v>
      </c>
      <c r="AQ149" s="7" t="s">
        <v>98</v>
      </c>
      <c r="AR149" s="7" t="s">
        <v>98</v>
      </c>
      <c r="AS149" s="7" t="s">
        <v>98</v>
      </c>
      <c r="AT149" s="7" t="s">
        <v>98</v>
      </c>
      <c r="AU149" s="7" t="s">
        <v>98</v>
      </c>
      <c r="AV149" s="7" t="s">
        <v>98</v>
      </c>
      <c r="AW149" s="7" t="s">
        <v>98</v>
      </c>
      <c r="AX149" s="7" t="s">
        <v>98</v>
      </c>
      <c r="AY149" s="7" t="s">
        <v>98</v>
      </c>
      <c r="AZ149" s="7" t="s">
        <v>98</v>
      </c>
      <c r="BA149" s="7" t="s">
        <v>98</v>
      </c>
      <c r="BB149" s="7" t="s">
        <v>98</v>
      </c>
      <c r="BC149" s="7" t="s">
        <v>98</v>
      </c>
      <c r="BD149" s="7" t="s">
        <v>98</v>
      </c>
      <c r="BE149" s="7" t="s">
        <v>98</v>
      </c>
      <c r="BF149" s="7" t="s">
        <v>98</v>
      </c>
      <c r="BG149" s="7" t="s">
        <v>98</v>
      </c>
      <c r="BH149" s="7" t="s">
        <v>98</v>
      </c>
      <c r="BI149" s="7" t="s">
        <v>98</v>
      </c>
      <c r="BJ149" s="7" t="s">
        <v>98</v>
      </c>
      <c r="BK149" s="7" t="s">
        <v>98</v>
      </c>
      <c r="BL149" s="7" t="s">
        <v>98</v>
      </c>
      <c r="BM149" s="7" t="s">
        <v>97</v>
      </c>
      <c r="BN149" s="7" t="s">
        <v>97</v>
      </c>
      <c r="BO149" s="7" t="s">
        <v>98</v>
      </c>
      <c r="BP149" s="7" t="s">
        <v>98</v>
      </c>
      <c r="BQ149" s="7" t="s">
        <v>98</v>
      </c>
      <c r="BR149" s="7" t="s">
        <v>98</v>
      </c>
      <c r="BS149" s="7" t="s">
        <v>98</v>
      </c>
      <c r="BT149" s="7" t="s">
        <v>98</v>
      </c>
      <c r="BU149" s="7" t="s">
        <v>98</v>
      </c>
      <c r="BV149" s="7" t="s">
        <v>98</v>
      </c>
      <c r="BW149" s="7" t="s">
        <v>98</v>
      </c>
      <c r="BX149" s="7" t="s">
        <v>98</v>
      </c>
      <c r="BY149" s="7" t="s">
        <v>98</v>
      </c>
      <c r="BZ149" s="7" t="s">
        <v>98</v>
      </c>
      <c r="CA149" s="7" t="s">
        <v>98</v>
      </c>
      <c r="CB149" s="7" t="s">
        <v>98</v>
      </c>
      <c r="CC149" s="7" t="s">
        <v>98</v>
      </c>
      <c r="CD149" s="7" t="s">
        <v>98</v>
      </c>
      <c r="CE149" s="7" t="s">
        <v>98</v>
      </c>
      <c r="CF149" s="7" t="s">
        <v>98</v>
      </c>
      <c r="CG149" s="7" t="s">
        <v>98</v>
      </c>
      <c r="CH149" s="7" t="s">
        <v>98</v>
      </c>
      <c r="CI149" s="6" t="n">
        <f aca="false">SUMIF($AH149:$CH149,35,Base!$B$5:$BB$5)*7*$Z149</f>
        <v>0</v>
      </c>
      <c r="CJ149" s="6" t="n">
        <f aca="false">SUMIF($AH149:$CH149,"PR",Base!$B$5:$BB$5)*7*$Z149</f>
        <v>171500</v>
      </c>
      <c r="CK149" s="6"/>
      <c r="CL149" s="6"/>
    </row>
    <row r="150" customFormat="false" ht="13.8" hidden="false" customHeight="false" outlineLevel="0" collapsed="false">
      <c r="A150" s="7" t="s">
        <v>77</v>
      </c>
      <c r="B150" s="7" t="s">
        <v>78</v>
      </c>
      <c r="C150" s="7" t="s">
        <v>194</v>
      </c>
      <c r="D150" s="7" t="s">
        <v>791</v>
      </c>
      <c r="E150" s="7" t="s">
        <v>792</v>
      </c>
      <c r="F150" s="7" t="s">
        <v>17</v>
      </c>
      <c r="G150" s="7" t="s">
        <v>415</v>
      </c>
      <c r="H150" s="7" t="s">
        <v>416</v>
      </c>
      <c r="I150" s="7" t="s">
        <v>84</v>
      </c>
      <c r="J150" s="7" t="s">
        <v>85</v>
      </c>
      <c r="K150" s="8" t="n">
        <v>0</v>
      </c>
      <c r="L150" s="7"/>
      <c r="M150" s="8" t="n">
        <v>0</v>
      </c>
      <c r="N150" s="7" t="s">
        <v>793</v>
      </c>
      <c r="O150" s="7" t="s">
        <v>198</v>
      </c>
      <c r="P150" s="7" t="s">
        <v>124</v>
      </c>
      <c r="Q150" s="8" t="s">
        <v>794</v>
      </c>
      <c r="R150" s="8" t="s">
        <v>795</v>
      </c>
      <c r="S150" s="8" t="s">
        <v>347</v>
      </c>
      <c r="T150" s="8" t="s">
        <v>109</v>
      </c>
      <c r="U150" s="7" t="s">
        <v>87</v>
      </c>
      <c r="V150" s="7" t="s">
        <v>92</v>
      </c>
      <c r="W150" s="7"/>
      <c r="X150" s="7"/>
      <c r="Y150" s="7" t="s">
        <v>93</v>
      </c>
      <c r="Z150" s="8" t="s">
        <v>94</v>
      </c>
      <c r="AA150" s="7"/>
      <c r="AB150" s="7"/>
      <c r="AC150" s="7"/>
      <c r="AD150" s="7"/>
      <c r="AE150" s="8"/>
      <c r="AF150" s="9" t="s">
        <v>383</v>
      </c>
      <c r="AG150" s="9" t="s">
        <v>796</v>
      </c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 t="s">
        <v>97</v>
      </c>
      <c r="BN150" s="7" t="s">
        <v>97</v>
      </c>
      <c r="BO150" s="7"/>
      <c r="BP150" s="7"/>
      <c r="BQ150" s="7"/>
      <c r="BR150" s="7"/>
      <c r="BS150" s="7"/>
      <c r="BT150" s="7"/>
      <c r="BU150" s="7" t="s">
        <v>98</v>
      </c>
      <c r="BV150" s="7" t="s">
        <v>98</v>
      </c>
      <c r="BW150" s="7" t="s">
        <v>98</v>
      </c>
      <c r="BX150" s="7" t="s">
        <v>98</v>
      </c>
      <c r="BY150" s="7" t="s">
        <v>98</v>
      </c>
      <c r="BZ150" s="7" t="s">
        <v>98</v>
      </c>
      <c r="CA150" s="7" t="s">
        <v>98</v>
      </c>
      <c r="CB150" s="7" t="s">
        <v>98</v>
      </c>
      <c r="CC150" s="7" t="s">
        <v>98</v>
      </c>
      <c r="CD150" s="7" t="s">
        <v>98</v>
      </c>
      <c r="CE150" s="7" t="s">
        <v>98</v>
      </c>
      <c r="CF150" s="7" t="s">
        <v>98</v>
      </c>
      <c r="CG150" s="7" t="s">
        <v>98</v>
      </c>
      <c r="CH150" s="7" t="s">
        <v>98</v>
      </c>
      <c r="CI150" s="6" t="n">
        <f aca="false">SUMIF($AH150:$CH150,35,Base!$B$5:$BB$5)*7*$Z150</f>
        <v>0</v>
      </c>
      <c r="CJ150" s="6" t="n">
        <f aca="false">SUMIF($AH150:$CH150,"PR",Base!$B$5:$BB$5)*7*$Z150</f>
        <v>924</v>
      </c>
      <c r="CK150" s="6"/>
      <c r="CL150" s="6"/>
    </row>
    <row r="151" customFormat="false" ht="13.8" hidden="false" customHeight="false" outlineLevel="0" collapsed="false">
      <c r="A151" s="7" t="s">
        <v>77</v>
      </c>
      <c r="B151" s="7" t="s">
        <v>78</v>
      </c>
      <c r="C151" s="7" t="s">
        <v>194</v>
      </c>
      <c r="D151" s="7" t="s">
        <v>791</v>
      </c>
      <c r="E151" s="7" t="s">
        <v>792</v>
      </c>
      <c r="F151" s="7" t="s">
        <v>17</v>
      </c>
      <c r="G151" s="7" t="s">
        <v>415</v>
      </c>
      <c r="H151" s="7" t="s">
        <v>416</v>
      </c>
      <c r="I151" s="7" t="s">
        <v>84</v>
      </c>
      <c r="J151" s="7" t="s">
        <v>85</v>
      </c>
      <c r="K151" s="8" t="n">
        <v>0</v>
      </c>
      <c r="L151" s="7"/>
      <c r="M151" s="8" t="n">
        <v>0</v>
      </c>
      <c r="N151" s="7" t="s">
        <v>793</v>
      </c>
      <c r="O151" s="7" t="s">
        <v>198</v>
      </c>
      <c r="P151" s="7" t="s">
        <v>124</v>
      </c>
      <c r="Q151" s="8" t="s">
        <v>794</v>
      </c>
      <c r="R151" s="8" t="s">
        <v>795</v>
      </c>
      <c r="S151" s="8" t="s">
        <v>347</v>
      </c>
      <c r="T151" s="8" t="s">
        <v>109</v>
      </c>
      <c r="U151" s="7" t="s">
        <v>87</v>
      </c>
      <c r="V151" s="7" t="s">
        <v>92</v>
      </c>
      <c r="W151" s="7"/>
      <c r="X151" s="7"/>
      <c r="Y151" s="7" t="s">
        <v>99</v>
      </c>
      <c r="Z151" s="8" t="s">
        <v>100</v>
      </c>
      <c r="AA151" s="7"/>
      <c r="AB151" s="7"/>
      <c r="AC151" s="7"/>
      <c r="AD151" s="7"/>
      <c r="AE151" s="8"/>
      <c r="AF151" s="9" t="s">
        <v>383</v>
      </c>
      <c r="AG151" s="9" t="s">
        <v>796</v>
      </c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 t="s">
        <v>97</v>
      </c>
      <c r="BN151" s="7" t="s">
        <v>97</v>
      </c>
      <c r="BO151" s="7"/>
      <c r="BP151" s="7"/>
      <c r="BQ151" s="7"/>
      <c r="BR151" s="7"/>
      <c r="BS151" s="7"/>
      <c r="BT151" s="7"/>
      <c r="BU151" s="7" t="s">
        <v>98</v>
      </c>
      <c r="BV151" s="7" t="s">
        <v>98</v>
      </c>
      <c r="BW151" s="7" t="s">
        <v>98</v>
      </c>
      <c r="BX151" s="7" t="s">
        <v>98</v>
      </c>
      <c r="BY151" s="7" t="s">
        <v>98</v>
      </c>
      <c r="BZ151" s="7" t="s">
        <v>98</v>
      </c>
      <c r="CA151" s="7" t="s">
        <v>98</v>
      </c>
      <c r="CB151" s="7" t="s">
        <v>98</v>
      </c>
      <c r="CC151" s="7" t="s">
        <v>98</v>
      </c>
      <c r="CD151" s="7" t="s">
        <v>98</v>
      </c>
      <c r="CE151" s="7" t="s">
        <v>98</v>
      </c>
      <c r="CF151" s="7" t="s">
        <v>98</v>
      </c>
      <c r="CG151" s="7" t="s">
        <v>98</v>
      </c>
      <c r="CH151" s="7" t="s">
        <v>98</v>
      </c>
      <c r="CI151" s="6" t="n">
        <f aca="false">SUMIF($AH151:$CH151,35,Base!$B$5:$BB$5)*7*$Z151</f>
        <v>0</v>
      </c>
      <c r="CJ151" s="6" t="n">
        <f aca="false">SUMIF($AH151:$CH151,"PR",Base!$B$5:$BB$5)*7*$Z151</f>
        <v>4620</v>
      </c>
      <c r="CK151" s="6"/>
      <c r="CL151" s="6"/>
    </row>
    <row r="152" customFormat="false" ht="13.8" hidden="false" customHeight="false" outlineLevel="0" collapsed="false">
      <c r="A152" s="7" t="s">
        <v>77</v>
      </c>
      <c r="B152" s="7" t="s">
        <v>78</v>
      </c>
      <c r="C152" s="7" t="s">
        <v>194</v>
      </c>
      <c r="D152" s="7" t="s">
        <v>791</v>
      </c>
      <c r="E152" s="7" t="s">
        <v>792</v>
      </c>
      <c r="F152" s="7" t="s">
        <v>17</v>
      </c>
      <c r="G152" s="7" t="s">
        <v>415</v>
      </c>
      <c r="H152" s="7" t="s">
        <v>416</v>
      </c>
      <c r="I152" s="7" t="s">
        <v>84</v>
      </c>
      <c r="J152" s="7" t="s">
        <v>85</v>
      </c>
      <c r="K152" s="8" t="n">
        <v>0</v>
      </c>
      <c r="L152" s="7"/>
      <c r="M152" s="8" t="n">
        <v>0</v>
      </c>
      <c r="N152" s="7" t="s">
        <v>793</v>
      </c>
      <c r="O152" s="7" t="s">
        <v>198</v>
      </c>
      <c r="P152" s="7" t="s">
        <v>124</v>
      </c>
      <c r="Q152" s="8" t="s">
        <v>794</v>
      </c>
      <c r="R152" s="8" t="s">
        <v>795</v>
      </c>
      <c r="S152" s="8" t="s">
        <v>347</v>
      </c>
      <c r="T152" s="8" t="s">
        <v>109</v>
      </c>
      <c r="U152" s="7" t="s">
        <v>87</v>
      </c>
      <c r="V152" s="7" t="s">
        <v>92</v>
      </c>
      <c r="W152" s="7"/>
      <c r="X152" s="7"/>
      <c r="Y152" s="7" t="s">
        <v>101</v>
      </c>
      <c r="Z152" s="8" t="s">
        <v>94</v>
      </c>
      <c r="AA152" s="7"/>
      <c r="AB152" s="7"/>
      <c r="AC152" s="7"/>
      <c r="AD152" s="7"/>
      <c r="AE152" s="8"/>
      <c r="AF152" s="9" t="s">
        <v>383</v>
      </c>
      <c r="AG152" s="9" t="s">
        <v>796</v>
      </c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 t="s">
        <v>97</v>
      </c>
      <c r="BN152" s="7" t="s">
        <v>97</v>
      </c>
      <c r="BO152" s="7"/>
      <c r="BP152" s="7"/>
      <c r="BQ152" s="7"/>
      <c r="BR152" s="7"/>
      <c r="BS152" s="7"/>
      <c r="BT152" s="7"/>
      <c r="BU152" s="7" t="s">
        <v>98</v>
      </c>
      <c r="BV152" s="7" t="s">
        <v>98</v>
      </c>
      <c r="BW152" s="7" t="s">
        <v>98</v>
      </c>
      <c r="BX152" s="7" t="s">
        <v>98</v>
      </c>
      <c r="BY152" s="7" t="s">
        <v>98</v>
      </c>
      <c r="BZ152" s="7" t="s">
        <v>98</v>
      </c>
      <c r="CA152" s="7" t="s">
        <v>98</v>
      </c>
      <c r="CB152" s="7" t="s">
        <v>98</v>
      </c>
      <c r="CC152" s="7" t="s">
        <v>98</v>
      </c>
      <c r="CD152" s="7" t="s">
        <v>98</v>
      </c>
      <c r="CE152" s="7" t="s">
        <v>98</v>
      </c>
      <c r="CF152" s="7" t="s">
        <v>98</v>
      </c>
      <c r="CG152" s="7" t="s">
        <v>98</v>
      </c>
      <c r="CH152" s="7" t="s">
        <v>98</v>
      </c>
      <c r="CI152" s="6" t="n">
        <f aca="false">SUMIF($AH152:$CH152,35,Base!$B$5:$BB$5)*7*$Z152</f>
        <v>0</v>
      </c>
      <c r="CJ152" s="6" t="n">
        <f aca="false">SUMIF($AH152:$CH152,"PR",Base!$B$5:$BB$5)*7*$Z152</f>
        <v>924</v>
      </c>
      <c r="CK152" s="6"/>
      <c r="CL152" s="6"/>
    </row>
    <row r="153" customFormat="false" ht="13.8" hidden="false" customHeight="false" outlineLevel="0" collapsed="false">
      <c r="A153" s="7" t="s">
        <v>77</v>
      </c>
      <c r="B153" s="7" t="s">
        <v>78</v>
      </c>
      <c r="C153" s="7" t="s">
        <v>194</v>
      </c>
      <c r="D153" s="7" t="s">
        <v>791</v>
      </c>
      <c r="E153" s="7" t="s">
        <v>792</v>
      </c>
      <c r="F153" s="7" t="s">
        <v>17</v>
      </c>
      <c r="G153" s="7" t="s">
        <v>415</v>
      </c>
      <c r="H153" s="7" t="s">
        <v>416</v>
      </c>
      <c r="I153" s="7" t="s">
        <v>84</v>
      </c>
      <c r="J153" s="7" t="s">
        <v>85</v>
      </c>
      <c r="K153" s="8" t="n">
        <v>0</v>
      </c>
      <c r="L153" s="7"/>
      <c r="M153" s="8" t="n">
        <v>0</v>
      </c>
      <c r="N153" s="7" t="s">
        <v>793</v>
      </c>
      <c r="O153" s="7" t="s">
        <v>198</v>
      </c>
      <c r="P153" s="7" t="s">
        <v>124</v>
      </c>
      <c r="Q153" s="8" t="s">
        <v>794</v>
      </c>
      <c r="R153" s="8" t="s">
        <v>795</v>
      </c>
      <c r="S153" s="8" t="s">
        <v>347</v>
      </c>
      <c r="T153" s="8" t="s">
        <v>109</v>
      </c>
      <c r="U153" s="7" t="s">
        <v>87</v>
      </c>
      <c r="V153" s="7" t="s">
        <v>92</v>
      </c>
      <c r="W153" s="7"/>
      <c r="X153" s="7"/>
      <c r="Y153" s="7" t="s">
        <v>112</v>
      </c>
      <c r="Z153" s="8" t="s">
        <v>87</v>
      </c>
      <c r="AA153" s="7"/>
      <c r="AB153" s="7"/>
      <c r="AC153" s="7"/>
      <c r="AD153" s="7"/>
      <c r="AE153" s="8"/>
      <c r="AF153" s="9" t="s">
        <v>383</v>
      </c>
      <c r="AG153" s="9" t="s">
        <v>796</v>
      </c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 t="s">
        <v>97</v>
      </c>
      <c r="BN153" s="7" t="s">
        <v>97</v>
      </c>
      <c r="BO153" s="7"/>
      <c r="BP153" s="7"/>
      <c r="BQ153" s="7"/>
      <c r="BR153" s="7"/>
      <c r="BS153" s="7"/>
      <c r="BT153" s="7"/>
      <c r="BU153" s="7" t="s">
        <v>98</v>
      </c>
      <c r="BV153" s="7" t="s">
        <v>98</v>
      </c>
      <c r="BW153" s="7" t="s">
        <v>98</v>
      </c>
      <c r="BX153" s="7" t="s">
        <v>98</v>
      </c>
      <c r="BY153" s="7" t="s">
        <v>98</v>
      </c>
      <c r="BZ153" s="7" t="s">
        <v>98</v>
      </c>
      <c r="CA153" s="7" t="s">
        <v>98</v>
      </c>
      <c r="CB153" s="7" t="s">
        <v>98</v>
      </c>
      <c r="CC153" s="7" t="s">
        <v>98</v>
      </c>
      <c r="CD153" s="7" t="s">
        <v>98</v>
      </c>
      <c r="CE153" s="7" t="s">
        <v>98</v>
      </c>
      <c r="CF153" s="7" t="s">
        <v>98</v>
      </c>
      <c r="CG153" s="7" t="s">
        <v>98</v>
      </c>
      <c r="CH153" s="7" t="s">
        <v>98</v>
      </c>
      <c r="CI153" s="6" t="n">
        <f aca="false">SUMIF($AH153:$CH153,35,Base!$B$5:$BB$5)*7*$Z153</f>
        <v>0</v>
      </c>
      <c r="CJ153" s="6" t="n">
        <f aca="false">SUMIF($AH153:$CH153,"PR",Base!$B$5:$BB$5)*7*$Z153</f>
        <v>462</v>
      </c>
      <c r="CK153" s="6"/>
      <c r="CL153" s="6"/>
    </row>
    <row r="154" customFormat="false" ht="13.8" hidden="false" customHeight="false" outlineLevel="0" collapsed="false">
      <c r="A154" s="7" t="s">
        <v>77</v>
      </c>
      <c r="B154" s="7" t="s">
        <v>78</v>
      </c>
      <c r="C154" s="7" t="s">
        <v>194</v>
      </c>
      <c r="D154" s="7" t="s">
        <v>791</v>
      </c>
      <c r="E154" s="7" t="s">
        <v>792</v>
      </c>
      <c r="F154" s="7" t="s">
        <v>17</v>
      </c>
      <c r="G154" s="7" t="s">
        <v>415</v>
      </c>
      <c r="H154" s="7" t="s">
        <v>416</v>
      </c>
      <c r="I154" s="7" t="s">
        <v>84</v>
      </c>
      <c r="J154" s="7" t="s">
        <v>85</v>
      </c>
      <c r="K154" s="8" t="n">
        <v>0</v>
      </c>
      <c r="L154" s="7"/>
      <c r="M154" s="8" t="n">
        <v>0</v>
      </c>
      <c r="N154" s="7" t="s">
        <v>793</v>
      </c>
      <c r="O154" s="7" t="s">
        <v>198</v>
      </c>
      <c r="P154" s="7" t="s">
        <v>124</v>
      </c>
      <c r="Q154" s="8" t="s">
        <v>794</v>
      </c>
      <c r="R154" s="8" t="s">
        <v>795</v>
      </c>
      <c r="S154" s="8" t="s">
        <v>347</v>
      </c>
      <c r="T154" s="8" t="s">
        <v>109</v>
      </c>
      <c r="U154" s="7" t="s">
        <v>87</v>
      </c>
      <c r="V154" s="7" t="s">
        <v>92</v>
      </c>
      <c r="W154" s="7"/>
      <c r="X154" s="7"/>
      <c r="Y154" s="7" t="s">
        <v>102</v>
      </c>
      <c r="Z154" s="8" t="s">
        <v>87</v>
      </c>
      <c r="AA154" s="7"/>
      <c r="AB154" s="7"/>
      <c r="AC154" s="7"/>
      <c r="AD154" s="7"/>
      <c r="AE154" s="8"/>
      <c r="AF154" s="9" t="s">
        <v>383</v>
      </c>
      <c r="AG154" s="9" t="s">
        <v>796</v>
      </c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 t="s">
        <v>97</v>
      </c>
      <c r="BN154" s="7" t="s">
        <v>97</v>
      </c>
      <c r="BO154" s="7"/>
      <c r="BP154" s="7"/>
      <c r="BQ154" s="7"/>
      <c r="BR154" s="7"/>
      <c r="BS154" s="7"/>
      <c r="BT154" s="7"/>
      <c r="BU154" s="7" t="s">
        <v>98</v>
      </c>
      <c r="BV154" s="7" t="s">
        <v>98</v>
      </c>
      <c r="BW154" s="7" t="s">
        <v>98</v>
      </c>
      <c r="BX154" s="7" t="s">
        <v>98</v>
      </c>
      <c r="BY154" s="7" t="s">
        <v>98</v>
      </c>
      <c r="BZ154" s="7" t="s">
        <v>98</v>
      </c>
      <c r="CA154" s="7" t="s">
        <v>98</v>
      </c>
      <c r="CB154" s="7" t="s">
        <v>98</v>
      </c>
      <c r="CC154" s="7" t="s">
        <v>98</v>
      </c>
      <c r="CD154" s="7" t="s">
        <v>98</v>
      </c>
      <c r="CE154" s="7" t="s">
        <v>98</v>
      </c>
      <c r="CF154" s="7" t="s">
        <v>98</v>
      </c>
      <c r="CG154" s="7" t="s">
        <v>98</v>
      </c>
      <c r="CH154" s="7" t="s">
        <v>98</v>
      </c>
      <c r="CI154" s="6" t="n">
        <f aca="false">SUMIF($AH154:$CH154,35,Base!$B$5:$BB$5)*7*$Z154</f>
        <v>0</v>
      </c>
      <c r="CJ154" s="6" t="n">
        <f aca="false">SUMIF($AH154:$CH154,"PR",Base!$B$5:$BB$5)*7*$Z154</f>
        <v>462</v>
      </c>
      <c r="CK154" s="6"/>
      <c r="CL154" s="6"/>
    </row>
    <row r="155" customFormat="false" ht="13.8" hidden="false" customHeight="false" outlineLevel="0" collapsed="false">
      <c r="A155" s="7" t="s">
        <v>77</v>
      </c>
      <c r="B155" s="7" t="s">
        <v>78</v>
      </c>
      <c r="C155" s="7" t="s">
        <v>194</v>
      </c>
      <c r="D155" s="7" t="s">
        <v>797</v>
      </c>
      <c r="E155" s="7" t="s">
        <v>798</v>
      </c>
      <c r="F155" s="7" t="s">
        <v>17</v>
      </c>
      <c r="G155" s="7" t="s">
        <v>415</v>
      </c>
      <c r="H155" s="7" t="s">
        <v>416</v>
      </c>
      <c r="I155" s="7" t="s">
        <v>84</v>
      </c>
      <c r="J155" s="7" t="s">
        <v>85</v>
      </c>
      <c r="K155" s="8" t="n">
        <v>0</v>
      </c>
      <c r="L155" s="7"/>
      <c r="M155" s="8" t="n">
        <v>0</v>
      </c>
      <c r="N155" s="7" t="s">
        <v>799</v>
      </c>
      <c r="O155" s="7" t="s">
        <v>198</v>
      </c>
      <c r="P155" s="7" t="s">
        <v>124</v>
      </c>
      <c r="Q155" s="8" t="s">
        <v>800</v>
      </c>
      <c r="R155" s="8" t="s">
        <v>801</v>
      </c>
      <c r="S155" s="8" t="s">
        <v>347</v>
      </c>
      <c r="T155" s="8" t="s">
        <v>109</v>
      </c>
      <c r="U155" s="7" t="s">
        <v>87</v>
      </c>
      <c r="V155" s="7" t="s">
        <v>92</v>
      </c>
      <c r="W155" s="7"/>
      <c r="X155" s="7"/>
      <c r="Y155" s="7" t="s">
        <v>99</v>
      </c>
      <c r="Z155" s="8" t="s">
        <v>170</v>
      </c>
      <c r="AA155" s="7"/>
      <c r="AB155" s="7"/>
      <c r="AC155" s="7"/>
      <c r="AD155" s="7"/>
      <c r="AE155" s="8"/>
      <c r="AF155" s="9" t="s">
        <v>802</v>
      </c>
      <c r="AG155" s="9" t="s">
        <v>419</v>
      </c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 t="s">
        <v>98</v>
      </c>
      <c r="AZ155" s="7" t="s">
        <v>98</v>
      </c>
      <c r="BA155" s="7" t="s">
        <v>98</v>
      </c>
      <c r="BB155" s="7" t="s">
        <v>98</v>
      </c>
      <c r="BC155" s="7" t="s">
        <v>98</v>
      </c>
      <c r="BD155" s="7" t="s">
        <v>98</v>
      </c>
      <c r="BE155" s="7" t="s">
        <v>98</v>
      </c>
      <c r="BF155" s="7" t="s">
        <v>98</v>
      </c>
      <c r="BG155" s="7" t="s">
        <v>98</v>
      </c>
      <c r="BH155" s="7" t="n">
        <v>35</v>
      </c>
      <c r="BI155" s="7" t="n">
        <v>35</v>
      </c>
      <c r="BJ155" s="7" t="n">
        <v>35</v>
      </c>
      <c r="BK155" s="7" t="n">
        <v>35</v>
      </c>
      <c r="BL155" s="7" t="n">
        <v>35</v>
      </c>
      <c r="BM155" s="7" t="s">
        <v>97</v>
      </c>
      <c r="BN155" s="7" t="s">
        <v>97</v>
      </c>
      <c r="BO155" s="7" t="s">
        <v>98</v>
      </c>
      <c r="BP155" s="7" t="s">
        <v>98</v>
      </c>
      <c r="BQ155" s="7" t="s">
        <v>98</v>
      </c>
      <c r="BR155" s="7" t="s">
        <v>98</v>
      </c>
      <c r="BS155" s="7" t="s">
        <v>98</v>
      </c>
      <c r="BT155" s="7" t="s">
        <v>98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6" t="n">
        <f aca="false">SUMIF($AH155:$CH155,35,Base!$B$5:$BB$5)*7*$Z155</f>
        <v>2625</v>
      </c>
      <c r="CJ155" s="6" t="n">
        <f aca="false">SUMIF($AH155:$CH155,"PR",Base!$B$5:$BB$5)*7*$Z155</f>
        <v>7455</v>
      </c>
      <c r="CK155" s="6"/>
      <c r="CL155" s="6"/>
    </row>
    <row r="156" customFormat="false" ht="13.8" hidden="false" customHeight="false" outlineLevel="0" collapsed="false">
      <c r="A156" s="7" t="s">
        <v>77</v>
      </c>
      <c r="B156" s="7" t="s">
        <v>78</v>
      </c>
      <c r="C156" s="7" t="s">
        <v>118</v>
      </c>
      <c r="D156" s="7" t="s">
        <v>803</v>
      </c>
      <c r="E156" s="7" t="s">
        <v>804</v>
      </c>
      <c r="F156" s="7" t="s">
        <v>17</v>
      </c>
      <c r="G156" s="7" t="s">
        <v>805</v>
      </c>
      <c r="H156" s="7" t="s">
        <v>806</v>
      </c>
      <c r="I156" s="7" t="s">
        <v>84</v>
      </c>
      <c r="J156" s="7" t="s">
        <v>85</v>
      </c>
      <c r="K156" s="8" t="n">
        <v>97004183552</v>
      </c>
      <c r="L156" s="7"/>
      <c r="M156" s="8" t="n">
        <v>0</v>
      </c>
      <c r="N156" s="7"/>
      <c r="O156" s="7" t="s">
        <v>807</v>
      </c>
      <c r="P156" s="7" t="s">
        <v>87</v>
      </c>
      <c r="Q156" s="8" t="s">
        <v>523</v>
      </c>
      <c r="R156" s="8" t="s">
        <v>808</v>
      </c>
      <c r="S156" s="8" t="s">
        <v>647</v>
      </c>
      <c r="T156" s="8" t="s">
        <v>109</v>
      </c>
      <c r="U156" s="7" t="s">
        <v>87</v>
      </c>
      <c r="V156" s="7" t="s">
        <v>92</v>
      </c>
      <c r="W156" s="7"/>
      <c r="X156" s="7"/>
      <c r="Y156" s="7" t="s">
        <v>809</v>
      </c>
      <c r="Z156" s="8" t="s">
        <v>109</v>
      </c>
      <c r="AA156" s="7"/>
      <c r="AB156" s="7"/>
      <c r="AC156" s="7"/>
      <c r="AD156" s="7"/>
      <c r="AE156" s="8"/>
      <c r="AF156" s="9" t="s">
        <v>765</v>
      </c>
      <c r="AG156" s="9" t="s">
        <v>810</v>
      </c>
      <c r="AH156" s="7" t="s">
        <v>98</v>
      </c>
      <c r="AI156" s="7" t="s">
        <v>98</v>
      </c>
      <c r="AJ156" s="7" t="s">
        <v>98</v>
      </c>
      <c r="AK156" s="7" t="n">
        <v>35</v>
      </c>
      <c r="AL156" s="7" t="n">
        <v>35</v>
      </c>
      <c r="AM156" s="7" t="s">
        <v>98</v>
      </c>
      <c r="AN156" s="7" t="s">
        <v>98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 t="s">
        <v>97</v>
      </c>
      <c r="BN156" s="7" t="s">
        <v>97</v>
      </c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6" t="n">
        <f aca="false">SUMIF($AH156:$CH156,35,Base!$B$5:$BB$5)*7*$Z156</f>
        <v>1120</v>
      </c>
      <c r="CJ156" s="6" t="n">
        <f aca="false">SUMIF($AH156:$CH156,"PR",Base!$B$5:$BB$5)*7*$Z156</f>
        <v>2688</v>
      </c>
      <c r="CK156" s="6"/>
      <c r="CL156" s="6"/>
    </row>
    <row r="157" customFormat="false" ht="13.8" hidden="false" customHeight="false" outlineLevel="0" collapsed="false">
      <c r="A157" s="7" t="s">
        <v>77</v>
      </c>
      <c r="B157" s="7" t="s">
        <v>78</v>
      </c>
      <c r="C157" s="7" t="s">
        <v>376</v>
      </c>
      <c r="D157" s="7" t="s">
        <v>811</v>
      </c>
      <c r="E157" s="7" t="s">
        <v>812</v>
      </c>
      <c r="F157" s="7" t="s">
        <v>17</v>
      </c>
      <c r="G157" s="7" t="s">
        <v>490</v>
      </c>
      <c r="H157" s="7" t="s">
        <v>491</v>
      </c>
      <c r="I157" s="7" t="s">
        <v>84</v>
      </c>
      <c r="J157" s="7" t="s">
        <v>85</v>
      </c>
      <c r="K157" s="8" t="n">
        <v>0</v>
      </c>
      <c r="L157" s="7"/>
      <c r="M157" s="8" t="n">
        <v>0</v>
      </c>
      <c r="N157" s="7"/>
      <c r="O157" s="7" t="s">
        <v>492</v>
      </c>
      <c r="P157" s="7" t="s">
        <v>113</v>
      </c>
      <c r="Q157" s="8" t="s">
        <v>813</v>
      </c>
      <c r="R157" s="8" t="s">
        <v>813</v>
      </c>
      <c r="S157" s="8" t="s">
        <v>110</v>
      </c>
      <c r="T157" s="8" t="s">
        <v>155</v>
      </c>
      <c r="U157" s="7" t="s">
        <v>127</v>
      </c>
      <c r="V157" s="7" t="s">
        <v>159</v>
      </c>
      <c r="W157" s="7"/>
      <c r="X157" s="7"/>
      <c r="Y157" s="7" t="s">
        <v>160</v>
      </c>
      <c r="Z157" s="8" t="s">
        <v>155</v>
      </c>
      <c r="AA157" s="7"/>
      <c r="AB157" s="7"/>
      <c r="AC157" s="7"/>
      <c r="AD157" s="7"/>
      <c r="AE157" s="8"/>
      <c r="AF157" s="9" t="s">
        <v>765</v>
      </c>
      <c r="AG157" s="9" t="s">
        <v>814</v>
      </c>
      <c r="AH157" s="7" t="s">
        <v>98</v>
      </c>
      <c r="AI157" s="7" t="s">
        <v>98</v>
      </c>
      <c r="AJ157" s="7" t="s">
        <v>98</v>
      </c>
      <c r="AK157" s="7" t="s">
        <v>98</v>
      </c>
      <c r="AL157" s="7" t="s">
        <v>98</v>
      </c>
      <c r="AM157" s="7" t="s">
        <v>98</v>
      </c>
      <c r="AN157" s="7" t="s">
        <v>98</v>
      </c>
      <c r="AO157" s="7" t="s">
        <v>98</v>
      </c>
      <c r="AP157" s="7" t="s">
        <v>98</v>
      </c>
      <c r="AQ157" s="7" t="s">
        <v>98</v>
      </c>
      <c r="AR157" s="7" t="s">
        <v>98</v>
      </c>
      <c r="AS157" s="7" t="s">
        <v>98</v>
      </c>
      <c r="AT157" s="7" t="s">
        <v>98</v>
      </c>
      <c r="AU157" s="7" t="s">
        <v>98</v>
      </c>
      <c r="AV157" s="7" t="s">
        <v>98</v>
      </c>
      <c r="AW157" s="7" t="s">
        <v>98</v>
      </c>
      <c r="AX157" s="7" t="s">
        <v>98</v>
      </c>
      <c r="AY157" s="7" t="s">
        <v>98</v>
      </c>
      <c r="AZ157" s="7" t="s">
        <v>98</v>
      </c>
      <c r="BA157" s="7" t="s">
        <v>98</v>
      </c>
      <c r="BB157" s="7" t="s">
        <v>98</v>
      </c>
      <c r="BC157" s="7" t="s">
        <v>98</v>
      </c>
      <c r="BD157" s="7" t="s">
        <v>98</v>
      </c>
      <c r="BE157" s="7" t="s">
        <v>98</v>
      </c>
      <c r="BF157" s="7" t="s">
        <v>98</v>
      </c>
      <c r="BG157" s="7" t="s">
        <v>98</v>
      </c>
      <c r="BH157" s="7" t="s">
        <v>98</v>
      </c>
      <c r="BI157" s="7" t="s">
        <v>98</v>
      </c>
      <c r="BJ157" s="7" t="s">
        <v>98</v>
      </c>
      <c r="BK157" s="7" t="s">
        <v>98</v>
      </c>
      <c r="BL157" s="7" t="s">
        <v>98</v>
      </c>
      <c r="BM157" s="7" t="s">
        <v>97</v>
      </c>
      <c r="BN157" s="7" t="s">
        <v>97</v>
      </c>
      <c r="BO157" s="7" t="s">
        <v>98</v>
      </c>
      <c r="BP157" s="7" t="s">
        <v>98</v>
      </c>
      <c r="BQ157" s="7" t="s">
        <v>98</v>
      </c>
      <c r="BR157" s="7" t="s">
        <v>98</v>
      </c>
      <c r="BS157" s="7" t="s">
        <v>98</v>
      </c>
      <c r="BT157" s="7" t="s">
        <v>98</v>
      </c>
      <c r="BU157" s="7" t="s">
        <v>98</v>
      </c>
      <c r="BV157" s="7" t="s">
        <v>98</v>
      </c>
      <c r="BW157" s="7" t="s">
        <v>98</v>
      </c>
      <c r="BX157" s="7" t="s">
        <v>98</v>
      </c>
      <c r="BY157" s="7" t="s">
        <v>98</v>
      </c>
      <c r="BZ157" s="7" t="s">
        <v>98</v>
      </c>
      <c r="CA157" s="7" t="s">
        <v>98</v>
      </c>
      <c r="CB157" s="7" t="s">
        <v>98</v>
      </c>
      <c r="CC157" s="7" t="s">
        <v>98</v>
      </c>
      <c r="CD157" s="7" t="s">
        <v>98</v>
      </c>
      <c r="CE157" s="7" t="s">
        <v>98</v>
      </c>
      <c r="CF157" s="7" t="s">
        <v>98</v>
      </c>
      <c r="CG157" s="7"/>
      <c r="CH157" s="7"/>
      <c r="CI157" s="6" t="n">
        <f aca="false">SUMIF($AH157:$CH157,35,Base!$B$5:$BB$5)*7*$Z157</f>
        <v>0</v>
      </c>
      <c r="CJ157" s="6" t="n">
        <f aca="false">SUMIF($AH157:$CH157,"PR",Base!$B$5:$BB$5)*7*$Z157</f>
        <v>4977</v>
      </c>
      <c r="CK157" s="6"/>
      <c r="CL157" s="6"/>
    </row>
    <row r="158" customFormat="false" ht="13.8" hidden="false" customHeight="false" outlineLevel="0" collapsed="false">
      <c r="A158" s="7" t="s">
        <v>77</v>
      </c>
      <c r="B158" s="7" t="s">
        <v>78</v>
      </c>
      <c r="C158" s="7" t="s">
        <v>194</v>
      </c>
      <c r="D158" s="7" t="s">
        <v>815</v>
      </c>
      <c r="E158" s="7" t="s">
        <v>816</v>
      </c>
      <c r="F158" s="7" t="s">
        <v>17</v>
      </c>
      <c r="G158" s="7" t="s">
        <v>817</v>
      </c>
      <c r="H158" s="7" t="s">
        <v>818</v>
      </c>
      <c r="I158" s="7" t="s">
        <v>84</v>
      </c>
      <c r="J158" s="7" t="s">
        <v>85</v>
      </c>
      <c r="K158" s="8" t="n">
        <v>0</v>
      </c>
      <c r="L158" s="7"/>
      <c r="M158" s="8" t="n">
        <v>0</v>
      </c>
      <c r="N158" s="7"/>
      <c r="O158" s="7" t="s">
        <v>819</v>
      </c>
      <c r="P158" s="7" t="s">
        <v>87</v>
      </c>
      <c r="Q158" s="8" t="s">
        <v>820</v>
      </c>
      <c r="R158" s="8" t="s">
        <v>820</v>
      </c>
      <c r="S158" s="8" t="s">
        <v>110</v>
      </c>
      <c r="T158" s="8" t="s">
        <v>100</v>
      </c>
      <c r="U158" s="7" t="s">
        <v>87</v>
      </c>
      <c r="V158" s="7" t="s">
        <v>159</v>
      </c>
      <c r="W158" s="7"/>
      <c r="X158" s="7"/>
      <c r="Y158" s="7" t="s">
        <v>112</v>
      </c>
      <c r="Z158" s="8" t="s">
        <v>100</v>
      </c>
      <c r="AA158" s="7"/>
      <c r="AB158" s="7"/>
      <c r="AC158" s="7"/>
      <c r="AD158" s="7"/>
      <c r="AE158" s="8"/>
      <c r="AF158" s="9" t="s">
        <v>821</v>
      </c>
      <c r="AG158" s="9" t="s">
        <v>748</v>
      </c>
      <c r="AH158" s="7" t="s">
        <v>98</v>
      </c>
      <c r="AI158" s="7" t="s">
        <v>98</v>
      </c>
      <c r="AJ158" s="7" t="s">
        <v>98</v>
      </c>
      <c r="AK158" s="7" t="s">
        <v>98</v>
      </c>
      <c r="AL158" s="7" t="s">
        <v>98</v>
      </c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 t="s">
        <v>97</v>
      </c>
      <c r="BN158" s="7" t="s">
        <v>97</v>
      </c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6" t="n">
        <f aca="false">SUMIF($AH158:$CH158,35,Base!$B$5:$BB$5)*7*$Z158</f>
        <v>0</v>
      </c>
      <c r="CJ158" s="6" t="n">
        <f aca="false">SUMIF($AH158:$CH158,"PR",Base!$B$5:$BB$5)*7*$Z158</f>
        <v>1680</v>
      </c>
      <c r="CK158" s="6"/>
      <c r="CL158" s="6"/>
    </row>
    <row r="159" customFormat="false" ht="13.8" hidden="false" customHeight="false" outlineLevel="0" collapsed="false">
      <c r="A159" s="7" t="s">
        <v>77</v>
      </c>
      <c r="B159" s="7" t="s">
        <v>78</v>
      </c>
      <c r="C159" s="7" t="s">
        <v>223</v>
      </c>
      <c r="D159" s="7" t="s">
        <v>822</v>
      </c>
      <c r="E159" s="7" t="s">
        <v>823</v>
      </c>
      <c r="F159" s="7" t="s">
        <v>17</v>
      </c>
      <c r="G159" s="7" t="s">
        <v>824</v>
      </c>
      <c r="H159" s="7" t="s">
        <v>825</v>
      </c>
      <c r="I159" s="7" t="s">
        <v>84</v>
      </c>
      <c r="J159" s="7" t="s">
        <v>85</v>
      </c>
      <c r="K159" s="8" t="n">
        <v>0</v>
      </c>
      <c r="L159" s="7"/>
      <c r="M159" s="8" t="n">
        <v>0</v>
      </c>
      <c r="N159" s="7"/>
      <c r="O159" s="7" t="s">
        <v>826</v>
      </c>
      <c r="P159" s="7" t="s">
        <v>87</v>
      </c>
      <c r="Q159" s="8" t="s">
        <v>117</v>
      </c>
      <c r="R159" s="8" t="s">
        <v>117</v>
      </c>
      <c r="S159" s="8" t="s">
        <v>110</v>
      </c>
      <c r="T159" s="8" t="s">
        <v>100</v>
      </c>
      <c r="U159" s="7" t="s">
        <v>87</v>
      </c>
      <c r="V159" s="7" t="s">
        <v>92</v>
      </c>
      <c r="W159" s="7"/>
      <c r="X159" s="7"/>
      <c r="Y159" s="7" t="s">
        <v>125</v>
      </c>
      <c r="Z159" s="8" t="s">
        <v>94</v>
      </c>
      <c r="AA159" s="7"/>
      <c r="AB159" s="7"/>
      <c r="AC159" s="7"/>
      <c r="AD159" s="7"/>
      <c r="AE159" s="8"/>
      <c r="AF159" s="9" t="s">
        <v>827</v>
      </c>
      <c r="AG159" s="9" t="s">
        <v>828</v>
      </c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 t="s">
        <v>97</v>
      </c>
      <c r="BN159" s="7" t="s">
        <v>97</v>
      </c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 t="s">
        <v>98</v>
      </c>
      <c r="BZ159" s="7"/>
      <c r="CA159" s="7"/>
      <c r="CB159" s="7"/>
      <c r="CC159" s="7"/>
      <c r="CD159" s="7"/>
      <c r="CE159" s="7"/>
      <c r="CF159" s="7"/>
      <c r="CG159" s="7"/>
      <c r="CH159" s="7"/>
      <c r="CI159" s="6" t="n">
        <f aca="false">SUMIF($AH159:$CH159,35,Base!$B$5:$BB$5)*7*$Z159</f>
        <v>0</v>
      </c>
      <c r="CJ159" s="6" t="n">
        <f aca="false">SUMIF($AH159:$CH159,"PR",Base!$B$5:$BB$5)*7*$Z159</f>
        <v>56</v>
      </c>
      <c r="CK159" s="6"/>
      <c r="CL159" s="6"/>
    </row>
    <row r="160" customFormat="false" ht="13.8" hidden="false" customHeight="false" outlineLevel="0" collapsed="false">
      <c r="A160" s="7" t="s">
        <v>77</v>
      </c>
      <c r="B160" s="7" t="s">
        <v>78</v>
      </c>
      <c r="C160" s="7" t="s">
        <v>223</v>
      </c>
      <c r="D160" s="7" t="s">
        <v>822</v>
      </c>
      <c r="E160" s="7" t="s">
        <v>823</v>
      </c>
      <c r="F160" s="7" t="s">
        <v>17</v>
      </c>
      <c r="G160" s="7" t="s">
        <v>824</v>
      </c>
      <c r="H160" s="7" t="s">
        <v>825</v>
      </c>
      <c r="I160" s="7" t="s">
        <v>84</v>
      </c>
      <c r="J160" s="7" t="s">
        <v>85</v>
      </c>
      <c r="K160" s="8" t="n">
        <v>0</v>
      </c>
      <c r="L160" s="7"/>
      <c r="M160" s="8" t="n">
        <v>0</v>
      </c>
      <c r="N160" s="7"/>
      <c r="O160" s="7" t="s">
        <v>826</v>
      </c>
      <c r="P160" s="7" t="s">
        <v>87</v>
      </c>
      <c r="Q160" s="8" t="s">
        <v>117</v>
      </c>
      <c r="R160" s="8" t="s">
        <v>117</v>
      </c>
      <c r="S160" s="8" t="s">
        <v>110</v>
      </c>
      <c r="T160" s="8" t="s">
        <v>100</v>
      </c>
      <c r="U160" s="7" t="s">
        <v>87</v>
      </c>
      <c r="V160" s="7" t="s">
        <v>92</v>
      </c>
      <c r="W160" s="7"/>
      <c r="X160" s="7"/>
      <c r="Y160" s="7" t="s">
        <v>112</v>
      </c>
      <c r="Z160" s="8" t="s">
        <v>108</v>
      </c>
      <c r="AA160" s="7"/>
      <c r="AB160" s="7"/>
      <c r="AC160" s="7"/>
      <c r="AD160" s="7"/>
      <c r="AE160" s="8"/>
      <c r="AF160" s="9" t="s">
        <v>827</v>
      </c>
      <c r="AG160" s="9" t="s">
        <v>828</v>
      </c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 t="s">
        <v>97</v>
      </c>
      <c r="BN160" s="7" t="s">
        <v>97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 t="s">
        <v>98</v>
      </c>
      <c r="BZ160" s="7"/>
      <c r="CA160" s="7"/>
      <c r="CB160" s="7"/>
      <c r="CC160" s="7"/>
      <c r="CD160" s="7"/>
      <c r="CE160" s="7"/>
      <c r="CF160" s="7"/>
      <c r="CG160" s="7"/>
      <c r="CH160" s="7"/>
      <c r="CI160" s="6" t="n">
        <f aca="false">SUMIF($AH160:$CH160,35,Base!$B$5:$BB$5)*7*$Z160</f>
        <v>0</v>
      </c>
      <c r="CJ160" s="6" t="n">
        <f aca="false">SUMIF($AH160:$CH160,"PR",Base!$B$5:$BB$5)*7*$Z160</f>
        <v>224</v>
      </c>
      <c r="CK160" s="6"/>
      <c r="CL160" s="6"/>
    </row>
    <row r="161" customFormat="false" ht="13.8" hidden="false" customHeight="false" outlineLevel="0" collapsed="false">
      <c r="A161" s="7" t="s">
        <v>77</v>
      </c>
      <c r="B161" s="7" t="s">
        <v>78</v>
      </c>
      <c r="C161" s="7" t="s">
        <v>223</v>
      </c>
      <c r="D161" s="7" t="s">
        <v>829</v>
      </c>
      <c r="E161" s="7" t="s">
        <v>830</v>
      </c>
      <c r="F161" s="7" t="s">
        <v>17</v>
      </c>
      <c r="G161" s="7" t="s">
        <v>831</v>
      </c>
      <c r="H161" s="7" t="s">
        <v>832</v>
      </c>
      <c r="I161" s="7" t="s">
        <v>84</v>
      </c>
      <c r="J161" s="7" t="s">
        <v>85</v>
      </c>
      <c r="K161" s="8" t="n">
        <v>0</v>
      </c>
      <c r="L161" s="7"/>
      <c r="M161" s="8" t="n">
        <v>0</v>
      </c>
      <c r="N161" s="7"/>
      <c r="O161" s="7" t="s">
        <v>833</v>
      </c>
      <c r="P161" s="7" t="s">
        <v>87</v>
      </c>
      <c r="Q161" s="8" t="s">
        <v>117</v>
      </c>
      <c r="R161" s="8" t="s">
        <v>117</v>
      </c>
      <c r="S161" s="8" t="s">
        <v>110</v>
      </c>
      <c r="T161" s="8" t="s">
        <v>242</v>
      </c>
      <c r="U161" s="7" t="s">
        <v>87</v>
      </c>
      <c r="V161" s="7" t="s">
        <v>92</v>
      </c>
      <c r="W161" s="7"/>
      <c r="X161" s="7"/>
      <c r="Y161" s="7" t="s">
        <v>125</v>
      </c>
      <c r="Z161" s="8" t="s">
        <v>94</v>
      </c>
      <c r="AA161" s="7"/>
      <c r="AB161" s="7"/>
      <c r="AC161" s="7"/>
      <c r="AD161" s="7"/>
      <c r="AE161" s="8"/>
      <c r="AF161" s="9" t="s">
        <v>539</v>
      </c>
      <c r="AG161" s="9" t="s">
        <v>834</v>
      </c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 t="s">
        <v>97</v>
      </c>
      <c r="BN161" s="7" t="s">
        <v>97</v>
      </c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 t="s">
        <v>98</v>
      </c>
      <c r="BZ161" s="7"/>
      <c r="CA161" s="7"/>
      <c r="CB161" s="7"/>
      <c r="CC161" s="7"/>
      <c r="CD161" s="7"/>
      <c r="CE161" s="7"/>
      <c r="CF161" s="7"/>
      <c r="CG161" s="7"/>
      <c r="CH161" s="7"/>
      <c r="CI161" s="6" t="n">
        <f aca="false">SUMIF($AH161:$CH161,35,Base!$B$5:$BB$5)*7*$Z161</f>
        <v>0</v>
      </c>
      <c r="CJ161" s="6" t="n">
        <f aca="false">SUMIF($AH161:$CH161,"PR",Base!$B$5:$BB$5)*7*$Z161</f>
        <v>56</v>
      </c>
      <c r="CK161" s="6"/>
      <c r="CL161" s="6"/>
    </row>
    <row r="162" customFormat="false" ht="13.8" hidden="false" customHeight="false" outlineLevel="0" collapsed="false">
      <c r="A162" s="7" t="s">
        <v>77</v>
      </c>
      <c r="B162" s="7" t="s">
        <v>78</v>
      </c>
      <c r="C162" s="7" t="s">
        <v>223</v>
      </c>
      <c r="D162" s="7" t="s">
        <v>829</v>
      </c>
      <c r="E162" s="7" t="s">
        <v>830</v>
      </c>
      <c r="F162" s="7" t="s">
        <v>17</v>
      </c>
      <c r="G162" s="7" t="s">
        <v>831</v>
      </c>
      <c r="H162" s="7" t="s">
        <v>832</v>
      </c>
      <c r="I162" s="7" t="s">
        <v>84</v>
      </c>
      <c r="J162" s="7" t="s">
        <v>85</v>
      </c>
      <c r="K162" s="8" t="n">
        <v>0</v>
      </c>
      <c r="L162" s="7"/>
      <c r="M162" s="8" t="n">
        <v>0</v>
      </c>
      <c r="N162" s="7"/>
      <c r="O162" s="7" t="s">
        <v>833</v>
      </c>
      <c r="P162" s="7" t="s">
        <v>87</v>
      </c>
      <c r="Q162" s="8" t="s">
        <v>117</v>
      </c>
      <c r="R162" s="8" t="s">
        <v>117</v>
      </c>
      <c r="S162" s="8" t="s">
        <v>110</v>
      </c>
      <c r="T162" s="8" t="s">
        <v>242</v>
      </c>
      <c r="U162" s="7" t="s">
        <v>87</v>
      </c>
      <c r="V162" s="7" t="s">
        <v>92</v>
      </c>
      <c r="W162" s="7"/>
      <c r="X162" s="7"/>
      <c r="Y162" s="7" t="s">
        <v>112</v>
      </c>
      <c r="Z162" s="8" t="s">
        <v>100</v>
      </c>
      <c r="AA162" s="7"/>
      <c r="AB162" s="7"/>
      <c r="AC162" s="7"/>
      <c r="AD162" s="7"/>
      <c r="AE162" s="8"/>
      <c r="AF162" s="9" t="s">
        <v>539</v>
      </c>
      <c r="AG162" s="9" t="s">
        <v>834</v>
      </c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 t="s">
        <v>97</v>
      </c>
      <c r="BN162" s="7" t="s">
        <v>97</v>
      </c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 t="s">
        <v>98</v>
      </c>
      <c r="BZ162" s="7"/>
      <c r="CA162" s="7"/>
      <c r="CB162" s="7"/>
      <c r="CC162" s="7"/>
      <c r="CD162" s="7"/>
      <c r="CE162" s="7"/>
      <c r="CF162" s="7"/>
      <c r="CG162" s="7"/>
      <c r="CH162" s="7"/>
      <c r="CI162" s="6" t="n">
        <f aca="false">SUMIF($AH162:$CH162,35,Base!$B$5:$BB$5)*7*$Z162</f>
        <v>0</v>
      </c>
      <c r="CJ162" s="6" t="n">
        <f aca="false">SUMIF($AH162:$CH162,"PR",Base!$B$5:$BB$5)*7*$Z162</f>
        <v>280</v>
      </c>
      <c r="CK162" s="6"/>
      <c r="CL162" s="6"/>
    </row>
    <row r="163" customFormat="false" ht="13.8" hidden="false" customHeight="false" outlineLevel="0" collapsed="false">
      <c r="A163" s="7" t="s">
        <v>77</v>
      </c>
      <c r="B163" s="7" t="s">
        <v>78</v>
      </c>
      <c r="C163" s="7" t="s">
        <v>223</v>
      </c>
      <c r="D163" s="7" t="s">
        <v>835</v>
      </c>
      <c r="E163" s="7" t="s">
        <v>836</v>
      </c>
      <c r="F163" s="7" t="s">
        <v>17</v>
      </c>
      <c r="G163" s="7" t="s">
        <v>824</v>
      </c>
      <c r="H163" s="7" t="s">
        <v>825</v>
      </c>
      <c r="I163" s="7" t="s">
        <v>84</v>
      </c>
      <c r="J163" s="7" t="s">
        <v>85</v>
      </c>
      <c r="K163" s="8" t="n">
        <v>0</v>
      </c>
      <c r="L163" s="7"/>
      <c r="M163" s="8" t="n">
        <v>0</v>
      </c>
      <c r="N163" s="7"/>
      <c r="O163" s="7" t="s">
        <v>826</v>
      </c>
      <c r="P163" s="7" t="s">
        <v>87</v>
      </c>
      <c r="Q163" s="8" t="s">
        <v>117</v>
      </c>
      <c r="R163" s="8" t="s">
        <v>117</v>
      </c>
      <c r="S163" s="8" t="s">
        <v>110</v>
      </c>
      <c r="T163" s="8" t="s">
        <v>100</v>
      </c>
      <c r="U163" s="7" t="s">
        <v>87</v>
      </c>
      <c r="V163" s="7" t="s">
        <v>92</v>
      </c>
      <c r="W163" s="7"/>
      <c r="X163" s="7"/>
      <c r="Y163" s="7" t="s">
        <v>125</v>
      </c>
      <c r="Z163" s="8" t="s">
        <v>94</v>
      </c>
      <c r="AA163" s="7"/>
      <c r="AB163" s="7"/>
      <c r="AC163" s="7"/>
      <c r="AD163" s="7"/>
      <c r="AE163" s="8"/>
      <c r="AF163" s="9" t="s">
        <v>348</v>
      </c>
      <c r="AG163" s="9" t="s">
        <v>445</v>
      </c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 t="s">
        <v>98</v>
      </c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 t="s">
        <v>97</v>
      </c>
      <c r="BN163" s="7" t="s">
        <v>97</v>
      </c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6" t="n">
        <f aca="false">SUMIF($AH163:$CH163,35,Base!$B$5:$BB$5)*7*$Z163</f>
        <v>0</v>
      </c>
      <c r="CJ163" s="6" t="n">
        <f aca="false">SUMIF($AH163:$CH163,"PR",Base!$B$5:$BB$5)*7*$Z163</f>
        <v>70</v>
      </c>
      <c r="CK163" s="6"/>
      <c r="CL163" s="6"/>
    </row>
    <row r="164" customFormat="false" ht="13.8" hidden="false" customHeight="false" outlineLevel="0" collapsed="false">
      <c r="A164" s="7" t="s">
        <v>77</v>
      </c>
      <c r="B164" s="7" t="s">
        <v>78</v>
      </c>
      <c r="C164" s="7" t="s">
        <v>223</v>
      </c>
      <c r="D164" s="7" t="s">
        <v>835</v>
      </c>
      <c r="E164" s="7" t="s">
        <v>836</v>
      </c>
      <c r="F164" s="7" t="s">
        <v>17</v>
      </c>
      <c r="G164" s="7" t="s">
        <v>824</v>
      </c>
      <c r="H164" s="7" t="s">
        <v>825</v>
      </c>
      <c r="I164" s="7" t="s">
        <v>84</v>
      </c>
      <c r="J164" s="7" t="s">
        <v>85</v>
      </c>
      <c r="K164" s="8" t="n">
        <v>0</v>
      </c>
      <c r="L164" s="7"/>
      <c r="M164" s="8" t="n">
        <v>0</v>
      </c>
      <c r="N164" s="7"/>
      <c r="O164" s="7" t="s">
        <v>826</v>
      </c>
      <c r="P164" s="7" t="s">
        <v>87</v>
      </c>
      <c r="Q164" s="8" t="s">
        <v>117</v>
      </c>
      <c r="R164" s="8" t="s">
        <v>117</v>
      </c>
      <c r="S164" s="8" t="s">
        <v>110</v>
      </c>
      <c r="T164" s="8" t="s">
        <v>100</v>
      </c>
      <c r="U164" s="7" t="s">
        <v>87</v>
      </c>
      <c r="V164" s="7" t="s">
        <v>92</v>
      </c>
      <c r="W164" s="7"/>
      <c r="X164" s="7"/>
      <c r="Y164" s="7" t="s">
        <v>112</v>
      </c>
      <c r="Z164" s="8" t="s">
        <v>108</v>
      </c>
      <c r="AA164" s="7"/>
      <c r="AB164" s="7"/>
      <c r="AC164" s="7"/>
      <c r="AD164" s="7"/>
      <c r="AE164" s="8"/>
      <c r="AF164" s="9" t="s">
        <v>348</v>
      </c>
      <c r="AG164" s="9" t="s">
        <v>445</v>
      </c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 t="s">
        <v>98</v>
      </c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 t="s">
        <v>97</v>
      </c>
      <c r="BN164" s="7" t="s">
        <v>97</v>
      </c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6" t="n">
        <f aca="false">SUMIF($AH164:$CH164,35,Base!$B$5:$BB$5)*7*$Z164</f>
        <v>0</v>
      </c>
      <c r="CJ164" s="6" t="n">
        <f aca="false">SUMIF($AH164:$CH164,"PR",Base!$B$5:$BB$5)*7*$Z164</f>
        <v>280</v>
      </c>
      <c r="CK164" s="6"/>
      <c r="CL164" s="6"/>
    </row>
    <row r="165" customFormat="false" ht="13.8" hidden="false" customHeight="false" outlineLevel="0" collapsed="false">
      <c r="A165" s="7" t="s">
        <v>77</v>
      </c>
      <c r="B165" s="7" t="s">
        <v>78</v>
      </c>
      <c r="C165" s="7" t="s">
        <v>79</v>
      </c>
      <c r="D165" s="7" t="s">
        <v>837</v>
      </c>
      <c r="E165" s="7" t="s">
        <v>838</v>
      </c>
      <c r="F165" s="7" t="s">
        <v>17</v>
      </c>
      <c r="G165" s="7" t="s">
        <v>468</v>
      </c>
      <c r="H165" s="7" t="s">
        <v>469</v>
      </c>
      <c r="I165" s="7" t="s">
        <v>84</v>
      </c>
      <c r="J165" s="7" t="s">
        <v>85</v>
      </c>
      <c r="K165" s="8" t="n">
        <v>98004180992</v>
      </c>
      <c r="L165" s="7"/>
      <c r="M165" s="8" t="n">
        <v>0</v>
      </c>
      <c r="N165" s="7"/>
      <c r="O165" s="7" t="s">
        <v>256</v>
      </c>
      <c r="P165" s="7" t="s">
        <v>127</v>
      </c>
      <c r="Q165" s="8" t="s">
        <v>839</v>
      </c>
      <c r="R165" s="8" t="s">
        <v>258</v>
      </c>
      <c r="S165" s="8" t="s">
        <v>472</v>
      </c>
      <c r="T165" s="8" t="s">
        <v>87</v>
      </c>
      <c r="U165" s="7" t="s">
        <v>127</v>
      </c>
      <c r="V165" s="7" t="s">
        <v>159</v>
      </c>
      <c r="W165" s="7"/>
      <c r="X165" s="7"/>
      <c r="Y165" s="7" t="s">
        <v>160</v>
      </c>
      <c r="Z165" s="8" t="s">
        <v>87</v>
      </c>
      <c r="AA165" s="7"/>
      <c r="AB165" s="7"/>
      <c r="AC165" s="7"/>
      <c r="AD165" s="7"/>
      <c r="AE165" s="8"/>
      <c r="AF165" s="9" t="s">
        <v>821</v>
      </c>
      <c r="AG165" s="9" t="s">
        <v>465</v>
      </c>
      <c r="AH165" s="7" t="s">
        <v>98</v>
      </c>
      <c r="AI165" s="7" t="s">
        <v>98</v>
      </c>
      <c r="AJ165" s="7" t="s">
        <v>98</v>
      </c>
      <c r="AK165" s="7" t="s">
        <v>98</v>
      </c>
      <c r="AL165" s="7" t="s">
        <v>98</v>
      </c>
      <c r="AM165" s="7" t="s">
        <v>98</v>
      </c>
      <c r="AN165" s="7" t="s">
        <v>98</v>
      </c>
      <c r="AO165" s="7" t="s">
        <v>98</v>
      </c>
      <c r="AP165" s="7" t="s">
        <v>98</v>
      </c>
      <c r="AQ165" s="7" t="s">
        <v>98</v>
      </c>
      <c r="AR165" s="7" t="s">
        <v>98</v>
      </c>
      <c r="AS165" s="7" t="s">
        <v>98</v>
      </c>
      <c r="AT165" s="7" t="s">
        <v>98</v>
      </c>
      <c r="AU165" s="7" t="n">
        <v>35</v>
      </c>
      <c r="AV165" s="7" t="n">
        <v>35</v>
      </c>
      <c r="AW165" s="7" t="n">
        <v>35</v>
      </c>
      <c r="AX165" s="7" t="n">
        <v>35</v>
      </c>
      <c r="AY165" s="7" t="s">
        <v>98</v>
      </c>
      <c r="AZ165" s="7" t="s">
        <v>98</v>
      </c>
      <c r="BA165" s="7" t="s">
        <v>98</v>
      </c>
      <c r="BB165" s="7" t="s">
        <v>98</v>
      </c>
      <c r="BC165" s="7" t="n">
        <v>35</v>
      </c>
      <c r="BD165" s="7" t="n">
        <v>35</v>
      </c>
      <c r="BE165" s="7" t="n">
        <v>35</v>
      </c>
      <c r="BF165" s="7" t="n">
        <v>35</v>
      </c>
      <c r="BG165" s="7" t="n">
        <v>35</v>
      </c>
      <c r="BH165" s="7" t="s">
        <v>98</v>
      </c>
      <c r="BI165" s="7" t="s">
        <v>98</v>
      </c>
      <c r="BJ165" s="7" t="s">
        <v>98</v>
      </c>
      <c r="BK165" s="7"/>
      <c r="BL165" s="7"/>
      <c r="BM165" s="7" t="s">
        <v>97</v>
      </c>
      <c r="BN165" s="7" t="s">
        <v>97</v>
      </c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6" t="n">
        <f aca="false">SUMIF($AH165:$CH165,35,Base!$B$5:$BB$5)*7*$Z165</f>
        <v>294</v>
      </c>
      <c r="CJ165" s="6" t="n">
        <f aca="false">SUMIF($AH165:$CH165,"PR",Base!$B$5:$BB$5)*7*$Z165</f>
        <v>679</v>
      </c>
      <c r="CK165" s="6"/>
      <c r="CL165" s="6"/>
    </row>
    <row r="166" customFormat="false" ht="13.8" hidden="false" customHeight="false" outlineLevel="0" collapsed="false">
      <c r="A166" s="7" t="s">
        <v>77</v>
      </c>
      <c r="B166" s="7" t="s">
        <v>78</v>
      </c>
      <c r="C166" s="7" t="s">
        <v>79</v>
      </c>
      <c r="D166" s="7" t="s">
        <v>840</v>
      </c>
      <c r="E166" s="7" t="s">
        <v>841</v>
      </c>
      <c r="F166" s="7" t="s">
        <v>17</v>
      </c>
      <c r="G166" s="7" t="s">
        <v>842</v>
      </c>
      <c r="H166" s="7" t="s">
        <v>843</v>
      </c>
      <c r="I166" s="7" t="s">
        <v>84</v>
      </c>
      <c r="J166" s="7" t="s">
        <v>85</v>
      </c>
      <c r="K166" s="8" t="n">
        <v>0</v>
      </c>
      <c r="L166" s="7"/>
      <c r="M166" s="8" t="n">
        <v>0</v>
      </c>
      <c r="N166" s="7"/>
      <c r="O166" s="7" t="s">
        <v>844</v>
      </c>
      <c r="P166" s="7" t="s">
        <v>124</v>
      </c>
      <c r="Q166" s="8" t="s">
        <v>523</v>
      </c>
      <c r="R166" s="8" t="s">
        <v>808</v>
      </c>
      <c r="S166" s="8" t="s">
        <v>647</v>
      </c>
      <c r="T166" s="8" t="s">
        <v>109</v>
      </c>
      <c r="U166" s="7" t="s">
        <v>87</v>
      </c>
      <c r="V166" s="7" t="s">
        <v>92</v>
      </c>
      <c r="W166" s="7"/>
      <c r="X166" s="7"/>
      <c r="Y166" s="7" t="s">
        <v>809</v>
      </c>
      <c r="Z166" s="8" t="s">
        <v>109</v>
      </c>
      <c r="AA166" s="7"/>
      <c r="AB166" s="7"/>
      <c r="AC166" s="7"/>
      <c r="AD166" s="7"/>
      <c r="AE166" s="8"/>
      <c r="AF166" s="9" t="s">
        <v>765</v>
      </c>
      <c r="AG166" s="9" t="s">
        <v>810</v>
      </c>
      <c r="AH166" s="7" t="s">
        <v>98</v>
      </c>
      <c r="AI166" s="7" t="s">
        <v>98</v>
      </c>
      <c r="AJ166" s="7" t="s">
        <v>98</v>
      </c>
      <c r="AK166" s="7" t="s">
        <v>98</v>
      </c>
      <c r="AL166" s="7" t="n">
        <v>35</v>
      </c>
      <c r="AM166" s="7" t="n">
        <v>35</v>
      </c>
      <c r="AN166" s="7" t="s">
        <v>98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 t="s">
        <v>97</v>
      </c>
      <c r="BN166" s="7" t="s">
        <v>97</v>
      </c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6" t="n">
        <f aca="false">SUMIF($AH166:$CH166,35,Base!$B$5:$BB$5)*7*$Z166</f>
        <v>1120</v>
      </c>
      <c r="CJ166" s="6" t="n">
        <f aca="false">SUMIF($AH166:$CH166,"PR",Base!$B$5:$BB$5)*7*$Z166</f>
        <v>2688</v>
      </c>
      <c r="CK166" s="6"/>
      <c r="CL166" s="6"/>
    </row>
    <row r="167" customFormat="false" ht="13.8" hidden="false" customHeight="false" outlineLevel="0" collapsed="false">
      <c r="A167" s="7" t="s">
        <v>77</v>
      </c>
      <c r="B167" s="7" t="s">
        <v>78</v>
      </c>
      <c r="C167" s="7" t="s">
        <v>149</v>
      </c>
      <c r="D167" s="7" t="s">
        <v>845</v>
      </c>
      <c r="E167" s="7" t="s">
        <v>846</v>
      </c>
      <c r="F167" s="7" t="s">
        <v>17</v>
      </c>
      <c r="G167" s="7" t="s">
        <v>847</v>
      </c>
      <c r="H167" s="7" t="s">
        <v>848</v>
      </c>
      <c r="I167" s="7" t="s">
        <v>84</v>
      </c>
      <c r="J167" s="7" t="s">
        <v>85</v>
      </c>
      <c r="K167" s="8" t="n">
        <v>0</v>
      </c>
      <c r="L167" s="7"/>
      <c r="M167" s="8" t="n">
        <v>0</v>
      </c>
      <c r="N167" s="7"/>
      <c r="O167" s="7" t="s">
        <v>154</v>
      </c>
      <c r="P167" s="7" t="s">
        <v>155</v>
      </c>
      <c r="Q167" s="8" t="s">
        <v>849</v>
      </c>
      <c r="R167" s="8" t="s">
        <v>157</v>
      </c>
      <c r="S167" s="8" t="s">
        <v>850</v>
      </c>
      <c r="T167" s="8" t="s">
        <v>851</v>
      </c>
      <c r="U167" s="7" t="s">
        <v>127</v>
      </c>
      <c r="V167" s="7" t="s">
        <v>159</v>
      </c>
      <c r="W167" s="7"/>
      <c r="X167" s="7"/>
      <c r="Y167" s="7" t="s">
        <v>160</v>
      </c>
      <c r="Z167" s="8" t="s">
        <v>108</v>
      </c>
      <c r="AA167" s="7"/>
      <c r="AB167" s="7"/>
      <c r="AC167" s="7"/>
      <c r="AD167" s="7"/>
      <c r="AE167" s="8"/>
      <c r="AF167" s="9" t="s">
        <v>852</v>
      </c>
      <c r="AG167" s="9" t="s">
        <v>349</v>
      </c>
      <c r="AH167" s="7" t="s">
        <v>98</v>
      </c>
      <c r="AI167" s="7" t="n">
        <v>35</v>
      </c>
      <c r="AJ167" s="7" t="n">
        <v>35</v>
      </c>
      <c r="AK167" s="7" t="n">
        <v>35</v>
      </c>
      <c r="AL167" s="7" t="n">
        <v>35</v>
      </c>
      <c r="AM167" s="7" t="n">
        <v>35</v>
      </c>
      <c r="AN167" s="7" t="n">
        <v>35</v>
      </c>
      <c r="AO167" s="7" t="n">
        <v>35</v>
      </c>
      <c r="AP167" s="7" t="n">
        <v>35</v>
      </c>
      <c r="AQ167" s="7" t="n">
        <v>35</v>
      </c>
      <c r="AR167" s="7" t="n">
        <v>35</v>
      </c>
      <c r="AS167" s="7" t="n">
        <v>35</v>
      </c>
      <c r="AT167" s="7" t="n">
        <v>35</v>
      </c>
      <c r="AU167" s="7" t="n">
        <v>35</v>
      </c>
      <c r="AV167" s="7" t="n">
        <v>35</v>
      </c>
      <c r="AW167" s="7" t="s">
        <v>98</v>
      </c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 t="s">
        <v>97</v>
      </c>
      <c r="BN167" s="7" t="s">
        <v>97</v>
      </c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6" t="n">
        <f aca="false">SUMIF($AH167:$CH167,35,Base!$B$5:$BB$5)*7*$Z167</f>
        <v>3920</v>
      </c>
      <c r="CJ167" s="6" t="n">
        <f aca="false">SUMIF($AH167:$CH167,"PR",Base!$B$5:$BB$5)*7*$Z167</f>
        <v>504</v>
      </c>
      <c r="CK167" s="6"/>
      <c r="CL167" s="6"/>
    </row>
    <row r="168" customFormat="false" ht="13.8" hidden="false" customHeight="false" outlineLevel="0" collapsed="false">
      <c r="A168" s="7" t="s">
        <v>77</v>
      </c>
      <c r="B168" s="7" t="s">
        <v>78</v>
      </c>
      <c r="C168" s="7" t="s">
        <v>173</v>
      </c>
      <c r="D168" s="7" t="s">
        <v>853</v>
      </c>
      <c r="E168" s="7" t="s">
        <v>854</v>
      </c>
      <c r="F168" s="7" t="s">
        <v>17</v>
      </c>
      <c r="G168" s="7" t="s">
        <v>855</v>
      </c>
      <c r="H168" s="7" t="s">
        <v>856</v>
      </c>
      <c r="I168" s="7" t="s">
        <v>84</v>
      </c>
      <c r="J168" s="7" t="s">
        <v>85</v>
      </c>
      <c r="K168" s="8" t="n">
        <v>0</v>
      </c>
      <c r="L168" s="7"/>
      <c r="M168" s="8" t="n">
        <v>0</v>
      </c>
      <c r="N168" s="7"/>
      <c r="O168" s="7" t="s">
        <v>857</v>
      </c>
      <c r="P168" s="7" t="s">
        <v>178</v>
      </c>
      <c r="Q168" s="8" t="s">
        <v>858</v>
      </c>
      <c r="R168" s="8" t="s">
        <v>859</v>
      </c>
      <c r="S168" s="8" t="s">
        <v>860</v>
      </c>
      <c r="T168" s="8" t="s">
        <v>109</v>
      </c>
      <c r="U168" s="7" t="s">
        <v>87</v>
      </c>
      <c r="V168" s="7" t="s">
        <v>159</v>
      </c>
      <c r="W168" s="7"/>
      <c r="X168" s="7"/>
      <c r="Y168" s="7" t="s">
        <v>116</v>
      </c>
      <c r="Z168" s="8" t="s">
        <v>109</v>
      </c>
      <c r="AA168" s="7"/>
      <c r="AB168" s="7"/>
      <c r="AC168" s="7"/>
      <c r="AD168" s="7"/>
      <c r="AE168" s="8"/>
      <c r="AF168" s="9" t="s">
        <v>861</v>
      </c>
      <c r="AG168" s="9" t="s">
        <v>862</v>
      </c>
      <c r="AH168" s="7" t="n">
        <v>35</v>
      </c>
      <c r="AI168" s="7" t="n">
        <v>35</v>
      </c>
      <c r="AJ168" s="7" t="n">
        <v>35</v>
      </c>
      <c r="AK168" s="7" t="s">
        <v>98</v>
      </c>
      <c r="AL168" s="7" t="s">
        <v>98</v>
      </c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 t="s">
        <v>97</v>
      </c>
      <c r="BN168" s="7" t="s">
        <v>97</v>
      </c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6" t="n">
        <f aca="false">SUMIF($AH168:$CH168,35,Base!$B$5:$BB$5)*7*$Z168</f>
        <v>1568</v>
      </c>
      <c r="CJ168" s="6" t="n">
        <f aca="false">SUMIF($AH168:$CH168,"PR",Base!$B$5:$BB$5)*7*$Z168</f>
        <v>1120</v>
      </c>
      <c r="CK168" s="6"/>
      <c r="CL168" s="6"/>
    </row>
    <row r="169" customFormat="false" ht="13.8" hidden="false" customHeight="false" outlineLevel="0" collapsed="false">
      <c r="A169" s="7" t="s">
        <v>77</v>
      </c>
      <c r="B169" s="7" t="s">
        <v>78</v>
      </c>
      <c r="C169" s="7" t="s">
        <v>163</v>
      </c>
      <c r="D169" s="7" t="s">
        <v>863</v>
      </c>
      <c r="E169" s="7" t="s">
        <v>864</v>
      </c>
      <c r="F169" s="7" t="s">
        <v>17</v>
      </c>
      <c r="G169" s="7" t="s">
        <v>865</v>
      </c>
      <c r="H169" s="7" t="s">
        <v>866</v>
      </c>
      <c r="I169" s="7" t="s">
        <v>84</v>
      </c>
      <c r="J169" s="7" t="s">
        <v>85</v>
      </c>
      <c r="K169" s="8" t="n">
        <v>0</v>
      </c>
      <c r="L169" s="7"/>
      <c r="M169" s="8" t="n">
        <v>0</v>
      </c>
      <c r="N169" s="7"/>
      <c r="O169" s="7" t="s">
        <v>167</v>
      </c>
      <c r="P169" s="7" t="s">
        <v>108</v>
      </c>
      <c r="Q169" s="8" t="s">
        <v>867</v>
      </c>
      <c r="R169" s="8" t="s">
        <v>868</v>
      </c>
      <c r="S169" s="8" t="s">
        <v>869</v>
      </c>
      <c r="T169" s="8" t="s">
        <v>108</v>
      </c>
      <c r="U169" s="7" t="s">
        <v>127</v>
      </c>
      <c r="V169" s="7" t="s">
        <v>159</v>
      </c>
      <c r="W169" s="7"/>
      <c r="X169" s="7"/>
      <c r="Y169" s="7" t="s">
        <v>160</v>
      </c>
      <c r="Z169" s="8" t="s">
        <v>155</v>
      </c>
      <c r="AA169" s="7"/>
      <c r="AB169" s="7"/>
      <c r="AC169" s="7"/>
      <c r="AD169" s="7"/>
      <c r="AE169" s="8"/>
      <c r="AF169" s="9" t="s">
        <v>870</v>
      </c>
      <c r="AG169" s="9" t="s">
        <v>814</v>
      </c>
      <c r="AH169" s="7" t="s">
        <v>98</v>
      </c>
      <c r="AI169" s="7" t="s">
        <v>98</v>
      </c>
      <c r="AJ169" s="7" t="n">
        <v>35</v>
      </c>
      <c r="AK169" s="7" t="n">
        <v>35</v>
      </c>
      <c r="AL169" s="7" t="n">
        <v>35</v>
      </c>
      <c r="AM169" s="7" t="n">
        <v>35</v>
      </c>
      <c r="AN169" s="7" t="n">
        <v>35</v>
      </c>
      <c r="AO169" s="7" t="n">
        <v>35</v>
      </c>
      <c r="AP169" s="7" t="n">
        <v>35</v>
      </c>
      <c r="AQ169" s="7" t="s">
        <v>98</v>
      </c>
      <c r="AR169" s="7" t="s">
        <v>98</v>
      </c>
      <c r="AS169" s="7" t="s">
        <v>98</v>
      </c>
      <c r="AT169" s="7" t="s">
        <v>98</v>
      </c>
      <c r="AU169" s="7" t="s">
        <v>98</v>
      </c>
      <c r="AV169" s="7" t="s">
        <v>98</v>
      </c>
      <c r="AW169" s="7" t="s">
        <v>98</v>
      </c>
      <c r="AX169" s="7" t="n">
        <v>35</v>
      </c>
      <c r="AY169" s="7" t="n">
        <v>35</v>
      </c>
      <c r="AZ169" s="7" t="n">
        <v>35</v>
      </c>
      <c r="BA169" s="7" t="n">
        <v>35</v>
      </c>
      <c r="BB169" s="7" t="n">
        <v>35</v>
      </c>
      <c r="BC169" s="7" t="s">
        <v>98</v>
      </c>
      <c r="BD169" s="7" t="s">
        <v>98</v>
      </c>
      <c r="BE169" s="7" t="s">
        <v>98</v>
      </c>
      <c r="BF169" s="7" t="s">
        <v>98</v>
      </c>
      <c r="BG169" s="7" t="s">
        <v>98</v>
      </c>
      <c r="BH169" s="7" t="s">
        <v>98</v>
      </c>
      <c r="BI169" s="7" t="s">
        <v>98</v>
      </c>
      <c r="BJ169" s="7" t="s">
        <v>98</v>
      </c>
      <c r="BK169" s="7" t="s">
        <v>98</v>
      </c>
      <c r="BL169" s="7" t="s">
        <v>98</v>
      </c>
      <c r="BM169" s="7" t="s">
        <v>97</v>
      </c>
      <c r="BN169" s="7" t="s">
        <v>97</v>
      </c>
      <c r="BO169" s="7" t="s">
        <v>98</v>
      </c>
      <c r="BP169" s="7" t="s">
        <v>98</v>
      </c>
      <c r="BQ169" s="7" t="s">
        <v>98</v>
      </c>
      <c r="BR169" s="7" t="s">
        <v>98</v>
      </c>
      <c r="BS169" s="7" t="s">
        <v>98</v>
      </c>
      <c r="BT169" s="7" t="s">
        <v>98</v>
      </c>
      <c r="BU169" s="7" t="s">
        <v>98</v>
      </c>
      <c r="BV169" s="7" t="s">
        <v>98</v>
      </c>
      <c r="BW169" s="7" t="s">
        <v>98</v>
      </c>
      <c r="BX169" s="7" t="s">
        <v>98</v>
      </c>
      <c r="BY169" s="7" t="s">
        <v>98</v>
      </c>
      <c r="BZ169" s="7" t="s">
        <v>98</v>
      </c>
      <c r="CA169" s="7" t="s">
        <v>98</v>
      </c>
      <c r="CB169" s="7" t="s">
        <v>98</v>
      </c>
      <c r="CC169" s="7" t="s">
        <v>98</v>
      </c>
      <c r="CD169" s="7" t="s">
        <v>98</v>
      </c>
      <c r="CE169" s="7" t="s">
        <v>98</v>
      </c>
      <c r="CF169" s="7" t="s">
        <v>98</v>
      </c>
      <c r="CG169" s="7"/>
      <c r="CH169" s="7"/>
      <c r="CI169" s="6" t="n">
        <f aca="false">SUMIF($AH169:$CH169,35,Base!$B$5:$BB$5)*7*$Z169</f>
        <v>1197</v>
      </c>
      <c r="CJ169" s="6" t="n">
        <f aca="false">SUMIF($AH169:$CH169,"PR",Base!$B$5:$BB$5)*7*$Z169</f>
        <v>3780</v>
      </c>
      <c r="CK169" s="6"/>
      <c r="CL169" s="6"/>
    </row>
    <row r="170" customFormat="false" ht="13.8" hidden="false" customHeight="false" outlineLevel="0" collapsed="false">
      <c r="A170" s="7" t="s">
        <v>77</v>
      </c>
      <c r="B170" s="7" t="s">
        <v>78</v>
      </c>
      <c r="C170" s="7" t="s">
        <v>173</v>
      </c>
      <c r="D170" s="7" t="s">
        <v>871</v>
      </c>
      <c r="E170" s="7" t="s">
        <v>872</v>
      </c>
      <c r="F170" s="7" t="s">
        <v>17</v>
      </c>
      <c r="G170" s="7" t="s">
        <v>873</v>
      </c>
      <c r="H170" s="7" t="s">
        <v>874</v>
      </c>
      <c r="I170" s="7" t="s">
        <v>84</v>
      </c>
      <c r="J170" s="7" t="s">
        <v>85</v>
      </c>
      <c r="K170" s="8" t="n">
        <v>0</v>
      </c>
      <c r="L170" s="7"/>
      <c r="M170" s="8" t="n">
        <v>0</v>
      </c>
      <c r="N170" s="7"/>
      <c r="O170" s="7" t="s">
        <v>267</v>
      </c>
      <c r="P170" s="7" t="s">
        <v>155</v>
      </c>
      <c r="Q170" s="8" t="s">
        <v>875</v>
      </c>
      <c r="R170" s="8" t="s">
        <v>876</v>
      </c>
      <c r="S170" s="8" t="s">
        <v>647</v>
      </c>
      <c r="T170" s="8" t="s">
        <v>127</v>
      </c>
      <c r="U170" s="7" t="s">
        <v>127</v>
      </c>
      <c r="V170" s="7" t="s">
        <v>159</v>
      </c>
      <c r="W170" s="7"/>
      <c r="X170" s="7"/>
      <c r="Y170" s="7" t="s">
        <v>160</v>
      </c>
      <c r="Z170" s="8" t="s">
        <v>87</v>
      </c>
      <c r="AA170" s="7"/>
      <c r="AB170" s="7"/>
      <c r="AC170" s="7"/>
      <c r="AD170" s="7"/>
      <c r="AE170" s="8"/>
      <c r="AF170" s="9" t="s">
        <v>877</v>
      </c>
      <c r="AG170" s="9" t="s">
        <v>162</v>
      </c>
      <c r="AH170" s="7" t="s">
        <v>98</v>
      </c>
      <c r="AI170" s="7" t="s">
        <v>98</v>
      </c>
      <c r="AJ170" s="7" t="s">
        <v>98</v>
      </c>
      <c r="AK170" s="7" t="s">
        <v>98</v>
      </c>
      <c r="AL170" s="7" t="s">
        <v>98</v>
      </c>
      <c r="AM170" s="7" t="s">
        <v>98</v>
      </c>
      <c r="AN170" s="7" t="s">
        <v>98</v>
      </c>
      <c r="AO170" s="7" t="s">
        <v>98</v>
      </c>
      <c r="AP170" s="7" t="s">
        <v>98</v>
      </c>
      <c r="AQ170" s="7" t="s">
        <v>98</v>
      </c>
      <c r="AR170" s="7" t="s">
        <v>98</v>
      </c>
      <c r="AS170" s="7" t="s">
        <v>98</v>
      </c>
      <c r="AT170" s="7" t="s">
        <v>98</v>
      </c>
      <c r="AU170" s="7" t="s">
        <v>98</v>
      </c>
      <c r="AV170" s="7" t="s">
        <v>98</v>
      </c>
      <c r="AW170" s="7" t="s">
        <v>98</v>
      </c>
      <c r="AX170" s="7" t="s">
        <v>98</v>
      </c>
      <c r="AY170" s="7" t="s">
        <v>98</v>
      </c>
      <c r="AZ170" s="7" t="s">
        <v>98</v>
      </c>
      <c r="BA170" s="7" t="s">
        <v>98</v>
      </c>
      <c r="BB170" s="7" t="s">
        <v>98</v>
      </c>
      <c r="BC170" s="7" t="s">
        <v>98</v>
      </c>
      <c r="BD170" s="7" t="s">
        <v>98</v>
      </c>
      <c r="BE170" s="7" t="s">
        <v>98</v>
      </c>
      <c r="BF170" s="7" t="s">
        <v>98</v>
      </c>
      <c r="BG170" s="7" t="s">
        <v>98</v>
      </c>
      <c r="BH170" s="7" t="s">
        <v>98</v>
      </c>
      <c r="BI170" s="7" t="s">
        <v>98</v>
      </c>
      <c r="BJ170" s="7" t="s">
        <v>98</v>
      </c>
      <c r="BK170" s="7" t="s">
        <v>98</v>
      </c>
      <c r="BL170" s="7" t="s">
        <v>98</v>
      </c>
      <c r="BM170" s="7" t="s">
        <v>97</v>
      </c>
      <c r="BN170" s="7" t="s">
        <v>97</v>
      </c>
      <c r="BO170" s="7" t="s">
        <v>98</v>
      </c>
      <c r="BP170" s="7" t="s">
        <v>98</v>
      </c>
      <c r="BQ170" s="7" t="s">
        <v>98</v>
      </c>
      <c r="BR170" s="7" t="s">
        <v>98</v>
      </c>
      <c r="BS170" s="7" t="s">
        <v>98</v>
      </c>
      <c r="BT170" s="7" t="s">
        <v>98</v>
      </c>
      <c r="BU170" s="7" t="s">
        <v>98</v>
      </c>
      <c r="BV170" s="7" t="s">
        <v>98</v>
      </c>
      <c r="BW170" s="7" t="n">
        <v>35</v>
      </c>
      <c r="BX170" s="7" t="n">
        <v>35</v>
      </c>
      <c r="BY170" s="7" t="n">
        <v>35</v>
      </c>
      <c r="BZ170" s="7" t="s">
        <v>98</v>
      </c>
      <c r="CA170" s="7"/>
      <c r="CB170" s="7"/>
      <c r="CC170" s="7"/>
      <c r="CD170" s="7"/>
      <c r="CE170" s="7"/>
      <c r="CF170" s="7"/>
      <c r="CG170" s="7"/>
      <c r="CH170" s="7"/>
      <c r="CI170" s="6" t="n">
        <f aca="false">SUMIF($AH170:$CH170,35,Base!$B$5:$BB$5)*7*$Z170</f>
        <v>98</v>
      </c>
      <c r="CJ170" s="6" t="n">
        <f aca="false">SUMIF($AH170:$CH170,"PR",Base!$B$5:$BB$5)*7*$Z170</f>
        <v>1358</v>
      </c>
      <c r="CK170" s="6"/>
      <c r="CL170" s="6"/>
    </row>
    <row r="171" customFormat="false" ht="13.8" hidden="false" customHeight="false" outlineLevel="0" collapsed="false">
      <c r="A171" s="7" t="s">
        <v>77</v>
      </c>
      <c r="B171" s="7" t="s">
        <v>78</v>
      </c>
      <c r="C171" s="7" t="s">
        <v>878</v>
      </c>
      <c r="D171" s="7" t="s">
        <v>879</v>
      </c>
      <c r="E171" s="7" t="s">
        <v>880</v>
      </c>
      <c r="F171" s="7" t="s">
        <v>17</v>
      </c>
      <c r="G171" s="7" t="s">
        <v>881</v>
      </c>
      <c r="H171" s="7" t="s">
        <v>882</v>
      </c>
      <c r="I171" s="7" t="s">
        <v>84</v>
      </c>
      <c r="J171" s="7" t="s">
        <v>85</v>
      </c>
      <c r="K171" s="8" t="n">
        <v>0</v>
      </c>
      <c r="L171" s="7"/>
      <c r="M171" s="8" t="n">
        <v>0</v>
      </c>
      <c r="N171" s="7"/>
      <c r="O171" s="7" t="s">
        <v>883</v>
      </c>
      <c r="P171" s="7" t="s">
        <v>113</v>
      </c>
      <c r="Q171" s="8" t="s">
        <v>884</v>
      </c>
      <c r="R171" s="8" t="s">
        <v>229</v>
      </c>
      <c r="S171" s="8" t="s">
        <v>885</v>
      </c>
      <c r="T171" s="8" t="s">
        <v>851</v>
      </c>
      <c r="U171" s="7" t="s">
        <v>87</v>
      </c>
      <c r="V171" s="7" t="s">
        <v>92</v>
      </c>
      <c r="W171" s="7"/>
      <c r="X171" s="7"/>
      <c r="Y171" s="7" t="s">
        <v>93</v>
      </c>
      <c r="Z171" s="8" t="s">
        <v>127</v>
      </c>
      <c r="AA171" s="7"/>
      <c r="AB171" s="7"/>
      <c r="AC171" s="7"/>
      <c r="AD171" s="7"/>
      <c r="AE171" s="8"/>
      <c r="AF171" s="9" t="s">
        <v>487</v>
      </c>
      <c r="AG171" s="9" t="s">
        <v>886</v>
      </c>
      <c r="AH171" s="7"/>
      <c r="AI171" s="7"/>
      <c r="AJ171" s="7"/>
      <c r="AK171" s="7"/>
      <c r="AL171" s="7"/>
      <c r="AM171" s="7" t="s">
        <v>98</v>
      </c>
      <c r="AN171" s="7" t="s">
        <v>98</v>
      </c>
      <c r="AO171" s="7" t="s">
        <v>98</v>
      </c>
      <c r="AP171" s="7" t="s">
        <v>98</v>
      </c>
      <c r="AQ171" s="7" t="s">
        <v>98</v>
      </c>
      <c r="AR171" s="7" t="s">
        <v>98</v>
      </c>
      <c r="AS171" s="7" t="s">
        <v>98</v>
      </c>
      <c r="AT171" s="7" t="s">
        <v>98</v>
      </c>
      <c r="AU171" s="7" t="s">
        <v>98</v>
      </c>
      <c r="AV171" s="7" t="s">
        <v>98</v>
      </c>
      <c r="AW171" s="7" t="s">
        <v>98</v>
      </c>
      <c r="AX171" s="7" t="s">
        <v>98</v>
      </c>
      <c r="AY171" s="7" t="s">
        <v>98</v>
      </c>
      <c r="AZ171" s="7" t="s">
        <v>98</v>
      </c>
      <c r="BA171" s="7" t="n">
        <v>35</v>
      </c>
      <c r="BB171" s="7" t="n">
        <v>35</v>
      </c>
      <c r="BC171" s="7" t="n">
        <v>35</v>
      </c>
      <c r="BD171" s="7" t="n">
        <v>35</v>
      </c>
      <c r="BE171" s="7" t="s">
        <v>98</v>
      </c>
      <c r="BF171" s="7" t="s">
        <v>98</v>
      </c>
      <c r="BG171" s="7" t="s">
        <v>98</v>
      </c>
      <c r="BH171" s="7" t="s">
        <v>98</v>
      </c>
      <c r="BI171" s="7" t="s">
        <v>98</v>
      </c>
      <c r="BJ171" s="7" t="s">
        <v>98</v>
      </c>
      <c r="BK171" s="7" t="s">
        <v>98</v>
      </c>
      <c r="BL171" s="7" t="s">
        <v>98</v>
      </c>
      <c r="BM171" s="7" t="s">
        <v>97</v>
      </c>
      <c r="BN171" s="7" t="s">
        <v>97</v>
      </c>
      <c r="BO171" s="7" t="n">
        <v>35</v>
      </c>
      <c r="BP171" s="7" t="n">
        <v>35</v>
      </c>
      <c r="BQ171" s="7" t="n">
        <v>35</v>
      </c>
      <c r="BR171" s="7" t="n">
        <v>35</v>
      </c>
      <c r="BS171" s="7" t="s">
        <v>98</v>
      </c>
      <c r="BT171" s="7" t="s">
        <v>98</v>
      </c>
      <c r="BU171" s="7" t="s">
        <v>98</v>
      </c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6" t="n">
        <f aca="false">SUMIF($AH171:$CH171,35,Base!$B$5:$BB$5)*7*$Z171</f>
        <v>1092</v>
      </c>
      <c r="CJ171" s="6" t="n">
        <f aca="false">SUMIF($AH171:$CH171,"PR",Base!$B$5:$BB$5)*7*$Z171</f>
        <v>3388</v>
      </c>
      <c r="CK171" s="6"/>
      <c r="CL171" s="6"/>
    </row>
    <row r="172" customFormat="false" ht="13.8" hidden="false" customHeight="false" outlineLevel="0" collapsed="false">
      <c r="A172" s="7" t="s">
        <v>77</v>
      </c>
      <c r="B172" s="7" t="s">
        <v>78</v>
      </c>
      <c r="C172" s="7" t="s">
        <v>878</v>
      </c>
      <c r="D172" s="7" t="s">
        <v>879</v>
      </c>
      <c r="E172" s="7" t="s">
        <v>880</v>
      </c>
      <c r="F172" s="7" t="s">
        <v>17</v>
      </c>
      <c r="G172" s="7" t="s">
        <v>881</v>
      </c>
      <c r="H172" s="7" t="s">
        <v>882</v>
      </c>
      <c r="I172" s="7" t="s">
        <v>84</v>
      </c>
      <c r="J172" s="7" t="s">
        <v>85</v>
      </c>
      <c r="K172" s="8" t="n">
        <v>0</v>
      </c>
      <c r="L172" s="7"/>
      <c r="M172" s="8" t="n">
        <v>0</v>
      </c>
      <c r="N172" s="7"/>
      <c r="O172" s="7" t="s">
        <v>883</v>
      </c>
      <c r="P172" s="7" t="s">
        <v>113</v>
      </c>
      <c r="Q172" s="8" t="s">
        <v>884</v>
      </c>
      <c r="R172" s="8" t="s">
        <v>229</v>
      </c>
      <c r="S172" s="8" t="s">
        <v>885</v>
      </c>
      <c r="T172" s="8" t="s">
        <v>851</v>
      </c>
      <c r="U172" s="7" t="s">
        <v>87</v>
      </c>
      <c r="V172" s="7" t="s">
        <v>92</v>
      </c>
      <c r="W172" s="7"/>
      <c r="X172" s="7"/>
      <c r="Y172" s="7" t="s">
        <v>430</v>
      </c>
      <c r="Z172" s="8" t="s">
        <v>87</v>
      </c>
      <c r="AA172" s="7"/>
      <c r="AB172" s="7"/>
      <c r="AC172" s="7"/>
      <c r="AD172" s="7"/>
      <c r="AE172" s="8"/>
      <c r="AF172" s="9" t="s">
        <v>487</v>
      </c>
      <c r="AG172" s="9" t="s">
        <v>886</v>
      </c>
      <c r="AH172" s="7"/>
      <c r="AI172" s="7"/>
      <c r="AJ172" s="7"/>
      <c r="AK172" s="7"/>
      <c r="AL172" s="7"/>
      <c r="AM172" s="7" t="s">
        <v>98</v>
      </c>
      <c r="AN172" s="7" t="s">
        <v>98</v>
      </c>
      <c r="AO172" s="7" t="s">
        <v>98</v>
      </c>
      <c r="AP172" s="7" t="s">
        <v>98</v>
      </c>
      <c r="AQ172" s="7" t="s">
        <v>98</v>
      </c>
      <c r="AR172" s="7" t="s">
        <v>98</v>
      </c>
      <c r="AS172" s="7" t="s">
        <v>98</v>
      </c>
      <c r="AT172" s="7" t="s">
        <v>98</v>
      </c>
      <c r="AU172" s="7" t="s">
        <v>98</v>
      </c>
      <c r="AV172" s="7" t="s">
        <v>98</v>
      </c>
      <c r="AW172" s="7" t="s">
        <v>98</v>
      </c>
      <c r="AX172" s="7" t="s">
        <v>98</v>
      </c>
      <c r="AY172" s="7" t="s">
        <v>98</v>
      </c>
      <c r="AZ172" s="7" t="s">
        <v>98</v>
      </c>
      <c r="BA172" s="7" t="n">
        <v>35</v>
      </c>
      <c r="BB172" s="7" t="n">
        <v>35</v>
      </c>
      <c r="BC172" s="7" t="n">
        <v>35</v>
      </c>
      <c r="BD172" s="7" t="n">
        <v>35</v>
      </c>
      <c r="BE172" s="7" t="s">
        <v>98</v>
      </c>
      <c r="BF172" s="7" t="s">
        <v>98</v>
      </c>
      <c r="BG172" s="7" t="s">
        <v>98</v>
      </c>
      <c r="BH172" s="7" t="s">
        <v>98</v>
      </c>
      <c r="BI172" s="7" t="s">
        <v>98</v>
      </c>
      <c r="BJ172" s="7" t="s">
        <v>98</v>
      </c>
      <c r="BK172" s="7" t="s">
        <v>98</v>
      </c>
      <c r="BL172" s="7" t="s">
        <v>98</v>
      </c>
      <c r="BM172" s="7" t="s">
        <v>97</v>
      </c>
      <c r="BN172" s="7" t="s">
        <v>97</v>
      </c>
      <c r="BO172" s="7" t="n">
        <v>35</v>
      </c>
      <c r="BP172" s="7" t="n">
        <v>35</v>
      </c>
      <c r="BQ172" s="7" t="n">
        <v>35</v>
      </c>
      <c r="BR172" s="7" t="n">
        <v>35</v>
      </c>
      <c r="BS172" s="7" t="s">
        <v>98</v>
      </c>
      <c r="BT172" s="7" t="s">
        <v>98</v>
      </c>
      <c r="BU172" s="7" t="s">
        <v>98</v>
      </c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6" t="n">
        <f aca="false">SUMIF($AH172:$CH172,35,Base!$B$5:$BB$5)*7*$Z172</f>
        <v>273</v>
      </c>
      <c r="CJ172" s="6" t="n">
        <f aca="false">SUMIF($AH172:$CH172,"PR",Base!$B$5:$BB$5)*7*$Z172</f>
        <v>847</v>
      </c>
      <c r="CK172" s="6"/>
      <c r="CL172" s="6"/>
    </row>
    <row r="173" customFormat="false" ht="13.8" hidden="false" customHeight="false" outlineLevel="0" collapsed="false">
      <c r="A173" s="7" t="s">
        <v>77</v>
      </c>
      <c r="B173" s="7" t="s">
        <v>78</v>
      </c>
      <c r="C173" s="7" t="s">
        <v>878</v>
      </c>
      <c r="D173" s="7" t="s">
        <v>879</v>
      </c>
      <c r="E173" s="7" t="s">
        <v>880</v>
      </c>
      <c r="F173" s="7" t="s">
        <v>17</v>
      </c>
      <c r="G173" s="7" t="s">
        <v>881</v>
      </c>
      <c r="H173" s="7" t="s">
        <v>882</v>
      </c>
      <c r="I173" s="7" t="s">
        <v>84</v>
      </c>
      <c r="J173" s="7" t="s">
        <v>85</v>
      </c>
      <c r="K173" s="8" t="n">
        <v>0</v>
      </c>
      <c r="L173" s="7"/>
      <c r="M173" s="8" t="n">
        <v>0</v>
      </c>
      <c r="N173" s="7"/>
      <c r="O173" s="7" t="s">
        <v>883</v>
      </c>
      <c r="P173" s="7" t="s">
        <v>113</v>
      </c>
      <c r="Q173" s="8" t="s">
        <v>884</v>
      </c>
      <c r="R173" s="8" t="s">
        <v>229</v>
      </c>
      <c r="S173" s="8" t="s">
        <v>885</v>
      </c>
      <c r="T173" s="8" t="s">
        <v>851</v>
      </c>
      <c r="U173" s="7" t="s">
        <v>87</v>
      </c>
      <c r="V173" s="7" t="s">
        <v>92</v>
      </c>
      <c r="W173" s="7"/>
      <c r="X173" s="7"/>
      <c r="Y173" s="7" t="s">
        <v>99</v>
      </c>
      <c r="Z173" s="8" t="s">
        <v>242</v>
      </c>
      <c r="AA173" s="7"/>
      <c r="AB173" s="7"/>
      <c r="AC173" s="7"/>
      <c r="AD173" s="7"/>
      <c r="AE173" s="8"/>
      <c r="AF173" s="9" t="s">
        <v>487</v>
      </c>
      <c r="AG173" s="9" t="s">
        <v>886</v>
      </c>
      <c r="AH173" s="7"/>
      <c r="AI173" s="7"/>
      <c r="AJ173" s="7"/>
      <c r="AK173" s="7"/>
      <c r="AL173" s="7"/>
      <c r="AM173" s="7" t="s">
        <v>98</v>
      </c>
      <c r="AN173" s="7" t="s">
        <v>98</v>
      </c>
      <c r="AO173" s="7" t="s">
        <v>98</v>
      </c>
      <c r="AP173" s="7" t="s">
        <v>98</v>
      </c>
      <c r="AQ173" s="7" t="s">
        <v>98</v>
      </c>
      <c r="AR173" s="7" t="s">
        <v>98</v>
      </c>
      <c r="AS173" s="7" t="s">
        <v>98</v>
      </c>
      <c r="AT173" s="7" t="s">
        <v>98</v>
      </c>
      <c r="AU173" s="7" t="s">
        <v>98</v>
      </c>
      <c r="AV173" s="7" t="s">
        <v>98</v>
      </c>
      <c r="AW173" s="7" t="s">
        <v>98</v>
      </c>
      <c r="AX173" s="7" t="s">
        <v>98</v>
      </c>
      <c r="AY173" s="7" t="s">
        <v>98</v>
      </c>
      <c r="AZ173" s="7" t="s">
        <v>98</v>
      </c>
      <c r="BA173" s="7" t="n">
        <v>35</v>
      </c>
      <c r="BB173" s="7" t="n">
        <v>35</v>
      </c>
      <c r="BC173" s="7" t="n">
        <v>35</v>
      </c>
      <c r="BD173" s="7" t="n">
        <v>35</v>
      </c>
      <c r="BE173" s="7" t="s">
        <v>98</v>
      </c>
      <c r="BF173" s="7" t="s">
        <v>98</v>
      </c>
      <c r="BG173" s="7" t="s">
        <v>98</v>
      </c>
      <c r="BH173" s="7" t="s">
        <v>98</v>
      </c>
      <c r="BI173" s="7" t="s">
        <v>98</v>
      </c>
      <c r="BJ173" s="7" t="s">
        <v>98</v>
      </c>
      <c r="BK173" s="7" t="s">
        <v>98</v>
      </c>
      <c r="BL173" s="7" t="s">
        <v>98</v>
      </c>
      <c r="BM173" s="7" t="s">
        <v>97</v>
      </c>
      <c r="BN173" s="7" t="s">
        <v>97</v>
      </c>
      <c r="BO173" s="7" t="n">
        <v>35</v>
      </c>
      <c r="BP173" s="7" t="n">
        <v>35</v>
      </c>
      <c r="BQ173" s="7" t="n">
        <v>35</v>
      </c>
      <c r="BR173" s="7" t="n">
        <v>35</v>
      </c>
      <c r="BS173" s="7" t="s">
        <v>98</v>
      </c>
      <c r="BT173" s="7" t="s">
        <v>98</v>
      </c>
      <c r="BU173" s="7" t="s">
        <v>98</v>
      </c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6" t="n">
        <f aca="false">SUMIF($AH173:$CH173,35,Base!$B$5:$BB$5)*7*$Z173</f>
        <v>3276</v>
      </c>
      <c r="CJ173" s="6" t="n">
        <f aca="false">SUMIF($AH173:$CH173,"PR",Base!$B$5:$BB$5)*7*$Z173</f>
        <v>10164</v>
      </c>
      <c r="CK173" s="6"/>
      <c r="CL173" s="6"/>
    </row>
    <row r="174" customFormat="false" ht="13.8" hidden="false" customHeight="false" outlineLevel="0" collapsed="false">
      <c r="A174" s="7" t="s">
        <v>77</v>
      </c>
      <c r="B174" s="7" t="s">
        <v>78</v>
      </c>
      <c r="C174" s="7" t="s">
        <v>887</v>
      </c>
      <c r="D174" s="7" t="s">
        <v>888</v>
      </c>
      <c r="E174" s="7" t="s">
        <v>889</v>
      </c>
      <c r="F174" s="7" t="s">
        <v>17</v>
      </c>
      <c r="G174" s="7" t="s">
        <v>890</v>
      </c>
      <c r="H174" s="7" t="s">
        <v>891</v>
      </c>
      <c r="I174" s="7" t="s">
        <v>84</v>
      </c>
      <c r="J174" s="7" t="s">
        <v>85</v>
      </c>
      <c r="K174" s="8" t="n">
        <v>97004183552</v>
      </c>
      <c r="L174" s="7"/>
      <c r="M174" s="8" t="n">
        <v>0</v>
      </c>
      <c r="N174" s="7"/>
      <c r="O174" s="7" t="s">
        <v>892</v>
      </c>
      <c r="P174" s="7" t="s">
        <v>168</v>
      </c>
      <c r="Q174" s="8" t="s">
        <v>893</v>
      </c>
      <c r="R174" s="8" t="s">
        <v>894</v>
      </c>
      <c r="S174" s="8" t="s">
        <v>325</v>
      </c>
      <c r="T174" s="8" t="s">
        <v>895</v>
      </c>
      <c r="U174" s="7" t="s">
        <v>87</v>
      </c>
      <c r="V174" s="7" t="s">
        <v>92</v>
      </c>
      <c r="W174" s="7"/>
      <c r="X174" s="7"/>
      <c r="Y174" s="7" t="s">
        <v>809</v>
      </c>
      <c r="Z174" s="8" t="s">
        <v>896</v>
      </c>
      <c r="AA174" s="7"/>
      <c r="AB174" s="7"/>
      <c r="AC174" s="7"/>
      <c r="AD174" s="7"/>
      <c r="AE174" s="8"/>
      <c r="AF174" s="9" t="s">
        <v>897</v>
      </c>
      <c r="AG174" s="9" t="s">
        <v>898</v>
      </c>
      <c r="AH174" s="7" t="s">
        <v>98</v>
      </c>
      <c r="AI174" s="7" t="n">
        <v>35</v>
      </c>
      <c r="AJ174" s="7" t="n">
        <v>35</v>
      </c>
      <c r="AK174" s="7" t="s">
        <v>98</v>
      </c>
      <c r="AL174" s="7" t="s">
        <v>98</v>
      </c>
      <c r="AM174" s="7" t="s">
        <v>98</v>
      </c>
      <c r="AN174" s="7" t="s">
        <v>98</v>
      </c>
      <c r="AO174" s="7" t="n">
        <v>35</v>
      </c>
      <c r="AP174" s="7" t="n">
        <v>35</v>
      </c>
      <c r="AQ174" s="7" t="s">
        <v>98</v>
      </c>
      <c r="AR174" s="7" t="s">
        <v>98</v>
      </c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 t="s">
        <v>97</v>
      </c>
      <c r="BN174" s="7" t="s">
        <v>97</v>
      </c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6" t="n">
        <f aca="false">SUMIF($AH174:$CH174,35,Base!$B$5:$BB$5)*7*$Z174</f>
        <v>1820</v>
      </c>
      <c r="CJ174" s="6" t="n">
        <f aca="false">SUMIF($AH174:$CH174,"PR",Base!$B$5:$BB$5)*7*$Z174</f>
        <v>3094</v>
      </c>
      <c r="CK174" s="6"/>
      <c r="CL174" s="6"/>
    </row>
    <row r="175" customFormat="false" ht="13.8" hidden="false" customHeight="false" outlineLevel="0" collapsed="false">
      <c r="A175" s="7" t="s">
        <v>77</v>
      </c>
      <c r="B175" s="7" t="s">
        <v>78</v>
      </c>
      <c r="C175" s="7" t="s">
        <v>376</v>
      </c>
      <c r="D175" s="7" t="s">
        <v>899</v>
      </c>
      <c r="E175" s="7" t="s">
        <v>900</v>
      </c>
      <c r="F175" s="7" t="s">
        <v>17</v>
      </c>
      <c r="G175" s="7" t="s">
        <v>901</v>
      </c>
      <c r="H175" s="7" t="s">
        <v>902</v>
      </c>
      <c r="I175" s="7" t="s">
        <v>84</v>
      </c>
      <c r="J175" s="7" t="s">
        <v>85</v>
      </c>
      <c r="K175" s="8" t="n">
        <v>21010169856</v>
      </c>
      <c r="L175" s="7"/>
      <c r="M175" s="8" t="n">
        <v>0</v>
      </c>
      <c r="N175" s="7"/>
      <c r="O175" s="7" t="s">
        <v>903</v>
      </c>
      <c r="P175" s="7" t="s">
        <v>87</v>
      </c>
      <c r="Q175" s="8" t="s">
        <v>904</v>
      </c>
      <c r="R175" s="8" t="s">
        <v>905</v>
      </c>
      <c r="S175" s="8" t="s">
        <v>906</v>
      </c>
      <c r="T175" s="8" t="s">
        <v>111</v>
      </c>
      <c r="U175" s="7" t="s">
        <v>87</v>
      </c>
      <c r="V175" s="7" t="s">
        <v>159</v>
      </c>
      <c r="W175" s="7"/>
      <c r="X175" s="7"/>
      <c r="Y175" s="7" t="s">
        <v>160</v>
      </c>
      <c r="Z175" s="8" t="s">
        <v>111</v>
      </c>
      <c r="AA175" s="7"/>
      <c r="AB175" s="7"/>
      <c r="AC175" s="7"/>
      <c r="AD175" s="7"/>
      <c r="AE175" s="8"/>
      <c r="AF175" s="9" t="s">
        <v>907</v>
      </c>
      <c r="AG175" s="9" t="s">
        <v>908</v>
      </c>
      <c r="AH175" s="7" t="s">
        <v>98</v>
      </c>
      <c r="AI175" s="7" t="s">
        <v>98</v>
      </c>
      <c r="AJ175" s="7" t="s">
        <v>98</v>
      </c>
      <c r="AK175" s="7" t="s">
        <v>98</v>
      </c>
      <c r="AL175" s="7" t="s">
        <v>98</v>
      </c>
      <c r="AM175" s="7" t="n">
        <v>35</v>
      </c>
      <c r="AN175" s="7" t="n">
        <v>35</v>
      </c>
      <c r="AO175" s="7" t="n">
        <v>35</v>
      </c>
      <c r="AP175" s="7" t="n">
        <v>35</v>
      </c>
      <c r="AQ175" s="7" t="n">
        <v>35</v>
      </c>
      <c r="AR175" s="7" t="n">
        <v>35</v>
      </c>
      <c r="AS175" s="7" t="n">
        <v>35</v>
      </c>
      <c r="AT175" s="7" t="n">
        <v>35</v>
      </c>
      <c r="AU175" s="7" t="n">
        <v>35</v>
      </c>
      <c r="AV175" s="7" t="n">
        <v>35</v>
      </c>
      <c r="AW175" s="7" t="n">
        <v>35</v>
      </c>
      <c r="AX175" s="7" t="n">
        <v>35</v>
      </c>
      <c r="AY175" s="7" t="n">
        <v>35</v>
      </c>
      <c r="AZ175" s="7" t="n">
        <v>35</v>
      </c>
      <c r="BA175" s="7" t="n">
        <v>35</v>
      </c>
      <c r="BB175" s="7" t="n">
        <v>35</v>
      </c>
      <c r="BC175" s="7" t="n">
        <v>35</v>
      </c>
      <c r="BD175" s="7" t="n">
        <v>35</v>
      </c>
      <c r="BE175" s="7" t="n">
        <v>35</v>
      </c>
      <c r="BF175" s="7" t="s">
        <v>98</v>
      </c>
      <c r="BG175" s="7" t="s">
        <v>98</v>
      </c>
      <c r="BH175" s="7" t="s">
        <v>98</v>
      </c>
      <c r="BI175" s="7" t="s">
        <v>98</v>
      </c>
      <c r="BJ175" s="7" t="s">
        <v>98</v>
      </c>
      <c r="BK175" s="7" t="s">
        <v>98</v>
      </c>
      <c r="BL175" s="7" t="n">
        <v>35</v>
      </c>
      <c r="BM175" s="7" t="s">
        <v>97</v>
      </c>
      <c r="BN175" s="7" t="s">
        <v>97</v>
      </c>
      <c r="BO175" s="7" t="n">
        <v>35</v>
      </c>
      <c r="BP175" s="7" t="n">
        <v>35</v>
      </c>
      <c r="BQ175" s="7" t="n">
        <v>35</v>
      </c>
      <c r="BR175" s="7" t="n">
        <v>35</v>
      </c>
      <c r="BS175" s="7" t="n">
        <v>35</v>
      </c>
      <c r="BT175" s="7" t="s">
        <v>98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6" t="n">
        <f aca="false">SUMIF($AH175:$CH175,35,Base!$B$5:$BB$5)*7*$Z175</f>
        <v>16800</v>
      </c>
      <c r="CJ175" s="6" t="n">
        <f aca="false">SUMIF($AH175:$CH175,"PR",Base!$B$5:$BB$5)*7*$Z175</f>
        <v>8260</v>
      </c>
      <c r="CK175" s="6"/>
      <c r="CL175" s="6"/>
    </row>
    <row r="176" customFormat="false" ht="13.8" hidden="false" customHeight="false" outlineLevel="0" collapsed="false">
      <c r="A176" s="7" t="s">
        <v>77</v>
      </c>
      <c r="B176" s="7" t="s">
        <v>78</v>
      </c>
      <c r="C176" s="7" t="s">
        <v>236</v>
      </c>
      <c r="D176" s="7" t="s">
        <v>909</v>
      </c>
      <c r="E176" s="7" t="s">
        <v>910</v>
      </c>
      <c r="F176" s="7" t="s">
        <v>17</v>
      </c>
      <c r="G176" s="7" t="s">
        <v>911</v>
      </c>
      <c r="H176" s="7" t="s">
        <v>912</v>
      </c>
      <c r="I176" s="7" t="s">
        <v>84</v>
      </c>
      <c r="J176" s="7" t="s">
        <v>85</v>
      </c>
      <c r="K176" s="8" t="n">
        <v>0</v>
      </c>
      <c r="L176" s="7"/>
      <c r="M176" s="8" t="n">
        <v>0</v>
      </c>
      <c r="N176" s="7"/>
      <c r="O176" s="7" t="s">
        <v>241</v>
      </c>
      <c r="P176" s="7" t="s">
        <v>242</v>
      </c>
      <c r="Q176" s="8" t="s">
        <v>913</v>
      </c>
      <c r="R176" s="8" t="s">
        <v>914</v>
      </c>
      <c r="S176" s="8" t="s">
        <v>647</v>
      </c>
      <c r="T176" s="8" t="s">
        <v>124</v>
      </c>
      <c r="U176" s="7" t="s">
        <v>127</v>
      </c>
      <c r="V176" s="7" t="s">
        <v>159</v>
      </c>
      <c r="W176" s="7"/>
      <c r="X176" s="7"/>
      <c r="Y176" s="7" t="s">
        <v>160</v>
      </c>
      <c r="Z176" s="8" t="s">
        <v>178</v>
      </c>
      <c r="AA176" s="7"/>
      <c r="AB176" s="7"/>
      <c r="AC176" s="7"/>
      <c r="AD176" s="7"/>
      <c r="AE176" s="8"/>
      <c r="AF176" s="9" t="s">
        <v>915</v>
      </c>
      <c r="AG176" s="9" t="s">
        <v>207</v>
      </c>
      <c r="AH176" s="7" t="s">
        <v>98</v>
      </c>
      <c r="AI176" s="7" t="s">
        <v>98</v>
      </c>
      <c r="AJ176" s="7" t="s">
        <v>98</v>
      </c>
      <c r="AK176" s="7" t="s">
        <v>98</v>
      </c>
      <c r="AL176" s="7" t="s">
        <v>98</v>
      </c>
      <c r="AM176" s="7" t="s">
        <v>98</v>
      </c>
      <c r="AN176" s="7" t="s">
        <v>98</v>
      </c>
      <c r="AO176" s="7" t="s">
        <v>98</v>
      </c>
      <c r="AP176" s="7" t="s">
        <v>98</v>
      </c>
      <c r="AQ176" s="7" t="s">
        <v>98</v>
      </c>
      <c r="AR176" s="7" t="s">
        <v>98</v>
      </c>
      <c r="AS176" s="7" t="s">
        <v>98</v>
      </c>
      <c r="AT176" s="7" t="s">
        <v>98</v>
      </c>
      <c r="AU176" s="7" t="s">
        <v>98</v>
      </c>
      <c r="AV176" s="7" t="s">
        <v>98</v>
      </c>
      <c r="AW176" s="7" t="s">
        <v>98</v>
      </c>
      <c r="AX176" s="7" t="s">
        <v>98</v>
      </c>
      <c r="AY176" s="7" t="s">
        <v>98</v>
      </c>
      <c r="AZ176" s="7" t="s">
        <v>98</v>
      </c>
      <c r="BA176" s="7" t="s">
        <v>98</v>
      </c>
      <c r="BB176" s="7" t="s">
        <v>98</v>
      </c>
      <c r="BC176" s="7" t="s">
        <v>98</v>
      </c>
      <c r="BD176" s="7" t="s">
        <v>98</v>
      </c>
      <c r="BE176" s="7" t="s">
        <v>98</v>
      </c>
      <c r="BF176" s="7" t="s">
        <v>98</v>
      </c>
      <c r="BG176" s="7" t="s">
        <v>98</v>
      </c>
      <c r="BH176" s="7" t="s">
        <v>98</v>
      </c>
      <c r="BI176" s="7" t="s">
        <v>98</v>
      </c>
      <c r="BJ176" s="7" t="s">
        <v>98</v>
      </c>
      <c r="BK176" s="7" t="s">
        <v>98</v>
      </c>
      <c r="BL176" s="7" t="s">
        <v>98</v>
      </c>
      <c r="BM176" s="7" t="s">
        <v>97</v>
      </c>
      <c r="BN176" s="7" t="s">
        <v>97</v>
      </c>
      <c r="BO176" s="7" t="s">
        <v>98</v>
      </c>
      <c r="BP176" s="7" t="s">
        <v>98</v>
      </c>
      <c r="BQ176" s="7" t="s">
        <v>98</v>
      </c>
      <c r="BR176" s="7" t="s">
        <v>98</v>
      </c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6" t="n">
        <f aca="false">SUMIF($AH176:$CH176,35,Base!$B$5:$BB$5)*7*$Z176</f>
        <v>0</v>
      </c>
      <c r="CJ176" s="6" t="n">
        <f aca="false">SUMIF($AH176:$CH176,"PR",Base!$B$5:$BB$5)*7*$Z176</f>
        <v>5915</v>
      </c>
      <c r="CK176" s="6"/>
      <c r="CL176" s="6"/>
    </row>
    <row r="177" customFormat="false" ht="13.8" hidden="false" customHeight="false" outlineLevel="0" collapsed="false">
      <c r="A177" s="7" t="s">
        <v>77</v>
      </c>
      <c r="B177" s="7" t="s">
        <v>78</v>
      </c>
      <c r="C177" s="7" t="s">
        <v>223</v>
      </c>
      <c r="D177" s="7" t="s">
        <v>916</v>
      </c>
      <c r="E177" s="7" t="s">
        <v>917</v>
      </c>
      <c r="F177" s="7" t="s">
        <v>17</v>
      </c>
      <c r="G177" s="7" t="s">
        <v>918</v>
      </c>
      <c r="H177" s="7" t="s">
        <v>919</v>
      </c>
      <c r="I177" s="7" t="s">
        <v>84</v>
      </c>
      <c r="J177" s="7" t="s">
        <v>85</v>
      </c>
      <c r="K177" s="8" t="n">
        <v>0</v>
      </c>
      <c r="L177" s="7"/>
      <c r="M177" s="8" t="n">
        <v>0</v>
      </c>
      <c r="N177" s="7"/>
      <c r="O177" s="7" t="s">
        <v>227</v>
      </c>
      <c r="P177" s="7" t="s">
        <v>117</v>
      </c>
      <c r="Q177" s="8" t="s">
        <v>920</v>
      </c>
      <c r="R177" s="8" t="s">
        <v>921</v>
      </c>
      <c r="S177" s="8" t="s">
        <v>922</v>
      </c>
      <c r="T177" s="8" t="s">
        <v>100</v>
      </c>
      <c r="U177" s="7" t="s">
        <v>87</v>
      </c>
      <c r="V177" s="7" t="s">
        <v>159</v>
      </c>
      <c r="W177" s="7"/>
      <c r="X177" s="7"/>
      <c r="Y177" s="7" t="s">
        <v>160</v>
      </c>
      <c r="Z177" s="8" t="s">
        <v>127</v>
      </c>
      <c r="AA177" s="7"/>
      <c r="AB177" s="7"/>
      <c r="AC177" s="7"/>
      <c r="AD177" s="7"/>
      <c r="AE177" s="8"/>
      <c r="AF177" s="9" t="s">
        <v>923</v>
      </c>
      <c r="AG177" s="9" t="s">
        <v>814</v>
      </c>
      <c r="AH177" s="7" t="s">
        <v>98</v>
      </c>
      <c r="AI177" s="7" t="s">
        <v>98</v>
      </c>
      <c r="AJ177" s="7" t="s">
        <v>98</v>
      </c>
      <c r="AK177" s="7" t="s">
        <v>98</v>
      </c>
      <c r="AL177" s="7" t="s">
        <v>98</v>
      </c>
      <c r="AM177" s="7" t="n">
        <v>35</v>
      </c>
      <c r="AN177" s="7" t="n">
        <v>35</v>
      </c>
      <c r="AO177" s="7" t="n">
        <v>35</v>
      </c>
      <c r="AP177" s="7" t="n">
        <v>35</v>
      </c>
      <c r="AQ177" s="7" t="n">
        <v>35</v>
      </c>
      <c r="AR177" s="7" t="n">
        <v>35</v>
      </c>
      <c r="AS177" s="7" t="n">
        <v>35</v>
      </c>
      <c r="AT177" s="7" t="n">
        <v>35</v>
      </c>
      <c r="AU177" s="7" t="n">
        <v>35</v>
      </c>
      <c r="AV177" s="7" t="n">
        <v>35</v>
      </c>
      <c r="AW177" s="7" t="n">
        <v>35</v>
      </c>
      <c r="AX177" s="7" t="n">
        <v>35</v>
      </c>
      <c r="AY177" s="7" t="n">
        <v>35</v>
      </c>
      <c r="AZ177" s="7" t="n">
        <v>35</v>
      </c>
      <c r="BA177" s="7" t="n">
        <v>35</v>
      </c>
      <c r="BB177" s="7" t="n">
        <v>35</v>
      </c>
      <c r="BC177" s="7" t="n">
        <v>35</v>
      </c>
      <c r="BD177" s="7" t="n">
        <v>35</v>
      </c>
      <c r="BE177" s="7" t="n">
        <v>35</v>
      </c>
      <c r="BF177" s="7" t="n">
        <v>35</v>
      </c>
      <c r="BG177" s="7" t="n">
        <v>35</v>
      </c>
      <c r="BH177" s="7" t="n">
        <v>35</v>
      </c>
      <c r="BI177" s="7" t="n">
        <v>35</v>
      </c>
      <c r="BJ177" s="7" t="n">
        <v>35</v>
      </c>
      <c r="BK177" s="7" t="n">
        <v>35</v>
      </c>
      <c r="BL177" s="7" t="n">
        <v>35</v>
      </c>
      <c r="BM177" s="7" t="s">
        <v>97</v>
      </c>
      <c r="BN177" s="7" t="s">
        <v>97</v>
      </c>
      <c r="BO177" s="7" t="n">
        <v>35</v>
      </c>
      <c r="BP177" s="7" t="n">
        <v>35</v>
      </c>
      <c r="BQ177" s="7" t="n">
        <v>35</v>
      </c>
      <c r="BR177" s="7" t="n">
        <v>35</v>
      </c>
      <c r="BS177" s="7" t="n">
        <v>35</v>
      </c>
      <c r="BT177" s="7" t="n">
        <v>35</v>
      </c>
      <c r="BU177" s="7" t="n">
        <v>35</v>
      </c>
      <c r="BV177" s="7" t="n">
        <v>35</v>
      </c>
      <c r="BW177" s="7" t="n">
        <v>35</v>
      </c>
      <c r="BX177" s="7" t="n">
        <v>35</v>
      </c>
      <c r="BY177" s="7" t="n">
        <v>35</v>
      </c>
      <c r="BZ177" s="7" t="n">
        <v>35</v>
      </c>
      <c r="CA177" s="7" t="n">
        <v>35</v>
      </c>
      <c r="CB177" s="7" t="n">
        <v>35</v>
      </c>
      <c r="CC177" s="7" t="n">
        <v>35</v>
      </c>
      <c r="CD177" s="7" t="n">
        <v>35</v>
      </c>
      <c r="CE177" s="7" t="n">
        <v>35</v>
      </c>
      <c r="CF177" s="7" t="s">
        <v>98</v>
      </c>
      <c r="CG177" s="7"/>
      <c r="CH177" s="7"/>
      <c r="CI177" s="6" t="n">
        <f aca="false">SUMIF($AH177:$CH177,35,Base!$B$5:$BB$5)*7*$Z177</f>
        <v>5824</v>
      </c>
      <c r="CJ177" s="6" t="n">
        <f aca="false">SUMIF($AH177:$CH177,"PR",Base!$B$5:$BB$5)*7*$Z177</f>
        <v>812</v>
      </c>
      <c r="CK177" s="6"/>
      <c r="CL177" s="6"/>
    </row>
    <row r="178" customFormat="false" ht="13.8" hidden="false" customHeight="false" outlineLevel="0" collapsed="false">
      <c r="A178" s="7" t="s">
        <v>77</v>
      </c>
      <c r="B178" s="7" t="s">
        <v>78</v>
      </c>
      <c r="C178" s="7" t="s">
        <v>103</v>
      </c>
      <c r="D178" s="7" t="s">
        <v>924</v>
      </c>
      <c r="E178" s="7" t="s">
        <v>925</v>
      </c>
      <c r="F178" s="7" t="s">
        <v>17</v>
      </c>
      <c r="G178" s="7" t="s">
        <v>926</v>
      </c>
      <c r="H178" s="7" t="s">
        <v>927</v>
      </c>
      <c r="I178" s="7" t="s">
        <v>84</v>
      </c>
      <c r="J178" s="7" t="s">
        <v>85</v>
      </c>
      <c r="K178" s="8" t="n">
        <v>0</v>
      </c>
      <c r="L178" s="7"/>
      <c r="M178" s="8" t="n">
        <v>0</v>
      </c>
      <c r="N178" s="7"/>
      <c r="O178" s="7" t="s">
        <v>107</v>
      </c>
      <c r="P178" s="7" t="s">
        <v>108</v>
      </c>
      <c r="Q178" s="8" t="s">
        <v>928</v>
      </c>
      <c r="R178" s="8" t="s">
        <v>929</v>
      </c>
      <c r="S178" s="8" t="s">
        <v>647</v>
      </c>
      <c r="T178" s="8" t="s">
        <v>91</v>
      </c>
      <c r="U178" s="7" t="s">
        <v>87</v>
      </c>
      <c r="V178" s="7" t="s">
        <v>92</v>
      </c>
      <c r="W178" s="7"/>
      <c r="X178" s="7"/>
      <c r="Y178" s="7" t="s">
        <v>809</v>
      </c>
      <c r="Z178" s="8" t="s">
        <v>91</v>
      </c>
      <c r="AA178" s="7"/>
      <c r="AB178" s="7"/>
      <c r="AC178" s="7"/>
      <c r="AD178" s="7"/>
      <c r="AE178" s="8"/>
      <c r="AF178" s="9" t="s">
        <v>930</v>
      </c>
      <c r="AG178" s="9" t="s">
        <v>898</v>
      </c>
      <c r="AH178" s="7" t="s">
        <v>98</v>
      </c>
      <c r="AI178" s="7" t="s">
        <v>98</v>
      </c>
      <c r="AJ178" s="7" t="s">
        <v>98</v>
      </c>
      <c r="AK178" s="7" t="s">
        <v>98</v>
      </c>
      <c r="AL178" s="7" t="s">
        <v>98</v>
      </c>
      <c r="AM178" s="7" t="s">
        <v>98</v>
      </c>
      <c r="AN178" s="7" t="n">
        <v>35</v>
      </c>
      <c r="AO178" s="7" t="n">
        <v>35</v>
      </c>
      <c r="AP178" s="7" t="s">
        <v>98</v>
      </c>
      <c r="AQ178" s="7" t="s">
        <v>98</v>
      </c>
      <c r="AR178" s="7" t="s">
        <v>98</v>
      </c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 t="s">
        <v>97</v>
      </c>
      <c r="BN178" s="7" t="s">
        <v>97</v>
      </c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6" t="n">
        <f aca="false">SUMIF($AH178:$CH178,35,Base!$B$5:$BB$5)*7*$Z178</f>
        <v>980</v>
      </c>
      <c r="CJ178" s="6" t="n">
        <f aca="false">SUMIF($AH178:$CH178,"PR",Base!$B$5:$BB$5)*7*$Z178</f>
        <v>4312</v>
      </c>
      <c r="CK178" s="6"/>
      <c r="CL178" s="6"/>
    </row>
    <row r="179" customFormat="false" ht="13.8" hidden="false" customHeight="false" outlineLevel="0" collapsed="false">
      <c r="A179" s="7" t="s">
        <v>77</v>
      </c>
      <c r="B179" s="7" t="s">
        <v>78</v>
      </c>
      <c r="C179" s="7" t="s">
        <v>289</v>
      </c>
      <c r="D179" s="7" t="s">
        <v>931</v>
      </c>
      <c r="E179" s="7" t="s">
        <v>932</v>
      </c>
      <c r="F179" s="7" t="s">
        <v>17</v>
      </c>
      <c r="G179" s="7" t="s">
        <v>933</v>
      </c>
      <c r="H179" s="7" t="s">
        <v>934</v>
      </c>
      <c r="I179" s="7" t="s">
        <v>84</v>
      </c>
      <c r="J179" s="7" t="s">
        <v>85</v>
      </c>
      <c r="K179" s="8" t="n">
        <v>0</v>
      </c>
      <c r="L179" s="7"/>
      <c r="M179" s="8" t="n">
        <v>0</v>
      </c>
      <c r="N179" s="7"/>
      <c r="O179" s="7" t="s">
        <v>935</v>
      </c>
      <c r="P179" s="7" t="s">
        <v>87</v>
      </c>
      <c r="Q179" s="8" t="s">
        <v>936</v>
      </c>
      <c r="R179" s="8" t="s">
        <v>937</v>
      </c>
      <c r="S179" s="8" t="s">
        <v>647</v>
      </c>
      <c r="T179" s="8" t="s">
        <v>91</v>
      </c>
      <c r="U179" s="7" t="s">
        <v>87</v>
      </c>
      <c r="V179" s="7" t="s">
        <v>92</v>
      </c>
      <c r="W179" s="7"/>
      <c r="X179" s="7"/>
      <c r="Y179" s="7" t="s">
        <v>809</v>
      </c>
      <c r="Z179" s="8" t="s">
        <v>91</v>
      </c>
      <c r="AA179" s="7"/>
      <c r="AB179" s="7"/>
      <c r="AC179" s="7"/>
      <c r="AD179" s="7"/>
      <c r="AE179" s="8"/>
      <c r="AF179" s="9" t="s">
        <v>938</v>
      </c>
      <c r="AG179" s="9" t="s">
        <v>939</v>
      </c>
      <c r="AH179" s="7" t="s">
        <v>98</v>
      </c>
      <c r="AI179" s="7" t="s">
        <v>98</v>
      </c>
      <c r="AJ179" s="7" t="s">
        <v>98</v>
      </c>
      <c r="AK179" s="7" t="s">
        <v>98</v>
      </c>
      <c r="AL179" s="7" t="s">
        <v>98</v>
      </c>
      <c r="AM179" s="7" t="n">
        <v>35</v>
      </c>
      <c r="AN179" s="7" t="n">
        <v>35</v>
      </c>
      <c r="AO179" s="7" t="s">
        <v>98</v>
      </c>
      <c r="AP179" s="7" t="s">
        <v>98</v>
      </c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 t="s">
        <v>97</v>
      </c>
      <c r="BN179" s="7" t="s">
        <v>97</v>
      </c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6" t="n">
        <f aca="false">SUMIF($AH179:$CH179,35,Base!$B$5:$BB$5)*7*$Z179</f>
        <v>980</v>
      </c>
      <c r="CJ179" s="6" t="n">
        <f aca="false">SUMIF($AH179:$CH179,"PR",Base!$B$5:$BB$5)*7*$Z179</f>
        <v>3332</v>
      </c>
      <c r="CK179" s="6"/>
      <c r="CL179" s="6"/>
    </row>
    <row r="180" customFormat="false" ht="13.8" hidden="false" customHeight="false" outlineLevel="0" collapsed="false">
      <c r="A180" s="7" t="s">
        <v>77</v>
      </c>
      <c r="B180" s="7" t="s">
        <v>78</v>
      </c>
      <c r="C180" s="7" t="s">
        <v>741</v>
      </c>
      <c r="D180" s="7" t="s">
        <v>940</v>
      </c>
      <c r="E180" s="7" t="s">
        <v>941</v>
      </c>
      <c r="F180" s="7" t="s">
        <v>17</v>
      </c>
      <c r="G180" s="7" t="s">
        <v>942</v>
      </c>
      <c r="H180" s="7" t="s">
        <v>943</v>
      </c>
      <c r="I180" s="7" t="s">
        <v>84</v>
      </c>
      <c r="J180" s="7" t="s">
        <v>85</v>
      </c>
      <c r="K180" s="8" t="n">
        <v>0</v>
      </c>
      <c r="L180" s="7"/>
      <c r="M180" s="8" t="n">
        <v>0</v>
      </c>
      <c r="N180" s="7"/>
      <c r="O180" s="7" t="s">
        <v>944</v>
      </c>
      <c r="P180" s="7" t="s">
        <v>87</v>
      </c>
      <c r="Q180" s="8" t="s">
        <v>127</v>
      </c>
      <c r="R180" s="8" t="s">
        <v>127</v>
      </c>
      <c r="S180" s="8" t="s">
        <v>110</v>
      </c>
      <c r="T180" s="8" t="s">
        <v>100</v>
      </c>
      <c r="U180" s="7" t="s">
        <v>87</v>
      </c>
      <c r="V180" s="7" t="s">
        <v>92</v>
      </c>
      <c r="W180" s="7"/>
      <c r="X180" s="7"/>
      <c r="Y180" s="7" t="s">
        <v>125</v>
      </c>
      <c r="Z180" s="8" t="s">
        <v>94</v>
      </c>
      <c r="AA180" s="7"/>
      <c r="AB180" s="7"/>
      <c r="AC180" s="7"/>
      <c r="AD180" s="7"/>
      <c r="AE180" s="8"/>
      <c r="AF180" s="9" t="s">
        <v>945</v>
      </c>
      <c r="AG180" s="9" t="s">
        <v>945</v>
      </c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 t="s">
        <v>97</v>
      </c>
      <c r="BN180" s="7" t="s">
        <v>97</v>
      </c>
      <c r="BO180" s="7"/>
      <c r="BP180" s="7"/>
      <c r="BQ180" s="7"/>
      <c r="BR180" s="7"/>
      <c r="BS180" s="7"/>
      <c r="BT180" s="7"/>
      <c r="BU180" s="7"/>
      <c r="BV180" s="7"/>
      <c r="BW180" s="7" t="s">
        <v>98</v>
      </c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6" t="n">
        <f aca="false">SUMIF($AH180:$CH180,35,Base!$B$5:$BB$5)*7*$Z180</f>
        <v>0</v>
      </c>
      <c r="CJ180" s="6" t="n">
        <f aca="false">SUMIF($AH180:$CH180,"PR",Base!$B$5:$BB$5)*7*$Z180</f>
        <v>70</v>
      </c>
      <c r="CK180" s="6"/>
      <c r="CL180" s="6"/>
    </row>
    <row r="181" customFormat="false" ht="13.8" hidden="false" customHeight="false" outlineLevel="0" collapsed="false">
      <c r="A181" s="7" t="s">
        <v>77</v>
      </c>
      <c r="B181" s="7" t="s">
        <v>78</v>
      </c>
      <c r="C181" s="7" t="s">
        <v>741</v>
      </c>
      <c r="D181" s="7" t="s">
        <v>940</v>
      </c>
      <c r="E181" s="7" t="s">
        <v>941</v>
      </c>
      <c r="F181" s="7" t="s">
        <v>17</v>
      </c>
      <c r="G181" s="7" t="s">
        <v>942</v>
      </c>
      <c r="H181" s="7" t="s">
        <v>943</v>
      </c>
      <c r="I181" s="7" t="s">
        <v>84</v>
      </c>
      <c r="J181" s="7" t="s">
        <v>85</v>
      </c>
      <c r="K181" s="8" t="n">
        <v>0</v>
      </c>
      <c r="L181" s="7"/>
      <c r="M181" s="8" t="n">
        <v>0</v>
      </c>
      <c r="N181" s="7"/>
      <c r="O181" s="7" t="s">
        <v>944</v>
      </c>
      <c r="P181" s="7" t="s">
        <v>87</v>
      </c>
      <c r="Q181" s="8" t="s">
        <v>127</v>
      </c>
      <c r="R181" s="8" t="s">
        <v>127</v>
      </c>
      <c r="S181" s="8" t="s">
        <v>110</v>
      </c>
      <c r="T181" s="8" t="s">
        <v>100</v>
      </c>
      <c r="U181" s="7" t="s">
        <v>87</v>
      </c>
      <c r="V181" s="7" t="s">
        <v>92</v>
      </c>
      <c r="W181" s="7"/>
      <c r="X181" s="7"/>
      <c r="Y181" s="7" t="s">
        <v>112</v>
      </c>
      <c r="Z181" s="8" t="s">
        <v>108</v>
      </c>
      <c r="AA181" s="7"/>
      <c r="AB181" s="7"/>
      <c r="AC181" s="7"/>
      <c r="AD181" s="7"/>
      <c r="AE181" s="8"/>
      <c r="AF181" s="9" t="s">
        <v>945</v>
      </c>
      <c r="AG181" s="9" t="s">
        <v>945</v>
      </c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 t="s">
        <v>97</v>
      </c>
      <c r="BN181" s="7" t="s">
        <v>97</v>
      </c>
      <c r="BO181" s="7"/>
      <c r="BP181" s="7"/>
      <c r="BQ181" s="7"/>
      <c r="BR181" s="7"/>
      <c r="BS181" s="7"/>
      <c r="BT181" s="7"/>
      <c r="BU181" s="7"/>
      <c r="BV181" s="7"/>
      <c r="BW181" s="7" t="s">
        <v>98</v>
      </c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6" t="n">
        <f aca="false">SUMIF($AH181:$CH181,35,Base!$B$5:$BB$5)*7*$Z181</f>
        <v>0</v>
      </c>
      <c r="CJ181" s="6" t="n">
        <f aca="false">SUMIF($AH181:$CH181,"PR",Base!$B$5:$BB$5)*7*$Z181</f>
        <v>280</v>
      </c>
      <c r="CK181" s="6"/>
      <c r="CL181" s="6"/>
    </row>
    <row r="182" customFormat="false" ht="13.8" hidden="false" customHeight="false" outlineLevel="0" collapsed="false">
      <c r="A182" s="7" t="s">
        <v>77</v>
      </c>
      <c r="B182" s="7" t="s">
        <v>78</v>
      </c>
      <c r="C182" s="7" t="s">
        <v>741</v>
      </c>
      <c r="D182" s="7" t="s">
        <v>946</v>
      </c>
      <c r="E182" s="7" t="s">
        <v>947</v>
      </c>
      <c r="F182" s="7" t="s">
        <v>17</v>
      </c>
      <c r="G182" s="7" t="s">
        <v>942</v>
      </c>
      <c r="H182" s="7" t="s">
        <v>943</v>
      </c>
      <c r="I182" s="7" t="s">
        <v>84</v>
      </c>
      <c r="J182" s="7" t="s">
        <v>85</v>
      </c>
      <c r="K182" s="8" t="n">
        <v>0</v>
      </c>
      <c r="L182" s="7"/>
      <c r="M182" s="8" t="n">
        <v>0</v>
      </c>
      <c r="N182" s="7"/>
      <c r="O182" s="7" t="s">
        <v>944</v>
      </c>
      <c r="P182" s="7" t="s">
        <v>87</v>
      </c>
      <c r="Q182" s="8" t="s">
        <v>127</v>
      </c>
      <c r="R182" s="8" t="s">
        <v>127</v>
      </c>
      <c r="S182" s="8" t="s">
        <v>110</v>
      </c>
      <c r="T182" s="8" t="s">
        <v>100</v>
      </c>
      <c r="U182" s="7" t="s">
        <v>87</v>
      </c>
      <c r="V182" s="7" t="s">
        <v>92</v>
      </c>
      <c r="W182" s="7"/>
      <c r="X182" s="7"/>
      <c r="Y182" s="7" t="s">
        <v>125</v>
      </c>
      <c r="Z182" s="8" t="s">
        <v>94</v>
      </c>
      <c r="AA182" s="7"/>
      <c r="AB182" s="7"/>
      <c r="AC182" s="7"/>
      <c r="AD182" s="7"/>
      <c r="AE182" s="8"/>
      <c r="AF182" s="9" t="s">
        <v>948</v>
      </c>
      <c r="AG182" s="9" t="s">
        <v>948</v>
      </c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 t="s">
        <v>98</v>
      </c>
      <c r="BJ182" s="7"/>
      <c r="BK182" s="7"/>
      <c r="BL182" s="7"/>
      <c r="BM182" s="7" t="s">
        <v>97</v>
      </c>
      <c r="BN182" s="7" t="s">
        <v>97</v>
      </c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6" t="n">
        <f aca="false">SUMIF($AH182:$CH182,35,Base!$B$5:$BB$5)*7*$Z182</f>
        <v>0</v>
      </c>
      <c r="CJ182" s="6" t="n">
        <f aca="false">SUMIF($AH182:$CH182,"PR",Base!$B$5:$BB$5)*7*$Z182</f>
        <v>70</v>
      </c>
      <c r="CK182" s="6"/>
      <c r="CL182" s="6"/>
    </row>
    <row r="183" customFormat="false" ht="13.8" hidden="false" customHeight="false" outlineLevel="0" collapsed="false">
      <c r="A183" s="7" t="s">
        <v>77</v>
      </c>
      <c r="B183" s="7" t="s">
        <v>78</v>
      </c>
      <c r="C183" s="7" t="s">
        <v>741</v>
      </c>
      <c r="D183" s="7" t="s">
        <v>946</v>
      </c>
      <c r="E183" s="7" t="s">
        <v>947</v>
      </c>
      <c r="F183" s="7" t="s">
        <v>17</v>
      </c>
      <c r="G183" s="7" t="s">
        <v>942</v>
      </c>
      <c r="H183" s="7" t="s">
        <v>943</v>
      </c>
      <c r="I183" s="7" t="s">
        <v>84</v>
      </c>
      <c r="J183" s="7" t="s">
        <v>85</v>
      </c>
      <c r="K183" s="8" t="n">
        <v>0</v>
      </c>
      <c r="L183" s="7"/>
      <c r="M183" s="8" t="n">
        <v>0</v>
      </c>
      <c r="N183" s="7"/>
      <c r="O183" s="7" t="s">
        <v>944</v>
      </c>
      <c r="P183" s="7" t="s">
        <v>87</v>
      </c>
      <c r="Q183" s="8" t="s">
        <v>127</v>
      </c>
      <c r="R183" s="8" t="s">
        <v>127</v>
      </c>
      <c r="S183" s="8" t="s">
        <v>110</v>
      </c>
      <c r="T183" s="8" t="s">
        <v>100</v>
      </c>
      <c r="U183" s="7" t="s">
        <v>87</v>
      </c>
      <c r="V183" s="7" t="s">
        <v>92</v>
      </c>
      <c r="W183" s="7"/>
      <c r="X183" s="7"/>
      <c r="Y183" s="7" t="s">
        <v>112</v>
      </c>
      <c r="Z183" s="8" t="s">
        <v>108</v>
      </c>
      <c r="AA183" s="7"/>
      <c r="AB183" s="7"/>
      <c r="AC183" s="7"/>
      <c r="AD183" s="7"/>
      <c r="AE183" s="8"/>
      <c r="AF183" s="9" t="s">
        <v>948</v>
      </c>
      <c r="AG183" s="9" t="s">
        <v>948</v>
      </c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 t="s">
        <v>98</v>
      </c>
      <c r="BJ183" s="7"/>
      <c r="BK183" s="7"/>
      <c r="BL183" s="7"/>
      <c r="BM183" s="7" t="s">
        <v>97</v>
      </c>
      <c r="BN183" s="7" t="s">
        <v>97</v>
      </c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6" t="n">
        <f aca="false">SUMIF($AH183:$CH183,35,Base!$B$5:$BB$5)*7*$Z183</f>
        <v>0</v>
      </c>
      <c r="CJ183" s="6" t="n">
        <f aca="false">SUMIF($AH183:$CH183,"PR",Base!$B$5:$BB$5)*7*$Z183</f>
        <v>280</v>
      </c>
      <c r="CK183" s="6"/>
      <c r="CL183" s="6"/>
    </row>
    <row r="184" customFormat="false" ht="13.8" hidden="false" customHeight="false" outlineLevel="0" collapsed="false">
      <c r="A184" s="7" t="s">
        <v>77</v>
      </c>
      <c r="B184" s="7" t="s">
        <v>78</v>
      </c>
      <c r="C184" s="7" t="s">
        <v>741</v>
      </c>
      <c r="D184" s="7" t="s">
        <v>949</v>
      </c>
      <c r="E184" s="7" t="s">
        <v>950</v>
      </c>
      <c r="F184" s="7" t="s">
        <v>17</v>
      </c>
      <c r="G184" s="7" t="s">
        <v>942</v>
      </c>
      <c r="H184" s="7" t="s">
        <v>943</v>
      </c>
      <c r="I184" s="7" t="s">
        <v>84</v>
      </c>
      <c r="J184" s="7" t="s">
        <v>85</v>
      </c>
      <c r="K184" s="8" t="n">
        <v>0</v>
      </c>
      <c r="L184" s="7"/>
      <c r="M184" s="8" t="n">
        <v>0</v>
      </c>
      <c r="N184" s="7"/>
      <c r="O184" s="7" t="s">
        <v>944</v>
      </c>
      <c r="P184" s="7" t="s">
        <v>87</v>
      </c>
      <c r="Q184" s="8" t="s">
        <v>127</v>
      </c>
      <c r="R184" s="8" t="s">
        <v>127</v>
      </c>
      <c r="S184" s="8" t="s">
        <v>110</v>
      </c>
      <c r="T184" s="8" t="s">
        <v>100</v>
      </c>
      <c r="U184" s="7" t="s">
        <v>87</v>
      </c>
      <c r="V184" s="7" t="s">
        <v>92</v>
      </c>
      <c r="W184" s="7"/>
      <c r="X184" s="7"/>
      <c r="Y184" s="7" t="s">
        <v>125</v>
      </c>
      <c r="Z184" s="8" t="s">
        <v>94</v>
      </c>
      <c r="AA184" s="7"/>
      <c r="AB184" s="7"/>
      <c r="AC184" s="7"/>
      <c r="AD184" s="7"/>
      <c r="AE184" s="8"/>
      <c r="AF184" s="9" t="s">
        <v>951</v>
      </c>
      <c r="AG184" s="9" t="s">
        <v>951</v>
      </c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 t="s">
        <v>98</v>
      </c>
      <c r="BE184" s="7"/>
      <c r="BF184" s="7"/>
      <c r="BG184" s="7"/>
      <c r="BH184" s="7"/>
      <c r="BI184" s="7"/>
      <c r="BJ184" s="7"/>
      <c r="BK184" s="7"/>
      <c r="BL184" s="7"/>
      <c r="BM184" s="7" t="s">
        <v>97</v>
      </c>
      <c r="BN184" s="7" t="s">
        <v>97</v>
      </c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6" t="n">
        <f aca="false">SUMIF($AH184:$CH184,35,Base!$B$5:$BB$5)*7*$Z184</f>
        <v>0</v>
      </c>
      <c r="CJ184" s="6" t="n">
        <f aca="false">SUMIF($AH184:$CH184,"PR",Base!$B$5:$BB$5)*7*$Z184</f>
        <v>70</v>
      </c>
      <c r="CK184" s="6"/>
      <c r="CL184" s="6"/>
    </row>
    <row r="185" customFormat="false" ht="13.8" hidden="false" customHeight="false" outlineLevel="0" collapsed="false">
      <c r="A185" s="7" t="s">
        <v>77</v>
      </c>
      <c r="B185" s="7" t="s">
        <v>78</v>
      </c>
      <c r="C185" s="7" t="s">
        <v>741</v>
      </c>
      <c r="D185" s="7" t="s">
        <v>949</v>
      </c>
      <c r="E185" s="7" t="s">
        <v>950</v>
      </c>
      <c r="F185" s="7" t="s">
        <v>17</v>
      </c>
      <c r="G185" s="7" t="s">
        <v>942</v>
      </c>
      <c r="H185" s="7" t="s">
        <v>943</v>
      </c>
      <c r="I185" s="7" t="s">
        <v>84</v>
      </c>
      <c r="J185" s="7" t="s">
        <v>85</v>
      </c>
      <c r="K185" s="8" t="n">
        <v>0</v>
      </c>
      <c r="L185" s="7"/>
      <c r="M185" s="8" t="n">
        <v>0</v>
      </c>
      <c r="N185" s="7"/>
      <c r="O185" s="7" t="s">
        <v>944</v>
      </c>
      <c r="P185" s="7" t="s">
        <v>87</v>
      </c>
      <c r="Q185" s="8" t="s">
        <v>127</v>
      </c>
      <c r="R185" s="8" t="s">
        <v>127</v>
      </c>
      <c r="S185" s="8" t="s">
        <v>110</v>
      </c>
      <c r="T185" s="8" t="s">
        <v>100</v>
      </c>
      <c r="U185" s="7" t="s">
        <v>87</v>
      </c>
      <c r="V185" s="7" t="s">
        <v>92</v>
      </c>
      <c r="W185" s="7"/>
      <c r="X185" s="7"/>
      <c r="Y185" s="7" t="s">
        <v>112</v>
      </c>
      <c r="Z185" s="8" t="s">
        <v>108</v>
      </c>
      <c r="AA185" s="7"/>
      <c r="AB185" s="7"/>
      <c r="AC185" s="7"/>
      <c r="AD185" s="7"/>
      <c r="AE185" s="8"/>
      <c r="AF185" s="9" t="s">
        <v>951</v>
      </c>
      <c r="AG185" s="9" t="s">
        <v>951</v>
      </c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 t="s">
        <v>98</v>
      </c>
      <c r="BE185" s="7"/>
      <c r="BF185" s="7"/>
      <c r="BG185" s="7"/>
      <c r="BH185" s="7"/>
      <c r="BI185" s="7"/>
      <c r="BJ185" s="7"/>
      <c r="BK185" s="7"/>
      <c r="BL185" s="7"/>
      <c r="BM185" s="7" t="s">
        <v>97</v>
      </c>
      <c r="BN185" s="7" t="s">
        <v>97</v>
      </c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6" t="n">
        <f aca="false">SUMIF($AH185:$CH185,35,Base!$B$5:$BB$5)*7*$Z185</f>
        <v>0</v>
      </c>
      <c r="CJ185" s="6" t="n">
        <f aca="false">SUMIF($AH185:$CH185,"PR",Base!$B$5:$BB$5)*7*$Z185</f>
        <v>280</v>
      </c>
      <c r="CK185" s="6"/>
      <c r="CL185" s="6"/>
    </row>
    <row r="186" customFormat="false" ht="13.8" hidden="false" customHeight="false" outlineLevel="0" collapsed="false">
      <c r="A186" s="7" t="s">
        <v>77</v>
      </c>
      <c r="B186" s="7" t="s">
        <v>78</v>
      </c>
      <c r="C186" s="7" t="s">
        <v>741</v>
      </c>
      <c r="D186" s="7" t="s">
        <v>952</v>
      </c>
      <c r="E186" s="7" t="s">
        <v>953</v>
      </c>
      <c r="F186" s="7" t="s">
        <v>17</v>
      </c>
      <c r="G186" s="7" t="s">
        <v>942</v>
      </c>
      <c r="H186" s="7" t="s">
        <v>943</v>
      </c>
      <c r="I186" s="7" t="s">
        <v>84</v>
      </c>
      <c r="J186" s="7" t="s">
        <v>85</v>
      </c>
      <c r="K186" s="8" t="n">
        <v>0</v>
      </c>
      <c r="L186" s="7"/>
      <c r="M186" s="8" t="n">
        <v>0</v>
      </c>
      <c r="N186" s="7"/>
      <c r="O186" s="7" t="s">
        <v>944</v>
      </c>
      <c r="P186" s="7" t="s">
        <v>87</v>
      </c>
      <c r="Q186" s="8" t="s">
        <v>127</v>
      </c>
      <c r="R186" s="8" t="s">
        <v>127</v>
      </c>
      <c r="S186" s="8" t="s">
        <v>110</v>
      </c>
      <c r="T186" s="8" t="s">
        <v>100</v>
      </c>
      <c r="U186" s="7" t="s">
        <v>87</v>
      </c>
      <c r="V186" s="7" t="s">
        <v>92</v>
      </c>
      <c r="W186" s="7"/>
      <c r="X186" s="7"/>
      <c r="Y186" s="7" t="s">
        <v>125</v>
      </c>
      <c r="Z186" s="8" t="s">
        <v>94</v>
      </c>
      <c r="AA186" s="7"/>
      <c r="AB186" s="7"/>
      <c r="AC186" s="7"/>
      <c r="AD186" s="7"/>
      <c r="AE186" s="8"/>
      <c r="AF186" s="9" t="s">
        <v>939</v>
      </c>
      <c r="AG186" s="9" t="s">
        <v>939</v>
      </c>
      <c r="AH186" s="7"/>
      <c r="AI186" s="7"/>
      <c r="AJ186" s="7"/>
      <c r="AK186" s="7"/>
      <c r="AL186" s="7"/>
      <c r="AM186" s="7"/>
      <c r="AN186" s="7"/>
      <c r="AO186" s="7"/>
      <c r="AP186" s="7" t="s">
        <v>98</v>
      </c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 t="s">
        <v>97</v>
      </c>
      <c r="BN186" s="7" t="s">
        <v>97</v>
      </c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6" t="n">
        <f aca="false">SUMIF($AH186:$CH186,35,Base!$B$5:$BB$5)*7*$Z186</f>
        <v>0</v>
      </c>
      <c r="CJ186" s="6" t="n">
        <f aca="false">SUMIF($AH186:$CH186,"PR",Base!$B$5:$BB$5)*7*$Z186</f>
        <v>70</v>
      </c>
      <c r="CK186" s="6"/>
      <c r="CL186" s="6"/>
    </row>
    <row r="187" customFormat="false" ht="13.8" hidden="false" customHeight="false" outlineLevel="0" collapsed="false">
      <c r="A187" s="7" t="s">
        <v>77</v>
      </c>
      <c r="B187" s="7" t="s">
        <v>78</v>
      </c>
      <c r="C187" s="7" t="s">
        <v>741</v>
      </c>
      <c r="D187" s="7" t="s">
        <v>952</v>
      </c>
      <c r="E187" s="7" t="s">
        <v>953</v>
      </c>
      <c r="F187" s="7" t="s">
        <v>17</v>
      </c>
      <c r="G187" s="7" t="s">
        <v>942</v>
      </c>
      <c r="H187" s="7" t="s">
        <v>943</v>
      </c>
      <c r="I187" s="7" t="s">
        <v>84</v>
      </c>
      <c r="J187" s="7" t="s">
        <v>85</v>
      </c>
      <c r="K187" s="8" t="n">
        <v>0</v>
      </c>
      <c r="L187" s="7"/>
      <c r="M187" s="8" t="n">
        <v>0</v>
      </c>
      <c r="N187" s="7"/>
      <c r="O187" s="7" t="s">
        <v>944</v>
      </c>
      <c r="P187" s="7" t="s">
        <v>87</v>
      </c>
      <c r="Q187" s="8" t="s">
        <v>127</v>
      </c>
      <c r="R187" s="8" t="s">
        <v>127</v>
      </c>
      <c r="S187" s="8" t="s">
        <v>110</v>
      </c>
      <c r="T187" s="8" t="s">
        <v>100</v>
      </c>
      <c r="U187" s="7" t="s">
        <v>87</v>
      </c>
      <c r="V187" s="7" t="s">
        <v>92</v>
      </c>
      <c r="W187" s="7"/>
      <c r="X187" s="7"/>
      <c r="Y187" s="7" t="s">
        <v>112</v>
      </c>
      <c r="Z187" s="8" t="s">
        <v>108</v>
      </c>
      <c r="AA187" s="7"/>
      <c r="AB187" s="7"/>
      <c r="AC187" s="7"/>
      <c r="AD187" s="7"/>
      <c r="AE187" s="8"/>
      <c r="AF187" s="9" t="s">
        <v>939</v>
      </c>
      <c r="AG187" s="9" t="s">
        <v>939</v>
      </c>
      <c r="AH187" s="7"/>
      <c r="AI187" s="7"/>
      <c r="AJ187" s="7"/>
      <c r="AK187" s="7"/>
      <c r="AL187" s="7"/>
      <c r="AM187" s="7"/>
      <c r="AN187" s="7"/>
      <c r="AO187" s="7"/>
      <c r="AP187" s="7" t="s">
        <v>98</v>
      </c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 t="s">
        <v>97</v>
      </c>
      <c r="BN187" s="7" t="s">
        <v>97</v>
      </c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6" t="n">
        <f aca="false">SUMIF($AH187:$CH187,35,Base!$B$5:$BB$5)*7*$Z187</f>
        <v>0</v>
      </c>
      <c r="CJ187" s="6" t="n">
        <f aca="false">SUMIF($AH187:$CH187,"PR",Base!$B$5:$BB$5)*7*$Z187</f>
        <v>280</v>
      </c>
      <c r="CK187" s="6"/>
      <c r="CL187" s="6"/>
    </row>
    <row r="188" customFormat="false" ht="13.8" hidden="false" customHeight="false" outlineLevel="0" collapsed="false">
      <c r="A188" s="7" t="s">
        <v>77</v>
      </c>
      <c r="B188" s="7" t="s">
        <v>78</v>
      </c>
      <c r="C188" s="7" t="s">
        <v>118</v>
      </c>
      <c r="D188" s="7" t="s">
        <v>954</v>
      </c>
      <c r="E188" s="7" t="s">
        <v>955</v>
      </c>
      <c r="F188" s="7" t="s">
        <v>17</v>
      </c>
      <c r="G188" s="7" t="s">
        <v>956</v>
      </c>
      <c r="H188" s="7" t="s">
        <v>957</v>
      </c>
      <c r="I188" s="7" t="s">
        <v>84</v>
      </c>
      <c r="J188" s="7" t="s">
        <v>85</v>
      </c>
      <c r="K188" s="8" t="n">
        <v>0</v>
      </c>
      <c r="L188" s="7"/>
      <c r="M188" s="8" t="n">
        <v>0</v>
      </c>
      <c r="N188" s="7"/>
      <c r="O188" s="7" t="s">
        <v>958</v>
      </c>
      <c r="P188" s="7" t="s">
        <v>87</v>
      </c>
      <c r="Q188" s="8" t="s">
        <v>127</v>
      </c>
      <c r="R188" s="8" t="s">
        <v>127</v>
      </c>
      <c r="S188" s="8" t="s">
        <v>110</v>
      </c>
      <c r="T188" s="8" t="s">
        <v>100</v>
      </c>
      <c r="U188" s="7" t="s">
        <v>87</v>
      </c>
      <c r="V188" s="7" t="s">
        <v>92</v>
      </c>
      <c r="W188" s="7"/>
      <c r="X188" s="7"/>
      <c r="Y188" s="7" t="s">
        <v>125</v>
      </c>
      <c r="Z188" s="8" t="s">
        <v>94</v>
      </c>
      <c r="AA188" s="7"/>
      <c r="AB188" s="7"/>
      <c r="AC188" s="7"/>
      <c r="AD188" s="7"/>
      <c r="AE188" s="8"/>
      <c r="AF188" s="9" t="s">
        <v>959</v>
      </c>
      <c r="AG188" s="9" t="s">
        <v>959</v>
      </c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 t="s">
        <v>97</v>
      </c>
      <c r="BN188" s="7" t="s">
        <v>97</v>
      </c>
      <c r="BO188" s="7"/>
      <c r="BP188" s="7"/>
      <c r="BQ188" s="7"/>
      <c r="BR188" s="7"/>
      <c r="BS188" s="7"/>
      <c r="BT188" s="7"/>
      <c r="BU188" s="7"/>
      <c r="BV188" s="7" t="s">
        <v>98</v>
      </c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6" t="n">
        <f aca="false">SUMIF($AH188:$CH188,35,Base!$B$5:$BB$5)*7*$Z188</f>
        <v>0</v>
      </c>
      <c r="CJ188" s="6" t="n">
        <f aca="false">SUMIF($AH188:$CH188,"PR",Base!$B$5:$BB$5)*7*$Z188</f>
        <v>70</v>
      </c>
      <c r="CK188" s="6"/>
      <c r="CL188" s="6"/>
    </row>
    <row r="189" customFormat="false" ht="13.8" hidden="false" customHeight="false" outlineLevel="0" collapsed="false">
      <c r="A189" s="7" t="s">
        <v>77</v>
      </c>
      <c r="B189" s="7" t="s">
        <v>78</v>
      </c>
      <c r="C189" s="7" t="s">
        <v>118</v>
      </c>
      <c r="D189" s="7" t="s">
        <v>954</v>
      </c>
      <c r="E189" s="7" t="s">
        <v>955</v>
      </c>
      <c r="F189" s="7" t="s">
        <v>17</v>
      </c>
      <c r="G189" s="7" t="s">
        <v>956</v>
      </c>
      <c r="H189" s="7" t="s">
        <v>957</v>
      </c>
      <c r="I189" s="7" t="s">
        <v>84</v>
      </c>
      <c r="J189" s="7" t="s">
        <v>85</v>
      </c>
      <c r="K189" s="8" t="n">
        <v>0</v>
      </c>
      <c r="L189" s="7"/>
      <c r="M189" s="8" t="n">
        <v>0</v>
      </c>
      <c r="N189" s="7"/>
      <c r="O189" s="7" t="s">
        <v>958</v>
      </c>
      <c r="P189" s="7" t="s">
        <v>87</v>
      </c>
      <c r="Q189" s="8" t="s">
        <v>127</v>
      </c>
      <c r="R189" s="8" t="s">
        <v>127</v>
      </c>
      <c r="S189" s="8" t="s">
        <v>110</v>
      </c>
      <c r="T189" s="8" t="s">
        <v>100</v>
      </c>
      <c r="U189" s="7" t="s">
        <v>87</v>
      </c>
      <c r="V189" s="7" t="s">
        <v>92</v>
      </c>
      <c r="W189" s="7"/>
      <c r="X189" s="7"/>
      <c r="Y189" s="7" t="s">
        <v>112</v>
      </c>
      <c r="Z189" s="8" t="s">
        <v>108</v>
      </c>
      <c r="AA189" s="7"/>
      <c r="AB189" s="7"/>
      <c r="AC189" s="7"/>
      <c r="AD189" s="7"/>
      <c r="AE189" s="8"/>
      <c r="AF189" s="9" t="s">
        <v>959</v>
      </c>
      <c r="AG189" s="9" t="s">
        <v>959</v>
      </c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 t="s">
        <v>97</v>
      </c>
      <c r="BN189" s="7" t="s">
        <v>97</v>
      </c>
      <c r="BO189" s="7"/>
      <c r="BP189" s="7"/>
      <c r="BQ189" s="7"/>
      <c r="BR189" s="7"/>
      <c r="BS189" s="7"/>
      <c r="BT189" s="7"/>
      <c r="BU189" s="7"/>
      <c r="BV189" s="7" t="s">
        <v>98</v>
      </c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6" t="n">
        <f aca="false">SUMIF($AH189:$CH189,35,Base!$B$5:$BB$5)*7*$Z189</f>
        <v>0</v>
      </c>
      <c r="CJ189" s="6" t="n">
        <f aca="false">SUMIF($AH189:$CH189,"PR",Base!$B$5:$BB$5)*7*$Z189</f>
        <v>280</v>
      </c>
      <c r="CK189" s="6"/>
      <c r="CL189" s="6"/>
    </row>
    <row r="190" customFormat="false" ht="13.8" hidden="false" customHeight="false" outlineLevel="0" collapsed="false">
      <c r="A190" s="7" t="s">
        <v>77</v>
      </c>
      <c r="B190" s="7" t="s">
        <v>78</v>
      </c>
      <c r="C190" s="7" t="s">
        <v>118</v>
      </c>
      <c r="D190" s="7" t="s">
        <v>960</v>
      </c>
      <c r="E190" s="7" t="s">
        <v>961</v>
      </c>
      <c r="F190" s="7" t="s">
        <v>17</v>
      </c>
      <c r="G190" s="7" t="s">
        <v>956</v>
      </c>
      <c r="H190" s="7" t="s">
        <v>957</v>
      </c>
      <c r="I190" s="7" t="s">
        <v>84</v>
      </c>
      <c r="J190" s="7" t="s">
        <v>85</v>
      </c>
      <c r="K190" s="8" t="n">
        <v>0</v>
      </c>
      <c r="L190" s="7"/>
      <c r="M190" s="8" t="n">
        <v>0</v>
      </c>
      <c r="N190" s="7"/>
      <c r="O190" s="7" t="s">
        <v>958</v>
      </c>
      <c r="P190" s="7" t="s">
        <v>87</v>
      </c>
      <c r="Q190" s="8" t="s">
        <v>127</v>
      </c>
      <c r="R190" s="8" t="s">
        <v>127</v>
      </c>
      <c r="S190" s="8" t="s">
        <v>110</v>
      </c>
      <c r="T190" s="8" t="s">
        <v>100</v>
      </c>
      <c r="U190" s="7" t="s">
        <v>87</v>
      </c>
      <c r="V190" s="7" t="s">
        <v>92</v>
      </c>
      <c r="W190" s="7"/>
      <c r="X190" s="7"/>
      <c r="Y190" s="7" t="s">
        <v>125</v>
      </c>
      <c r="Z190" s="8" t="s">
        <v>94</v>
      </c>
      <c r="AA190" s="7"/>
      <c r="AB190" s="7"/>
      <c r="AC190" s="7"/>
      <c r="AD190" s="7"/>
      <c r="AE190" s="8"/>
      <c r="AF190" s="9" t="s">
        <v>810</v>
      </c>
      <c r="AG190" s="9" t="s">
        <v>810</v>
      </c>
      <c r="AH190" s="7"/>
      <c r="AI190" s="7"/>
      <c r="AJ190" s="7"/>
      <c r="AK190" s="7"/>
      <c r="AL190" s="7"/>
      <c r="AM190" s="7"/>
      <c r="AN190" s="7" t="s">
        <v>98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 t="s">
        <v>97</v>
      </c>
      <c r="BN190" s="7" t="s">
        <v>97</v>
      </c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6" t="n">
        <f aca="false">SUMIF($AH190:$CH190,35,Base!$B$5:$BB$5)*7*$Z190</f>
        <v>0</v>
      </c>
      <c r="CJ190" s="6" t="n">
        <f aca="false">SUMIF($AH190:$CH190,"PR",Base!$B$5:$BB$5)*7*$Z190</f>
        <v>70</v>
      </c>
      <c r="CK190" s="6"/>
      <c r="CL190" s="6"/>
    </row>
    <row r="191" customFormat="false" ht="13.8" hidden="false" customHeight="false" outlineLevel="0" collapsed="false">
      <c r="A191" s="7" t="s">
        <v>77</v>
      </c>
      <c r="B191" s="7" t="s">
        <v>78</v>
      </c>
      <c r="C191" s="7" t="s">
        <v>118</v>
      </c>
      <c r="D191" s="7" t="s">
        <v>960</v>
      </c>
      <c r="E191" s="7" t="s">
        <v>961</v>
      </c>
      <c r="F191" s="7" t="s">
        <v>17</v>
      </c>
      <c r="G191" s="7" t="s">
        <v>956</v>
      </c>
      <c r="H191" s="7" t="s">
        <v>957</v>
      </c>
      <c r="I191" s="7" t="s">
        <v>84</v>
      </c>
      <c r="J191" s="7" t="s">
        <v>85</v>
      </c>
      <c r="K191" s="8" t="n">
        <v>0</v>
      </c>
      <c r="L191" s="7"/>
      <c r="M191" s="8" t="n">
        <v>0</v>
      </c>
      <c r="N191" s="7"/>
      <c r="O191" s="7" t="s">
        <v>958</v>
      </c>
      <c r="P191" s="7" t="s">
        <v>87</v>
      </c>
      <c r="Q191" s="8" t="s">
        <v>127</v>
      </c>
      <c r="R191" s="8" t="s">
        <v>127</v>
      </c>
      <c r="S191" s="8" t="s">
        <v>110</v>
      </c>
      <c r="T191" s="8" t="s">
        <v>100</v>
      </c>
      <c r="U191" s="7" t="s">
        <v>87</v>
      </c>
      <c r="V191" s="7" t="s">
        <v>92</v>
      </c>
      <c r="W191" s="7"/>
      <c r="X191" s="7"/>
      <c r="Y191" s="7" t="s">
        <v>112</v>
      </c>
      <c r="Z191" s="8" t="s">
        <v>108</v>
      </c>
      <c r="AA191" s="7"/>
      <c r="AB191" s="7"/>
      <c r="AC191" s="7"/>
      <c r="AD191" s="7"/>
      <c r="AE191" s="8"/>
      <c r="AF191" s="9" t="s">
        <v>810</v>
      </c>
      <c r="AG191" s="9" t="s">
        <v>810</v>
      </c>
      <c r="AH191" s="7"/>
      <c r="AI191" s="7"/>
      <c r="AJ191" s="7"/>
      <c r="AK191" s="7"/>
      <c r="AL191" s="7"/>
      <c r="AM191" s="7"/>
      <c r="AN191" s="7" t="s">
        <v>98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 t="s">
        <v>97</v>
      </c>
      <c r="BN191" s="7" t="s">
        <v>97</v>
      </c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6" t="n">
        <f aca="false">SUMIF($AH191:$CH191,35,Base!$B$5:$BB$5)*7*$Z191</f>
        <v>0</v>
      </c>
      <c r="CJ191" s="6" t="n">
        <f aca="false">SUMIF($AH191:$CH191,"PR",Base!$B$5:$BB$5)*7*$Z191</f>
        <v>280</v>
      </c>
      <c r="CK191" s="6"/>
      <c r="CL191" s="6"/>
    </row>
    <row r="192" customFormat="false" ht="13.8" hidden="false" customHeight="false" outlineLevel="0" collapsed="false">
      <c r="A192" s="7" t="s">
        <v>77</v>
      </c>
      <c r="B192" s="7" t="s">
        <v>78</v>
      </c>
      <c r="C192" s="7" t="s">
        <v>118</v>
      </c>
      <c r="D192" s="7" t="s">
        <v>962</v>
      </c>
      <c r="E192" s="7" t="s">
        <v>963</v>
      </c>
      <c r="F192" s="7" t="s">
        <v>17</v>
      </c>
      <c r="G192" s="7" t="s">
        <v>964</v>
      </c>
      <c r="H192" s="7" t="s">
        <v>965</v>
      </c>
      <c r="I192" s="7" t="s">
        <v>84</v>
      </c>
      <c r="J192" s="7" t="s">
        <v>85</v>
      </c>
      <c r="K192" s="8" t="n">
        <v>0</v>
      </c>
      <c r="L192" s="7"/>
      <c r="M192" s="8" t="n">
        <v>0</v>
      </c>
      <c r="N192" s="7"/>
      <c r="O192" s="7" t="s">
        <v>966</v>
      </c>
      <c r="P192" s="7" t="s">
        <v>87</v>
      </c>
      <c r="Q192" s="8" t="s">
        <v>967</v>
      </c>
      <c r="R192" s="8" t="s">
        <v>967</v>
      </c>
      <c r="S192" s="8" t="s">
        <v>110</v>
      </c>
      <c r="T192" s="8" t="s">
        <v>100</v>
      </c>
      <c r="U192" s="7" t="s">
        <v>87</v>
      </c>
      <c r="V192" s="7" t="s">
        <v>92</v>
      </c>
      <c r="W192" s="7"/>
      <c r="X192" s="7"/>
      <c r="Y192" s="7" t="s">
        <v>125</v>
      </c>
      <c r="Z192" s="8" t="s">
        <v>94</v>
      </c>
      <c r="AA192" s="7"/>
      <c r="AB192" s="7"/>
      <c r="AC192" s="7"/>
      <c r="AD192" s="7"/>
      <c r="AE192" s="8"/>
      <c r="AF192" s="9" t="s">
        <v>968</v>
      </c>
      <c r="AG192" s="9" t="s">
        <v>412</v>
      </c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 t="s">
        <v>97</v>
      </c>
      <c r="BN192" s="7" t="s">
        <v>97</v>
      </c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 t="s">
        <v>98</v>
      </c>
      <c r="CD192" s="7"/>
      <c r="CE192" s="7"/>
      <c r="CF192" s="7"/>
      <c r="CG192" s="7"/>
      <c r="CH192" s="7"/>
      <c r="CI192" s="6" t="n">
        <f aca="false">SUMIF($AH192:$CH192,35,Base!$B$5:$BB$5)*7*$Z192</f>
        <v>0</v>
      </c>
      <c r="CJ192" s="6" t="n">
        <f aca="false">SUMIF($AH192:$CH192,"PR",Base!$B$5:$BB$5)*7*$Z192</f>
        <v>70</v>
      </c>
      <c r="CK192" s="6"/>
      <c r="CL192" s="6"/>
    </row>
    <row r="193" customFormat="false" ht="13.8" hidden="false" customHeight="false" outlineLevel="0" collapsed="false">
      <c r="A193" s="7" t="s">
        <v>77</v>
      </c>
      <c r="B193" s="7" t="s">
        <v>78</v>
      </c>
      <c r="C193" s="7" t="s">
        <v>118</v>
      </c>
      <c r="D193" s="7" t="s">
        <v>962</v>
      </c>
      <c r="E193" s="7" t="s">
        <v>963</v>
      </c>
      <c r="F193" s="7" t="s">
        <v>17</v>
      </c>
      <c r="G193" s="7" t="s">
        <v>964</v>
      </c>
      <c r="H193" s="7" t="s">
        <v>965</v>
      </c>
      <c r="I193" s="7" t="s">
        <v>84</v>
      </c>
      <c r="J193" s="7" t="s">
        <v>85</v>
      </c>
      <c r="K193" s="8" t="n">
        <v>0</v>
      </c>
      <c r="L193" s="7"/>
      <c r="M193" s="8" t="n">
        <v>0</v>
      </c>
      <c r="N193" s="7"/>
      <c r="O193" s="7" t="s">
        <v>966</v>
      </c>
      <c r="P193" s="7" t="s">
        <v>87</v>
      </c>
      <c r="Q193" s="8" t="s">
        <v>967</v>
      </c>
      <c r="R193" s="8" t="s">
        <v>967</v>
      </c>
      <c r="S193" s="8" t="s">
        <v>110</v>
      </c>
      <c r="T193" s="8" t="s">
        <v>100</v>
      </c>
      <c r="U193" s="7" t="s">
        <v>87</v>
      </c>
      <c r="V193" s="7" t="s">
        <v>92</v>
      </c>
      <c r="W193" s="7"/>
      <c r="X193" s="7"/>
      <c r="Y193" s="7" t="s">
        <v>112</v>
      </c>
      <c r="Z193" s="8" t="s">
        <v>108</v>
      </c>
      <c r="AA193" s="7"/>
      <c r="AB193" s="7"/>
      <c r="AC193" s="7"/>
      <c r="AD193" s="7"/>
      <c r="AE193" s="8"/>
      <c r="AF193" s="9" t="s">
        <v>968</v>
      </c>
      <c r="AG193" s="9" t="s">
        <v>412</v>
      </c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 t="s">
        <v>97</v>
      </c>
      <c r="BN193" s="7" t="s">
        <v>97</v>
      </c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 t="s">
        <v>98</v>
      </c>
      <c r="CD193" s="7"/>
      <c r="CE193" s="7"/>
      <c r="CF193" s="7"/>
      <c r="CG193" s="7"/>
      <c r="CH193" s="7"/>
      <c r="CI193" s="6" t="n">
        <f aca="false">SUMIF($AH193:$CH193,35,Base!$B$5:$BB$5)*7*$Z193</f>
        <v>0</v>
      </c>
      <c r="CJ193" s="6" t="n">
        <f aca="false">SUMIF($AH193:$CH193,"PR",Base!$B$5:$BB$5)*7*$Z193</f>
        <v>280</v>
      </c>
      <c r="CK193" s="6"/>
      <c r="CL193" s="6"/>
    </row>
    <row r="194" customFormat="false" ht="13.8" hidden="false" customHeight="false" outlineLevel="0" collapsed="false">
      <c r="A194" s="7" t="s">
        <v>77</v>
      </c>
      <c r="B194" s="7" t="s">
        <v>78</v>
      </c>
      <c r="C194" s="7" t="s">
        <v>118</v>
      </c>
      <c r="D194" s="7" t="s">
        <v>969</v>
      </c>
      <c r="E194" s="7" t="s">
        <v>970</v>
      </c>
      <c r="F194" s="7" t="s">
        <v>17</v>
      </c>
      <c r="G194" s="7" t="s">
        <v>964</v>
      </c>
      <c r="H194" s="7" t="s">
        <v>965</v>
      </c>
      <c r="I194" s="7" t="s">
        <v>84</v>
      </c>
      <c r="J194" s="7" t="s">
        <v>85</v>
      </c>
      <c r="K194" s="8" t="n">
        <v>0</v>
      </c>
      <c r="L194" s="7"/>
      <c r="M194" s="8" t="n">
        <v>0</v>
      </c>
      <c r="N194" s="7"/>
      <c r="O194" s="7" t="s">
        <v>966</v>
      </c>
      <c r="P194" s="7" t="s">
        <v>87</v>
      </c>
      <c r="Q194" s="8" t="s">
        <v>967</v>
      </c>
      <c r="R194" s="8" t="s">
        <v>967</v>
      </c>
      <c r="S194" s="8" t="s">
        <v>110</v>
      </c>
      <c r="T194" s="8" t="s">
        <v>100</v>
      </c>
      <c r="U194" s="7" t="s">
        <v>87</v>
      </c>
      <c r="V194" s="7" t="s">
        <v>92</v>
      </c>
      <c r="W194" s="7"/>
      <c r="X194" s="7"/>
      <c r="Y194" s="7" t="s">
        <v>125</v>
      </c>
      <c r="Z194" s="8" t="s">
        <v>94</v>
      </c>
      <c r="AA194" s="7"/>
      <c r="AB194" s="7"/>
      <c r="AC194" s="7"/>
      <c r="AD194" s="7"/>
      <c r="AE194" s="8"/>
      <c r="AF194" s="9" t="s">
        <v>275</v>
      </c>
      <c r="AG194" s="9" t="s">
        <v>234</v>
      </c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 t="s">
        <v>97</v>
      </c>
      <c r="BN194" s="7" t="s">
        <v>97</v>
      </c>
      <c r="BO194" s="7"/>
      <c r="BP194" s="7"/>
      <c r="BQ194" s="7"/>
      <c r="BR194" s="7" t="s">
        <v>98</v>
      </c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6" t="n">
        <f aca="false">SUMIF($AH194:$CH194,35,Base!$B$5:$BB$5)*7*$Z194</f>
        <v>0</v>
      </c>
      <c r="CJ194" s="6" t="n">
        <f aca="false">SUMIF($AH194:$CH194,"PR",Base!$B$5:$BB$5)*7*$Z194</f>
        <v>70</v>
      </c>
      <c r="CK194" s="6"/>
      <c r="CL194" s="6"/>
    </row>
    <row r="195" customFormat="false" ht="13.8" hidden="false" customHeight="false" outlineLevel="0" collapsed="false">
      <c r="A195" s="7" t="s">
        <v>77</v>
      </c>
      <c r="B195" s="7" t="s">
        <v>78</v>
      </c>
      <c r="C195" s="7" t="s">
        <v>118</v>
      </c>
      <c r="D195" s="7" t="s">
        <v>969</v>
      </c>
      <c r="E195" s="7" t="s">
        <v>970</v>
      </c>
      <c r="F195" s="7" t="s">
        <v>17</v>
      </c>
      <c r="G195" s="7" t="s">
        <v>964</v>
      </c>
      <c r="H195" s="7" t="s">
        <v>965</v>
      </c>
      <c r="I195" s="7" t="s">
        <v>84</v>
      </c>
      <c r="J195" s="7" t="s">
        <v>85</v>
      </c>
      <c r="K195" s="8" t="n">
        <v>0</v>
      </c>
      <c r="L195" s="7"/>
      <c r="M195" s="8" t="n">
        <v>0</v>
      </c>
      <c r="N195" s="7"/>
      <c r="O195" s="7" t="s">
        <v>966</v>
      </c>
      <c r="P195" s="7" t="s">
        <v>87</v>
      </c>
      <c r="Q195" s="8" t="s">
        <v>967</v>
      </c>
      <c r="R195" s="8" t="s">
        <v>967</v>
      </c>
      <c r="S195" s="8" t="s">
        <v>110</v>
      </c>
      <c r="T195" s="8" t="s">
        <v>100</v>
      </c>
      <c r="U195" s="7" t="s">
        <v>87</v>
      </c>
      <c r="V195" s="7" t="s">
        <v>92</v>
      </c>
      <c r="W195" s="7"/>
      <c r="X195" s="7"/>
      <c r="Y195" s="7" t="s">
        <v>112</v>
      </c>
      <c r="Z195" s="8" t="s">
        <v>108</v>
      </c>
      <c r="AA195" s="7"/>
      <c r="AB195" s="7"/>
      <c r="AC195" s="7"/>
      <c r="AD195" s="7"/>
      <c r="AE195" s="8"/>
      <c r="AF195" s="9" t="s">
        <v>275</v>
      </c>
      <c r="AG195" s="9" t="s">
        <v>234</v>
      </c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 t="s">
        <v>97</v>
      </c>
      <c r="BN195" s="7" t="s">
        <v>97</v>
      </c>
      <c r="BO195" s="7"/>
      <c r="BP195" s="7"/>
      <c r="BQ195" s="7"/>
      <c r="BR195" s="7" t="s">
        <v>98</v>
      </c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6" t="n">
        <f aca="false">SUMIF($AH195:$CH195,35,Base!$B$5:$BB$5)*7*$Z195</f>
        <v>0</v>
      </c>
      <c r="CJ195" s="6" t="n">
        <f aca="false">SUMIF($AH195:$CH195,"PR",Base!$B$5:$BB$5)*7*$Z195</f>
        <v>280</v>
      </c>
      <c r="CK195" s="6"/>
      <c r="CL195" s="6"/>
    </row>
    <row r="196" customFormat="false" ht="13.8" hidden="false" customHeight="false" outlineLevel="0" collapsed="false">
      <c r="A196" s="7" t="s">
        <v>77</v>
      </c>
      <c r="B196" s="7" t="s">
        <v>78</v>
      </c>
      <c r="C196" s="7" t="s">
        <v>118</v>
      </c>
      <c r="D196" s="7" t="s">
        <v>971</v>
      </c>
      <c r="E196" s="7" t="s">
        <v>972</v>
      </c>
      <c r="F196" s="7" t="s">
        <v>17</v>
      </c>
      <c r="G196" s="7" t="s">
        <v>964</v>
      </c>
      <c r="H196" s="7" t="s">
        <v>965</v>
      </c>
      <c r="I196" s="7" t="s">
        <v>84</v>
      </c>
      <c r="J196" s="7" t="s">
        <v>85</v>
      </c>
      <c r="K196" s="8" t="n">
        <v>0</v>
      </c>
      <c r="L196" s="7"/>
      <c r="M196" s="8" t="n">
        <v>0</v>
      </c>
      <c r="N196" s="7"/>
      <c r="O196" s="7" t="s">
        <v>966</v>
      </c>
      <c r="P196" s="7" t="s">
        <v>87</v>
      </c>
      <c r="Q196" s="8" t="s">
        <v>967</v>
      </c>
      <c r="R196" s="8" t="s">
        <v>967</v>
      </c>
      <c r="S196" s="8" t="s">
        <v>110</v>
      </c>
      <c r="T196" s="8" t="s">
        <v>100</v>
      </c>
      <c r="U196" s="7" t="s">
        <v>87</v>
      </c>
      <c r="V196" s="7" t="s">
        <v>92</v>
      </c>
      <c r="W196" s="7"/>
      <c r="X196" s="7"/>
      <c r="Y196" s="7" t="s">
        <v>125</v>
      </c>
      <c r="Z196" s="8" t="s">
        <v>94</v>
      </c>
      <c r="AA196" s="7"/>
      <c r="AB196" s="7"/>
      <c r="AC196" s="7"/>
      <c r="AD196" s="7"/>
      <c r="AE196" s="8"/>
      <c r="AF196" s="9" t="s">
        <v>973</v>
      </c>
      <c r="AG196" s="9" t="s">
        <v>951</v>
      </c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 t="s">
        <v>98</v>
      </c>
      <c r="BE196" s="7"/>
      <c r="BF196" s="7"/>
      <c r="BG196" s="7"/>
      <c r="BH196" s="7"/>
      <c r="BI196" s="7"/>
      <c r="BJ196" s="7"/>
      <c r="BK196" s="7"/>
      <c r="BL196" s="7"/>
      <c r="BM196" s="7" t="s">
        <v>97</v>
      </c>
      <c r="BN196" s="7" t="s">
        <v>97</v>
      </c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6" t="n">
        <f aca="false">SUMIF($AH196:$CH196,35,Base!$B$5:$BB$5)*7*$Z196</f>
        <v>0</v>
      </c>
      <c r="CJ196" s="6" t="n">
        <f aca="false">SUMIF($AH196:$CH196,"PR",Base!$B$5:$BB$5)*7*$Z196</f>
        <v>70</v>
      </c>
      <c r="CK196" s="6"/>
      <c r="CL196" s="6"/>
    </row>
    <row r="197" customFormat="false" ht="13.8" hidden="false" customHeight="false" outlineLevel="0" collapsed="false">
      <c r="A197" s="7" t="s">
        <v>77</v>
      </c>
      <c r="B197" s="7" t="s">
        <v>78</v>
      </c>
      <c r="C197" s="7" t="s">
        <v>118</v>
      </c>
      <c r="D197" s="7" t="s">
        <v>971</v>
      </c>
      <c r="E197" s="7" t="s">
        <v>972</v>
      </c>
      <c r="F197" s="7" t="s">
        <v>17</v>
      </c>
      <c r="G197" s="7" t="s">
        <v>964</v>
      </c>
      <c r="H197" s="7" t="s">
        <v>965</v>
      </c>
      <c r="I197" s="7" t="s">
        <v>84</v>
      </c>
      <c r="J197" s="7" t="s">
        <v>85</v>
      </c>
      <c r="K197" s="8" t="n">
        <v>0</v>
      </c>
      <c r="L197" s="7"/>
      <c r="M197" s="8" t="n">
        <v>0</v>
      </c>
      <c r="N197" s="7"/>
      <c r="O197" s="7" t="s">
        <v>966</v>
      </c>
      <c r="P197" s="7" t="s">
        <v>87</v>
      </c>
      <c r="Q197" s="8" t="s">
        <v>967</v>
      </c>
      <c r="R197" s="8" t="s">
        <v>967</v>
      </c>
      <c r="S197" s="8" t="s">
        <v>110</v>
      </c>
      <c r="T197" s="8" t="s">
        <v>100</v>
      </c>
      <c r="U197" s="7" t="s">
        <v>87</v>
      </c>
      <c r="V197" s="7" t="s">
        <v>92</v>
      </c>
      <c r="W197" s="7"/>
      <c r="X197" s="7"/>
      <c r="Y197" s="7" t="s">
        <v>112</v>
      </c>
      <c r="Z197" s="8" t="s">
        <v>108</v>
      </c>
      <c r="AA197" s="7"/>
      <c r="AB197" s="7"/>
      <c r="AC197" s="7"/>
      <c r="AD197" s="7"/>
      <c r="AE197" s="8"/>
      <c r="AF197" s="9" t="s">
        <v>973</v>
      </c>
      <c r="AG197" s="9" t="s">
        <v>951</v>
      </c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 t="s">
        <v>98</v>
      </c>
      <c r="BE197" s="7"/>
      <c r="BF197" s="7"/>
      <c r="BG197" s="7"/>
      <c r="BH197" s="7"/>
      <c r="BI197" s="7"/>
      <c r="BJ197" s="7"/>
      <c r="BK197" s="7"/>
      <c r="BL197" s="7"/>
      <c r="BM197" s="7" t="s">
        <v>97</v>
      </c>
      <c r="BN197" s="7" t="s">
        <v>97</v>
      </c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6" t="n">
        <f aca="false">SUMIF($AH197:$CH197,35,Base!$B$5:$BB$5)*7*$Z197</f>
        <v>0</v>
      </c>
      <c r="CJ197" s="6" t="n">
        <f aca="false">SUMIF($AH197:$CH197,"PR",Base!$B$5:$BB$5)*7*$Z197</f>
        <v>280</v>
      </c>
      <c r="CK197" s="6"/>
      <c r="CL197" s="6"/>
    </row>
    <row r="198" customFormat="false" ht="13.8" hidden="false" customHeight="false" outlineLevel="0" collapsed="false">
      <c r="A198" s="7" t="s">
        <v>77</v>
      </c>
      <c r="B198" s="7" t="s">
        <v>78</v>
      </c>
      <c r="C198" s="7" t="s">
        <v>118</v>
      </c>
      <c r="D198" s="7" t="s">
        <v>974</v>
      </c>
      <c r="E198" s="7" t="s">
        <v>975</v>
      </c>
      <c r="F198" s="7" t="s">
        <v>17</v>
      </c>
      <c r="G198" s="7" t="s">
        <v>964</v>
      </c>
      <c r="H198" s="7" t="s">
        <v>965</v>
      </c>
      <c r="I198" s="7" t="s">
        <v>84</v>
      </c>
      <c r="J198" s="7" t="s">
        <v>85</v>
      </c>
      <c r="K198" s="8" t="n">
        <v>0</v>
      </c>
      <c r="L198" s="7"/>
      <c r="M198" s="8" t="n">
        <v>0</v>
      </c>
      <c r="N198" s="7"/>
      <c r="O198" s="7" t="s">
        <v>966</v>
      </c>
      <c r="P198" s="7" t="s">
        <v>87</v>
      </c>
      <c r="Q198" s="8" t="s">
        <v>967</v>
      </c>
      <c r="R198" s="8" t="s">
        <v>967</v>
      </c>
      <c r="S198" s="8" t="s">
        <v>110</v>
      </c>
      <c r="T198" s="8" t="s">
        <v>100</v>
      </c>
      <c r="U198" s="7" t="s">
        <v>87</v>
      </c>
      <c r="V198" s="7" t="s">
        <v>92</v>
      </c>
      <c r="W198" s="7"/>
      <c r="X198" s="7"/>
      <c r="Y198" s="7" t="s">
        <v>125</v>
      </c>
      <c r="Z198" s="8" t="s">
        <v>94</v>
      </c>
      <c r="AA198" s="7"/>
      <c r="AB198" s="7"/>
      <c r="AC198" s="7"/>
      <c r="AD198" s="7"/>
      <c r="AE198" s="8"/>
      <c r="AF198" s="9" t="s">
        <v>695</v>
      </c>
      <c r="AG198" s="9" t="s">
        <v>976</v>
      </c>
      <c r="AH198" s="7"/>
      <c r="AI198" s="7"/>
      <c r="AJ198" s="7"/>
      <c r="AK198" s="7"/>
      <c r="AL198" s="7"/>
      <c r="AM198" s="7"/>
      <c r="AN198" s="7"/>
      <c r="AO198" s="7"/>
      <c r="AP198" s="7"/>
      <c r="AQ198" s="7" t="s">
        <v>98</v>
      </c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 t="s">
        <v>97</v>
      </c>
      <c r="BN198" s="7" t="s">
        <v>97</v>
      </c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6" t="n">
        <f aca="false">SUMIF($AH198:$CH198,35,Base!$B$5:$BB$5)*7*$Z198</f>
        <v>0</v>
      </c>
      <c r="CJ198" s="6" t="n">
        <f aca="false">SUMIF($AH198:$CH198,"PR",Base!$B$5:$BB$5)*7*$Z198</f>
        <v>70</v>
      </c>
      <c r="CK198" s="6"/>
      <c r="CL198" s="6"/>
    </row>
    <row r="199" customFormat="false" ht="13.8" hidden="false" customHeight="false" outlineLevel="0" collapsed="false">
      <c r="A199" s="7" t="s">
        <v>77</v>
      </c>
      <c r="B199" s="7" t="s">
        <v>78</v>
      </c>
      <c r="C199" s="7" t="s">
        <v>118</v>
      </c>
      <c r="D199" s="7" t="s">
        <v>974</v>
      </c>
      <c r="E199" s="7" t="s">
        <v>975</v>
      </c>
      <c r="F199" s="7" t="s">
        <v>17</v>
      </c>
      <c r="G199" s="7" t="s">
        <v>964</v>
      </c>
      <c r="H199" s="7" t="s">
        <v>965</v>
      </c>
      <c r="I199" s="7" t="s">
        <v>84</v>
      </c>
      <c r="J199" s="7" t="s">
        <v>85</v>
      </c>
      <c r="K199" s="8" t="n">
        <v>0</v>
      </c>
      <c r="L199" s="7"/>
      <c r="M199" s="8" t="n">
        <v>0</v>
      </c>
      <c r="N199" s="7"/>
      <c r="O199" s="7" t="s">
        <v>966</v>
      </c>
      <c r="P199" s="7" t="s">
        <v>87</v>
      </c>
      <c r="Q199" s="8" t="s">
        <v>967</v>
      </c>
      <c r="R199" s="8" t="s">
        <v>967</v>
      </c>
      <c r="S199" s="8" t="s">
        <v>110</v>
      </c>
      <c r="T199" s="8" t="s">
        <v>100</v>
      </c>
      <c r="U199" s="7" t="s">
        <v>87</v>
      </c>
      <c r="V199" s="7" t="s">
        <v>92</v>
      </c>
      <c r="W199" s="7"/>
      <c r="X199" s="7"/>
      <c r="Y199" s="7" t="s">
        <v>112</v>
      </c>
      <c r="Z199" s="8" t="s">
        <v>108</v>
      </c>
      <c r="AA199" s="7"/>
      <c r="AB199" s="7"/>
      <c r="AC199" s="7"/>
      <c r="AD199" s="7"/>
      <c r="AE199" s="8"/>
      <c r="AF199" s="9" t="s">
        <v>695</v>
      </c>
      <c r="AG199" s="9" t="s">
        <v>976</v>
      </c>
      <c r="AH199" s="7"/>
      <c r="AI199" s="7"/>
      <c r="AJ199" s="7"/>
      <c r="AK199" s="7"/>
      <c r="AL199" s="7"/>
      <c r="AM199" s="7"/>
      <c r="AN199" s="7"/>
      <c r="AO199" s="7"/>
      <c r="AP199" s="7"/>
      <c r="AQ199" s="7" t="s">
        <v>98</v>
      </c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 t="s">
        <v>97</v>
      </c>
      <c r="BN199" s="7" t="s">
        <v>97</v>
      </c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6" t="n">
        <f aca="false">SUMIF($AH199:$CH199,35,Base!$B$5:$BB$5)*7*$Z199</f>
        <v>0</v>
      </c>
      <c r="CJ199" s="6" t="n">
        <f aca="false">SUMIF($AH199:$CH199,"PR",Base!$B$5:$BB$5)*7*$Z199</f>
        <v>280</v>
      </c>
      <c r="CK199" s="6"/>
      <c r="CL199" s="6"/>
    </row>
    <row r="200" customFormat="false" ht="13.8" hidden="false" customHeight="false" outlineLevel="0" collapsed="false">
      <c r="A200" s="7" t="s">
        <v>77</v>
      </c>
      <c r="B200" s="7" t="s">
        <v>78</v>
      </c>
      <c r="C200" s="7" t="s">
        <v>223</v>
      </c>
      <c r="D200" s="7" t="s">
        <v>977</v>
      </c>
      <c r="E200" s="7" t="s">
        <v>978</v>
      </c>
      <c r="F200" s="7" t="s">
        <v>17</v>
      </c>
      <c r="G200" s="7" t="s">
        <v>831</v>
      </c>
      <c r="H200" s="7" t="s">
        <v>832</v>
      </c>
      <c r="I200" s="7" t="s">
        <v>84</v>
      </c>
      <c r="J200" s="7" t="s">
        <v>85</v>
      </c>
      <c r="K200" s="8" t="n">
        <v>0</v>
      </c>
      <c r="L200" s="7"/>
      <c r="M200" s="8" t="n">
        <v>0</v>
      </c>
      <c r="N200" s="7"/>
      <c r="O200" s="7" t="s">
        <v>833</v>
      </c>
      <c r="P200" s="7" t="s">
        <v>87</v>
      </c>
      <c r="Q200" s="8" t="s">
        <v>117</v>
      </c>
      <c r="R200" s="8" t="s">
        <v>117</v>
      </c>
      <c r="S200" s="8" t="s">
        <v>110</v>
      </c>
      <c r="T200" s="8" t="s">
        <v>100</v>
      </c>
      <c r="U200" s="7" t="s">
        <v>87</v>
      </c>
      <c r="V200" s="7" t="s">
        <v>92</v>
      </c>
      <c r="W200" s="7"/>
      <c r="X200" s="7"/>
      <c r="Y200" s="7" t="s">
        <v>125</v>
      </c>
      <c r="Z200" s="8" t="s">
        <v>94</v>
      </c>
      <c r="AA200" s="7"/>
      <c r="AB200" s="7"/>
      <c r="AC200" s="7"/>
      <c r="AD200" s="7"/>
      <c r="AE200" s="8"/>
      <c r="AF200" s="9" t="s">
        <v>539</v>
      </c>
      <c r="AG200" s="9" t="s">
        <v>834</v>
      </c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 t="s">
        <v>97</v>
      </c>
      <c r="BN200" s="7" t="s">
        <v>97</v>
      </c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 t="s">
        <v>98</v>
      </c>
      <c r="BZ200" s="7"/>
      <c r="CA200" s="7"/>
      <c r="CB200" s="7"/>
      <c r="CC200" s="7"/>
      <c r="CD200" s="7"/>
      <c r="CE200" s="7"/>
      <c r="CF200" s="7"/>
      <c r="CG200" s="7"/>
      <c r="CH200" s="7"/>
      <c r="CI200" s="6" t="n">
        <f aca="false">SUMIF($AH200:$CH200,35,Base!$B$5:$BB$5)*7*$Z200</f>
        <v>0</v>
      </c>
      <c r="CJ200" s="6" t="n">
        <f aca="false">SUMIF($AH200:$CH200,"PR",Base!$B$5:$BB$5)*7*$Z200</f>
        <v>56</v>
      </c>
      <c r="CK200" s="6"/>
      <c r="CL200" s="6"/>
    </row>
    <row r="201" customFormat="false" ht="13.8" hidden="false" customHeight="false" outlineLevel="0" collapsed="false">
      <c r="A201" s="7" t="s">
        <v>77</v>
      </c>
      <c r="B201" s="7" t="s">
        <v>78</v>
      </c>
      <c r="C201" s="7" t="s">
        <v>223</v>
      </c>
      <c r="D201" s="7" t="s">
        <v>977</v>
      </c>
      <c r="E201" s="7" t="s">
        <v>978</v>
      </c>
      <c r="F201" s="7" t="s">
        <v>17</v>
      </c>
      <c r="G201" s="7" t="s">
        <v>831</v>
      </c>
      <c r="H201" s="7" t="s">
        <v>832</v>
      </c>
      <c r="I201" s="7" t="s">
        <v>84</v>
      </c>
      <c r="J201" s="7" t="s">
        <v>85</v>
      </c>
      <c r="K201" s="8" t="n">
        <v>0</v>
      </c>
      <c r="L201" s="7"/>
      <c r="M201" s="8" t="n">
        <v>0</v>
      </c>
      <c r="N201" s="7"/>
      <c r="O201" s="7" t="s">
        <v>833</v>
      </c>
      <c r="P201" s="7" t="s">
        <v>87</v>
      </c>
      <c r="Q201" s="8" t="s">
        <v>117</v>
      </c>
      <c r="R201" s="8" t="s">
        <v>117</v>
      </c>
      <c r="S201" s="8" t="s">
        <v>110</v>
      </c>
      <c r="T201" s="8" t="s">
        <v>100</v>
      </c>
      <c r="U201" s="7" t="s">
        <v>87</v>
      </c>
      <c r="V201" s="7" t="s">
        <v>92</v>
      </c>
      <c r="W201" s="7"/>
      <c r="X201" s="7"/>
      <c r="Y201" s="7" t="s">
        <v>112</v>
      </c>
      <c r="Z201" s="8" t="s">
        <v>108</v>
      </c>
      <c r="AA201" s="7"/>
      <c r="AB201" s="7"/>
      <c r="AC201" s="7"/>
      <c r="AD201" s="7"/>
      <c r="AE201" s="8"/>
      <c r="AF201" s="9" t="s">
        <v>539</v>
      </c>
      <c r="AG201" s="9" t="s">
        <v>834</v>
      </c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 t="s">
        <v>97</v>
      </c>
      <c r="BN201" s="7" t="s">
        <v>97</v>
      </c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 t="s">
        <v>98</v>
      </c>
      <c r="BZ201" s="7"/>
      <c r="CA201" s="7"/>
      <c r="CB201" s="7"/>
      <c r="CC201" s="7"/>
      <c r="CD201" s="7"/>
      <c r="CE201" s="7"/>
      <c r="CF201" s="7"/>
      <c r="CG201" s="7"/>
      <c r="CH201" s="7"/>
      <c r="CI201" s="6" t="n">
        <f aca="false">SUMIF($AH201:$CH201,35,Base!$B$5:$BB$5)*7*$Z201</f>
        <v>0</v>
      </c>
      <c r="CJ201" s="6" t="n">
        <f aca="false">SUMIF($AH201:$CH201,"PR",Base!$B$5:$BB$5)*7*$Z201</f>
        <v>224</v>
      </c>
      <c r="CK201" s="6"/>
      <c r="CL201" s="6"/>
    </row>
    <row r="202" customFormat="false" ht="13.8" hidden="false" customHeight="false" outlineLevel="0" collapsed="false">
      <c r="A202" s="7" t="s">
        <v>77</v>
      </c>
      <c r="B202" s="7" t="s">
        <v>78</v>
      </c>
      <c r="C202" s="7" t="s">
        <v>223</v>
      </c>
      <c r="D202" s="7" t="s">
        <v>979</v>
      </c>
      <c r="E202" s="7" t="s">
        <v>980</v>
      </c>
      <c r="F202" s="7" t="s">
        <v>17</v>
      </c>
      <c r="G202" s="7" t="s">
        <v>831</v>
      </c>
      <c r="H202" s="7" t="s">
        <v>832</v>
      </c>
      <c r="I202" s="7" t="s">
        <v>84</v>
      </c>
      <c r="J202" s="7" t="s">
        <v>85</v>
      </c>
      <c r="K202" s="8" t="n">
        <v>0</v>
      </c>
      <c r="L202" s="7"/>
      <c r="M202" s="8" t="n">
        <v>0</v>
      </c>
      <c r="N202" s="7"/>
      <c r="O202" s="7" t="s">
        <v>833</v>
      </c>
      <c r="P202" s="7" t="s">
        <v>87</v>
      </c>
      <c r="Q202" s="8" t="s">
        <v>117</v>
      </c>
      <c r="R202" s="8" t="s">
        <v>117</v>
      </c>
      <c r="S202" s="8" t="s">
        <v>110</v>
      </c>
      <c r="T202" s="8" t="s">
        <v>100</v>
      </c>
      <c r="U202" s="7" t="s">
        <v>87</v>
      </c>
      <c r="V202" s="7" t="s">
        <v>92</v>
      </c>
      <c r="W202" s="7"/>
      <c r="X202" s="7"/>
      <c r="Y202" s="7" t="s">
        <v>125</v>
      </c>
      <c r="Z202" s="8" t="s">
        <v>94</v>
      </c>
      <c r="AA202" s="7"/>
      <c r="AB202" s="7"/>
      <c r="AC202" s="7"/>
      <c r="AD202" s="7"/>
      <c r="AE202" s="8"/>
      <c r="AF202" s="9" t="s">
        <v>171</v>
      </c>
      <c r="AG202" s="9" t="s">
        <v>708</v>
      </c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 t="s">
        <v>98</v>
      </c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 t="s">
        <v>97</v>
      </c>
      <c r="BN202" s="7" t="s">
        <v>97</v>
      </c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6" t="n">
        <f aca="false">SUMIF($AH202:$CH202,35,Base!$B$5:$BB$5)*7*$Z202</f>
        <v>0</v>
      </c>
      <c r="CJ202" s="6" t="n">
        <f aca="false">SUMIF($AH202:$CH202,"PR",Base!$B$5:$BB$5)*7*$Z202</f>
        <v>56</v>
      </c>
      <c r="CK202" s="6"/>
      <c r="CL202" s="6"/>
    </row>
    <row r="203" customFormat="false" ht="13.8" hidden="false" customHeight="false" outlineLevel="0" collapsed="false">
      <c r="A203" s="7" t="s">
        <v>77</v>
      </c>
      <c r="B203" s="7" t="s">
        <v>78</v>
      </c>
      <c r="C203" s="7" t="s">
        <v>223</v>
      </c>
      <c r="D203" s="7" t="s">
        <v>979</v>
      </c>
      <c r="E203" s="7" t="s">
        <v>980</v>
      </c>
      <c r="F203" s="7" t="s">
        <v>17</v>
      </c>
      <c r="G203" s="7" t="s">
        <v>831</v>
      </c>
      <c r="H203" s="7" t="s">
        <v>832</v>
      </c>
      <c r="I203" s="7" t="s">
        <v>84</v>
      </c>
      <c r="J203" s="7" t="s">
        <v>85</v>
      </c>
      <c r="K203" s="8" t="n">
        <v>0</v>
      </c>
      <c r="L203" s="7"/>
      <c r="M203" s="8" t="n">
        <v>0</v>
      </c>
      <c r="N203" s="7"/>
      <c r="O203" s="7" t="s">
        <v>833</v>
      </c>
      <c r="P203" s="7" t="s">
        <v>87</v>
      </c>
      <c r="Q203" s="8" t="s">
        <v>117</v>
      </c>
      <c r="R203" s="8" t="s">
        <v>117</v>
      </c>
      <c r="S203" s="8" t="s">
        <v>110</v>
      </c>
      <c r="T203" s="8" t="s">
        <v>100</v>
      </c>
      <c r="U203" s="7" t="s">
        <v>87</v>
      </c>
      <c r="V203" s="7" t="s">
        <v>92</v>
      </c>
      <c r="W203" s="7"/>
      <c r="X203" s="7"/>
      <c r="Y203" s="7" t="s">
        <v>112</v>
      </c>
      <c r="Z203" s="8" t="s">
        <v>108</v>
      </c>
      <c r="AA203" s="7"/>
      <c r="AB203" s="7"/>
      <c r="AC203" s="7"/>
      <c r="AD203" s="7"/>
      <c r="AE203" s="8"/>
      <c r="AF203" s="9" t="s">
        <v>171</v>
      </c>
      <c r="AG203" s="9" t="s">
        <v>708</v>
      </c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 t="s">
        <v>98</v>
      </c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 t="s">
        <v>97</v>
      </c>
      <c r="BN203" s="7" t="s">
        <v>97</v>
      </c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6" t="n">
        <f aca="false">SUMIF($AH203:$CH203,35,Base!$B$5:$BB$5)*7*$Z203</f>
        <v>0</v>
      </c>
      <c r="CJ203" s="6" t="n">
        <f aca="false">SUMIF($AH203:$CH203,"PR",Base!$B$5:$BB$5)*7*$Z203</f>
        <v>224</v>
      </c>
      <c r="CK203" s="6"/>
      <c r="CL203" s="6"/>
    </row>
    <row r="204" customFormat="false" ht="13.8" hidden="false" customHeight="false" outlineLevel="0" collapsed="false">
      <c r="A204" s="7" t="s">
        <v>77</v>
      </c>
      <c r="B204" s="7" t="s">
        <v>78</v>
      </c>
      <c r="C204" s="7" t="s">
        <v>223</v>
      </c>
      <c r="D204" s="7" t="s">
        <v>981</v>
      </c>
      <c r="E204" s="7" t="s">
        <v>982</v>
      </c>
      <c r="F204" s="7" t="s">
        <v>17</v>
      </c>
      <c r="G204" s="7" t="s">
        <v>983</v>
      </c>
      <c r="H204" s="7" t="s">
        <v>984</v>
      </c>
      <c r="I204" s="7" t="s">
        <v>84</v>
      </c>
      <c r="J204" s="7" t="s">
        <v>85</v>
      </c>
      <c r="K204" s="8" t="n">
        <v>0</v>
      </c>
      <c r="L204" s="7"/>
      <c r="M204" s="8" t="n">
        <v>0</v>
      </c>
      <c r="N204" s="7"/>
      <c r="O204" s="7" t="s">
        <v>985</v>
      </c>
      <c r="P204" s="7" t="s">
        <v>87</v>
      </c>
      <c r="Q204" s="8" t="s">
        <v>77</v>
      </c>
      <c r="R204" s="8" t="s">
        <v>77</v>
      </c>
      <c r="S204" s="8" t="s">
        <v>110</v>
      </c>
      <c r="T204" s="8" t="s">
        <v>100</v>
      </c>
      <c r="U204" s="7" t="s">
        <v>87</v>
      </c>
      <c r="V204" s="7" t="s">
        <v>92</v>
      </c>
      <c r="W204" s="7"/>
      <c r="X204" s="7"/>
      <c r="Y204" s="7" t="s">
        <v>125</v>
      </c>
      <c r="Z204" s="8" t="s">
        <v>94</v>
      </c>
      <c r="AA204" s="7"/>
      <c r="AB204" s="7"/>
      <c r="AC204" s="7"/>
      <c r="AD204" s="7"/>
      <c r="AE204" s="8"/>
      <c r="AF204" s="9" t="s">
        <v>734</v>
      </c>
      <c r="AG204" s="9" t="s">
        <v>986</v>
      </c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 t="s">
        <v>97</v>
      </c>
      <c r="BN204" s="7" t="s">
        <v>97</v>
      </c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 t="s">
        <v>98</v>
      </c>
      <c r="CB204" s="7"/>
      <c r="CC204" s="7"/>
      <c r="CD204" s="7"/>
      <c r="CE204" s="7"/>
      <c r="CF204" s="7"/>
      <c r="CG204" s="7"/>
      <c r="CH204" s="7"/>
      <c r="CI204" s="6" t="n">
        <f aca="false">SUMIF($AH204:$CH204,35,Base!$B$5:$BB$5)*7*$Z204</f>
        <v>0</v>
      </c>
      <c r="CJ204" s="6" t="n">
        <f aca="false">SUMIF($AH204:$CH204,"PR",Base!$B$5:$BB$5)*7*$Z204</f>
        <v>56</v>
      </c>
      <c r="CK204" s="6"/>
      <c r="CL204" s="6"/>
    </row>
    <row r="205" customFormat="false" ht="13.8" hidden="false" customHeight="false" outlineLevel="0" collapsed="false">
      <c r="A205" s="7" t="s">
        <v>77</v>
      </c>
      <c r="B205" s="7" t="s">
        <v>78</v>
      </c>
      <c r="C205" s="7" t="s">
        <v>223</v>
      </c>
      <c r="D205" s="7" t="s">
        <v>981</v>
      </c>
      <c r="E205" s="7" t="s">
        <v>982</v>
      </c>
      <c r="F205" s="7" t="s">
        <v>17</v>
      </c>
      <c r="G205" s="7" t="s">
        <v>983</v>
      </c>
      <c r="H205" s="7" t="s">
        <v>984</v>
      </c>
      <c r="I205" s="7" t="s">
        <v>84</v>
      </c>
      <c r="J205" s="7" t="s">
        <v>85</v>
      </c>
      <c r="K205" s="8" t="n">
        <v>0</v>
      </c>
      <c r="L205" s="7"/>
      <c r="M205" s="8" t="n">
        <v>0</v>
      </c>
      <c r="N205" s="7"/>
      <c r="O205" s="7" t="s">
        <v>985</v>
      </c>
      <c r="P205" s="7" t="s">
        <v>87</v>
      </c>
      <c r="Q205" s="8" t="s">
        <v>77</v>
      </c>
      <c r="R205" s="8" t="s">
        <v>77</v>
      </c>
      <c r="S205" s="8" t="s">
        <v>110</v>
      </c>
      <c r="T205" s="8" t="s">
        <v>100</v>
      </c>
      <c r="U205" s="7" t="s">
        <v>87</v>
      </c>
      <c r="V205" s="7" t="s">
        <v>92</v>
      </c>
      <c r="W205" s="7"/>
      <c r="X205" s="7"/>
      <c r="Y205" s="7" t="s">
        <v>112</v>
      </c>
      <c r="Z205" s="8" t="s">
        <v>108</v>
      </c>
      <c r="AA205" s="7"/>
      <c r="AB205" s="7"/>
      <c r="AC205" s="7"/>
      <c r="AD205" s="7"/>
      <c r="AE205" s="8"/>
      <c r="AF205" s="9" t="s">
        <v>734</v>
      </c>
      <c r="AG205" s="9" t="s">
        <v>986</v>
      </c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 t="s">
        <v>97</v>
      </c>
      <c r="BN205" s="7" t="s">
        <v>97</v>
      </c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 t="s">
        <v>98</v>
      </c>
      <c r="CB205" s="7"/>
      <c r="CC205" s="7"/>
      <c r="CD205" s="7"/>
      <c r="CE205" s="7"/>
      <c r="CF205" s="7"/>
      <c r="CG205" s="7"/>
      <c r="CH205" s="7"/>
      <c r="CI205" s="6" t="n">
        <f aca="false">SUMIF($AH205:$CH205,35,Base!$B$5:$BB$5)*7*$Z205</f>
        <v>0</v>
      </c>
      <c r="CJ205" s="6" t="n">
        <f aca="false">SUMIF($AH205:$CH205,"PR",Base!$B$5:$BB$5)*7*$Z205</f>
        <v>224</v>
      </c>
      <c r="CK205" s="6"/>
      <c r="CL205" s="6"/>
    </row>
    <row r="206" customFormat="false" ht="13.8" hidden="false" customHeight="false" outlineLevel="0" collapsed="false">
      <c r="A206" s="7" t="s">
        <v>77</v>
      </c>
      <c r="B206" s="7" t="s">
        <v>78</v>
      </c>
      <c r="C206" s="7" t="s">
        <v>223</v>
      </c>
      <c r="D206" s="7" t="s">
        <v>987</v>
      </c>
      <c r="E206" s="7" t="s">
        <v>988</v>
      </c>
      <c r="F206" s="7" t="s">
        <v>17</v>
      </c>
      <c r="G206" s="7" t="s">
        <v>983</v>
      </c>
      <c r="H206" s="7" t="s">
        <v>984</v>
      </c>
      <c r="I206" s="7" t="s">
        <v>84</v>
      </c>
      <c r="J206" s="7" t="s">
        <v>85</v>
      </c>
      <c r="K206" s="8" t="n">
        <v>0</v>
      </c>
      <c r="L206" s="7"/>
      <c r="M206" s="8" t="n">
        <v>0</v>
      </c>
      <c r="N206" s="7"/>
      <c r="O206" s="7" t="s">
        <v>985</v>
      </c>
      <c r="P206" s="7" t="s">
        <v>87</v>
      </c>
      <c r="Q206" s="8" t="s">
        <v>77</v>
      </c>
      <c r="R206" s="8" t="s">
        <v>77</v>
      </c>
      <c r="S206" s="8" t="s">
        <v>110</v>
      </c>
      <c r="T206" s="8" t="s">
        <v>100</v>
      </c>
      <c r="U206" s="7" t="s">
        <v>87</v>
      </c>
      <c r="V206" s="7" t="s">
        <v>92</v>
      </c>
      <c r="W206" s="7"/>
      <c r="X206" s="7"/>
      <c r="Y206" s="7" t="s">
        <v>125</v>
      </c>
      <c r="Z206" s="8" t="s">
        <v>94</v>
      </c>
      <c r="AA206" s="7"/>
      <c r="AB206" s="7"/>
      <c r="AC206" s="7"/>
      <c r="AD206" s="7"/>
      <c r="AE206" s="8"/>
      <c r="AF206" s="9" t="s">
        <v>192</v>
      </c>
      <c r="AG206" s="9" t="s">
        <v>989</v>
      </c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 t="s">
        <v>97</v>
      </c>
      <c r="BN206" s="7" t="s">
        <v>97</v>
      </c>
      <c r="BO206" s="7"/>
      <c r="BP206" s="7"/>
      <c r="BQ206" s="7"/>
      <c r="BR206" s="7"/>
      <c r="BS206" s="7" t="s">
        <v>98</v>
      </c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6" t="n">
        <f aca="false">SUMIF($AH206:$CH206,35,Base!$B$5:$BB$5)*7*$Z206</f>
        <v>0</v>
      </c>
      <c r="CJ206" s="6" t="n">
        <f aca="false">SUMIF($AH206:$CH206,"PR",Base!$B$5:$BB$5)*7*$Z206</f>
        <v>70</v>
      </c>
      <c r="CK206" s="6"/>
      <c r="CL206" s="6"/>
    </row>
    <row r="207" customFormat="false" ht="13.8" hidden="false" customHeight="false" outlineLevel="0" collapsed="false">
      <c r="A207" s="7" t="s">
        <v>77</v>
      </c>
      <c r="B207" s="7" t="s">
        <v>78</v>
      </c>
      <c r="C207" s="7" t="s">
        <v>223</v>
      </c>
      <c r="D207" s="7" t="s">
        <v>987</v>
      </c>
      <c r="E207" s="7" t="s">
        <v>988</v>
      </c>
      <c r="F207" s="7" t="s">
        <v>17</v>
      </c>
      <c r="G207" s="7" t="s">
        <v>983</v>
      </c>
      <c r="H207" s="7" t="s">
        <v>984</v>
      </c>
      <c r="I207" s="7" t="s">
        <v>84</v>
      </c>
      <c r="J207" s="7" t="s">
        <v>85</v>
      </c>
      <c r="K207" s="8" t="n">
        <v>0</v>
      </c>
      <c r="L207" s="7"/>
      <c r="M207" s="8" t="n">
        <v>0</v>
      </c>
      <c r="N207" s="7"/>
      <c r="O207" s="7" t="s">
        <v>985</v>
      </c>
      <c r="P207" s="7" t="s">
        <v>87</v>
      </c>
      <c r="Q207" s="8" t="s">
        <v>77</v>
      </c>
      <c r="R207" s="8" t="s">
        <v>77</v>
      </c>
      <c r="S207" s="8" t="s">
        <v>110</v>
      </c>
      <c r="T207" s="8" t="s">
        <v>100</v>
      </c>
      <c r="U207" s="7" t="s">
        <v>87</v>
      </c>
      <c r="V207" s="7" t="s">
        <v>92</v>
      </c>
      <c r="W207" s="7"/>
      <c r="X207" s="7"/>
      <c r="Y207" s="7" t="s">
        <v>112</v>
      </c>
      <c r="Z207" s="8" t="s">
        <v>108</v>
      </c>
      <c r="AA207" s="7"/>
      <c r="AB207" s="7"/>
      <c r="AC207" s="7"/>
      <c r="AD207" s="7"/>
      <c r="AE207" s="8"/>
      <c r="AF207" s="9" t="s">
        <v>192</v>
      </c>
      <c r="AG207" s="9" t="s">
        <v>989</v>
      </c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 t="s">
        <v>97</v>
      </c>
      <c r="BN207" s="7" t="s">
        <v>97</v>
      </c>
      <c r="BO207" s="7"/>
      <c r="BP207" s="7"/>
      <c r="BQ207" s="7"/>
      <c r="BR207" s="7"/>
      <c r="BS207" s="7" t="s">
        <v>98</v>
      </c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6" t="n">
        <f aca="false">SUMIF($AH207:$CH207,35,Base!$B$5:$BB$5)*7*$Z207</f>
        <v>0</v>
      </c>
      <c r="CJ207" s="6" t="n">
        <f aca="false">SUMIF($AH207:$CH207,"PR",Base!$B$5:$BB$5)*7*$Z207</f>
        <v>280</v>
      </c>
      <c r="CK207" s="6"/>
      <c r="CL207" s="6"/>
    </row>
    <row r="208" customFormat="false" ht="13.8" hidden="false" customHeight="false" outlineLevel="0" collapsed="false">
      <c r="A208" s="7" t="s">
        <v>77</v>
      </c>
      <c r="B208" s="7" t="s">
        <v>78</v>
      </c>
      <c r="C208" s="7" t="s">
        <v>223</v>
      </c>
      <c r="D208" s="7" t="s">
        <v>990</v>
      </c>
      <c r="E208" s="7" t="s">
        <v>991</v>
      </c>
      <c r="F208" s="7" t="s">
        <v>17</v>
      </c>
      <c r="G208" s="7" t="s">
        <v>983</v>
      </c>
      <c r="H208" s="7" t="s">
        <v>984</v>
      </c>
      <c r="I208" s="7" t="s">
        <v>84</v>
      </c>
      <c r="J208" s="7" t="s">
        <v>85</v>
      </c>
      <c r="K208" s="8" t="n">
        <v>0</v>
      </c>
      <c r="L208" s="7"/>
      <c r="M208" s="8" t="n">
        <v>0</v>
      </c>
      <c r="N208" s="7"/>
      <c r="O208" s="7" t="s">
        <v>985</v>
      </c>
      <c r="P208" s="7" t="s">
        <v>87</v>
      </c>
      <c r="Q208" s="8" t="s">
        <v>77</v>
      </c>
      <c r="R208" s="8" t="s">
        <v>77</v>
      </c>
      <c r="S208" s="8" t="s">
        <v>110</v>
      </c>
      <c r="T208" s="8" t="s">
        <v>100</v>
      </c>
      <c r="U208" s="7" t="s">
        <v>87</v>
      </c>
      <c r="V208" s="7" t="s">
        <v>92</v>
      </c>
      <c r="W208" s="7"/>
      <c r="X208" s="7"/>
      <c r="Y208" s="7" t="s">
        <v>125</v>
      </c>
      <c r="Z208" s="8" t="s">
        <v>94</v>
      </c>
      <c r="AA208" s="7"/>
      <c r="AB208" s="7"/>
      <c r="AC208" s="7"/>
      <c r="AD208" s="7"/>
      <c r="AE208" s="8"/>
      <c r="AF208" s="9" t="s">
        <v>525</v>
      </c>
      <c r="AG208" s="9" t="s">
        <v>114</v>
      </c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 t="s">
        <v>98</v>
      </c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 t="s">
        <v>97</v>
      </c>
      <c r="BN208" s="7" t="s">
        <v>97</v>
      </c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6" t="n">
        <f aca="false">SUMIF($AH208:$CH208,35,Base!$B$5:$BB$5)*7*$Z208</f>
        <v>0</v>
      </c>
      <c r="CJ208" s="6" t="n">
        <f aca="false">SUMIF($AH208:$CH208,"PR",Base!$B$5:$BB$5)*7*$Z208</f>
        <v>70</v>
      </c>
      <c r="CK208" s="6"/>
      <c r="CL208" s="6"/>
    </row>
    <row r="209" customFormat="false" ht="13.8" hidden="false" customHeight="false" outlineLevel="0" collapsed="false">
      <c r="A209" s="7" t="s">
        <v>77</v>
      </c>
      <c r="B209" s="7" t="s">
        <v>78</v>
      </c>
      <c r="C209" s="7" t="s">
        <v>223</v>
      </c>
      <c r="D209" s="7" t="s">
        <v>990</v>
      </c>
      <c r="E209" s="7" t="s">
        <v>991</v>
      </c>
      <c r="F209" s="7" t="s">
        <v>17</v>
      </c>
      <c r="G209" s="7" t="s">
        <v>983</v>
      </c>
      <c r="H209" s="7" t="s">
        <v>984</v>
      </c>
      <c r="I209" s="7" t="s">
        <v>84</v>
      </c>
      <c r="J209" s="7" t="s">
        <v>85</v>
      </c>
      <c r="K209" s="8" t="n">
        <v>0</v>
      </c>
      <c r="L209" s="7"/>
      <c r="M209" s="8" t="n">
        <v>0</v>
      </c>
      <c r="N209" s="7"/>
      <c r="O209" s="7" t="s">
        <v>985</v>
      </c>
      <c r="P209" s="7" t="s">
        <v>87</v>
      </c>
      <c r="Q209" s="8" t="s">
        <v>77</v>
      </c>
      <c r="R209" s="8" t="s">
        <v>77</v>
      </c>
      <c r="S209" s="8" t="s">
        <v>110</v>
      </c>
      <c r="T209" s="8" t="s">
        <v>100</v>
      </c>
      <c r="U209" s="7" t="s">
        <v>87</v>
      </c>
      <c r="V209" s="7" t="s">
        <v>92</v>
      </c>
      <c r="W209" s="7"/>
      <c r="X209" s="7"/>
      <c r="Y209" s="7" t="s">
        <v>112</v>
      </c>
      <c r="Z209" s="8" t="s">
        <v>108</v>
      </c>
      <c r="AA209" s="7"/>
      <c r="AB209" s="7"/>
      <c r="AC209" s="7"/>
      <c r="AD209" s="7"/>
      <c r="AE209" s="8"/>
      <c r="AF209" s="9" t="s">
        <v>525</v>
      </c>
      <c r="AG209" s="9" t="s">
        <v>114</v>
      </c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 t="s">
        <v>98</v>
      </c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 t="s">
        <v>97</v>
      </c>
      <c r="BN209" s="7" t="s">
        <v>97</v>
      </c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6" t="n">
        <f aca="false">SUMIF($AH209:$CH209,35,Base!$B$5:$BB$5)*7*$Z209</f>
        <v>0</v>
      </c>
      <c r="CJ209" s="6" t="n">
        <f aca="false">SUMIF($AH209:$CH209,"PR",Base!$B$5:$BB$5)*7*$Z209</f>
        <v>280</v>
      </c>
      <c r="CK209" s="6"/>
      <c r="CL209" s="6"/>
    </row>
    <row r="210" customFormat="false" ht="13.8" hidden="false" customHeight="false" outlineLevel="0" collapsed="false">
      <c r="A210" s="7" t="s">
        <v>77</v>
      </c>
      <c r="B210" s="7" t="s">
        <v>78</v>
      </c>
      <c r="C210" s="7" t="s">
        <v>741</v>
      </c>
      <c r="D210" s="7" t="s">
        <v>992</v>
      </c>
      <c r="E210" s="7" t="s">
        <v>993</v>
      </c>
      <c r="F210" s="7" t="s">
        <v>17</v>
      </c>
      <c r="G210" s="7" t="s">
        <v>994</v>
      </c>
      <c r="H210" s="7" t="s">
        <v>994</v>
      </c>
      <c r="I210" s="7" t="s">
        <v>84</v>
      </c>
      <c r="J210" s="7" t="s">
        <v>85</v>
      </c>
      <c r="K210" s="8" t="n">
        <v>0</v>
      </c>
      <c r="L210" s="7"/>
      <c r="M210" s="8" t="n">
        <v>0</v>
      </c>
      <c r="N210" s="7"/>
      <c r="O210" s="7" t="s">
        <v>995</v>
      </c>
      <c r="P210" s="7" t="s">
        <v>87</v>
      </c>
      <c r="Q210" s="8" t="s">
        <v>91</v>
      </c>
      <c r="R210" s="8" t="s">
        <v>91</v>
      </c>
      <c r="S210" s="8" t="s">
        <v>110</v>
      </c>
      <c r="T210" s="8" t="s">
        <v>100</v>
      </c>
      <c r="U210" s="7" t="s">
        <v>87</v>
      </c>
      <c r="V210" s="7" t="s">
        <v>92</v>
      </c>
      <c r="W210" s="7"/>
      <c r="X210" s="7"/>
      <c r="Y210" s="7" t="s">
        <v>125</v>
      </c>
      <c r="Z210" s="8" t="s">
        <v>94</v>
      </c>
      <c r="AA210" s="7"/>
      <c r="AB210" s="7"/>
      <c r="AC210" s="7"/>
      <c r="AD210" s="7"/>
      <c r="AE210" s="8"/>
      <c r="AF210" s="9" t="s">
        <v>996</v>
      </c>
      <c r="AG210" s="9" t="s">
        <v>997</v>
      </c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 t="s">
        <v>97</v>
      </c>
      <c r="BN210" s="7" t="s">
        <v>97</v>
      </c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 t="s">
        <v>98</v>
      </c>
      <c r="CC210" s="7"/>
      <c r="CD210" s="7"/>
      <c r="CE210" s="7"/>
      <c r="CF210" s="7"/>
      <c r="CG210" s="7"/>
      <c r="CH210" s="7"/>
      <c r="CI210" s="6" t="n">
        <f aca="false">SUMIF($AH210:$CH210,35,Base!$B$5:$BB$5)*7*$Z210</f>
        <v>0</v>
      </c>
      <c r="CJ210" s="6" t="n">
        <f aca="false">SUMIF($AH210:$CH210,"PR",Base!$B$5:$BB$5)*7*$Z210</f>
        <v>70</v>
      </c>
      <c r="CK210" s="6"/>
      <c r="CL210" s="6"/>
    </row>
    <row r="211" customFormat="false" ht="13.8" hidden="false" customHeight="false" outlineLevel="0" collapsed="false">
      <c r="A211" s="7" t="s">
        <v>77</v>
      </c>
      <c r="B211" s="7" t="s">
        <v>78</v>
      </c>
      <c r="C211" s="7" t="s">
        <v>741</v>
      </c>
      <c r="D211" s="7" t="s">
        <v>992</v>
      </c>
      <c r="E211" s="7" t="s">
        <v>993</v>
      </c>
      <c r="F211" s="7" t="s">
        <v>17</v>
      </c>
      <c r="G211" s="7" t="s">
        <v>994</v>
      </c>
      <c r="H211" s="7" t="s">
        <v>994</v>
      </c>
      <c r="I211" s="7" t="s">
        <v>84</v>
      </c>
      <c r="J211" s="7" t="s">
        <v>85</v>
      </c>
      <c r="K211" s="8" t="n">
        <v>0</v>
      </c>
      <c r="L211" s="7"/>
      <c r="M211" s="8" t="n">
        <v>0</v>
      </c>
      <c r="N211" s="7"/>
      <c r="O211" s="7" t="s">
        <v>995</v>
      </c>
      <c r="P211" s="7" t="s">
        <v>87</v>
      </c>
      <c r="Q211" s="8" t="s">
        <v>91</v>
      </c>
      <c r="R211" s="8" t="s">
        <v>91</v>
      </c>
      <c r="S211" s="8" t="s">
        <v>110</v>
      </c>
      <c r="T211" s="8" t="s">
        <v>100</v>
      </c>
      <c r="U211" s="7" t="s">
        <v>87</v>
      </c>
      <c r="V211" s="7" t="s">
        <v>92</v>
      </c>
      <c r="W211" s="7"/>
      <c r="X211" s="7"/>
      <c r="Y211" s="7" t="s">
        <v>112</v>
      </c>
      <c r="Z211" s="8" t="s">
        <v>108</v>
      </c>
      <c r="AA211" s="7"/>
      <c r="AB211" s="7"/>
      <c r="AC211" s="7"/>
      <c r="AD211" s="7"/>
      <c r="AE211" s="8"/>
      <c r="AF211" s="9" t="s">
        <v>996</v>
      </c>
      <c r="AG211" s="9" t="s">
        <v>997</v>
      </c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 t="s">
        <v>97</v>
      </c>
      <c r="BN211" s="7" t="s">
        <v>97</v>
      </c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 t="s">
        <v>98</v>
      </c>
      <c r="CC211" s="7"/>
      <c r="CD211" s="7"/>
      <c r="CE211" s="7"/>
      <c r="CF211" s="7"/>
      <c r="CG211" s="7"/>
      <c r="CH211" s="7"/>
      <c r="CI211" s="6" t="n">
        <f aca="false">SUMIF($AH211:$CH211,35,Base!$B$5:$BB$5)*7*$Z211</f>
        <v>0</v>
      </c>
      <c r="CJ211" s="6" t="n">
        <f aca="false">SUMIF($AH211:$CH211,"PR",Base!$B$5:$BB$5)*7*$Z211</f>
        <v>280</v>
      </c>
      <c r="CK211" s="6"/>
      <c r="CL211" s="6"/>
    </row>
    <row r="212" customFormat="false" ht="13.8" hidden="false" customHeight="false" outlineLevel="0" collapsed="false">
      <c r="A212" s="7" t="s">
        <v>77</v>
      </c>
      <c r="B212" s="7" t="s">
        <v>78</v>
      </c>
      <c r="C212" s="7" t="s">
        <v>741</v>
      </c>
      <c r="D212" s="7" t="s">
        <v>998</v>
      </c>
      <c r="E212" s="7" t="s">
        <v>999</v>
      </c>
      <c r="F212" s="7" t="s">
        <v>17</v>
      </c>
      <c r="G212" s="7" t="s">
        <v>994</v>
      </c>
      <c r="H212" s="7" t="s">
        <v>994</v>
      </c>
      <c r="I212" s="7" t="s">
        <v>84</v>
      </c>
      <c r="J212" s="7" t="s">
        <v>85</v>
      </c>
      <c r="K212" s="8" t="n">
        <v>0</v>
      </c>
      <c r="L212" s="7"/>
      <c r="M212" s="8" t="n">
        <v>0</v>
      </c>
      <c r="N212" s="7"/>
      <c r="O212" s="7" t="s">
        <v>995</v>
      </c>
      <c r="P212" s="7" t="s">
        <v>87</v>
      </c>
      <c r="Q212" s="8" t="s">
        <v>91</v>
      </c>
      <c r="R212" s="8" t="s">
        <v>91</v>
      </c>
      <c r="S212" s="8" t="s">
        <v>110</v>
      </c>
      <c r="T212" s="8" t="s">
        <v>100</v>
      </c>
      <c r="U212" s="7" t="s">
        <v>87</v>
      </c>
      <c r="V212" s="7" t="s">
        <v>92</v>
      </c>
      <c r="W212" s="7"/>
      <c r="X212" s="7"/>
      <c r="Y212" s="7" t="s">
        <v>125</v>
      </c>
      <c r="Z212" s="8" t="s">
        <v>94</v>
      </c>
      <c r="AA212" s="7"/>
      <c r="AB212" s="7"/>
      <c r="AC212" s="7"/>
      <c r="AD212" s="7"/>
      <c r="AE212" s="8"/>
      <c r="AF212" s="9" t="s">
        <v>1000</v>
      </c>
      <c r="AG212" s="9" t="s">
        <v>1001</v>
      </c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 t="s">
        <v>98</v>
      </c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 t="s">
        <v>97</v>
      </c>
      <c r="BN212" s="7" t="s">
        <v>97</v>
      </c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6" t="n">
        <f aca="false">SUMIF($AH212:$CH212,35,Base!$B$5:$BB$5)*7*$Z212</f>
        <v>0</v>
      </c>
      <c r="CJ212" s="6" t="n">
        <f aca="false">SUMIF($AH212:$CH212,"PR",Base!$B$5:$BB$5)*7*$Z212</f>
        <v>70</v>
      </c>
      <c r="CK212" s="6"/>
      <c r="CL212" s="6"/>
    </row>
    <row r="213" customFormat="false" ht="13.8" hidden="false" customHeight="false" outlineLevel="0" collapsed="false">
      <c r="A213" s="7" t="s">
        <v>77</v>
      </c>
      <c r="B213" s="7" t="s">
        <v>78</v>
      </c>
      <c r="C213" s="7" t="s">
        <v>741</v>
      </c>
      <c r="D213" s="7" t="s">
        <v>998</v>
      </c>
      <c r="E213" s="7" t="s">
        <v>999</v>
      </c>
      <c r="F213" s="7" t="s">
        <v>17</v>
      </c>
      <c r="G213" s="7" t="s">
        <v>994</v>
      </c>
      <c r="H213" s="7" t="s">
        <v>994</v>
      </c>
      <c r="I213" s="7" t="s">
        <v>84</v>
      </c>
      <c r="J213" s="7" t="s">
        <v>85</v>
      </c>
      <c r="K213" s="8" t="n">
        <v>0</v>
      </c>
      <c r="L213" s="7"/>
      <c r="M213" s="8" t="n">
        <v>0</v>
      </c>
      <c r="N213" s="7"/>
      <c r="O213" s="7" t="s">
        <v>995</v>
      </c>
      <c r="P213" s="7" t="s">
        <v>87</v>
      </c>
      <c r="Q213" s="8" t="s">
        <v>91</v>
      </c>
      <c r="R213" s="8" t="s">
        <v>91</v>
      </c>
      <c r="S213" s="8" t="s">
        <v>110</v>
      </c>
      <c r="T213" s="8" t="s">
        <v>100</v>
      </c>
      <c r="U213" s="7" t="s">
        <v>87</v>
      </c>
      <c r="V213" s="7" t="s">
        <v>92</v>
      </c>
      <c r="W213" s="7"/>
      <c r="X213" s="7"/>
      <c r="Y213" s="7" t="s">
        <v>112</v>
      </c>
      <c r="Z213" s="8" t="s">
        <v>113</v>
      </c>
      <c r="AA213" s="7"/>
      <c r="AB213" s="7"/>
      <c r="AC213" s="7"/>
      <c r="AD213" s="7"/>
      <c r="AE213" s="8"/>
      <c r="AF213" s="9" t="s">
        <v>1000</v>
      </c>
      <c r="AG213" s="9" t="s">
        <v>1001</v>
      </c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 t="s">
        <v>98</v>
      </c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 t="s">
        <v>97</v>
      </c>
      <c r="BN213" s="7" t="s">
        <v>97</v>
      </c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6" t="n">
        <f aca="false">SUMIF($AH213:$CH213,35,Base!$B$5:$BB$5)*7*$Z213</f>
        <v>0</v>
      </c>
      <c r="CJ213" s="6" t="n">
        <f aca="false">SUMIF($AH213:$CH213,"PR",Base!$B$5:$BB$5)*7*$Z213</f>
        <v>245</v>
      </c>
      <c r="CK213" s="6"/>
      <c r="CL213" s="6"/>
    </row>
    <row r="214" customFormat="false" ht="13.8" hidden="false" customHeight="false" outlineLevel="0" collapsed="false">
      <c r="A214" s="7" t="s">
        <v>77</v>
      </c>
      <c r="B214" s="7" t="s">
        <v>78</v>
      </c>
      <c r="C214" s="7" t="s">
        <v>741</v>
      </c>
      <c r="D214" s="7" t="s">
        <v>998</v>
      </c>
      <c r="E214" s="7" t="s">
        <v>999</v>
      </c>
      <c r="F214" s="7" t="s">
        <v>17</v>
      </c>
      <c r="G214" s="7" t="s">
        <v>994</v>
      </c>
      <c r="H214" s="7" t="s">
        <v>994</v>
      </c>
      <c r="I214" s="7" t="s">
        <v>84</v>
      </c>
      <c r="J214" s="7" t="s">
        <v>85</v>
      </c>
      <c r="K214" s="8" t="n">
        <v>0</v>
      </c>
      <c r="L214" s="7"/>
      <c r="M214" s="8" t="n">
        <v>0</v>
      </c>
      <c r="N214" s="7"/>
      <c r="O214" s="7" t="s">
        <v>995</v>
      </c>
      <c r="P214" s="7" t="s">
        <v>87</v>
      </c>
      <c r="Q214" s="8" t="s">
        <v>91</v>
      </c>
      <c r="R214" s="8" t="s">
        <v>91</v>
      </c>
      <c r="S214" s="8" t="s">
        <v>110</v>
      </c>
      <c r="T214" s="8" t="s">
        <v>100</v>
      </c>
      <c r="U214" s="7" t="s">
        <v>87</v>
      </c>
      <c r="V214" s="7" t="s">
        <v>92</v>
      </c>
      <c r="W214" s="7"/>
      <c r="X214" s="7"/>
      <c r="Y214" s="7" t="s">
        <v>116</v>
      </c>
      <c r="Z214" s="8" t="s">
        <v>87</v>
      </c>
      <c r="AA214" s="7"/>
      <c r="AB214" s="7"/>
      <c r="AC214" s="7"/>
      <c r="AD214" s="7"/>
      <c r="AE214" s="8"/>
      <c r="AF214" s="9" t="s">
        <v>1000</v>
      </c>
      <c r="AG214" s="9" t="s">
        <v>1001</v>
      </c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 t="s">
        <v>98</v>
      </c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 t="s">
        <v>97</v>
      </c>
      <c r="BN214" s="7" t="s">
        <v>97</v>
      </c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6" t="n">
        <f aca="false">SUMIF($AH214:$CH214,35,Base!$B$5:$BB$5)*7*$Z214</f>
        <v>0</v>
      </c>
      <c r="CJ214" s="6" t="n">
        <f aca="false">SUMIF($AH214:$CH214,"PR",Base!$B$5:$BB$5)*7*$Z214</f>
        <v>35</v>
      </c>
      <c r="CK214" s="6"/>
      <c r="CL214" s="6"/>
    </row>
    <row r="215" customFormat="false" ht="13.8" hidden="false" customHeight="false" outlineLevel="0" collapsed="false">
      <c r="A215" s="7" t="s">
        <v>77</v>
      </c>
      <c r="B215" s="7" t="s">
        <v>78</v>
      </c>
      <c r="C215" s="7" t="s">
        <v>223</v>
      </c>
      <c r="D215" s="7" t="s">
        <v>1002</v>
      </c>
      <c r="E215" s="7" t="s">
        <v>1003</v>
      </c>
      <c r="F215" s="7" t="s">
        <v>17</v>
      </c>
      <c r="G215" s="7" t="s">
        <v>1004</v>
      </c>
      <c r="H215" s="7" t="s">
        <v>1005</v>
      </c>
      <c r="I215" s="7" t="s">
        <v>84</v>
      </c>
      <c r="J215" s="7" t="s">
        <v>85</v>
      </c>
      <c r="K215" s="8" t="n">
        <v>0</v>
      </c>
      <c r="L215" s="7"/>
      <c r="M215" s="8" t="n">
        <v>0</v>
      </c>
      <c r="N215" s="7"/>
      <c r="O215" s="7" t="s">
        <v>1006</v>
      </c>
      <c r="P215" s="7" t="s">
        <v>87</v>
      </c>
      <c r="Q215" s="8" t="s">
        <v>91</v>
      </c>
      <c r="R215" s="8" t="s">
        <v>91</v>
      </c>
      <c r="S215" s="8" t="s">
        <v>110</v>
      </c>
      <c r="T215" s="8" t="s">
        <v>100</v>
      </c>
      <c r="U215" s="7" t="s">
        <v>87</v>
      </c>
      <c r="V215" s="7" t="s">
        <v>92</v>
      </c>
      <c r="W215" s="7"/>
      <c r="X215" s="7"/>
      <c r="Y215" s="7" t="s">
        <v>125</v>
      </c>
      <c r="Z215" s="8" t="s">
        <v>94</v>
      </c>
      <c r="AA215" s="7"/>
      <c r="AB215" s="7"/>
      <c r="AC215" s="7"/>
      <c r="AD215" s="7"/>
      <c r="AE215" s="8"/>
      <c r="AF215" s="9" t="s">
        <v>1007</v>
      </c>
      <c r="AG215" s="9" t="s">
        <v>1008</v>
      </c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 t="s">
        <v>97</v>
      </c>
      <c r="BN215" s="7" t="s">
        <v>97</v>
      </c>
      <c r="BO215" s="7"/>
      <c r="BP215" s="7" t="s">
        <v>98</v>
      </c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6" t="n">
        <f aca="false">SUMIF($AH215:$CH215,35,Base!$B$5:$BB$5)*7*$Z215</f>
        <v>0</v>
      </c>
      <c r="CJ215" s="6" t="n">
        <f aca="false">SUMIF($AH215:$CH215,"PR",Base!$B$5:$BB$5)*7*$Z215</f>
        <v>70</v>
      </c>
      <c r="CK215" s="6"/>
      <c r="CL215" s="6"/>
    </row>
    <row r="216" customFormat="false" ht="13.8" hidden="false" customHeight="false" outlineLevel="0" collapsed="false">
      <c r="A216" s="7" t="s">
        <v>77</v>
      </c>
      <c r="B216" s="7" t="s">
        <v>78</v>
      </c>
      <c r="C216" s="7" t="s">
        <v>223</v>
      </c>
      <c r="D216" s="7" t="s">
        <v>1002</v>
      </c>
      <c r="E216" s="7" t="s">
        <v>1003</v>
      </c>
      <c r="F216" s="7" t="s">
        <v>17</v>
      </c>
      <c r="G216" s="7" t="s">
        <v>1004</v>
      </c>
      <c r="H216" s="7" t="s">
        <v>1005</v>
      </c>
      <c r="I216" s="7" t="s">
        <v>84</v>
      </c>
      <c r="J216" s="7" t="s">
        <v>85</v>
      </c>
      <c r="K216" s="8" t="n">
        <v>0</v>
      </c>
      <c r="L216" s="7"/>
      <c r="M216" s="8" t="n">
        <v>0</v>
      </c>
      <c r="N216" s="7"/>
      <c r="O216" s="7" t="s">
        <v>1006</v>
      </c>
      <c r="P216" s="7" t="s">
        <v>87</v>
      </c>
      <c r="Q216" s="8" t="s">
        <v>91</v>
      </c>
      <c r="R216" s="8" t="s">
        <v>91</v>
      </c>
      <c r="S216" s="8" t="s">
        <v>110</v>
      </c>
      <c r="T216" s="8" t="s">
        <v>100</v>
      </c>
      <c r="U216" s="7" t="s">
        <v>87</v>
      </c>
      <c r="V216" s="7" t="s">
        <v>92</v>
      </c>
      <c r="W216" s="7"/>
      <c r="X216" s="7"/>
      <c r="Y216" s="7" t="s">
        <v>112</v>
      </c>
      <c r="Z216" s="8" t="s">
        <v>108</v>
      </c>
      <c r="AA216" s="7"/>
      <c r="AB216" s="7"/>
      <c r="AC216" s="7"/>
      <c r="AD216" s="7"/>
      <c r="AE216" s="8"/>
      <c r="AF216" s="9" t="s">
        <v>1007</v>
      </c>
      <c r="AG216" s="9" t="s">
        <v>1008</v>
      </c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 t="s">
        <v>97</v>
      </c>
      <c r="BN216" s="7" t="s">
        <v>97</v>
      </c>
      <c r="BO216" s="7"/>
      <c r="BP216" s="7" t="s">
        <v>98</v>
      </c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6" t="n">
        <f aca="false">SUMIF($AH216:$CH216,35,Base!$B$5:$BB$5)*7*$Z216</f>
        <v>0</v>
      </c>
      <c r="CJ216" s="6" t="n">
        <f aca="false">SUMIF($AH216:$CH216,"PR",Base!$B$5:$BB$5)*7*$Z216</f>
        <v>280</v>
      </c>
      <c r="CK216" s="6"/>
      <c r="CL216" s="6"/>
    </row>
    <row r="217" customFormat="false" ht="13.8" hidden="false" customHeight="false" outlineLevel="0" collapsed="false">
      <c r="A217" s="7" t="s">
        <v>77</v>
      </c>
      <c r="B217" s="7" t="s">
        <v>78</v>
      </c>
      <c r="C217" s="7" t="s">
        <v>223</v>
      </c>
      <c r="D217" s="7" t="s">
        <v>1009</v>
      </c>
      <c r="E217" s="7" t="s">
        <v>1010</v>
      </c>
      <c r="F217" s="7" t="s">
        <v>17</v>
      </c>
      <c r="G217" s="7" t="s">
        <v>1004</v>
      </c>
      <c r="H217" s="7" t="s">
        <v>1005</v>
      </c>
      <c r="I217" s="7" t="s">
        <v>84</v>
      </c>
      <c r="J217" s="7" t="s">
        <v>85</v>
      </c>
      <c r="K217" s="8" t="n">
        <v>0</v>
      </c>
      <c r="L217" s="7"/>
      <c r="M217" s="8" t="n">
        <v>0</v>
      </c>
      <c r="N217" s="7"/>
      <c r="O217" s="7" t="s">
        <v>1006</v>
      </c>
      <c r="P217" s="7" t="s">
        <v>87</v>
      </c>
      <c r="Q217" s="8" t="s">
        <v>91</v>
      </c>
      <c r="R217" s="8" t="s">
        <v>91</v>
      </c>
      <c r="S217" s="8" t="s">
        <v>110</v>
      </c>
      <c r="T217" s="8" t="s">
        <v>242</v>
      </c>
      <c r="U217" s="7" t="s">
        <v>87</v>
      </c>
      <c r="V217" s="7" t="s">
        <v>92</v>
      </c>
      <c r="W217" s="7"/>
      <c r="X217" s="7"/>
      <c r="Y217" s="7" t="s">
        <v>116</v>
      </c>
      <c r="Z217" s="8" t="s">
        <v>127</v>
      </c>
      <c r="AA217" s="7"/>
      <c r="AB217" s="7"/>
      <c r="AC217" s="7"/>
      <c r="AD217" s="7"/>
      <c r="AE217" s="8"/>
      <c r="AF217" s="9" t="s">
        <v>695</v>
      </c>
      <c r="AG217" s="9" t="s">
        <v>1011</v>
      </c>
      <c r="AH217" s="7"/>
      <c r="AI217" s="7"/>
      <c r="AJ217" s="7"/>
      <c r="AK217" s="7"/>
      <c r="AL217" s="7"/>
      <c r="AM217" s="7"/>
      <c r="AN217" s="7"/>
      <c r="AO217" s="7"/>
      <c r="AP217" s="7"/>
      <c r="AQ217" s="7" t="s">
        <v>98</v>
      </c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 t="s">
        <v>97</v>
      </c>
      <c r="BN217" s="7" t="s">
        <v>97</v>
      </c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6" t="n">
        <f aca="false">SUMIF($AH217:$CH217,35,Base!$B$5:$BB$5)*7*$Z217</f>
        <v>0</v>
      </c>
      <c r="CJ217" s="6" t="n">
        <f aca="false">SUMIF($AH217:$CH217,"PR",Base!$B$5:$BB$5)*7*$Z217</f>
        <v>140</v>
      </c>
      <c r="CK217" s="6"/>
      <c r="CL217" s="6"/>
    </row>
    <row r="218" customFormat="false" ht="13.8" hidden="false" customHeight="false" outlineLevel="0" collapsed="false">
      <c r="A218" s="7" t="s">
        <v>77</v>
      </c>
      <c r="B218" s="7" t="s">
        <v>78</v>
      </c>
      <c r="C218" s="7" t="s">
        <v>223</v>
      </c>
      <c r="D218" s="7" t="s">
        <v>1009</v>
      </c>
      <c r="E218" s="7" t="s">
        <v>1010</v>
      </c>
      <c r="F218" s="7" t="s">
        <v>17</v>
      </c>
      <c r="G218" s="7" t="s">
        <v>1004</v>
      </c>
      <c r="H218" s="7" t="s">
        <v>1005</v>
      </c>
      <c r="I218" s="7" t="s">
        <v>84</v>
      </c>
      <c r="J218" s="7" t="s">
        <v>85</v>
      </c>
      <c r="K218" s="8" t="n">
        <v>0</v>
      </c>
      <c r="L218" s="7"/>
      <c r="M218" s="8" t="n">
        <v>0</v>
      </c>
      <c r="N218" s="7"/>
      <c r="O218" s="7" t="s">
        <v>1006</v>
      </c>
      <c r="P218" s="7" t="s">
        <v>87</v>
      </c>
      <c r="Q218" s="8" t="s">
        <v>91</v>
      </c>
      <c r="R218" s="8" t="s">
        <v>91</v>
      </c>
      <c r="S218" s="8" t="s">
        <v>110</v>
      </c>
      <c r="T218" s="8" t="s">
        <v>242</v>
      </c>
      <c r="U218" s="7" t="s">
        <v>87</v>
      </c>
      <c r="V218" s="7" t="s">
        <v>92</v>
      </c>
      <c r="W218" s="7"/>
      <c r="X218" s="7"/>
      <c r="Y218" s="7" t="s">
        <v>112</v>
      </c>
      <c r="Z218" s="8" t="s">
        <v>124</v>
      </c>
      <c r="AA218" s="7"/>
      <c r="AB218" s="7"/>
      <c r="AC218" s="7"/>
      <c r="AD218" s="7"/>
      <c r="AE218" s="8"/>
      <c r="AF218" s="9" t="s">
        <v>695</v>
      </c>
      <c r="AG218" s="9" t="s">
        <v>1011</v>
      </c>
      <c r="AH218" s="7"/>
      <c r="AI218" s="7"/>
      <c r="AJ218" s="7"/>
      <c r="AK218" s="7"/>
      <c r="AL218" s="7"/>
      <c r="AM218" s="7"/>
      <c r="AN218" s="7"/>
      <c r="AO218" s="7"/>
      <c r="AP218" s="7"/>
      <c r="AQ218" s="7" t="s">
        <v>98</v>
      </c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 t="s">
        <v>97</v>
      </c>
      <c r="BN218" s="7" t="s">
        <v>97</v>
      </c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6" t="n">
        <f aca="false">SUMIF($AH218:$CH218,35,Base!$B$5:$BB$5)*7*$Z218</f>
        <v>0</v>
      </c>
      <c r="CJ218" s="6" t="n">
        <f aca="false">SUMIF($AH218:$CH218,"PR",Base!$B$5:$BB$5)*7*$Z218</f>
        <v>210</v>
      </c>
      <c r="CK218" s="6"/>
      <c r="CL218" s="6"/>
    </row>
    <row r="219" customFormat="false" ht="13.8" hidden="false" customHeight="false" outlineLevel="0" collapsed="false">
      <c r="A219" s="7" t="s">
        <v>77</v>
      </c>
      <c r="B219" s="7" t="s">
        <v>78</v>
      </c>
      <c r="C219" s="7" t="s">
        <v>223</v>
      </c>
      <c r="D219" s="7" t="s">
        <v>1009</v>
      </c>
      <c r="E219" s="7" t="s">
        <v>1010</v>
      </c>
      <c r="F219" s="7" t="s">
        <v>17</v>
      </c>
      <c r="G219" s="7" t="s">
        <v>1004</v>
      </c>
      <c r="H219" s="7" t="s">
        <v>1005</v>
      </c>
      <c r="I219" s="7" t="s">
        <v>84</v>
      </c>
      <c r="J219" s="7" t="s">
        <v>85</v>
      </c>
      <c r="K219" s="8" t="n">
        <v>0</v>
      </c>
      <c r="L219" s="7"/>
      <c r="M219" s="8" t="n">
        <v>0</v>
      </c>
      <c r="N219" s="7"/>
      <c r="O219" s="7" t="s">
        <v>1006</v>
      </c>
      <c r="P219" s="7" t="s">
        <v>87</v>
      </c>
      <c r="Q219" s="8" t="s">
        <v>91</v>
      </c>
      <c r="R219" s="8" t="s">
        <v>91</v>
      </c>
      <c r="S219" s="8" t="s">
        <v>110</v>
      </c>
      <c r="T219" s="8" t="s">
        <v>242</v>
      </c>
      <c r="U219" s="7" t="s">
        <v>87</v>
      </c>
      <c r="V219" s="7" t="s">
        <v>92</v>
      </c>
      <c r="W219" s="7"/>
      <c r="X219" s="7"/>
      <c r="Y219" s="7" t="s">
        <v>1012</v>
      </c>
      <c r="Z219" s="8" t="s">
        <v>94</v>
      </c>
      <c r="AA219" s="7"/>
      <c r="AB219" s="7"/>
      <c r="AC219" s="7"/>
      <c r="AD219" s="7"/>
      <c r="AE219" s="8"/>
      <c r="AF219" s="9" t="s">
        <v>695</v>
      </c>
      <c r="AG219" s="9" t="s">
        <v>1011</v>
      </c>
      <c r="AH219" s="7"/>
      <c r="AI219" s="7"/>
      <c r="AJ219" s="7"/>
      <c r="AK219" s="7"/>
      <c r="AL219" s="7"/>
      <c r="AM219" s="7"/>
      <c r="AN219" s="7"/>
      <c r="AO219" s="7"/>
      <c r="AP219" s="7"/>
      <c r="AQ219" s="7" t="s">
        <v>98</v>
      </c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 t="s">
        <v>97</v>
      </c>
      <c r="BN219" s="7" t="s">
        <v>97</v>
      </c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6" t="n">
        <f aca="false">SUMIF($AH219:$CH219,35,Base!$B$5:$BB$5)*7*$Z219</f>
        <v>0</v>
      </c>
      <c r="CJ219" s="6" t="n">
        <f aca="false">SUMIF($AH219:$CH219,"PR",Base!$B$5:$BB$5)*7*$Z219</f>
        <v>70</v>
      </c>
      <c r="CK219" s="6"/>
      <c r="CL219" s="6"/>
    </row>
    <row r="220" customFormat="false" ht="13.8" hidden="false" customHeight="false" outlineLevel="0" collapsed="false">
      <c r="A220" s="7" t="s">
        <v>77</v>
      </c>
      <c r="B220" s="7" t="s">
        <v>78</v>
      </c>
      <c r="C220" s="7" t="s">
        <v>118</v>
      </c>
      <c r="D220" s="7" t="s">
        <v>1013</v>
      </c>
      <c r="E220" s="7" t="s">
        <v>1014</v>
      </c>
      <c r="F220" s="7" t="s">
        <v>17</v>
      </c>
      <c r="G220" s="7" t="s">
        <v>1015</v>
      </c>
      <c r="H220" s="7" t="s">
        <v>137</v>
      </c>
      <c r="I220" s="7" t="s">
        <v>84</v>
      </c>
      <c r="J220" s="7" t="s">
        <v>85</v>
      </c>
      <c r="K220" s="8" t="n">
        <v>0</v>
      </c>
      <c r="L220" s="7"/>
      <c r="M220" s="8" t="n">
        <v>0</v>
      </c>
      <c r="N220" s="7"/>
      <c r="O220" s="7" t="s">
        <v>138</v>
      </c>
      <c r="P220" s="7" t="s">
        <v>94</v>
      </c>
      <c r="Q220" s="8" t="s">
        <v>91</v>
      </c>
      <c r="R220" s="8" t="s">
        <v>91</v>
      </c>
      <c r="S220" s="8" t="s">
        <v>110</v>
      </c>
      <c r="T220" s="8" t="s">
        <v>100</v>
      </c>
      <c r="U220" s="7" t="s">
        <v>87</v>
      </c>
      <c r="V220" s="7" t="s">
        <v>92</v>
      </c>
      <c r="W220" s="7"/>
      <c r="X220" s="7"/>
      <c r="Y220" s="7" t="s">
        <v>125</v>
      </c>
      <c r="Z220" s="8" t="s">
        <v>94</v>
      </c>
      <c r="AA220" s="7"/>
      <c r="AB220" s="7"/>
      <c r="AC220" s="7"/>
      <c r="AD220" s="7"/>
      <c r="AE220" s="8"/>
      <c r="AF220" s="9" t="s">
        <v>1016</v>
      </c>
      <c r="AG220" s="9" t="s">
        <v>320</v>
      </c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 t="s">
        <v>97</v>
      </c>
      <c r="BN220" s="7" t="s">
        <v>97</v>
      </c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 t="s">
        <v>98</v>
      </c>
      <c r="CE220" s="7"/>
      <c r="CF220" s="7"/>
      <c r="CG220" s="7"/>
      <c r="CH220" s="7"/>
      <c r="CI220" s="6" t="n">
        <f aca="false">SUMIF($AH220:$CH220,35,Base!$B$5:$BB$5)*7*$Z220</f>
        <v>0</v>
      </c>
      <c r="CJ220" s="6" t="n">
        <f aca="false">SUMIF($AH220:$CH220,"PR",Base!$B$5:$BB$5)*7*$Z220</f>
        <v>70</v>
      </c>
      <c r="CK220" s="6"/>
      <c r="CL220" s="6"/>
    </row>
    <row r="221" customFormat="false" ht="13.8" hidden="false" customHeight="false" outlineLevel="0" collapsed="false">
      <c r="A221" s="7" t="s">
        <v>77</v>
      </c>
      <c r="B221" s="7" t="s">
        <v>78</v>
      </c>
      <c r="C221" s="7" t="s">
        <v>118</v>
      </c>
      <c r="D221" s="7" t="s">
        <v>1013</v>
      </c>
      <c r="E221" s="7" t="s">
        <v>1014</v>
      </c>
      <c r="F221" s="7" t="s">
        <v>17</v>
      </c>
      <c r="G221" s="7" t="s">
        <v>1015</v>
      </c>
      <c r="H221" s="7" t="s">
        <v>137</v>
      </c>
      <c r="I221" s="7" t="s">
        <v>84</v>
      </c>
      <c r="J221" s="7" t="s">
        <v>85</v>
      </c>
      <c r="K221" s="8" t="n">
        <v>0</v>
      </c>
      <c r="L221" s="7"/>
      <c r="M221" s="8" t="n">
        <v>0</v>
      </c>
      <c r="N221" s="7"/>
      <c r="O221" s="7" t="s">
        <v>138</v>
      </c>
      <c r="P221" s="7" t="s">
        <v>94</v>
      </c>
      <c r="Q221" s="8" t="s">
        <v>91</v>
      </c>
      <c r="R221" s="8" t="s">
        <v>91</v>
      </c>
      <c r="S221" s="8" t="s">
        <v>110</v>
      </c>
      <c r="T221" s="8" t="s">
        <v>100</v>
      </c>
      <c r="U221" s="7" t="s">
        <v>87</v>
      </c>
      <c r="V221" s="7" t="s">
        <v>92</v>
      </c>
      <c r="W221" s="7"/>
      <c r="X221" s="7"/>
      <c r="Y221" s="7" t="s">
        <v>112</v>
      </c>
      <c r="Z221" s="8" t="s">
        <v>108</v>
      </c>
      <c r="AA221" s="7"/>
      <c r="AB221" s="7"/>
      <c r="AC221" s="7"/>
      <c r="AD221" s="7"/>
      <c r="AE221" s="8"/>
      <c r="AF221" s="9" t="s">
        <v>1016</v>
      </c>
      <c r="AG221" s="9" t="s">
        <v>320</v>
      </c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 t="s">
        <v>97</v>
      </c>
      <c r="BN221" s="7" t="s">
        <v>97</v>
      </c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 t="s">
        <v>98</v>
      </c>
      <c r="CE221" s="7"/>
      <c r="CF221" s="7"/>
      <c r="CG221" s="7"/>
      <c r="CH221" s="7"/>
      <c r="CI221" s="6" t="n">
        <f aca="false">SUMIF($AH221:$CH221,35,Base!$B$5:$BB$5)*7*$Z221</f>
        <v>0</v>
      </c>
      <c r="CJ221" s="6" t="n">
        <f aca="false">SUMIF($AH221:$CH221,"PR",Base!$B$5:$BB$5)*7*$Z221</f>
        <v>280</v>
      </c>
      <c r="CK221" s="6"/>
      <c r="CL221" s="6"/>
    </row>
    <row r="222" customFormat="false" ht="13.8" hidden="false" customHeight="false" outlineLevel="0" collapsed="false">
      <c r="A222" s="7" t="s">
        <v>77</v>
      </c>
      <c r="B222" s="7" t="s">
        <v>78</v>
      </c>
      <c r="C222" s="7" t="s">
        <v>118</v>
      </c>
      <c r="D222" s="7" t="s">
        <v>1017</v>
      </c>
      <c r="E222" s="7" t="s">
        <v>1018</v>
      </c>
      <c r="F222" s="7" t="s">
        <v>17</v>
      </c>
      <c r="G222" s="7" t="s">
        <v>1015</v>
      </c>
      <c r="H222" s="7" t="s">
        <v>137</v>
      </c>
      <c r="I222" s="7" t="s">
        <v>84</v>
      </c>
      <c r="J222" s="7" t="s">
        <v>85</v>
      </c>
      <c r="K222" s="8" t="n">
        <v>0</v>
      </c>
      <c r="L222" s="7"/>
      <c r="M222" s="8" t="n">
        <v>0</v>
      </c>
      <c r="N222" s="7"/>
      <c r="O222" s="7" t="s">
        <v>138</v>
      </c>
      <c r="P222" s="7" t="s">
        <v>94</v>
      </c>
      <c r="Q222" s="8" t="s">
        <v>91</v>
      </c>
      <c r="R222" s="8" t="s">
        <v>91</v>
      </c>
      <c r="S222" s="8" t="s">
        <v>110</v>
      </c>
      <c r="T222" s="8" t="s">
        <v>100</v>
      </c>
      <c r="U222" s="7" t="s">
        <v>87</v>
      </c>
      <c r="V222" s="7" t="s">
        <v>92</v>
      </c>
      <c r="W222" s="7"/>
      <c r="X222" s="7"/>
      <c r="Y222" s="7" t="s">
        <v>125</v>
      </c>
      <c r="Z222" s="8" t="s">
        <v>94</v>
      </c>
      <c r="AA222" s="7"/>
      <c r="AB222" s="7"/>
      <c r="AC222" s="7"/>
      <c r="AD222" s="7"/>
      <c r="AE222" s="8"/>
      <c r="AF222" s="9" t="s">
        <v>989</v>
      </c>
      <c r="AG222" s="9" t="s">
        <v>1019</v>
      </c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 t="s">
        <v>97</v>
      </c>
      <c r="BN222" s="7" t="s">
        <v>97</v>
      </c>
      <c r="BO222" s="7"/>
      <c r="BP222" s="7"/>
      <c r="BQ222" s="7"/>
      <c r="BR222" s="7"/>
      <c r="BS222" s="7" t="s">
        <v>98</v>
      </c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6" t="n">
        <f aca="false">SUMIF($AH222:$CH222,35,Base!$B$5:$BB$5)*7*$Z222</f>
        <v>0</v>
      </c>
      <c r="CJ222" s="6" t="n">
        <f aca="false">SUMIF($AH222:$CH222,"PR",Base!$B$5:$BB$5)*7*$Z222</f>
        <v>70</v>
      </c>
      <c r="CK222" s="6"/>
      <c r="CL222" s="6"/>
    </row>
    <row r="223" customFormat="false" ht="13.8" hidden="false" customHeight="false" outlineLevel="0" collapsed="false">
      <c r="A223" s="7" t="s">
        <v>77</v>
      </c>
      <c r="B223" s="7" t="s">
        <v>78</v>
      </c>
      <c r="C223" s="7" t="s">
        <v>118</v>
      </c>
      <c r="D223" s="7" t="s">
        <v>1017</v>
      </c>
      <c r="E223" s="7" t="s">
        <v>1018</v>
      </c>
      <c r="F223" s="7" t="s">
        <v>17</v>
      </c>
      <c r="G223" s="7" t="s">
        <v>1015</v>
      </c>
      <c r="H223" s="7" t="s">
        <v>137</v>
      </c>
      <c r="I223" s="7" t="s">
        <v>84</v>
      </c>
      <c r="J223" s="7" t="s">
        <v>85</v>
      </c>
      <c r="K223" s="8" t="n">
        <v>0</v>
      </c>
      <c r="L223" s="7"/>
      <c r="M223" s="8" t="n">
        <v>0</v>
      </c>
      <c r="N223" s="7"/>
      <c r="O223" s="7" t="s">
        <v>138</v>
      </c>
      <c r="P223" s="7" t="s">
        <v>94</v>
      </c>
      <c r="Q223" s="8" t="s">
        <v>91</v>
      </c>
      <c r="R223" s="8" t="s">
        <v>91</v>
      </c>
      <c r="S223" s="8" t="s">
        <v>110</v>
      </c>
      <c r="T223" s="8" t="s">
        <v>100</v>
      </c>
      <c r="U223" s="7" t="s">
        <v>87</v>
      </c>
      <c r="V223" s="7" t="s">
        <v>92</v>
      </c>
      <c r="W223" s="7"/>
      <c r="X223" s="7"/>
      <c r="Y223" s="7" t="s">
        <v>112</v>
      </c>
      <c r="Z223" s="8" t="s">
        <v>108</v>
      </c>
      <c r="AA223" s="7"/>
      <c r="AB223" s="7"/>
      <c r="AC223" s="7"/>
      <c r="AD223" s="7"/>
      <c r="AE223" s="8"/>
      <c r="AF223" s="9" t="s">
        <v>989</v>
      </c>
      <c r="AG223" s="9" t="s">
        <v>1019</v>
      </c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 t="s">
        <v>97</v>
      </c>
      <c r="BN223" s="7" t="s">
        <v>97</v>
      </c>
      <c r="BO223" s="7"/>
      <c r="BP223" s="7"/>
      <c r="BQ223" s="7"/>
      <c r="BR223" s="7"/>
      <c r="BS223" s="7" t="s">
        <v>98</v>
      </c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6" t="n">
        <f aca="false">SUMIF($AH223:$CH223,35,Base!$B$5:$BB$5)*7*$Z223</f>
        <v>0</v>
      </c>
      <c r="CJ223" s="6" t="n">
        <f aca="false">SUMIF($AH223:$CH223,"PR",Base!$B$5:$BB$5)*7*$Z223</f>
        <v>280</v>
      </c>
      <c r="CK223" s="6"/>
      <c r="CL223" s="6"/>
    </row>
    <row r="224" customFormat="false" ht="13.8" hidden="false" customHeight="false" outlineLevel="0" collapsed="false">
      <c r="A224" s="7" t="s">
        <v>77</v>
      </c>
      <c r="B224" s="7" t="s">
        <v>78</v>
      </c>
      <c r="C224" s="7" t="s">
        <v>118</v>
      </c>
      <c r="D224" s="7" t="s">
        <v>1020</v>
      </c>
      <c r="E224" s="7" t="s">
        <v>1021</v>
      </c>
      <c r="F224" s="7" t="s">
        <v>17</v>
      </c>
      <c r="G224" s="7" t="s">
        <v>1015</v>
      </c>
      <c r="H224" s="7" t="s">
        <v>137</v>
      </c>
      <c r="I224" s="7" t="s">
        <v>84</v>
      </c>
      <c r="J224" s="7" t="s">
        <v>85</v>
      </c>
      <c r="K224" s="8" t="n">
        <v>0</v>
      </c>
      <c r="L224" s="7"/>
      <c r="M224" s="8" t="n">
        <v>0</v>
      </c>
      <c r="N224" s="7"/>
      <c r="O224" s="7" t="s">
        <v>138</v>
      </c>
      <c r="P224" s="7" t="s">
        <v>94</v>
      </c>
      <c r="Q224" s="8" t="s">
        <v>91</v>
      </c>
      <c r="R224" s="8" t="s">
        <v>91</v>
      </c>
      <c r="S224" s="8" t="s">
        <v>110</v>
      </c>
      <c r="T224" s="8" t="s">
        <v>100</v>
      </c>
      <c r="U224" s="7" t="s">
        <v>87</v>
      </c>
      <c r="V224" s="7" t="s">
        <v>92</v>
      </c>
      <c r="W224" s="7"/>
      <c r="X224" s="7"/>
      <c r="Y224" s="7" t="s">
        <v>125</v>
      </c>
      <c r="Z224" s="8" t="s">
        <v>94</v>
      </c>
      <c r="AA224" s="7"/>
      <c r="AB224" s="7"/>
      <c r="AC224" s="7"/>
      <c r="AD224" s="7"/>
      <c r="AE224" s="8"/>
      <c r="AF224" s="9" t="s">
        <v>675</v>
      </c>
      <c r="AG224" s="9" t="s">
        <v>1022</v>
      </c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 t="s">
        <v>98</v>
      </c>
      <c r="BF224" s="7"/>
      <c r="BG224" s="7"/>
      <c r="BH224" s="7"/>
      <c r="BI224" s="7"/>
      <c r="BJ224" s="7"/>
      <c r="BK224" s="7"/>
      <c r="BL224" s="7"/>
      <c r="BM224" s="7" t="s">
        <v>97</v>
      </c>
      <c r="BN224" s="7" t="s">
        <v>97</v>
      </c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6" t="n">
        <f aca="false">SUMIF($AH224:$CH224,35,Base!$B$5:$BB$5)*7*$Z224</f>
        <v>0</v>
      </c>
      <c r="CJ224" s="6" t="n">
        <f aca="false">SUMIF($AH224:$CH224,"PR",Base!$B$5:$BB$5)*7*$Z224</f>
        <v>56</v>
      </c>
      <c r="CK224" s="6"/>
      <c r="CL224" s="6"/>
    </row>
    <row r="225" customFormat="false" ht="13.8" hidden="false" customHeight="false" outlineLevel="0" collapsed="false">
      <c r="A225" s="7" t="s">
        <v>77</v>
      </c>
      <c r="B225" s="7" t="s">
        <v>78</v>
      </c>
      <c r="C225" s="7" t="s">
        <v>118</v>
      </c>
      <c r="D225" s="7" t="s">
        <v>1020</v>
      </c>
      <c r="E225" s="7" t="s">
        <v>1021</v>
      </c>
      <c r="F225" s="7" t="s">
        <v>17</v>
      </c>
      <c r="G225" s="7" t="s">
        <v>1015</v>
      </c>
      <c r="H225" s="7" t="s">
        <v>137</v>
      </c>
      <c r="I225" s="7" t="s">
        <v>84</v>
      </c>
      <c r="J225" s="7" t="s">
        <v>85</v>
      </c>
      <c r="K225" s="8" t="n">
        <v>0</v>
      </c>
      <c r="L225" s="7"/>
      <c r="M225" s="8" t="n">
        <v>0</v>
      </c>
      <c r="N225" s="7"/>
      <c r="O225" s="7" t="s">
        <v>138</v>
      </c>
      <c r="P225" s="7" t="s">
        <v>94</v>
      </c>
      <c r="Q225" s="8" t="s">
        <v>91</v>
      </c>
      <c r="R225" s="8" t="s">
        <v>91</v>
      </c>
      <c r="S225" s="8" t="s">
        <v>110</v>
      </c>
      <c r="T225" s="8" t="s">
        <v>100</v>
      </c>
      <c r="U225" s="7" t="s">
        <v>87</v>
      </c>
      <c r="V225" s="7" t="s">
        <v>92</v>
      </c>
      <c r="W225" s="7"/>
      <c r="X225" s="7"/>
      <c r="Y225" s="7" t="s">
        <v>112</v>
      </c>
      <c r="Z225" s="8" t="s">
        <v>108</v>
      </c>
      <c r="AA225" s="7"/>
      <c r="AB225" s="7"/>
      <c r="AC225" s="7"/>
      <c r="AD225" s="7"/>
      <c r="AE225" s="8"/>
      <c r="AF225" s="9" t="s">
        <v>675</v>
      </c>
      <c r="AG225" s="9" t="s">
        <v>1022</v>
      </c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 t="s">
        <v>98</v>
      </c>
      <c r="BF225" s="7"/>
      <c r="BG225" s="7"/>
      <c r="BH225" s="7"/>
      <c r="BI225" s="7"/>
      <c r="BJ225" s="7"/>
      <c r="BK225" s="7"/>
      <c r="BL225" s="7"/>
      <c r="BM225" s="7" t="s">
        <v>97</v>
      </c>
      <c r="BN225" s="7" t="s">
        <v>97</v>
      </c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6" t="n">
        <f aca="false">SUMIF($AH225:$CH225,35,Base!$B$5:$BB$5)*7*$Z225</f>
        <v>0</v>
      </c>
      <c r="CJ225" s="6" t="n">
        <f aca="false">SUMIF($AH225:$CH225,"PR",Base!$B$5:$BB$5)*7*$Z225</f>
        <v>224</v>
      </c>
      <c r="CK225" s="6"/>
      <c r="CL225" s="6"/>
    </row>
    <row r="226" customFormat="false" ht="13.8" hidden="false" customHeight="false" outlineLevel="0" collapsed="false">
      <c r="A226" s="7" t="s">
        <v>77</v>
      </c>
      <c r="B226" s="7" t="s">
        <v>78</v>
      </c>
      <c r="C226" s="7" t="s">
        <v>118</v>
      </c>
      <c r="D226" s="7" t="s">
        <v>1023</v>
      </c>
      <c r="E226" s="7" t="s">
        <v>1024</v>
      </c>
      <c r="F226" s="7" t="s">
        <v>17</v>
      </c>
      <c r="G226" s="7" t="s">
        <v>1015</v>
      </c>
      <c r="H226" s="7" t="s">
        <v>137</v>
      </c>
      <c r="I226" s="7" t="s">
        <v>84</v>
      </c>
      <c r="J226" s="7" t="s">
        <v>85</v>
      </c>
      <c r="K226" s="8" t="n">
        <v>0</v>
      </c>
      <c r="L226" s="7"/>
      <c r="M226" s="8" t="n">
        <v>0</v>
      </c>
      <c r="N226" s="7"/>
      <c r="O226" s="7" t="s">
        <v>138</v>
      </c>
      <c r="P226" s="7" t="s">
        <v>94</v>
      </c>
      <c r="Q226" s="8" t="s">
        <v>91</v>
      </c>
      <c r="R226" s="8" t="s">
        <v>91</v>
      </c>
      <c r="S226" s="8" t="s">
        <v>110</v>
      </c>
      <c r="T226" s="8" t="s">
        <v>100</v>
      </c>
      <c r="U226" s="7" t="s">
        <v>87</v>
      </c>
      <c r="V226" s="7" t="s">
        <v>92</v>
      </c>
      <c r="W226" s="7"/>
      <c r="X226" s="7"/>
      <c r="Y226" s="7" t="s">
        <v>125</v>
      </c>
      <c r="Z226" s="8" t="s">
        <v>94</v>
      </c>
      <c r="AA226" s="7"/>
      <c r="AB226" s="7"/>
      <c r="AC226" s="7"/>
      <c r="AD226" s="7"/>
      <c r="AE226" s="8"/>
      <c r="AF226" s="9" t="s">
        <v>1016</v>
      </c>
      <c r="AG226" s="9" t="s">
        <v>320</v>
      </c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 t="s">
        <v>97</v>
      </c>
      <c r="BN226" s="7" t="s">
        <v>97</v>
      </c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 t="s">
        <v>98</v>
      </c>
      <c r="CE226" s="7"/>
      <c r="CF226" s="7"/>
      <c r="CG226" s="7"/>
      <c r="CH226" s="7"/>
      <c r="CI226" s="6" t="n">
        <f aca="false">SUMIF($AH226:$CH226,35,Base!$B$5:$BB$5)*7*$Z226</f>
        <v>0</v>
      </c>
      <c r="CJ226" s="6" t="n">
        <f aca="false">SUMIF($AH226:$CH226,"PR",Base!$B$5:$BB$5)*7*$Z226</f>
        <v>70</v>
      </c>
      <c r="CK226" s="6"/>
      <c r="CL226" s="6"/>
    </row>
    <row r="227" customFormat="false" ht="13.8" hidden="false" customHeight="false" outlineLevel="0" collapsed="false">
      <c r="A227" s="7" t="s">
        <v>77</v>
      </c>
      <c r="B227" s="7" t="s">
        <v>78</v>
      </c>
      <c r="C227" s="7" t="s">
        <v>118</v>
      </c>
      <c r="D227" s="7" t="s">
        <v>1023</v>
      </c>
      <c r="E227" s="7" t="s">
        <v>1024</v>
      </c>
      <c r="F227" s="7" t="s">
        <v>17</v>
      </c>
      <c r="G227" s="7" t="s">
        <v>1015</v>
      </c>
      <c r="H227" s="7" t="s">
        <v>137</v>
      </c>
      <c r="I227" s="7" t="s">
        <v>84</v>
      </c>
      <c r="J227" s="7" t="s">
        <v>85</v>
      </c>
      <c r="K227" s="8" t="n">
        <v>0</v>
      </c>
      <c r="L227" s="7"/>
      <c r="M227" s="8" t="n">
        <v>0</v>
      </c>
      <c r="N227" s="7"/>
      <c r="O227" s="7" t="s">
        <v>138</v>
      </c>
      <c r="P227" s="7" t="s">
        <v>94</v>
      </c>
      <c r="Q227" s="8" t="s">
        <v>91</v>
      </c>
      <c r="R227" s="8" t="s">
        <v>91</v>
      </c>
      <c r="S227" s="8" t="s">
        <v>110</v>
      </c>
      <c r="T227" s="8" t="s">
        <v>100</v>
      </c>
      <c r="U227" s="7" t="s">
        <v>87</v>
      </c>
      <c r="V227" s="7" t="s">
        <v>92</v>
      </c>
      <c r="W227" s="7"/>
      <c r="X227" s="7"/>
      <c r="Y227" s="7" t="s">
        <v>112</v>
      </c>
      <c r="Z227" s="8" t="s">
        <v>108</v>
      </c>
      <c r="AA227" s="7"/>
      <c r="AB227" s="7"/>
      <c r="AC227" s="7"/>
      <c r="AD227" s="7"/>
      <c r="AE227" s="8"/>
      <c r="AF227" s="9" t="s">
        <v>1016</v>
      </c>
      <c r="AG227" s="9" t="s">
        <v>320</v>
      </c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 t="s">
        <v>97</v>
      </c>
      <c r="BN227" s="7" t="s">
        <v>97</v>
      </c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 t="s">
        <v>98</v>
      </c>
      <c r="CE227" s="7"/>
      <c r="CF227" s="7"/>
      <c r="CG227" s="7"/>
      <c r="CH227" s="7"/>
      <c r="CI227" s="6" t="n">
        <f aca="false">SUMIF($AH227:$CH227,35,Base!$B$5:$BB$5)*7*$Z227</f>
        <v>0</v>
      </c>
      <c r="CJ227" s="6" t="n">
        <f aca="false">SUMIF($AH227:$CH227,"PR",Base!$B$5:$BB$5)*7*$Z227</f>
        <v>280</v>
      </c>
      <c r="CK227" s="6"/>
      <c r="CL227" s="6"/>
    </row>
    <row r="228" customFormat="false" ht="13.8" hidden="false" customHeight="false" outlineLevel="0" collapsed="false">
      <c r="A228" s="7" t="s">
        <v>77</v>
      </c>
      <c r="B228" s="7" t="s">
        <v>78</v>
      </c>
      <c r="C228" s="7" t="s">
        <v>741</v>
      </c>
      <c r="D228" s="7" t="s">
        <v>1025</v>
      </c>
      <c r="E228" s="7" t="s">
        <v>1026</v>
      </c>
      <c r="F228" s="7" t="s">
        <v>17</v>
      </c>
      <c r="G228" s="7" t="s">
        <v>1027</v>
      </c>
      <c r="H228" s="7" t="s">
        <v>1028</v>
      </c>
      <c r="I228" s="7" t="s">
        <v>84</v>
      </c>
      <c r="J228" s="7" t="s">
        <v>85</v>
      </c>
      <c r="K228" s="8" t="n">
        <v>0</v>
      </c>
      <c r="L228" s="7"/>
      <c r="M228" s="8" t="n">
        <v>0</v>
      </c>
      <c r="N228" s="7"/>
      <c r="O228" s="7" t="s">
        <v>1029</v>
      </c>
      <c r="P228" s="7" t="s">
        <v>87</v>
      </c>
      <c r="Q228" s="8" t="s">
        <v>77</v>
      </c>
      <c r="R228" s="8" t="s">
        <v>77</v>
      </c>
      <c r="S228" s="8" t="s">
        <v>110</v>
      </c>
      <c r="T228" s="8" t="s">
        <v>100</v>
      </c>
      <c r="U228" s="7" t="s">
        <v>87</v>
      </c>
      <c r="V228" s="7" t="s">
        <v>92</v>
      </c>
      <c r="W228" s="7"/>
      <c r="X228" s="7"/>
      <c r="Y228" s="7" t="s">
        <v>125</v>
      </c>
      <c r="Z228" s="8" t="s">
        <v>94</v>
      </c>
      <c r="AA228" s="7"/>
      <c r="AB228" s="7"/>
      <c r="AC228" s="7"/>
      <c r="AD228" s="7"/>
      <c r="AE228" s="8"/>
      <c r="AF228" s="9" t="s">
        <v>996</v>
      </c>
      <c r="AG228" s="9" t="s">
        <v>519</v>
      </c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 t="s">
        <v>97</v>
      </c>
      <c r="BN228" s="7" t="s">
        <v>97</v>
      </c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 t="s">
        <v>98</v>
      </c>
      <c r="CC228" s="7"/>
      <c r="CD228" s="7"/>
      <c r="CE228" s="7"/>
      <c r="CF228" s="7"/>
      <c r="CG228" s="7"/>
      <c r="CH228" s="7"/>
      <c r="CI228" s="6" t="n">
        <f aca="false">SUMIF($AH228:$CH228,35,Base!$B$5:$BB$5)*7*$Z228</f>
        <v>0</v>
      </c>
      <c r="CJ228" s="6" t="n">
        <f aca="false">SUMIF($AH228:$CH228,"PR",Base!$B$5:$BB$5)*7*$Z228</f>
        <v>70</v>
      </c>
      <c r="CK228" s="6"/>
      <c r="CL228" s="6"/>
    </row>
    <row r="229" customFormat="false" ht="13.8" hidden="false" customHeight="false" outlineLevel="0" collapsed="false">
      <c r="A229" s="7" t="s">
        <v>77</v>
      </c>
      <c r="B229" s="7" t="s">
        <v>78</v>
      </c>
      <c r="C229" s="7" t="s">
        <v>741</v>
      </c>
      <c r="D229" s="7" t="s">
        <v>1025</v>
      </c>
      <c r="E229" s="7" t="s">
        <v>1026</v>
      </c>
      <c r="F229" s="7" t="s">
        <v>17</v>
      </c>
      <c r="G229" s="7" t="s">
        <v>1027</v>
      </c>
      <c r="H229" s="7" t="s">
        <v>1028</v>
      </c>
      <c r="I229" s="7" t="s">
        <v>84</v>
      </c>
      <c r="J229" s="7" t="s">
        <v>85</v>
      </c>
      <c r="K229" s="8" t="n">
        <v>0</v>
      </c>
      <c r="L229" s="7"/>
      <c r="M229" s="8" t="n">
        <v>0</v>
      </c>
      <c r="N229" s="7"/>
      <c r="O229" s="7" t="s">
        <v>1029</v>
      </c>
      <c r="P229" s="7" t="s">
        <v>87</v>
      </c>
      <c r="Q229" s="8" t="s">
        <v>77</v>
      </c>
      <c r="R229" s="8" t="s">
        <v>77</v>
      </c>
      <c r="S229" s="8" t="s">
        <v>110</v>
      </c>
      <c r="T229" s="8" t="s">
        <v>100</v>
      </c>
      <c r="U229" s="7" t="s">
        <v>87</v>
      </c>
      <c r="V229" s="7" t="s">
        <v>92</v>
      </c>
      <c r="W229" s="7"/>
      <c r="X229" s="7"/>
      <c r="Y229" s="7" t="s">
        <v>112</v>
      </c>
      <c r="Z229" s="8" t="s">
        <v>108</v>
      </c>
      <c r="AA229" s="7"/>
      <c r="AB229" s="7"/>
      <c r="AC229" s="7"/>
      <c r="AD229" s="7"/>
      <c r="AE229" s="8"/>
      <c r="AF229" s="9" t="s">
        <v>996</v>
      </c>
      <c r="AG229" s="9" t="s">
        <v>519</v>
      </c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 t="s">
        <v>97</v>
      </c>
      <c r="BN229" s="7" t="s">
        <v>97</v>
      </c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 t="s">
        <v>98</v>
      </c>
      <c r="CC229" s="7"/>
      <c r="CD229" s="7"/>
      <c r="CE229" s="7"/>
      <c r="CF229" s="7"/>
      <c r="CG229" s="7"/>
      <c r="CH229" s="7"/>
      <c r="CI229" s="6" t="n">
        <f aca="false">SUMIF($AH229:$CH229,35,Base!$B$5:$BB$5)*7*$Z229</f>
        <v>0</v>
      </c>
      <c r="CJ229" s="6" t="n">
        <f aca="false">SUMIF($AH229:$CH229,"PR",Base!$B$5:$BB$5)*7*$Z229</f>
        <v>280</v>
      </c>
      <c r="CK229" s="6"/>
      <c r="CL229" s="6"/>
    </row>
    <row r="230" customFormat="false" ht="13.8" hidden="false" customHeight="false" outlineLevel="0" collapsed="false">
      <c r="A230" s="7" t="s">
        <v>77</v>
      </c>
      <c r="B230" s="7" t="s">
        <v>78</v>
      </c>
      <c r="C230" s="7" t="s">
        <v>741</v>
      </c>
      <c r="D230" s="7" t="s">
        <v>1030</v>
      </c>
      <c r="E230" s="7" t="s">
        <v>1031</v>
      </c>
      <c r="F230" s="7" t="s">
        <v>17</v>
      </c>
      <c r="G230" s="7" t="s">
        <v>1027</v>
      </c>
      <c r="H230" s="7" t="s">
        <v>1028</v>
      </c>
      <c r="I230" s="7" t="s">
        <v>84</v>
      </c>
      <c r="J230" s="7" t="s">
        <v>85</v>
      </c>
      <c r="K230" s="8" t="n">
        <v>0</v>
      </c>
      <c r="L230" s="7"/>
      <c r="M230" s="8" t="n">
        <v>0</v>
      </c>
      <c r="N230" s="7"/>
      <c r="O230" s="7" t="s">
        <v>1029</v>
      </c>
      <c r="P230" s="7" t="s">
        <v>87</v>
      </c>
      <c r="Q230" s="8" t="s">
        <v>77</v>
      </c>
      <c r="R230" s="8" t="s">
        <v>77</v>
      </c>
      <c r="S230" s="8" t="s">
        <v>110</v>
      </c>
      <c r="T230" s="8" t="s">
        <v>100</v>
      </c>
      <c r="U230" s="7" t="s">
        <v>87</v>
      </c>
      <c r="V230" s="7" t="s">
        <v>92</v>
      </c>
      <c r="W230" s="7"/>
      <c r="X230" s="7"/>
      <c r="Y230" s="7" t="s">
        <v>125</v>
      </c>
      <c r="Z230" s="8" t="s">
        <v>94</v>
      </c>
      <c r="AA230" s="7"/>
      <c r="AB230" s="7"/>
      <c r="AC230" s="7"/>
      <c r="AD230" s="7"/>
      <c r="AE230" s="8"/>
      <c r="AF230" s="9" t="s">
        <v>1000</v>
      </c>
      <c r="AG230" s="9" t="s">
        <v>1032</v>
      </c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 t="s">
        <v>98</v>
      </c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 t="s">
        <v>97</v>
      </c>
      <c r="BN230" s="7" t="s">
        <v>97</v>
      </c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6" t="n">
        <f aca="false">SUMIF($AH230:$CH230,35,Base!$B$5:$BB$5)*7*$Z230</f>
        <v>0</v>
      </c>
      <c r="CJ230" s="6" t="n">
        <f aca="false">SUMIF($AH230:$CH230,"PR",Base!$B$5:$BB$5)*7*$Z230</f>
        <v>70</v>
      </c>
      <c r="CK230" s="6"/>
      <c r="CL230" s="6"/>
    </row>
    <row r="231" customFormat="false" ht="13.8" hidden="false" customHeight="false" outlineLevel="0" collapsed="false">
      <c r="A231" s="7" t="s">
        <v>77</v>
      </c>
      <c r="B231" s="7" t="s">
        <v>78</v>
      </c>
      <c r="C231" s="7" t="s">
        <v>741</v>
      </c>
      <c r="D231" s="7" t="s">
        <v>1030</v>
      </c>
      <c r="E231" s="7" t="s">
        <v>1031</v>
      </c>
      <c r="F231" s="7" t="s">
        <v>17</v>
      </c>
      <c r="G231" s="7" t="s">
        <v>1027</v>
      </c>
      <c r="H231" s="7" t="s">
        <v>1028</v>
      </c>
      <c r="I231" s="7" t="s">
        <v>84</v>
      </c>
      <c r="J231" s="7" t="s">
        <v>85</v>
      </c>
      <c r="K231" s="8" t="n">
        <v>0</v>
      </c>
      <c r="L231" s="7"/>
      <c r="M231" s="8" t="n">
        <v>0</v>
      </c>
      <c r="N231" s="7"/>
      <c r="O231" s="7" t="s">
        <v>1029</v>
      </c>
      <c r="P231" s="7" t="s">
        <v>87</v>
      </c>
      <c r="Q231" s="8" t="s">
        <v>77</v>
      </c>
      <c r="R231" s="8" t="s">
        <v>77</v>
      </c>
      <c r="S231" s="8" t="s">
        <v>110</v>
      </c>
      <c r="T231" s="8" t="s">
        <v>100</v>
      </c>
      <c r="U231" s="7" t="s">
        <v>87</v>
      </c>
      <c r="V231" s="7" t="s">
        <v>92</v>
      </c>
      <c r="W231" s="7"/>
      <c r="X231" s="7"/>
      <c r="Y231" s="7" t="s">
        <v>112</v>
      </c>
      <c r="Z231" s="8" t="s">
        <v>108</v>
      </c>
      <c r="AA231" s="7"/>
      <c r="AB231" s="7"/>
      <c r="AC231" s="7"/>
      <c r="AD231" s="7"/>
      <c r="AE231" s="8"/>
      <c r="AF231" s="9" t="s">
        <v>1000</v>
      </c>
      <c r="AG231" s="9" t="s">
        <v>1032</v>
      </c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 t="s">
        <v>98</v>
      </c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 t="s">
        <v>97</v>
      </c>
      <c r="BN231" s="7" t="s">
        <v>97</v>
      </c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6" t="n">
        <f aca="false">SUMIF($AH231:$CH231,35,Base!$B$5:$BB$5)*7*$Z231</f>
        <v>0</v>
      </c>
      <c r="CJ231" s="6" t="n">
        <f aca="false">SUMIF($AH231:$CH231,"PR",Base!$B$5:$BB$5)*7*$Z231</f>
        <v>280</v>
      </c>
      <c r="CK231" s="6"/>
      <c r="CL231" s="6"/>
    </row>
    <row r="232" customFormat="false" ht="13.8" hidden="false" customHeight="false" outlineLevel="0" collapsed="false">
      <c r="A232" s="7" t="s">
        <v>77</v>
      </c>
      <c r="B232" s="7" t="s">
        <v>78</v>
      </c>
      <c r="C232" s="7" t="s">
        <v>741</v>
      </c>
      <c r="D232" s="7" t="s">
        <v>1033</v>
      </c>
      <c r="E232" s="7" t="s">
        <v>1034</v>
      </c>
      <c r="F232" s="7" t="s">
        <v>17</v>
      </c>
      <c r="G232" s="7" t="s">
        <v>744</v>
      </c>
      <c r="H232" s="7" t="s">
        <v>745</v>
      </c>
      <c r="I232" s="7" t="s">
        <v>84</v>
      </c>
      <c r="J232" s="7" t="s">
        <v>85</v>
      </c>
      <c r="K232" s="8" t="n">
        <v>0</v>
      </c>
      <c r="L232" s="7"/>
      <c r="M232" s="8" t="n">
        <v>0</v>
      </c>
      <c r="N232" s="7"/>
      <c r="O232" s="7" t="s">
        <v>746</v>
      </c>
      <c r="P232" s="7" t="s">
        <v>87</v>
      </c>
      <c r="Q232" s="8" t="s">
        <v>647</v>
      </c>
      <c r="R232" s="8" t="s">
        <v>647</v>
      </c>
      <c r="S232" s="8" t="s">
        <v>110</v>
      </c>
      <c r="T232" s="8" t="s">
        <v>100</v>
      </c>
      <c r="U232" s="7" t="s">
        <v>87</v>
      </c>
      <c r="V232" s="7" t="s">
        <v>92</v>
      </c>
      <c r="W232" s="7"/>
      <c r="X232" s="7"/>
      <c r="Y232" s="7" t="s">
        <v>125</v>
      </c>
      <c r="Z232" s="8" t="s">
        <v>94</v>
      </c>
      <c r="AA232" s="7"/>
      <c r="AB232" s="7"/>
      <c r="AC232" s="7"/>
      <c r="AD232" s="7"/>
      <c r="AE232" s="8"/>
      <c r="AF232" s="9" t="s">
        <v>1035</v>
      </c>
      <c r="AG232" s="9" t="s">
        <v>397</v>
      </c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 t="s">
        <v>97</v>
      </c>
      <c r="BN232" s="7" t="s">
        <v>97</v>
      </c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 t="s">
        <v>98</v>
      </c>
      <c r="CC232" s="7" t="s">
        <v>98</v>
      </c>
      <c r="CD232" s="7"/>
      <c r="CE232" s="7"/>
      <c r="CF232" s="7"/>
      <c r="CG232" s="7"/>
      <c r="CH232" s="7"/>
      <c r="CI232" s="6" t="n">
        <f aca="false">SUMIF($AH232:$CH232,35,Base!$B$5:$BB$5)*7*$Z232</f>
        <v>0</v>
      </c>
      <c r="CJ232" s="6" t="n">
        <f aca="false">SUMIF($AH232:$CH232,"PR",Base!$B$5:$BB$5)*7*$Z232</f>
        <v>140</v>
      </c>
      <c r="CK232" s="6"/>
      <c r="CL232" s="6"/>
    </row>
    <row r="233" customFormat="false" ht="13.8" hidden="false" customHeight="false" outlineLevel="0" collapsed="false">
      <c r="A233" s="7" t="s">
        <v>77</v>
      </c>
      <c r="B233" s="7" t="s">
        <v>78</v>
      </c>
      <c r="C233" s="7" t="s">
        <v>741</v>
      </c>
      <c r="D233" s="7" t="s">
        <v>1033</v>
      </c>
      <c r="E233" s="7" t="s">
        <v>1034</v>
      </c>
      <c r="F233" s="7" t="s">
        <v>17</v>
      </c>
      <c r="G233" s="7" t="s">
        <v>744</v>
      </c>
      <c r="H233" s="7" t="s">
        <v>745</v>
      </c>
      <c r="I233" s="7" t="s">
        <v>84</v>
      </c>
      <c r="J233" s="7" t="s">
        <v>85</v>
      </c>
      <c r="K233" s="8" t="n">
        <v>0</v>
      </c>
      <c r="L233" s="7"/>
      <c r="M233" s="8" t="n">
        <v>0</v>
      </c>
      <c r="N233" s="7"/>
      <c r="O233" s="7" t="s">
        <v>746</v>
      </c>
      <c r="P233" s="7" t="s">
        <v>87</v>
      </c>
      <c r="Q233" s="8" t="s">
        <v>647</v>
      </c>
      <c r="R233" s="8" t="s">
        <v>647</v>
      </c>
      <c r="S233" s="8" t="s">
        <v>110</v>
      </c>
      <c r="T233" s="8" t="s">
        <v>100</v>
      </c>
      <c r="U233" s="7" t="s">
        <v>87</v>
      </c>
      <c r="V233" s="7" t="s">
        <v>92</v>
      </c>
      <c r="W233" s="7"/>
      <c r="X233" s="7"/>
      <c r="Y233" s="7" t="s">
        <v>112</v>
      </c>
      <c r="Z233" s="8" t="s">
        <v>108</v>
      </c>
      <c r="AA233" s="7"/>
      <c r="AB233" s="7"/>
      <c r="AC233" s="7"/>
      <c r="AD233" s="7"/>
      <c r="AE233" s="8"/>
      <c r="AF233" s="9" t="s">
        <v>1035</v>
      </c>
      <c r="AG233" s="9" t="s">
        <v>397</v>
      </c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 t="s">
        <v>97</v>
      </c>
      <c r="BN233" s="7" t="s">
        <v>97</v>
      </c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 t="s">
        <v>98</v>
      </c>
      <c r="CC233" s="7" t="s">
        <v>98</v>
      </c>
      <c r="CD233" s="7"/>
      <c r="CE233" s="7"/>
      <c r="CF233" s="7"/>
      <c r="CG233" s="7"/>
      <c r="CH233" s="7"/>
      <c r="CI233" s="6" t="n">
        <f aca="false">SUMIF($AH233:$CH233,35,Base!$B$5:$BB$5)*7*$Z233</f>
        <v>0</v>
      </c>
      <c r="CJ233" s="6" t="n">
        <f aca="false">SUMIF($AH233:$CH233,"PR",Base!$B$5:$BB$5)*7*$Z233</f>
        <v>560</v>
      </c>
      <c r="CK233" s="6"/>
      <c r="CL233" s="6"/>
    </row>
    <row r="234" customFormat="false" ht="13.8" hidden="false" customHeight="false" outlineLevel="0" collapsed="false">
      <c r="A234" s="7" t="s">
        <v>77</v>
      </c>
      <c r="B234" s="7" t="s">
        <v>78</v>
      </c>
      <c r="C234" s="7" t="s">
        <v>741</v>
      </c>
      <c r="D234" s="7" t="s">
        <v>1036</v>
      </c>
      <c r="E234" s="7" t="s">
        <v>1037</v>
      </c>
      <c r="F234" s="7" t="s">
        <v>17</v>
      </c>
      <c r="G234" s="7" t="s">
        <v>744</v>
      </c>
      <c r="H234" s="7" t="s">
        <v>745</v>
      </c>
      <c r="I234" s="7" t="s">
        <v>84</v>
      </c>
      <c r="J234" s="7" t="s">
        <v>85</v>
      </c>
      <c r="K234" s="8" t="n">
        <v>0</v>
      </c>
      <c r="L234" s="7"/>
      <c r="M234" s="8" t="n">
        <v>0</v>
      </c>
      <c r="N234" s="7"/>
      <c r="O234" s="7" t="s">
        <v>746</v>
      </c>
      <c r="P234" s="7" t="s">
        <v>87</v>
      </c>
      <c r="Q234" s="8" t="s">
        <v>647</v>
      </c>
      <c r="R234" s="8" t="s">
        <v>647</v>
      </c>
      <c r="S234" s="8" t="s">
        <v>110</v>
      </c>
      <c r="T234" s="8" t="s">
        <v>100</v>
      </c>
      <c r="U234" s="7" t="s">
        <v>87</v>
      </c>
      <c r="V234" s="7" t="s">
        <v>92</v>
      </c>
      <c r="W234" s="7"/>
      <c r="X234" s="7"/>
      <c r="Y234" s="7" t="s">
        <v>125</v>
      </c>
      <c r="Z234" s="8" t="s">
        <v>94</v>
      </c>
      <c r="AA234" s="7"/>
      <c r="AB234" s="7"/>
      <c r="AC234" s="7"/>
      <c r="AD234" s="7"/>
      <c r="AE234" s="8"/>
      <c r="AF234" s="9" t="s">
        <v>418</v>
      </c>
      <c r="AG234" s="9" t="s">
        <v>1038</v>
      </c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 t="s">
        <v>98</v>
      </c>
      <c r="AS234" s="7" t="s">
        <v>98</v>
      </c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 t="s">
        <v>97</v>
      </c>
      <c r="BN234" s="7" t="s">
        <v>97</v>
      </c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6" t="n">
        <f aca="false">SUMIF($AH234:$CH234,35,Base!$B$5:$BB$5)*7*$Z234</f>
        <v>0</v>
      </c>
      <c r="CJ234" s="6" t="n">
        <f aca="false">SUMIF($AH234:$CH234,"PR",Base!$B$5:$BB$5)*7*$Z234</f>
        <v>140</v>
      </c>
      <c r="CK234" s="6"/>
      <c r="CL234" s="6"/>
    </row>
    <row r="235" customFormat="false" ht="13.8" hidden="false" customHeight="false" outlineLevel="0" collapsed="false">
      <c r="A235" s="7" t="s">
        <v>77</v>
      </c>
      <c r="B235" s="7" t="s">
        <v>78</v>
      </c>
      <c r="C235" s="7" t="s">
        <v>741</v>
      </c>
      <c r="D235" s="7" t="s">
        <v>1036</v>
      </c>
      <c r="E235" s="7" t="s">
        <v>1037</v>
      </c>
      <c r="F235" s="7" t="s">
        <v>17</v>
      </c>
      <c r="G235" s="7" t="s">
        <v>744</v>
      </c>
      <c r="H235" s="7" t="s">
        <v>745</v>
      </c>
      <c r="I235" s="7" t="s">
        <v>84</v>
      </c>
      <c r="J235" s="7" t="s">
        <v>85</v>
      </c>
      <c r="K235" s="8" t="n">
        <v>0</v>
      </c>
      <c r="L235" s="7"/>
      <c r="M235" s="8" t="n">
        <v>0</v>
      </c>
      <c r="N235" s="7"/>
      <c r="O235" s="7" t="s">
        <v>746</v>
      </c>
      <c r="P235" s="7" t="s">
        <v>87</v>
      </c>
      <c r="Q235" s="8" t="s">
        <v>647</v>
      </c>
      <c r="R235" s="8" t="s">
        <v>647</v>
      </c>
      <c r="S235" s="8" t="s">
        <v>110</v>
      </c>
      <c r="T235" s="8" t="s">
        <v>100</v>
      </c>
      <c r="U235" s="7" t="s">
        <v>87</v>
      </c>
      <c r="V235" s="7" t="s">
        <v>92</v>
      </c>
      <c r="W235" s="7"/>
      <c r="X235" s="7"/>
      <c r="Y235" s="7" t="s">
        <v>112</v>
      </c>
      <c r="Z235" s="8" t="s">
        <v>108</v>
      </c>
      <c r="AA235" s="7"/>
      <c r="AB235" s="7"/>
      <c r="AC235" s="7"/>
      <c r="AD235" s="7"/>
      <c r="AE235" s="8"/>
      <c r="AF235" s="9" t="s">
        <v>418</v>
      </c>
      <c r="AG235" s="9" t="s">
        <v>1038</v>
      </c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 t="s">
        <v>98</v>
      </c>
      <c r="AS235" s="7" t="s">
        <v>98</v>
      </c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 t="s">
        <v>97</v>
      </c>
      <c r="BN235" s="7" t="s">
        <v>97</v>
      </c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6" t="n">
        <f aca="false">SUMIF($AH235:$CH235,35,Base!$B$5:$BB$5)*7*$Z235</f>
        <v>0</v>
      </c>
      <c r="CJ235" s="6" t="n">
        <f aca="false">SUMIF($AH235:$CH235,"PR",Base!$B$5:$BB$5)*7*$Z235</f>
        <v>560</v>
      </c>
      <c r="CK235" s="6"/>
      <c r="CL235" s="6"/>
    </row>
    <row r="236" customFormat="false" ht="13.8" hidden="false" customHeight="false" outlineLevel="0" collapsed="false">
      <c r="A236" s="7" t="s">
        <v>77</v>
      </c>
      <c r="B236" s="7" t="s">
        <v>78</v>
      </c>
      <c r="C236" s="7" t="s">
        <v>118</v>
      </c>
      <c r="D236" s="7" t="s">
        <v>1039</v>
      </c>
      <c r="E236" s="7" t="s">
        <v>1040</v>
      </c>
      <c r="F236" s="7" t="s">
        <v>17</v>
      </c>
      <c r="G236" s="7" t="s">
        <v>121</v>
      </c>
      <c r="H236" s="7" t="s">
        <v>122</v>
      </c>
      <c r="I236" s="7" t="s">
        <v>84</v>
      </c>
      <c r="J236" s="7" t="s">
        <v>85</v>
      </c>
      <c r="K236" s="8" t="n">
        <v>0</v>
      </c>
      <c r="L236" s="7"/>
      <c r="M236" s="8" t="n">
        <v>0</v>
      </c>
      <c r="N236" s="7"/>
      <c r="O236" s="7" t="s">
        <v>123</v>
      </c>
      <c r="P236" s="7" t="s">
        <v>87</v>
      </c>
      <c r="Q236" s="8" t="s">
        <v>113</v>
      </c>
      <c r="R236" s="8" t="s">
        <v>113</v>
      </c>
      <c r="S236" s="8" t="s">
        <v>110</v>
      </c>
      <c r="T236" s="8" t="s">
        <v>100</v>
      </c>
      <c r="U236" s="7" t="s">
        <v>87</v>
      </c>
      <c r="V236" s="7" t="s">
        <v>92</v>
      </c>
      <c r="W236" s="7"/>
      <c r="X236" s="7"/>
      <c r="Y236" s="7" t="s">
        <v>125</v>
      </c>
      <c r="Z236" s="8" t="s">
        <v>94</v>
      </c>
      <c r="AA236" s="7"/>
      <c r="AB236" s="7"/>
      <c r="AC236" s="7"/>
      <c r="AD236" s="7"/>
      <c r="AE236" s="8"/>
      <c r="AF236" s="9" t="s">
        <v>1041</v>
      </c>
      <c r="AG236" s="9" t="s">
        <v>1041</v>
      </c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 t="s">
        <v>97</v>
      </c>
      <c r="BN236" s="7" t="s">
        <v>97</v>
      </c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 t="s">
        <v>98</v>
      </c>
      <c r="CE236" s="7"/>
      <c r="CF236" s="7"/>
      <c r="CG236" s="7"/>
      <c r="CH236" s="7"/>
      <c r="CI236" s="6" t="n">
        <f aca="false">SUMIF($AH236:$CH236,35,Base!$B$5:$BB$5)*7*$Z236</f>
        <v>0</v>
      </c>
      <c r="CJ236" s="6" t="n">
        <f aca="false">SUMIF($AH236:$CH236,"PR",Base!$B$5:$BB$5)*7*$Z236</f>
        <v>70</v>
      </c>
      <c r="CK236" s="6"/>
      <c r="CL236" s="6"/>
    </row>
    <row r="237" customFormat="false" ht="13.8" hidden="false" customHeight="false" outlineLevel="0" collapsed="false">
      <c r="A237" s="7" t="s">
        <v>77</v>
      </c>
      <c r="B237" s="7" t="s">
        <v>78</v>
      </c>
      <c r="C237" s="7" t="s">
        <v>118</v>
      </c>
      <c r="D237" s="7" t="s">
        <v>1039</v>
      </c>
      <c r="E237" s="7" t="s">
        <v>1040</v>
      </c>
      <c r="F237" s="7" t="s">
        <v>17</v>
      </c>
      <c r="G237" s="7" t="s">
        <v>121</v>
      </c>
      <c r="H237" s="7" t="s">
        <v>122</v>
      </c>
      <c r="I237" s="7" t="s">
        <v>84</v>
      </c>
      <c r="J237" s="7" t="s">
        <v>85</v>
      </c>
      <c r="K237" s="8" t="n">
        <v>0</v>
      </c>
      <c r="L237" s="7"/>
      <c r="M237" s="8" t="n">
        <v>0</v>
      </c>
      <c r="N237" s="7"/>
      <c r="O237" s="7" t="s">
        <v>123</v>
      </c>
      <c r="P237" s="7" t="s">
        <v>87</v>
      </c>
      <c r="Q237" s="8" t="s">
        <v>113</v>
      </c>
      <c r="R237" s="8" t="s">
        <v>113</v>
      </c>
      <c r="S237" s="8" t="s">
        <v>110</v>
      </c>
      <c r="T237" s="8" t="s">
        <v>100</v>
      </c>
      <c r="U237" s="7" t="s">
        <v>87</v>
      </c>
      <c r="V237" s="7" t="s">
        <v>92</v>
      </c>
      <c r="W237" s="7"/>
      <c r="X237" s="7"/>
      <c r="Y237" s="7" t="s">
        <v>112</v>
      </c>
      <c r="Z237" s="8" t="s">
        <v>108</v>
      </c>
      <c r="AA237" s="7"/>
      <c r="AB237" s="7"/>
      <c r="AC237" s="7"/>
      <c r="AD237" s="7"/>
      <c r="AE237" s="8"/>
      <c r="AF237" s="9" t="s">
        <v>1041</v>
      </c>
      <c r="AG237" s="9" t="s">
        <v>1041</v>
      </c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 t="s">
        <v>97</v>
      </c>
      <c r="BN237" s="7" t="s">
        <v>97</v>
      </c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 t="s">
        <v>98</v>
      </c>
      <c r="CE237" s="7"/>
      <c r="CF237" s="7"/>
      <c r="CG237" s="7"/>
      <c r="CH237" s="7"/>
      <c r="CI237" s="6" t="n">
        <f aca="false">SUMIF($AH237:$CH237,35,Base!$B$5:$BB$5)*7*$Z237</f>
        <v>0</v>
      </c>
      <c r="CJ237" s="6" t="n">
        <f aca="false">SUMIF($AH237:$CH237,"PR",Base!$B$5:$BB$5)*7*$Z237</f>
        <v>280</v>
      </c>
      <c r="CK237" s="6"/>
      <c r="CL237" s="6"/>
    </row>
    <row r="238" customFormat="false" ht="13.8" hidden="false" customHeight="false" outlineLevel="0" collapsed="false">
      <c r="A238" s="7" t="s">
        <v>77</v>
      </c>
      <c r="B238" s="7" t="s">
        <v>78</v>
      </c>
      <c r="C238" s="7" t="s">
        <v>118</v>
      </c>
      <c r="D238" s="7" t="s">
        <v>1042</v>
      </c>
      <c r="E238" s="7" t="s">
        <v>1043</v>
      </c>
      <c r="F238" s="7" t="s">
        <v>17</v>
      </c>
      <c r="G238" s="7" t="s">
        <v>121</v>
      </c>
      <c r="H238" s="7" t="s">
        <v>122</v>
      </c>
      <c r="I238" s="7" t="s">
        <v>84</v>
      </c>
      <c r="J238" s="7" t="s">
        <v>85</v>
      </c>
      <c r="K238" s="8" t="n">
        <v>0</v>
      </c>
      <c r="L238" s="7"/>
      <c r="M238" s="8" t="n">
        <v>0</v>
      </c>
      <c r="N238" s="7"/>
      <c r="O238" s="7" t="s">
        <v>123</v>
      </c>
      <c r="P238" s="7" t="s">
        <v>87</v>
      </c>
      <c r="Q238" s="8" t="s">
        <v>113</v>
      </c>
      <c r="R238" s="8" t="s">
        <v>113</v>
      </c>
      <c r="S238" s="8" t="s">
        <v>110</v>
      </c>
      <c r="T238" s="8" t="s">
        <v>100</v>
      </c>
      <c r="U238" s="7" t="s">
        <v>87</v>
      </c>
      <c r="V238" s="7" t="s">
        <v>92</v>
      </c>
      <c r="W238" s="7"/>
      <c r="X238" s="7"/>
      <c r="Y238" s="7" t="s">
        <v>125</v>
      </c>
      <c r="Z238" s="8" t="s">
        <v>94</v>
      </c>
      <c r="AA238" s="7"/>
      <c r="AB238" s="7"/>
      <c r="AC238" s="7"/>
      <c r="AD238" s="7"/>
      <c r="AE238" s="8"/>
      <c r="AF238" s="9" t="s">
        <v>192</v>
      </c>
      <c r="AG238" s="9" t="s">
        <v>192</v>
      </c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 t="s">
        <v>97</v>
      </c>
      <c r="BN238" s="7" t="s">
        <v>97</v>
      </c>
      <c r="BO238" s="7"/>
      <c r="BP238" s="7"/>
      <c r="BQ238" s="7"/>
      <c r="BR238" s="7"/>
      <c r="BS238" s="7" t="s">
        <v>98</v>
      </c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6" t="n">
        <f aca="false">SUMIF($AH238:$CH238,35,Base!$B$5:$BB$5)*7*$Z238</f>
        <v>0</v>
      </c>
      <c r="CJ238" s="6" t="n">
        <f aca="false">SUMIF($AH238:$CH238,"PR",Base!$B$5:$BB$5)*7*$Z238</f>
        <v>70</v>
      </c>
      <c r="CK238" s="6"/>
      <c r="CL238" s="6"/>
    </row>
    <row r="239" customFormat="false" ht="13.8" hidden="false" customHeight="false" outlineLevel="0" collapsed="false">
      <c r="A239" s="7" t="s">
        <v>77</v>
      </c>
      <c r="B239" s="7" t="s">
        <v>78</v>
      </c>
      <c r="C239" s="7" t="s">
        <v>118</v>
      </c>
      <c r="D239" s="7" t="s">
        <v>1042</v>
      </c>
      <c r="E239" s="7" t="s">
        <v>1043</v>
      </c>
      <c r="F239" s="7" t="s">
        <v>17</v>
      </c>
      <c r="G239" s="7" t="s">
        <v>121</v>
      </c>
      <c r="H239" s="7" t="s">
        <v>122</v>
      </c>
      <c r="I239" s="7" t="s">
        <v>84</v>
      </c>
      <c r="J239" s="7" t="s">
        <v>85</v>
      </c>
      <c r="K239" s="8" t="n">
        <v>0</v>
      </c>
      <c r="L239" s="7"/>
      <c r="M239" s="8" t="n">
        <v>0</v>
      </c>
      <c r="N239" s="7"/>
      <c r="O239" s="7" t="s">
        <v>123</v>
      </c>
      <c r="P239" s="7" t="s">
        <v>87</v>
      </c>
      <c r="Q239" s="8" t="s">
        <v>113</v>
      </c>
      <c r="R239" s="8" t="s">
        <v>113</v>
      </c>
      <c r="S239" s="8" t="s">
        <v>110</v>
      </c>
      <c r="T239" s="8" t="s">
        <v>100</v>
      </c>
      <c r="U239" s="7" t="s">
        <v>87</v>
      </c>
      <c r="V239" s="7" t="s">
        <v>92</v>
      </c>
      <c r="W239" s="7"/>
      <c r="X239" s="7"/>
      <c r="Y239" s="7" t="s">
        <v>112</v>
      </c>
      <c r="Z239" s="8" t="s">
        <v>108</v>
      </c>
      <c r="AA239" s="7"/>
      <c r="AB239" s="7"/>
      <c r="AC239" s="7"/>
      <c r="AD239" s="7"/>
      <c r="AE239" s="8"/>
      <c r="AF239" s="9" t="s">
        <v>192</v>
      </c>
      <c r="AG239" s="9" t="s">
        <v>192</v>
      </c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 t="s">
        <v>97</v>
      </c>
      <c r="BN239" s="7" t="s">
        <v>97</v>
      </c>
      <c r="BO239" s="7"/>
      <c r="BP239" s="7"/>
      <c r="BQ239" s="7"/>
      <c r="BR239" s="7"/>
      <c r="BS239" s="7" t="s">
        <v>98</v>
      </c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6" t="n">
        <f aca="false">SUMIF($AH239:$CH239,35,Base!$B$5:$BB$5)*7*$Z239</f>
        <v>0</v>
      </c>
      <c r="CJ239" s="6" t="n">
        <f aca="false">SUMIF($AH239:$CH239,"PR",Base!$B$5:$BB$5)*7*$Z239</f>
        <v>280</v>
      </c>
      <c r="CK239" s="6"/>
      <c r="CL239" s="6"/>
    </row>
    <row r="240" customFormat="false" ht="13.8" hidden="false" customHeight="false" outlineLevel="0" collapsed="false">
      <c r="A240" s="7" t="s">
        <v>77</v>
      </c>
      <c r="B240" s="7" t="s">
        <v>78</v>
      </c>
      <c r="C240" s="7" t="s">
        <v>118</v>
      </c>
      <c r="D240" s="7" t="s">
        <v>1044</v>
      </c>
      <c r="E240" s="7" t="s">
        <v>1045</v>
      </c>
      <c r="F240" s="7" t="s">
        <v>17</v>
      </c>
      <c r="G240" s="7" t="s">
        <v>121</v>
      </c>
      <c r="H240" s="7" t="s">
        <v>122</v>
      </c>
      <c r="I240" s="7" t="s">
        <v>84</v>
      </c>
      <c r="J240" s="7" t="s">
        <v>85</v>
      </c>
      <c r="K240" s="8" t="n">
        <v>0</v>
      </c>
      <c r="L240" s="7"/>
      <c r="M240" s="8" t="n">
        <v>0</v>
      </c>
      <c r="N240" s="7"/>
      <c r="O240" s="7" t="s">
        <v>123</v>
      </c>
      <c r="P240" s="7" t="s">
        <v>87</v>
      </c>
      <c r="Q240" s="8" t="s">
        <v>113</v>
      </c>
      <c r="R240" s="8" t="s">
        <v>113</v>
      </c>
      <c r="S240" s="8" t="s">
        <v>110</v>
      </c>
      <c r="T240" s="8" t="s">
        <v>100</v>
      </c>
      <c r="U240" s="7" t="s">
        <v>87</v>
      </c>
      <c r="V240" s="7" t="s">
        <v>92</v>
      </c>
      <c r="W240" s="7"/>
      <c r="X240" s="7"/>
      <c r="Y240" s="7" t="s">
        <v>125</v>
      </c>
      <c r="Z240" s="8" t="s">
        <v>94</v>
      </c>
      <c r="AA240" s="7"/>
      <c r="AB240" s="7"/>
      <c r="AC240" s="7"/>
      <c r="AD240" s="7"/>
      <c r="AE240" s="8"/>
      <c r="AF240" s="9" t="s">
        <v>1046</v>
      </c>
      <c r="AG240" s="9" t="s">
        <v>1046</v>
      </c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 t="s">
        <v>98</v>
      </c>
      <c r="BF240" s="7"/>
      <c r="BG240" s="7"/>
      <c r="BH240" s="7"/>
      <c r="BI240" s="7"/>
      <c r="BJ240" s="7"/>
      <c r="BK240" s="7"/>
      <c r="BL240" s="7"/>
      <c r="BM240" s="7" t="s">
        <v>97</v>
      </c>
      <c r="BN240" s="7" t="s">
        <v>97</v>
      </c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6" t="n">
        <f aca="false">SUMIF($AH240:$CH240,35,Base!$B$5:$BB$5)*7*$Z240</f>
        <v>0</v>
      </c>
      <c r="CJ240" s="6" t="n">
        <f aca="false">SUMIF($AH240:$CH240,"PR",Base!$B$5:$BB$5)*7*$Z240</f>
        <v>56</v>
      </c>
      <c r="CK240" s="6"/>
      <c r="CL240" s="6"/>
    </row>
    <row r="241" customFormat="false" ht="13.8" hidden="false" customHeight="false" outlineLevel="0" collapsed="false">
      <c r="A241" s="7" t="s">
        <v>77</v>
      </c>
      <c r="B241" s="7" t="s">
        <v>78</v>
      </c>
      <c r="C241" s="7" t="s">
        <v>118</v>
      </c>
      <c r="D241" s="7" t="s">
        <v>1044</v>
      </c>
      <c r="E241" s="7" t="s">
        <v>1045</v>
      </c>
      <c r="F241" s="7" t="s">
        <v>17</v>
      </c>
      <c r="G241" s="7" t="s">
        <v>121</v>
      </c>
      <c r="H241" s="7" t="s">
        <v>122</v>
      </c>
      <c r="I241" s="7" t="s">
        <v>84</v>
      </c>
      <c r="J241" s="7" t="s">
        <v>85</v>
      </c>
      <c r="K241" s="8" t="n">
        <v>0</v>
      </c>
      <c r="L241" s="7"/>
      <c r="M241" s="8" t="n">
        <v>0</v>
      </c>
      <c r="N241" s="7"/>
      <c r="O241" s="7" t="s">
        <v>123</v>
      </c>
      <c r="P241" s="7" t="s">
        <v>87</v>
      </c>
      <c r="Q241" s="8" t="s">
        <v>113</v>
      </c>
      <c r="R241" s="8" t="s">
        <v>113</v>
      </c>
      <c r="S241" s="8" t="s">
        <v>110</v>
      </c>
      <c r="T241" s="8" t="s">
        <v>100</v>
      </c>
      <c r="U241" s="7" t="s">
        <v>87</v>
      </c>
      <c r="V241" s="7" t="s">
        <v>92</v>
      </c>
      <c r="W241" s="7"/>
      <c r="X241" s="7"/>
      <c r="Y241" s="7" t="s">
        <v>112</v>
      </c>
      <c r="Z241" s="8" t="s">
        <v>108</v>
      </c>
      <c r="AA241" s="7"/>
      <c r="AB241" s="7"/>
      <c r="AC241" s="7"/>
      <c r="AD241" s="7"/>
      <c r="AE241" s="8"/>
      <c r="AF241" s="9" t="s">
        <v>1046</v>
      </c>
      <c r="AG241" s="9" t="s">
        <v>1046</v>
      </c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 t="s">
        <v>98</v>
      </c>
      <c r="BF241" s="7"/>
      <c r="BG241" s="7"/>
      <c r="BH241" s="7"/>
      <c r="BI241" s="7"/>
      <c r="BJ241" s="7"/>
      <c r="BK241" s="7"/>
      <c r="BL241" s="7"/>
      <c r="BM241" s="7" t="s">
        <v>97</v>
      </c>
      <c r="BN241" s="7" t="s">
        <v>97</v>
      </c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6" t="n">
        <f aca="false">SUMIF($AH241:$CH241,35,Base!$B$5:$BB$5)*7*$Z241</f>
        <v>0</v>
      </c>
      <c r="CJ241" s="6" t="n">
        <f aca="false">SUMIF($AH241:$CH241,"PR",Base!$B$5:$BB$5)*7*$Z241</f>
        <v>224</v>
      </c>
      <c r="CK241" s="6"/>
      <c r="CL241" s="6"/>
    </row>
    <row r="242" customFormat="false" ht="13.8" hidden="false" customHeight="false" outlineLevel="0" collapsed="false">
      <c r="A242" s="7" t="s">
        <v>77</v>
      </c>
      <c r="B242" s="7" t="s">
        <v>78</v>
      </c>
      <c r="C242" s="7" t="s">
        <v>118</v>
      </c>
      <c r="D242" s="7" t="s">
        <v>1047</v>
      </c>
      <c r="E242" s="7" t="s">
        <v>1048</v>
      </c>
      <c r="F242" s="7" t="s">
        <v>17</v>
      </c>
      <c r="G242" s="7" t="s">
        <v>121</v>
      </c>
      <c r="H242" s="7" t="s">
        <v>122</v>
      </c>
      <c r="I242" s="7" t="s">
        <v>84</v>
      </c>
      <c r="J242" s="7" t="s">
        <v>85</v>
      </c>
      <c r="K242" s="8" t="n">
        <v>0</v>
      </c>
      <c r="L242" s="7"/>
      <c r="M242" s="8" t="n">
        <v>0</v>
      </c>
      <c r="N242" s="7"/>
      <c r="O242" s="7" t="s">
        <v>123</v>
      </c>
      <c r="P242" s="7" t="s">
        <v>87</v>
      </c>
      <c r="Q242" s="8" t="s">
        <v>113</v>
      </c>
      <c r="R242" s="8" t="s">
        <v>113</v>
      </c>
      <c r="S242" s="8" t="s">
        <v>110</v>
      </c>
      <c r="T242" s="8" t="s">
        <v>100</v>
      </c>
      <c r="U242" s="7" t="s">
        <v>87</v>
      </c>
      <c r="V242" s="7" t="s">
        <v>92</v>
      </c>
      <c r="W242" s="7"/>
      <c r="X242" s="7"/>
      <c r="Y242" s="7" t="s">
        <v>125</v>
      </c>
      <c r="Z242" s="8" t="s">
        <v>94</v>
      </c>
      <c r="AA242" s="7"/>
      <c r="AB242" s="7"/>
      <c r="AC242" s="7"/>
      <c r="AD242" s="7"/>
      <c r="AE242" s="8"/>
      <c r="AF242" s="9" t="s">
        <v>418</v>
      </c>
      <c r="AG242" s="9" t="s">
        <v>418</v>
      </c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 t="s">
        <v>98</v>
      </c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 t="s">
        <v>97</v>
      </c>
      <c r="BN242" s="7" t="s">
        <v>97</v>
      </c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6" t="n">
        <f aca="false">SUMIF($AH242:$CH242,35,Base!$B$5:$BB$5)*7*$Z242</f>
        <v>0</v>
      </c>
      <c r="CJ242" s="6" t="n">
        <f aca="false">SUMIF($AH242:$CH242,"PR",Base!$B$5:$BB$5)*7*$Z242</f>
        <v>70</v>
      </c>
      <c r="CK242" s="6"/>
      <c r="CL242" s="6"/>
    </row>
    <row r="243" customFormat="false" ht="13.8" hidden="false" customHeight="false" outlineLevel="0" collapsed="false">
      <c r="A243" s="7" t="s">
        <v>77</v>
      </c>
      <c r="B243" s="7" t="s">
        <v>78</v>
      </c>
      <c r="C243" s="7" t="s">
        <v>118</v>
      </c>
      <c r="D243" s="7" t="s">
        <v>1047</v>
      </c>
      <c r="E243" s="7" t="s">
        <v>1048</v>
      </c>
      <c r="F243" s="7" t="s">
        <v>17</v>
      </c>
      <c r="G243" s="7" t="s">
        <v>121</v>
      </c>
      <c r="H243" s="7" t="s">
        <v>122</v>
      </c>
      <c r="I243" s="7" t="s">
        <v>84</v>
      </c>
      <c r="J243" s="7" t="s">
        <v>85</v>
      </c>
      <c r="K243" s="8" t="n">
        <v>0</v>
      </c>
      <c r="L243" s="7"/>
      <c r="M243" s="8" t="n">
        <v>0</v>
      </c>
      <c r="N243" s="7"/>
      <c r="O243" s="7" t="s">
        <v>123</v>
      </c>
      <c r="P243" s="7" t="s">
        <v>87</v>
      </c>
      <c r="Q243" s="8" t="s">
        <v>113</v>
      </c>
      <c r="R243" s="8" t="s">
        <v>113</v>
      </c>
      <c r="S243" s="8" t="s">
        <v>110</v>
      </c>
      <c r="T243" s="8" t="s">
        <v>100</v>
      </c>
      <c r="U243" s="7" t="s">
        <v>87</v>
      </c>
      <c r="V243" s="7" t="s">
        <v>92</v>
      </c>
      <c r="W243" s="7"/>
      <c r="X243" s="7"/>
      <c r="Y243" s="7" t="s">
        <v>112</v>
      </c>
      <c r="Z243" s="8" t="s">
        <v>108</v>
      </c>
      <c r="AA243" s="7"/>
      <c r="AB243" s="7"/>
      <c r="AC243" s="7"/>
      <c r="AD243" s="7"/>
      <c r="AE243" s="8"/>
      <c r="AF243" s="9" t="s">
        <v>418</v>
      </c>
      <c r="AG243" s="9" t="s">
        <v>418</v>
      </c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 t="s">
        <v>98</v>
      </c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 t="s">
        <v>97</v>
      </c>
      <c r="BN243" s="7" t="s">
        <v>97</v>
      </c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6" t="n">
        <f aca="false">SUMIF($AH243:$CH243,35,Base!$B$5:$BB$5)*7*$Z243</f>
        <v>0</v>
      </c>
      <c r="CJ243" s="6" t="n">
        <f aca="false">SUMIF($AH243:$CH243,"PR",Base!$B$5:$BB$5)*7*$Z243</f>
        <v>280</v>
      </c>
      <c r="CK243" s="6"/>
      <c r="CL243" s="6"/>
    </row>
    <row r="244" customFormat="false" ht="13.8" hidden="false" customHeight="false" outlineLevel="0" collapsed="false">
      <c r="A244" s="7" t="s">
        <v>77</v>
      </c>
      <c r="B244" s="7" t="s">
        <v>78</v>
      </c>
      <c r="C244" s="7" t="s">
        <v>741</v>
      </c>
      <c r="D244" s="7" t="s">
        <v>1049</v>
      </c>
      <c r="E244" s="7" t="s">
        <v>1050</v>
      </c>
      <c r="F244" s="7" t="s">
        <v>17</v>
      </c>
      <c r="G244" s="7" t="s">
        <v>1051</v>
      </c>
      <c r="H244" s="7" t="s">
        <v>1052</v>
      </c>
      <c r="I244" s="7" t="s">
        <v>84</v>
      </c>
      <c r="J244" s="7" t="s">
        <v>85</v>
      </c>
      <c r="K244" s="8" t="n">
        <v>0</v>
      </c>
      <c r="L244" s="7"/>
      <c r="M244" s="8" t="n">
        <v>0</v>
      </c>
      <c r="N244" s="7"/>
      <c r="O244" s="7" t="s">
        <v>1053</v>
      </c>
      <c r="P244" s="7" t="s">
        <v>87</v>
      </c>
      <c r="Q244" s="8" t="s">
        <v>91</v>
      </c>
      <c r="R244" s="8" t="s">
        <v>91</v>
      </c>
      <c r="S244" s="8" t="s">
        <v>110</v>
      </c>
      <c r="T244" s="8" t="s">
        <v>100</v>
      </c>
      <c r="U244" s="7" t="s">
        <v>87</v>
      </c>
      <c r="V244" s="7" t="s">
        <v>92</v>
      </c>
      <c r="W244" s="7"/>
      <c r="X244" s="7"/>
      <c r="Y244" s="7" t="s">
        <v>125</v>
      </c>
      <c r="Z244" s="8" t="s">
        <v>94</v>
      </c>
      <c r="AA244" s="7"/>
      <c r="AB244" s="7"/>
      <c r="AC244" s="7"/>
      <c r="AD244" s="7"/>
      <c r="AE244" s="8"/>
      <c r="AF244" s="9" t="s">
        <v>1054</v>
      </c>
      <c r="AG244" s="9" t="s">
        <v>1055</v>
      </c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 t="s">
        <v>98</v>
      </c>
      <c r="BE244" s="7"/>
      <c r="BF244" s="7"/>
      <c r="BG244" s="7"/>
      <c r="BH244" s="7"/>
      <c r="BI244" s="7"/>
      <c r="BJ244" s="7"/>
      <c r="BK244" s="7"/>
      <c r="BL244" s="7"/>
      <c r="BM244" s="7" t="s">
        <v>97</v>
      </c>
      <c r="BN244" s="7" t="s">
        <v>97</v>
      </c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6" t="n">
        <f aca="false">SUMIF($AH244:$CH244,35,Base!$B$5:$BB$5)*7*$Z244</f>
        <v>0</v>
      </c>
      <c r="CJ244" s="6" t="n">
        <f aca="false">SUMIF($AH244:$CH244,"PR",Base!$B$5:$BB$5)*7*$Z244</f>
        <v>70</v>
      </c>
      <c r="CK244" s="6"/>
      <c r="CL244" s="6"/>
    </row>
    <row r="245" customFormat="false" ht="13.8" hidden="false" customHeight="false" outlineLevel="0" collapsed="false">
      <c r="A245" s="7" t="s">
        <v>77</v>
      </c>
      <c r="B245" s="7" t="s">
        <v>78</v>
      </c>
      <c r="C245" s="7" t="s">
        <v>741</v>
      </c>
      <c r="D245" s="7" t="s">
        <v>1049</v>
      </c>
      <c r="E245" s="7" t="s">
        <v>1050</v>
      </c>
      <c r="F245" s="7" t="s">
        <v>17</v>
      </c>
      <c r="G245" s="7" t="s">
        <v>1051</v>
      </c>
      <c r="H245" s="7" t="s">
        <v>1052</v>
      </c>
      <c r="I245" s="7" t="s">
        <v>84</v>
      </c>
      <c r="J245" s="7" t="s">
        <v>85</v>
      </c>
      <c r="K245" s="8" t="n">
        <v>0</v>
      </c>
      <c r="L245" s="7"/>
      <c r="M245" s="8" t="n">
        <v>0</v>
      </c>
      <c r="N245" s="7"/>
      <c r="O245" s="7" t="s">
        <v>1053</v>
      </c>
      <c r="P245" s="7" t="s">
        <v>87</v>
      </c>
      <c r="Q245" s="8" t="s">
        <v>91</v>
      </c>
      <c r="R245" s="8" t="s">
        <v>91</v>
      </c>
      <c r="S245" s="8" t="s">
        <v>110</v>
      </c>
      <c r="T245" s="8" t="s">
        <v>100</v>
      </c>
      <c r="U245" s="7" t="s">
        <v>87</v>
      </c>
      <c r="V245" s="7" t="s">
        <v>92</v>
      </c>
      <c r="W245" s="7"/>
      <c r="X245" s="7"/>
      <c r="Y245" s="7" t="s">
        <v>112</v>
      </c>
      <c r="Z245" s="8" t="s">
        <v>108</v>
      </c>
      <c r="AA245" s="7"/>
      <c r="AB245" s="7"/>
      <c r="AC245" s="7"/>
      <c r="AD245" s="7"/>
      <c r="AE245" s="8"/>
      <c r="AF245" s="9" t="s">
        <v>1054</v>
      </c>
      <c r="AG245" s="9" t="s">
        <v>1055</v>
      </c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 t="s">
        <v>98</v>
      </c>
      <c r="BE245" s="7"/>
      <c r="BF245" s="7"/>
      <c r="BG245" s="7"/>
      <c r="BH245" s="7"/>
      <c r="BI245" s="7"/>
      <c r="BJ245" s="7"/>
      <c r="BK245" s="7"/>
      <c r="BL245" s="7"/>
      <c r="BM245" s="7" t="s">
        <v>97</v>
      </c>
      <c r="BN245" s="7" t="s">
        <v>97</v>
      </c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6" t="n">
        <f aca="false">SUMIF($AH245:$CH245,35,Base!$B$5:$BB$5)*7*$Z245</f>
        <v>0</v>
      </c>
      <c r="CJ245" s="6" t="n">
        <f aca="false">SUMIF($AH245:$CH245,"PR",Base!$B$5:$BB$5)*7*$Z245</f>
        <v>280</v>
      </c>
      <c r="CK245" s="6"/>
      <c r="CL245" s="6"/>
    </row>
    <row r="246" customFormat="false" ht="13.8" hidden="false" customHeight="false" outlineLevel="0" collapsed="false">
      <c r="A246" s="7" t="s">
        <v>77</v>
      </c>
      <c r="B246" s="7" t="s">
        <v>78</v>
      </c>
      <c r="C246" s="7" t="s">
        <v>741</v>
      </c>
      <c r="D246" s="7" t="s">
        <v>1056</v>
      </c>
      <c r="E246" s="7" t="s">
        <v>1057</v>
      </c>
      <c r="F246" s="7" t="s">
        <v>17</v>
      </c>
      <c r="G246" s="7" t="s">
        <v>1051</v>
      </c>
      <c r="H246" s="7" t="s">
        <v>1052</v>
      </c>
      <c r="I246" s="7" t="s">
        <v>84</v>
      </c>
      <c r="J246" s="7" t="s">
        <v>85</v>
      </c>
      <c r="K246" s="8" t="n">
        <v>0</v>
      </c>
      <c r="L246" s="7"/>
      <c r="M246" s="8" t="n">
        <v>0</v>
      </c>
      <c r="N246" s="7"/>
      <c r="O246" s="7" t="s">
        <v>1053</v>
      </c>
      <c r="P246" s="7" t="s">
        <v>87</v>
      </c>
      <c r="Q246" s="8" t="s">
        <v>91</v>
      </c>
      <c r="R246" s="8" t="s">
        <v>91</v>
      </c>
      <c r="S246" s="8" t="s">
        <v>110</v>
      </c>
      <c r="T246" s="8" t="s">
        <v>100</v>
      </c>
      <c r="U246" s="7" t="s">
        <v>87</v>
      </c>
      <c r="V246" s="7" t="s">
        <v>92</v>
      </c>
      <c r="W246" s="7"/>
      <c r="X246" s="7"/>
      <c r="Y246" s="7" t="s">
        <v>125</v>
      </c>
      <c r="Z246" s="8" t="s">
        <v>94</v>
      </c>
      <c r="AA246" s="7"/>
      <c r="AB246" s="7"/>
      <c r="AC246" s="7"/>
      <c r="AD246" s="7"/>
      <c r="AE246" s="8"/>
      <c r="AF246" s="9" t="s">
        <v>1058</v>
      </c>
      <c r="AG246" s="9" t="s">
        <v>1059</v>
      </c>
      <c r="AH246" s="7"/>
      <c r="AI246" s="7"/>
      <c r="AJ246" s="7"/>
      <c r="AK246" s="7"/>
      <c r="AL246" s="7"/>
      <c r="AM246" s="7"/>
      <c r="AN246" s="7"/>
      <c r="AO246" s="7"/>
      <c r="AP246" s="7" t="s">
        <v>98</v>
      </c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 t="s">
        <v>97</v>
      </c>
      <c r="BN246" s="7" t="s">
        <v>97</v>
      </c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6" t="n">
        <f aca="false">SUMIF($AH246:$CH246,35,Base!$B$5:$BB$5)*7*$Z246</f>
        <v>0</v>
      </c>
      <c r="CJ246" s="6" t="n">
        <f aca="false">SUMIF($AH246:$CH246,"PR",Base!$B$5:$BB$5)*7*$Z246</f>
        <v>70</v>
      </c>
      <c r="CK246" s="6"/>
      <c r="CL246" s="6"/>
    </row>
    <row r="247" customFormat="false" ht="13.8" hidden="false" customHeight="false" outlineLevel="0" collapsed="false">
      <c r="A247" s="7" t="s">
        <v>77</v>
      </c>
      <c r="B247" s="7" t="s">
        <v>78</v>
      </c>
      <c r="C247" s="7" t="s">
        <v>741</v>
      </c>
      <c r="D247" s="7" t="s">
        <v>1056</v>
      </c>
      <c r="E247" s="7" t="s">
        <v>1057</v>
      </c>
      <c r="F247" s="7" t="s">
        <v>17</v>
      </c>
      <c r="G247" s="7" t="s">
        <v>1051</v>
      </c>
      <c r="H247" s="7" t="s">
        <v>1052</v>
      </c>
      <c r="I247" s="7" t="s">
        <v>84</v>
      </c>
      <c r="J247" s="7" t="s">
        <v>85</v>
      </c>
      <c r="K247" s="8" t="n">
        <v>0</v>
      </c>
      <c r="L247" s="7"/>
      <c r="M247" s="8" t="n">
        <v>0</v>
      </c>
      <c r="N247" s="7"/>
      <c r="O247" s="7" t="s">
        <v>1053</v>
      </c>
      <c r="P247" s="7" t="s">
        <v>87</v>
      </c>
      <c r="Q247" s="8" t="s">
        <v>91</v>
      </c>
      <c r="R247" s="8" t="s">
        <v>91</v>
      </c>
      <c r="S247" s="8" t="s">
        <v>110</v>
      </c>
      <c r="T247" s="8" t="s">
        <v>100</v>
      </c>
      <c r="U247" s="7" t="s">
        <v>87</v>
      </c>
      <c r="V247" s="7" t="s">
        <v>92</v>
      </c>
      <c r="W247" s="7"/>
      <c r="X247" s="7"/>
      <c r="Y247" s="7" t="s">
        <v>112</v>
      </c>
      <c r="Z247" s="8" t="s">
        <v>108</v>
      </c>
      <c r="AA247" s="7"/>
      <c r="AB247" s="7"/>
      <c r="AC247" s="7"/>
      <c r="AD247" s="7"/>
      <c r="AE247" s="8"/>
      <c r="AF247" s="9" t="s">
        <v>1058</v>
      </c>
      <c r="AG247" s="9" t="s">
        <v>1059</v>
      </c>
      <c r="AH247" s="7"/>
      <c r="AI247" s="7"/>
      <c r="AJ247" s="7"/>
      <c r="AK247" s="7"/>
      <c r="AL247" s="7"/>
      <c r="AM247" s="7"/>
      <c r="AN247" s="7"/>
      <c r="AO247" s="7"/>
      <c r="AP247" s="7" t="s">
        <v>98</v>
      </c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 t="s">
        <v>97</v>
      </c>
      <c r="BN247" s="7" t="s">
        <v>97</v>
      </c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6" t="n">
        <f aca="false">SUMIF($AH247:$CH247,35,Base!$B$5:$BB$5)*7*$Z247</f>
        <v>0</v>
      </c>
      <c r="CJ247" s="6" t="n">
        <f aca="false">SUMIF($AH247:$CH247,"PR",Base!$B$5:$BB$5)*7*$Z247</f>
        <v>280</v>
      </c>
      <c r="CK247" s="6"/>
      <c r="CL247" s="6"/>
    </row>
    <row r="248" customFormat="false" ht="13.8" hidden="false" customHeight="false" outlineLevel="0" collapsed="false">
      <c r="A248" s="7" t="s">
        <v>77</v>
      </c>
      <c r="B248" s="7" t="s">
        <v>78</v>
      </c>
      <c r="C248" s="7" t="s">
        <v>376</v>
      </c>
      <c r="D248" s="7" t="s">
        <v>1060</v>
      </c>
      <c r="E248" s="7" t="s">
        <v>1061</v>
      </c>
      <c r="F248" s="7" t="s">
        <v>17</v>
      </c>
      <c r="G248" s="7" t="s">
        <v>1062</v>
      </c>
      <c r="H248" s="7" t="s">
        <v>1063</v>
      </c>
      <c r="I248" s="7" t="s">
        <v>84</v>
      </c>
      <c r="J248" s="7" t="s">
        <v>85</v>
      </c>
      <c r="K248" s="8" t="n">
        <v>0</v>
      </c>
      <c r="L248" s="7"/>
      <c r="M248" s="8" t="n">
        <v>0</v>
      </c>
      <c r="N248" s="7" t="s">
        <v>1064</v>
      </c>
      <c r="O248" s="7" t="s">
        <v>1065</v>
      </c>
      <c r="P248" s="7" t="s">
        <v>168</v>
      </c>
      <c r="Q248" s="8" t="s">
        <v>1066</v>
      </c>
      <c r="R248" s="8" t="s">
        <v>1067</v>
      </c>
      <c r="S248" s="8" t="s">
        <v>820</v>
      </c>
      <c r="T248" s="8" t="s">
        <v>109</v>
      </c>
      <c r="U248" s="7" t="s">
        <v>87</v>
      </c>
      <c r="V248" s="7" t="s">
        <v>92</v>
      </c>
      <c r="W248" s="7"/>
      <c r="X248" s="7"/>
      <c r="Y248" s="7" t="s">
        <v>93</v>
      </c>
      <c r="Z248" s="8" t="s">
        <v>155</v>
      </c>
      <c r="AA248" s="7"/>
      <c r="AB248" s="7"/>
      <c r="AC248" s="7"/>
      <c r="AD248" s="7"/>
      <c r="AE248" s="8"/>
      <c r="AF248" s="9" t="s">
        <v>445</v>
      </c>
      <c r="AG248" s="9" t="s">
        <v>397</v>
      </c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 t="s">
        <v>98</v>
      </c>
      <c r="AT248" s="7" t="s">
        <v>98</v>
      </c>
      <c r="AU248" s="7" t="s">
        <v>98</v>
      </c>
      <c r="AV248" s="7" t="s">
        <v>98</v>
      </c>
      <c r="AW248" s="7" t="s">
        <v>98</v>
      </c>
      <c r="AX248" s="7" t="s">
        <v>98</v>
      </c>
      <c r="AY248" s="7" t="s">
        <v>98</v>
      </c>
      <c r="AZ248" s="7" t="s">
        <v>98</v>
      </c>
      <c r="BA248" s="7" t="s">
        <v>98</v>
      </c>
      <c r="BB248" s="7" t="s">
        <v>98</v>
      </c>
      <c r="BC248" s="7" t="s">
        <v>98</v>
      </c>
      <c r="BD248" s="7" t="n">
        <v>35</v>
      </c>
      <c r="BE248" s="7" t="n">
        <v>35</v>
      </c>
      <c r="BF248" s="7" t="n">
        <v>35</v>
      </c>
      <c r="BG248" s="7" t="n">
        <v>35</v>
      </c>
      <c r="BH248" s="7" t="n">
        <v>35</v>
      </c>
      <c r="BI248" s="7" t="s">
        <v>98</v>
      </c>
      <c r="BJ248" s="7" t="s">
        <v>98</v>
      </c>
      <c r="BK248" s="7" t="s">
        <v>98</v>
      </c>
      <c r="BL248" s="7" t="s">
        <v>98</v>
      </c>
      <c r="BM248" s="7" t="s">
        <v>97</v>
      </c>
      <c r="BN248" s="7" t="s">
        <v>97</v>
      </c>
      <c r="BO248" s="7" t="s">
        <v>98</v>
      </c>
      <c r="BP248" s="7" t="s">
        <v>98</v>
      </c>
      <c r="BQ248" s="7" t="s">
        <v>98</v>
      </c>
      <c r="BR248" s="7" t="s">
        <v>98</v>
      </c>
      <c r="BS248" s="7" t="s">
        <v>98</v>
      </c>
      <c r="BT248" s="7" t="n">
        <v>35</v>
      </c>
      <c r="BU248" s="7" t="n">
        <v>35</v>
      </c>
      <c r="BV248" s="7" t="n">
        <v>35</v>
      </c>
      <c r="BW248" s="7" t="n">
        <v>35</v>
      </c>
      <c r="BX248" s="7" t="n">
        <v>35</v>
      </c>
      <c r="BY248" s="7" t="n">
        <v>35</v>
      </c>
      <c r="BZ248" s="7" t="s">
        <v>98</v>
      </c>
      <c r="CA248" s="7" t="s">
        <v>98</v>
      </c>
      <c r="CB248" s="7" t="s">
        <v>98</v>
      </c>
      <c r="CC248" s="7" t="s">
        <v>98</v>
      </c>
      <c r="CD248" s="7"/>
      <c r="CE248" s="7"/>
      <c r="CF248" s="7"/>
      <c r="CG248" s="7"/>
      <c r="CH248" s="7"/>
      <c r="CI248" s="6" t="n">
        <f aca="false">SUMIF($AH248:$CH248,35,Base!$B$5:$BB$5)*7*$Z248</f>
        <v>1113</v>
      </c>
      <c r="CJ248" s="6" t="n">
        <f aca="false">SUMIF($AH248:$CH248,"PR",Base!$B$5:$BB$5)*7*$Z248</f>
        <v>2415</v>
      </c>
      <c r="CK248" s="6"/>
      <c r="CL248" s="6"/>
    </row>
    <row r="249" customFormat="false" ht="13.8" hidden="false" customHeight="false" outlineLevel="0" collapsed="false">
      <c r="A249" s="7" t="s">
        <v>77</v>
      </c>
      <c r="B249" s="7" t="s">
        <v>78</v>
      </c>
      <c r="C249" s="7" t="s">
        <v>376</v>
      </c>
      <c r="D249" s="7" t="s">
        <v>1060</v>
      </c>
      <c r="E249" s="7" t="s">
        <v>1061</v>
      </c>
      <c r="F249" s="7" t="s">
        <v>17</v>
      </c>
      <c r="G249" s="7" t="s">
        <v>1062</v>
      </c>
      <c r="H249" s="7" t="s">
        <v>1063</v>
      </c>
      <c r="I249" s="7" t="s">
        <v>84</v>
      </c>
      <c r="J249" s="7" t="s">
        <v>85</v>
      </c>
      <c r="K249" s="8" t="n">
        <v>0</v>
      </c>
      <c r="L249" s="7"/>
      <c r="M249" s="8" t="n">
        <v>0</v>
      </c>
      <c r="N249" s="7" t="s">
        <v>1064</v>
      </c>
      <c r="O249" s="7" t="s">
        <v>1065</v>
      </c>
      <c r="P249" s="7" t="s">
        <v>168</v>
      </c>
      <c r="Q249" s="8" t="s">
        <v>1066</v>
      </c>
      <c r="R249" s="8" t="s">
        <v>1067</v>
      </c>
      <c r="S249" s="8" t="s">
        <v>820</v>
      </c>
      <c r="T249" s="8" t="s">
        <v>109</v>
      </c>
      <c r="U249" s="7" t="s">
        <v>87</v>
      </c>
      <c r="V249" s="7" t="s">
        <v>92</v>
      </c>
      <c r="W249" s="7"/>
      <c r="X249" s="7"/>
      <c r="Y249" s="7" t="s">
        <v>1012</v>
      </c>
      <c r="Z249" s="8" t="s">
        <v>242</v>
      </c>
      <c r="AA249" s="7"/>
      <c r="AB249" s="7"/>
      <c r="AC249" s="7"/>
      <c r="AD249" s="7"/>
      <c r="AE249" s="8"/>
      <c r="AF249" s="9" t="s">
        <v>445</v>
      </c>
      <c r="AG249" s="9" t="s">
        <v>397</v>
      </c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 t="s">
        <v>98</v>
      </c>
      <c r="AT249" s="7" t="s">
        <v>98</v>
      </c>
      <c r="AU249" s="7" t="s">
        <v>98</v>
      </c>
      <c r="AV249" s="7" t="s">
        <v>98</v>
      </c>
      <c r="AW249" s="7" t="s">
        <v>98</v>
      </c>
      <c r="AX249" s="7" t="s">
        <v>98</v>
      </c>
      <c r="AY249" s="7" t="s">
        <v>98</v>
      </c>
      <c r="AZ249" s="7" t="s">
        <v>98</v>
      </c>
      <c r="BA249" s="7" t="s">
        <v>98</v>
      </c>
      <c r="BB249" s="7" t="s">
        <v>98</v>
      </c>
      <c r="BC249" s="7" t="s">
        <v>98</v>
      </c>
      <c r="BD249" s="7" t="n">
        <v>35</v>
      </c>
      <c r="BE249" s="7" t="n">
        <v>35</v>
      </c>
      <c r="BF249" s="7" t="n">
        <v>35</v>
      </c>
      <c r="BG249" s="7" t="n">
        <v>35</v>
      </c>
      <c r="BH249" s="7" t="n">
        <v>35</v>
      </c>
      <c r="BI249" s="7" t="s">
        <v>98</v>
      </c>
      <c r="BJ249" s="7" t="s">
        <v>98</v>
      </c>
      <c r="BK249" s="7" t="s">
        <v>98</v>
      </c>
      <c r="BL249" s="7" t="s">
        <v>98</v>
      </c>
      <c r="BM249" s="7" t="s">
        <v>97</v>
      </c>
      <c r="BN249" s="7" t="s">
        <v>97</v>
      </c>
      <c r="BO249" s="7" t="s">
        <v>98</v>
      </c>
      <c r="BP249" s="7" t="s">
        <v>98</v>
      </c>
      <c r="BQ249" s="7" t="s">
        <v>98</v>
      </c>
      <c r="BR249" s="7" t="s">
        <v>98</v>
      </c>
      <c r="BS249" s="7" t="s">
        <v>98</v>
      </c>
      <c r="BT249" s="7" t="n">
        <v>35</v>
      </c>
      <c r="BU249" s="7" t="n">
        <v>35</v>
      </c>
      <c r="BV249" s="7" t="n">
        <v>35</v>
      </c>
      <c r="BW249" s="7" t="n">
        <v>35</v>
      </c>
      <c r="BX249" s="7" t="n">
        <v>35</v>
      </c>
      <c r="BY249" s="7" t="n">
        <v>35</v>
      </c>
      <c r="BZ249" s="7" t="s">
        <v>98</v>
      </c>
      <c r="CA249" s="7" t="s">
        <v>98</v>
      </c>
      <c r="CB249" s="7" t="s">
        <v>98</v>
      </c>
      <c r="CC249" s="7" t="s">
        <v>98</v>
      </c>
      <c r="CD249" s="7"/>
      <c r="CE249" s="7"/>
      <c r="CF249" s="7"/>
      <c r="CG249" s="7"/>
      <c r="CH249" s="7"/>
      <c r="CI249" s="6" t="n">
        <f aca="false">SUMIF($AH249:$CH249,35,Base!$B$5:$BB$5)*7*$Z249</f>
        <v>4452</v>
      </c>
      <c r="CJ249" s="6" t="n">
        <f aca="false">SUMIF($AH249:$CH249,"PR",Base!$B$5:$BB$5)*7*$Z249</f>
        <v>9660</v>
      </c>
      <c r="CK249" s="6"/>
      <c r="CL249" s="6"/>
    </row>
    <row r="250" customFormat="false" ht="13.8" hidden="false" customHeight="false" outlineLevel="0" collapsed="false">
      <c r="A250" s="7" t="s">
        <v>77</v>
      </c>
      <c r="B250" s="7" t="s">
        <v>78</v>
      </c>
      <c r="C250" s="7" t="s">
        <v>376</v>
      </c>
      <c r="D250" s="7" t="s">
        <v>1060</v>
      </c>
      <c r="E250" s="7" t="s">
        <v>1061</v>
      </c>
      <c r="F250" s="7" t="s">
        <v>17</v>
      </c>
      <c r="G250" s="7" t="s">
        <v>1062</v>
      </c>
      <c r="H250" s="7" t="s">
        <v>1063</v>
      </c>
      <c r="I250" s="7" t="s">
        <v>84</v>
      </c>
      <c r="J250" s="7" t="s">
        <v>85</v>
      </c>
      <c r="K250" s="8" t="n">
        <v>0</v>
      </c>
      <c r="L250" s="7"/>
      <c r="M250" s="8" t="n">
        <v>0</v>
      </c>
      <c r="N250" s="7" t="s">
        <v>1064</v>
      </c>
      <c r="O250" s="7" t="s">
        <v>1065</v>
      </c>
      <c r="P250" s="7" t="s">
        <v>168</v>
      </c>
      <c r="Q250" s="8" t="s">
        <v>1066</v>
      </c>
      <c r="R250" s="8" t="s">
        <v>1067</v>
      </c>
      <c r="S250" s="8" t="s">
        <v>820</v>
      </c>
      <c r="T250" s="8" t="s">
        <v>109</v>
      </c>
      <c r="U250" s="7" t="s">
        <v>87</v>
      </c>
      <c r="V250" s="7" t="s">
        <v>92</v>
      </c>
      <c r="W250" s="7"/>
      <c r="X250" s="7"/>
      <c r="Y250" s="7" t="s">
        <v>116</v>
      </c>
      <c r="Z250" s="8" t="s">
        <v>87</v>
      </c>
      <c r="AA250" s="7"/>
      <c r="AB250" s="7"/>
      <c r="AC250" s="7"/>
      <c r="AD250" s="7"/>
      <c r="AE250" s="8"/>
      <c r="AF250" s="9" t="s">
        <v>445</v>
      </c>
      <c r="AG250" s="9" t="s">
        <v>397</v>
      </c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 t="s">
        <v>98</v>
      </c>
      <c r="AT250" s="7" t="s">
        <v>98</v>
      </c>
      <c r="AU250" s="7" t="s">
        <v>98</v>
      </c>
      <c r="AV250" s="7" t="s">
        <v>98</v>
      </c>
      <c r="AW250" s="7" t="s">
        <v>98</v>
      </c>
      <c r="AX250" s="7" t="s">
        <v>98</v>
      </c>
      <c r="AY250" s="7" t="s">
        <v>98</v>
      </c>
      <c r="AZ250" s="7" t="s">
        <v>98</v>
      </c>
      <c r="BA250" s="7" t="s">
        <v>98</v>
      </c>
      <c r="BB250" s="7" t="s">
        <v>98</v>
      </c>
      <c r="BC250" s="7" t="s">
        <v>98</v>
      </c>
      <c r="BD250" s="7" t="n">
        <v>35</v>
      </c>
      <c r="BE250" s="7" t="n">
        <v>35</v>
      </c>
      <c r="BF250" s="7" t="n">
        <v>35</v>
      </c>
      <c r="BG250" s="7" t="n">
        <v>35</v>
      </c>
      <c r="BH250" s="7" t="n">
        <v>35</v>
      </c>
      <c r="BI250" s="7" t="s">
        <v>98</v>
      </c>
      <c r="BJ250" s="7" t="s">
        <v>98</v>
      </c>
      <c r="BK250" s="7" t="s">
        <v>98</v>
      </c>
      <c r="BL250" s="7" t="s">
        <v>98</v>
      </c>
      <c r="BM250" s="7" t="s">
        <v>97</v>
      </c>
      <c r="BN250" s="7" t="s">
        <v>97</v>
      </c>
      <c r="BO250" s="7" t="s">
        <v>98</v>
      </c>
      <c r="BP250" s="7" t="s">
        <v>98</v>
      </c>
      <c r="BQ250" s="7" t="s">
        <v>98</v>
      </c>
      <c r="BR250" s="7" t="s">
        <v>98</v>
      </c>
      <c r="BS250" s="7" t="s">
        <v>98</v>
      </c>
      <c r="BT250" s="7" t="n">
        <v>35</v>
      </c>
      <c r="BU250" s="7" t="n">
        <v>35</v>
      </c>
      <c r="BV250" s="7" t="n">
        <v>35</v>
      </c>
      <c r="BW250" s="7" t="n">
        <v>35</v>
      </c>
      <c r="BX250" s="7" t="n">
        <v>35</v>
      </c>
      <c r="BY250" s="7" t="n">
        <v>35</v>
      </c>
      <c r="BZ250" s="7" t="s">
        <v>98</v>
      </c>
      <c r="CA250" s="7" t="s">
        <v>98</v>
      </c>
      <c r="CB250" s="7" t="s">
        <v>98</v>
      </c>
      <c r="CC250" s="7" t="s">
        <v>98</v>
      </c>
      <c r="CD250" s="7"/>
      <c r="CE250" s="7"/>
      <c r="CF250" s="7"/>
      <c r="CG250" s="7"/>
      <c r="CH250" s="7"/>
      <c r="CI250" s="6" t="n">
        <f aca="false">SUMIF($AH250:$CH250,35,Base!$B$5:$BB$5)*7*$Z250</f>
        <v>371</v>
      </c>
      <c r="CJ250" s="6" t="n">
        <f aca="false">SUMIF($AH250:$CH250,"PR",Base!$B$5:$BB$5)*7*$Z250</f>
        <v>805</v>
      </c>
      <c r="CK250" s="6"/>
      <c r="CL250" s="6"/>
    </row>
    <row r="251" customFormat="false" ht="13.8" hidden="false" customHeight="false" outlineLevel="0" collapsed="false">
      <c r="A251" s="7" t="s">
        <v>77</v>
      </c>
      <c r="B251" s="7" t="s">
        <v>78</v>
      </c>
      <c r="C251" s="7" t="s">
        <v>223</v>
      </c>
      <c r="D251" s="7" t="s">
        <v>1068</v>
      </c>
      <c r="E251" s="7" t="s">
        <v>1069</v>
      </c>
      <c r="F251" s="7" t="s">
        <v>17</v>
      </c>
      <c r="G251" s="7" t="s">
        <v>345</v>
      </c>
      <c r="H251" s="7" t="s">
        <v>1070</v>
      </c>
      <c r="I251" s="7" t="s">
        <v>84</v>
      </c>
      <c r="J251" s="7" t="s">
        <v>85</v>
      </c>
      <c r="K251" s="8" t="n">
        <v>0</v>
      </c>
      <c r="L251" s="7"/>
      <c r="M251" s="8" t="n">
        <v>0</v>
      </c>
      <c r="N251" s="7"/>
      <c r="O251" s="7" t="s">
        <v>227</v>
      </c>
      <c r="P251" s="7" t="s">
        <v>117</v>
      </c>
      <c r="Q251" s="8" t="s">
        <v>1071</v>
      </c>
      <c r="R251" s="8" t="s">
        <v>1072</v>
      </c>
      <c r="S251" s="8" t="s">
        <v>336</v>
      </c>
      <c r="T251" s="8" t="s">
        <v>109</v>
      </c>
      <c r="U251" s="7" t="s">
        <v>87</v>
      </c>
      <c r="V251" s="7" t="s">
        <v>92</v>
      </c>
      <c r="W251" s="7"/>
      <c r="X251" s="7"/>
      <c r="Y251" s="7" t="s">
        <v>93</v>
      </c>
      <c r="Z251" s="8" t="s">
        <v>124</v>
      </c>
      <c r="AA251" s="7"/>
      <c r="AB251" s="7"/>
      <c r="AC251" s="7"/>
      <c r="AD251" s="7"/>
      <c r="AE251" s="8"/>
      <c r="AF251" s="9" t="s">
        <v>720</v>
      </c>
      <c r="AG251" s="9" t="s">
        <v>412</v>
      </c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 t="s">
        <v>98</v>
      </c>
      <c r="AY251" s="7" t="s">
        <v>98</v>
      </c>
      <c r="AZ251" s="7" t="s">
        <v>98</v>
      </c>
      <c r="BA251" s="7" t="s">
        <v>98</v>
      </c>
      <c r="BB251" s="7" t="s">
        <v>98</v>
      </c>
      <c r="BC251" s="7" t="s">
        <v>98</v>
      </c>
      <c r="BD251" s="7" t="s">
        <v>98</v>
      </c>
      <c r="BE251" s="7" t="s">
        <v>98</v>
      </c>
      <c r="BF251" s="7" t="s">
        <v>98</v>
      </c>
      <c r="BG251" s="7" t="s">
        <v>98</v>
      </c>
      <c r="BH251" s="7" t="s">
        <v>98</v>
      </c>
      <c r="BI251" s="7" t="s">
        <v>98</v>
      </c>
      <c r="BJ251" s="7" t="s">
        <v>98</v>
      </c>
      <c r="BK251" s="7" t="s">
        <v>98</v>
      </c>
      <c r="BL251" s="7" t="s">
        <v>98</v>
      </c>
      <c r="BM251" s="7" t="s">
        <v>97</v>
      </c>
      <c r="BN251" s="7" t="s">
        <v>97</v>
      </c>
      <c r="BO251" s="7" t="s">
        <v>98</v>
      </c>
      <c r="BP251" s="7" t="s">
        <v>98</v>
      </c>
      <c r="BQ251" s="7" t="s">
        <v>98</v>
      </c>
      <c r="BR251" s="7" t="n">
        <v>35</v>
      </c>
      <c r="BS251" s="7" t="n">
        <v>35</v>
      </c>
      <c r="BT251" s="7" t="n">
        <v>35</v>
      </c>
      <c r="BU251" s="7" t="s">
        <v>98</v>
      </c>
      <c r="BV251" s="7" t="s">
        <v>98</v>
      </c>
      <c r="BW251" s="7" t="s">
        <v>98</v>
      </c>
      <c r="BX251" s="7" t="s">
        <v>98</v>
      </c>
      <c r="BY251" s="7" t="s">
        <v>98</v>
      </c>
      <c r="BZ251" s="7" t="s">
        <v>98</v>
      </c>
      <c r="CA251" s="7" t="s">
        <v>98</v>
      </c>
      <c r="CB251" s="7" t="s">
        <v>98</v>
      </c>
      <c r="CC251" s="7" t="s">
        <v>98</v>
      </c>
      <c r="CD251" s="7"/>
      <c r="CE251" s="7"/>
      <c r="CF251" s="7"/>
      <c r="CG251" s="7"/>
      <c r="CH251" s="7"/>
      <c r="CI251" s="6" t="n">
        <f aca="false">SUMIF($AH251:$CH251,35,Base!$B$5:$BB$5)*7*$Z251</f>
        <v>630</v>
      </c>
      <c r="CJ251" s="6" t="n">
        <f aca="false">SUMIF($AH251:$CH251,"PR",Base!$B$5:$BB$5)*7*$Z251</f>
        <v>5376</v>
      </c>
      <c r="CK251" s="6"/>
      <c r="CL251" s="6"/>
    </row>
    <row r="252" customFormat="false" ht="13.8" hidden="false" customHeight="false" outlineLevel="0" collapsed="false">
      <c r="A252" s="7" t="s">
        <v>77</v>
      </c>
      <c r="B252" s="7" t="s">
        <v>78</v>
      </c>
      <c r="C252" s="7" t="s">
        <v>118</v>
      </c>
      <c r="D252" s="7" t="s">
        <v>1073</v>
      </c>
      <c r="E252" s="7" t="s">
        <v>1074</v>
      </c>
      <c r="F252" s="7" t="s">
        <v>17</v>
      </c>
      <c r="G252" s="7" t="s">
        <v>1075</v>
      </c>
      <c r="H252" s="7" t="s">
        <v>1076</v>
      </c>
      <c r="I252" s="7" t="s">
        <v>84</v>
      </c>
      <c r="J252" s="7" t="s">
        <v>85</v>
      </c>
      <c r="K252" s="8" t="n">
        <v>0</v>
      </c>
      <c r="L252" s="7"/>
      <c r="M252" s="8" t="n">
        <v>0</v>
      </c>
      <c r="N252" s="7" t="s">
        <v>1077</v>
      </c>
      <c r="O252" s="7" t="s">
        <v>304</v>
      </c>
      <c r="P252" s="7" t="s">
        <v>108</v>
      </c>
      <c r="Q252" s="8" t="s">
        <v>1078</v>
      </c>
      <c r="R252" s="8" t="s">
        <v>186</v>
      </c>
      <c r="S252" s="8" t="s">
        <v>325</v>
      </c>
      <c r="T252" s="8" t="s">
        <v>100</v>
      </c>
      <c r="U252" s="7" t="s">
        <v>87</v>
      </c>
      <c r="V252" s="7" t="s">
        <v>92</v>
      </c>
      <c r="W252" s="7"/>
      <c r="X252" s="7"/>
      <c r="Y252" s="7" t="s">
        <v>125</v>
      </c>
      <c r="Z252" s="8" t="s">
        <v>94</v>
      </c>
      <c r="AA252" s="7"/>
      <c r="AB252" s="7"/>
      <c r="AC252" s="7"/>
      <c r="AD252" s="7"/>
      <c r="AE252" s="8"/>
      <c r="AF252" s="9" t="s">
        <v>525</v>
      </c>
      <c r="AG252" s="9" t="s">
        <v>726</v>
      </c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 t="s">
        <v>98</v>
      </c>
      <c r="BB252" s="7" t="s">
        <v>98</v>
      </c>
      <c r="BC252" s="7" t="s">
        <v>98</v>
      </c>
      <c r="BD252" s="7" t="s">
        <v>98</v>
      </c>
      <c r="BE252" s="7" t="s">
        <v>98</v>
      </c>
      <c r="BF252" s="7" t="s">
        <v>98</v>
      </c>
      <c r="BG252" s="7" t="s">
        <v>98</v>
      </c>
      <c r="BH252" s="7" t="s">
        <v>98</v>
      </c>
      <c r="BI252" s="7" t="s">
        <v>98</v>
      </c>
      <c r="BJ252" s="7" t="s">
        <v>98</v>
      </c>
      <c r="BK252" s="7" t="n">
        <v>35</v>
      </c>
      <c r="BL252" s="7" t="n">
        <v>35</v>
      </c>
      <c r="BM252" s="7" t="s">
        <v>97</v>
      </c>
      <c r="BN252" s="7" t="s">
        <v>97</v>
      </c>
      <c r="BO252" s="7" t="s">
        <v>98</v>
      </c>
      <c r="BP252" s="7" t="s">
        <v>98</v>
      </c>
      <c r="BQ252" s="7" t="s">
        <v>98</v>
      </c>
      <c r="BR252" s="7" t="s">
        <v>98</v>
      </c>
      <c r="BS252" s="7" t="n">
        <v>35</v>
      </c>
      <c r="BT252" s="7" t="n">
        <v>35</v>
      </c>
      <c r="BU252" s="7" t="s">
        <v>98</v>
      </c>
      <c r="BV252" s="7" t="s">
        <v>98</v>
      </c>
      <c r="BW252" s="7" t="s">
        <v>98</v>
      </c>
      <c r="BX252" s="7" t="s">
        <v>98</v>
      </c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6" t="n">
        <f aca="false">SUMIF($AH252:$CH252,35,Base!$B$5:$BB$5)*7*$Z252</f>
        <v>280</v>
      </c>
      <c r="CJ252" s="6" t="n">
        <f aca="false">SUMIF($AH252:$CH252,"PR",Base!$B$5:$BB$5)*7*$Z252</f>
        <v>1232</v>
      </c>
      <c r="CK252" s="6"/>
      <c r="CL252" s="6"/>
    </row>
    <row r="253" customFormat="false" ht="13.8" hidden="false" customHeight="false" outlineLevel="0" collapsed="false">
      <c r="A253" s="7" t="s">
        <v>77</v>
      </c>
      <c r="B253" s="7" t="s">
        <v>78</v>
      </c>
      <c r="C253" s="7" t="s">
        <v>118</v>
      </c>
      <c r="D253" s="7" t="s">
        <v>1073</v>
      </c>
      <c r="E253" s="7" t="s">
        <v>1074</v>
      </c>
      <c r="F253" s="7" t="s">
        <v>17</v>
      </c>
      <c r="G253" s="7" t="s">
        <v>1075</v>
      </c>
      <c r="H253" s="7" t="s">
        <v>1076</v>
      </c>
      <c r="I253" s="7" t="s">
        <v>84</v>
      </c>
      <c r="J253" s="7" t="s">
        <v>85</v>
      </c>
      <c r="K253" s="8" t="n">
        <v>0</v>
      </c>
      <c r="L253" s="7"/>
      <c r="M253" s="8" t="n">
        <v>0</v>
      </c>
      <c r="N253" s="7" t="s">
        <v>1077</v>
      </c>
      <c r="O253" s="7" t="s">
        <v>304</v>
      </c>
      <c r="P253" s="7" t="s">
        <v>108</v>
      </c>
      <c r="Q253" s="8" t="s">
        <v>1078</v>
      </c>
      <c r="R253" s="8" t="s">
        <v>186</v>
      </c>
      <c r="S253" s="8" t="s">
        <v>325</v>
      </c>
      <c r="T253" s="8" t="s">
        <v>100</v>
      </c>
      <c r="U253" s="7" t="s">
        <v>87</v>
      </c>
      <c r="V253" s="7" t="s">
        <v>92</v>
      </c>
      <c r="W253" s="7"/>
      <c r="X253" s="7"/>
      <c r="Y253" s="7" t="s">
        <v>93</v>
      </c>
      <c r="Z253" s="8" t="s">
        <v>87</v>
      </c>
      <c r="AA253" s="7"/>
      <c r="AB253" s="7"/>
      <c r="AC253" s="7"/>
      <c r="AD253" s="7"/>
      <c r="AE253" s="8"/>
      <c r="AF253" s="9" t="s">
        <v>525</v>
      </c>
      <c r="AG253" s="9" t="s">
        <v>726</v>
      </c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 t="s">
        <v>98</v>
      </c>
      <c r="BB253" s="7" t="s">
        <v>98</v>
      </c>
      <c r="BC253" s="7" t="s">
        <v>98</v>
      </c>
      <c r="BD253" s="7" t="s">
        <v>98</v>
      </c>
      <c r="BE253" s="7" t="s">
        <v>98</v>
      </c>
      <c r="BF253" s="7" t="s">
        <v>98</v>
      </c>
      <c r="BG253" s="7" t="s">
        <v>98</v>
      </c>
      <c r="BH253" s="7" t="s">
        <v>98</v>
      </c>
      <c r="BI253" s="7" t="s">
        <v>98</v>
      </c>
      <c r="BJ253" s="7" t="s">
        <v>98</v>
      </c>
      <c r="BK253" s="7" t="n">
        <v>35</v>
      </c>
      <c r="BL253" s="7" t="n">
        <v>35</v>
      </c>
      <c r="BM253" s="7" t="s">
        <v>97</v>
      </c>
      <c r="BN253" s="7" t="s">
        <v>97</v>
      </c>
      <c r="BO253" s="7" t="s">
        <v>98</v>
      </c>
      <c r="BP253" s="7" t="s">
        <v>98</v>
      </c>
      <c r="BQ253" s="7" t="s">
        <v>98</v>
      </c>
      <c r="BR253" s="7" t="s">
        <v>98</v>
      </c>
      <c r="BS253" s="7" t="n">
        <v>35</v>
      </c>
      <c r="BT253" s="7" t="n">
        <v>35</v>
      </c>
      <c r="BU253" s="7" t="s">
        <v>98</v>
      </c>
      <c r="BV253" s="7" t="s">
        <v>98</v>
      </c>
      <c r="BW253" s="7" t="s">
        <v>98</v>
      </c>
      <c r="BX253" s="7" t="s">
        <v>98</v>
      </c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6" t="n">
        <f aca="false">SUMIF($AH253:$CH253,35,Base!$B$5:$BB$5)*7*$Z253</f>
        <v>140</v>
      </c>
      <c r="CJ253" s="6" t="n">
        <f aca="false">SUMIF($AH253:$CH253,"PR",Base!$B$5:$BB$5)*7*$Z253</f>
        <v>616</v>
      </c>
      <c r="CK253" s="6"/>
      <c r="CL253" s="6"/>
    </row>
    <row r="254" customFormat="false" ht="13.8" hidden="false" customHeight="false" outlineLevel="0" collapsed="false">
      <c r="A254" s="7" t="s">
        <v>77</v>
      </c>
      <c r="B254" s="7" t="s">
        <v>78</v>
      </c>
      <c r="C254" s="7" t="s">
        <v>118</v>
      </c>
      <c r="D254" s="7" t="s">
        <v>1073</v>
      </c>
      <c r="E254" s="7" t="s">
        <v>1074</v>
      </c>
      <c r="F254" s="7" t="s">
        <v>17</v>
      </c>
      <c r="G254" s="7" t="s">
        <v>1075</v>
      </c>
      <c r="H254" s="7" t="s">
        <v>1076</v>
      </c>
      <c r="I254" s="7" t="s">
        <v>84</v>
      </c>
      <c r="J254" s="7" t="s">
        <v>85</v>
      </c>
      <c r="K254" s="8" t="n">
        <v>0</v>
      </c>
      <c r="L254" s="7"/>
      <c r="M254" s="8" t="n">
        <v>0</v>
      </c>
      <c r="N254" s="7" t="s">
        <v>1077</v>
      </c>
      <c r="O254" s="7" t="s">
        <v>304</v>
      </c>
      <c r="P254" s="7" t="s">
        <v>108</v>
      </c>
      <c r="Q254" s="8" t="s">
        <v>1078</v>
      </c>
      <c r="R254" s="8" t="s">
        <v>186</v>
      </c>
      <c r="S254" s="8" t="s">
        <v>325</v>
      </c>
      <c r="T254" s="8" t="s">
        <v>100</v>
      </c>
      <c r="U254" s="7" t="s">
        <v>87</v>
      </c>
      <c r="V254" s="7" t="s">
        <v>92</v>
      </c>
      <c r="W254" s="7"/>
      <c r="X254" s="7"/>
      <c r="Y254" s="7" t="s">
        <v>101</v>
      </c>
      <c r="Z254" s="8" t="s">
        <v>94</v>
      </c>
      <c r="AA254" s="7"/>
      <c r="AB254" s="7"/>
      <c r="AC254" s="7"/>
      <c r="AD254" s="7"/>
      <c r="AE254" s="8"/>
      <c r="AF254" s="9" t="s">
        <v>525</v>
      </c>
      <c r="AG254" s="9" t="s">
        <v>726</v>
      </c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 t="s">
        <v>98</v>
      </c>
      <c r="BB254" s="7" t="s">
        <v>98</v>
      </c>
      <c r="BC254" s="7" t="s">
        <v>98</v>
      </c>
      <c r="BD254" s="7" t="s">
        <v>98</v>
      </c>
      <c r="BE254" s="7" t="s">
        <v>98</v>
      </c>
      <c r="BF254" s="7" t="s">
        <v>98</v>
      </c>
      <c r="BG254" s="7" t="s">
        <v>98</v>
      </c>
      <c r="BH254" s="7" t="s">
        <v>98</v>
      </c>
      <c r="BI254" s="7" t="s">
        <v>98</v>
      </c>
      <c r="BJ254" s="7" t="s">
        <v>98</v>
      </c>
      <c r="BK254" s="7" t="n">
        <v>35</v>
      </c>
      <c r="BL254" s="7" t="n">
        <v>35</v>
      </c>
      <c r="BM254" s="7" t="s">
        <v>97</v>
      </c>
      <c r="BN254" s="7" t="s">
        <v>97</v>
      </c>
      <c r="BO254" s="7" t="s">
        <v>98</v>
      </c>
      <c r="BP254" s="7" t="s">
        <v>98</v>
      </c>
      <c r="BQ254" s="7" t="s">
        <v>98</v>
      </c>
      <c r="BR254" s="7" t="s">
        <v>98</v>
      </c>
      <c r="BS254" s="7" t="n">
        <v>35</v>
      </c>
      <c r="BT254" s="7" t="n">
        <v>35</v>
      </c>
      <c r="BU254" s="7" t="s">
        <v>98</v>
      </c>
      <c r="BV254" s="7" t="s">
        <v>98</v>
      </c>
      <c r="BW254" s="7" t="s">
        <v>98</v>
      </c>
      <c r="BX254" s="7" t="s">
        <v>98</v>
      </c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6" t="n">
        <f aca="false">SUMIF($AH254:$CH254,35,Base!$B$5:$BB$5)*7*$Z254</f>
        <v>280</v>
      </c>
      <c r="CJ254" s="6" t="n">
        <f aca="false">SUMIF($AH254:$CH254,"PR",Base!$B$5:$BB$5)*7*$Z254</f>
        <v>1232</v>
      </c>
      <c r="CK254" s="6"/>
      <c r="CL254" s="6"/>
    </row>
    <row r="255" customFormat="false" ht="13.8" hidden="false" customHeight="false" outlineLevel="0" collapsed="false">
      <c r="A255" s="7" t="s">
        <v>77</v>
      </c>
      <c r="B255" s="7" t="s">
        <v>78</v>
      </c>
      <c r="C255" s="7" t="s">
        <v>118</v>
      </c>
      <c r="D255" s="7" t="s">
        <v>1073</v>
      </c>
      <c r="E255" s="7" t="s">
        <v>1074</v>
      </c>
      <c r="F255" s="7" t="s">
        <v>17</v>
      </c>
      <c r="G255" s="7" t="s">
        <v>1075</v>
      </c>
      <c r="H255" s="7" t="s">
        <v>1076</v>
      </c>
      <c r="I255" s="7" t="s">
        <v>84</v>
      </c>
      <c r="J255" s="7" t="s">
        <v>85</v>
      </c>
      <c r="K255" s="8" t="n">
        <v>0</v>
      </c>
      <c r="L255" s="7"/>
      <c r="M255" s="8" t="n">
        <v>0</v>
      </c>
      <c r="N255" s="7" t="s">
        <v>1077</v>
      </c>
      <c r="O255" s="7" t="s">
        <v>304</v>
      </c>
      <c r="P255" s="7" t="s">
        <v>108</v>
      </c>
      <c r="Q255" s="8" t="s">
        <v>1078</v>
      </c>
      <c r="R255" s="8" t="s">
        <v>186</v>
      </c>
      <c r="S255" s="8" t="s">
        <v>325</v>
      </c>
      <c r="T255" s="8" t="s">
        <v>100</v>
      </c>
      <c r="U255" s="7" t="s">
        <v>87</v>
      </c>
      <c r="V255" s="7" t="s">
        <v>92</v>
      </c>
      <c r="W255" s="7"/>
      <c r="X255" s="7"/>
      <c r="Y255" s="7" t="s">
        <v>112</v>
      </c>
      <c r="Z255" s="8" t="s">
        <v>155</v>
      </c>
      <c r="AA255" s="7"/>
      <c r="AB255" s="7"/>
      <c r="AC255" s="7"/>
      <c r="AD255" s="7"/>
      <c r="AE255" s="8"/>
      <c r="AF255" s="9" t="s">
        <v>525</v>
      </c>
      <c r="AG255" s="9" t="s">
        <v>726</v>
      </c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 t="s">
        <v>98</v>
      </c>
      <c r="BB255" s="7" t="s">
        <v>98</v>
      </c>
      <c r="BC255" s="7" t="s">
        <v>98</v>
      </c>
      <c r="BD255" s="7" t="s">
        <v>98</v>
      </c>
      <c r="BE255" s="7" t="s">
        <v>98</v>
      </c>
      <c r="BF255" s="7" t="s">
        <v>98</v>
      </c>
      <c r="BG255" s="7" t="s">
        <v>98</v>
      </c>
      <c r="BH255" s="7" t="s">
        <v>98</v>
      </c>
      <c r="BI255" s="7" t="s">
        <v>98</v>
      </c>
      <c r="BJ255" s="7" t="s">
        <v>98</v>
      </c>
      <c r="BK255" s="7" t="n">
        <v>35</v>
      </c>
      <c r="BL255" s="7" t="n">
        <v>35</v>
      </c>
      <c r="BM255" s="7" t="s">
        <v>97</v>
      </c>
      <c r="BN255" s="7" t="s">
        <v>97</v>
      </c>
      <c r="BO255" s="7" t="s">
        <v>98</v>
      </c>
      <c r="BP255" s="7" t="s">
        <v>98</v>
      </c>
      <c r="BQ255" s="7" t="s">
        <v>98</v>
      </c>
      <c r="BR255" s="7" t="s">
        <v>98</v>
      </c>
      <c r="BS255" s="7" t="n">
        <v>35</v>
      </c>
      <c r="BT255" s="7" t="n">
        <v>35</v>
      </c>
      <c r="BU255" s="7" t="s">
        <v>98</v>
      </c>
      <c r="BV255" s="7" t="s">
        <v>98</v>
      </c>
      <c r="BW255" s="7" t="s">
        <v>98</v>
      </c>
      <c r="BX255" s="7" t="s">
        <v>98</v>
      </c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6" t="n">
        <f aca="false">SUMIF($AH255:$CH255,35,Base!$B$5:$BB$5)*7*$Z255</f>
        <v>420</v>
      </c>
      <c r="CJ255" s="6" t="n">
        <f aca="false">SUMIF($AH255:$CH255,"PR",Base!$B$5:$BB$5)*7*$Z255</f>
        <v>1848</v>
      </c>
      <c r="CK255" s="6"/>
      <c r="CL255" s="6"/>
    </row>
    <row r="256" customFormat="false" ht="13.8" hidden="false" customHeight="false" outlineLevel="0" collapsed="false">
      <c r="A256" s="7" t="s">
        <v>77</v>
      </c>
      <c r="B256" s="7" t="s">
        <v>78</v>
      </c>
      <c r="C256" s="7" t="s">
        <v>118</v>
      </c>
      <c r="D256" s="7" t="s">
        <v>1073</v>
      </c>
      <c r="E256" s="7" t="s">
        <v>1074</v>
      </c>
      <c r="F256" s="7" t="s">
        <v>17</v>
      </c>
      <c r="G256" s="7" t="s">
        <v>1075</v>
      </c>
      <c r="H256" s="7" t="s">
        <v>1076</v>
      </c>
      <c r="I256" s="7" t="s">
        <v>84</v>
      </c>
      <c r="J256" s="7" t="s">
        <v>85</v>
      </c>
      <c r="K256" s="8" t="n">
        <v>0</v>
      </c>
      <c r="L256" s="7"/>
      <c r="M256" s="8" t="n">
        <v>0</v>
      </c>
      <c r="N256" s="7" t="s">
        <v>1077</v>
      </c>
      <c r="O256" s="7" t="s">
        <v>304</v>
      </c>
      <c r="P256" s="7" t="s">
        <v>108</v>
      </c>
      <c r="Q256" s="8" t="s">
        <v>1078</v>
      </c>
      <c r="R256" s="8" t="s">
        <v>186</v>
      </c>
      <c r="S256" s="8" t="s">
        <v>325</v>
      </c>
      <c r="T256" s="8" t="s">
        <v>100</v>
      </c>
      <c r="U256" s="7" t="s">
        <v>87</v>
      </c>
      <c r="V256" s="7" t="s">
        <v>92</v>
      </c>
      <c r="W256" s="7"/>
      <c r="X256" s="7"/>
      <c r="Y256" s="7" t="s">
        <v>102</v>
      </c>
      <c r="Z256" s="8" t="s">
        <v>94</v>
      </c>
      <c r="AA256" s="7"/>
      <c r="AB256" s="7"/>
      <c r="AC256" s="7"/>
      <c r="AD256" s="7"/>
      <c r="AE256" s="8"/>
      <c r="AF256" s="9" t="s">
        <v>525</v>
      </c>
      <c r="AG256" s="9" t="s">
        <v>726</v>
      </c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 t="s">
        <v>98</v>
      </c>
      <c r="BB256" s="7" t="s">
        <v>98</v>
      </c>
      <c r="BC256" s="7" t="s">
        <v>98</v>
      </c>
      <c r="BD256" s="7" t="s">
        <v>98</v>
      </c>
      <c r="BE256" s="7" t="s">
        <v>98</v>
      </c>
      <c r="BF256" s="7" t="s">
        <v>98</v>
      </c>
      <c r="BG256" s="7" t="s">
        <v>98</v>
      </c>
      <c r="BH256" s="7" t="s">
        <v>98</v>
      </c>
      <c r="BI256" s="7" t="s">
        <v>98</v>
      </c>
      <c r="BJ256" s="7" t="s">
        <v>98</v>
      </c>
      <c r="BK256" s="7" t="n">
        <v>35</v>
      </c>
      <c r="BL256" s="7" t="n">
        <v>35</v>
      </c>
      <c r="BM256" s="7" t="s">
        <v>97</v>
      </c>
      <c r="BN256" s="7" t="s">
        <v>97</v>
      </c>
      <c r="BO256" s="7" t="s">
        <v>98</v>
      </c>
      <c r="BP256" s="7" t="s">
        <v>98</v>
      </c>
      <c r="BQ256" s="7" t="s">
        <v>98</v>
      </c>
      <c r="BR256" s="7" t="s">
        <v>98</v>
      </c>
      <c r="BS256" s="7" t="n">
        <v>35</v>
      </c>
      <c r="BT256" s="7" t="n">
        <v>35</v>
      </c>
      <c r="BU256" s="7" t="s">
        <v>98</v>
      </c>
      <c r="BV256" s="7" t="s">
        <v>98</v>
      </c>
      <c r="BW256" s="7" t="s">
        <v>98</v>
      </c>
      <c r="BX256" s="7" t="s">
        <v>98</v>
      </c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6" t="n">
        <f aca="false">SUMIF($AH256:$CH256,35,Base!$B$5:$BB$5)*7*$Z256</f>
        <v>280</v>
      </c>
      <c r="CJ256" s="6" t="n">
        <f aca="false">SUMIF($AH256:$CH256,"PR",Base!$B$5:$BB$5)*7*$Z256</f>
        <v>1232</v>
      </c>
      <c r="CK256" s="6"/>
      <c r="CL256" s="6"/>
    </row>
    <row r="257" customFormat="false" ht="13.8" hidden="false" customHeight="false" outlineLevel="0" collapsed="false">
      <c r="A257" s="7" t="s">
        <v>77</v>
      </c>
      <c r="B257" s="7" t="s">
        <v>78</v>
      </c>
      <c r="C257" s="7" t="s">
        <v>236</v>
      </c>
      <c r="D257" s="7" t="s">
        <v>1079</v>
      </c>
      <c r="E257" s="7" t="s">
        <v>1080</v>
      </c>
      <c r="F257" s="7" t="s">
        <v>17</v>
      </c>
      <c r="G257" s="7" t="s">
        <v>433</v>
      </c>
      <c r="H257" s="7" t="s">
        <v>1081</v>
      </c>
      <c r="I257" s="7" t="s">
        <v>84</v>
      </c>
      <c r="J257" s="7" t="s">
        <v>85</v>
      </c>
      <c r="K257" s="8" t="n">
        <v>0</v>
      </c>
      <c r="L257" s="7"/>
      <c r="M257" s="8" t="n">
        <v>0</v>
      </c>
      <c r="N257" s="7" t="s">
        <v>1082</v>
      </c>
      <c r="O257" s="7" t="s">
        <v>241</v>
      </c>
      <c r="P257" s="7" t="s">
        <v>242</v>
      </c>
      <c r="Q257" s="8" t="s">
        <v>1083</v>
      </c>
      <c r="R257" s="8" t="s">
        <v>1084</v>
      </c>
      <c r="S257" s="8" t="s">
        <v>1085</v>
      </c>
      <c r="T257" s="8" t="s">
        <v>100</v>
      </c>
      <c r="U257" s="7" t="s">
        <v>87</v>
      </c>
      <c r="V257" s="7" t="s">
        <v>92</v>
      </c>
      <c r="W257" s="7"/>
      <c r="X257" s="7"/>
      <c r="Y257" s="7" t="s">
        <v>93</v>
      </c>
      <c r="Z257" s="8" t="s">
        <v>94</v>
      </c>
      <c r="AA257" s="7"/>
      <c r="AB257" s="7"/>
      <c r="AC257" s="7"/>
      <c r="AD257" s="7"/>
      <c r="AE257" s="8"/>
      <c r="AF257" s="9" t="s">
        <v>1086</v>
      </c>
      <c r="AG257" s="9" t="s">
        <v>307</v>
      </c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 t="s">
        <v>98</v>
      </c>
      <c r="AX257" s="7" t="s">
        <v>98</v>
      </c>
      <c r="AY257" s="7" t="s">
        <v>98</v>
      </c>
      <c r="AZ257" s="7" t="s">
        <v>98</v>
      </c>
      <c r="BA257" s="7" t="s">
        <v>98</v>
      </c>
      <c r="BB257" s="7" t="s">
        <v>98</v>
      </c>
      <c r="BC257" s="7" t="s">
        <v>98</v>
      </c>
      <c r="BD257" s="7" t="s">
        <v>98</v>
      </c>
      <c r="BE257" s="7" t="s">
        <v>98</v>
      </c>
      <c r="BF257" s="7" t="s">
        <v>98</v>
      </c>
      <c r="BG257" s="7" t="s">
        <v>98</v>
      </c>
      <c r="BH257" s="7" t="s">
        <v>98</v>
      </c>
      <c r="BI257" s="7" t="n">
        <v>35</v>
      </c>
      <c r="BJ257" s="7" t="n">
        <v>35</v>
      </c>
      <c r="BK257" s="7" t="s">
        <v>98</v>
      </c>
      <c r="BL257" s="7" t="s">
        <v>98</v>
      </c>
      <c r="BM257" s="7" t="s">
        <v>97</v>
      </c>
      <c r="BN257" s="7" t="s">
        <v>97</v>
      </c>
      <c r="BO257" s="7" t="s">
        <v>98</v>
      </c>
      <c r="BP257" s="7" t="s">
        <v>98</v>
      </c>
      <c r="BQ257" s="7" t="s">
        <v>98</v>
      </c>
      <c r="BR257" s="7" t="s">
        <v>98</v>
      </c>
      <c r="BS257" s="7" t="s">
        <v>98</v>
      </c>
      <c r="BT257" s="7" t="s">
        <v>98</v>
      </c>
      <c r="BU257" s="7" t="s">
        <v>98</v>
      </c>
      <c r="BV257" s="7" t="s">
        <v>98</v>
      </c>
      <c r="BW257" s="7" t="s">
        <v>98</v>
      </c>
      <c r="BX257" s="7" t="s">
        <v>98</v>
      </c>
      <c r="BY257" s="7" t="s">
        <v>98</v>
      </c>
      <c r="BZ257" s="7" t="n">
        <v>35</v>
      </c>
      <c r="CA257" s="7" t="n">
        <v>35</v>
      </c>
      <c r="CB257" s="7" t="s">
        <v>98</v>
      </c>
      <c r="CC257" s="7" t="s">
        <v>98</v>
      </c>
      <c r="CD257" s="7" t="s">
        <v>98</v>
      </c>
      <c r="CE257" s="7"/>
      <c r="CF257" s="7"/>
      <c r="CG257" s="7"/>
      <c r="CH257" s="7"/>
      <c r="CI257" s="6" t="n">
        <f aca="false">SUMIF($AH257:$CH257,35,Base!$B$5:$BB$5)*7*$Z257</f>
        <v>266</v>
      </c>
      <c r="CJ257" s="6" t="n">
        <f aca="false">SUMIF($AH257:$CH257,"PR",Base!$B$5:$BB$5)*7*$Z257</f>
        <v>1876</v>
      </c>
      <c r="CK257" s="6"/>
      <c r="CL257" s="6"/>
    </row>
    <row r="258" customFormat="false" ht="13.8" hidden="false" customHeight="false" outlineLevel="0" collapsed="false">
      <c r="A258" s="7" t="s">
        <v>77</v>
      </c>
      <c r="B258" s="7" t="s">
        <v>78</v>
      </c>
      <c r="C258" s="7" t="s">
        <v>236</v>
      </c>
      <c r="D258" s="7" t="s">
        <v>1079</v>
      </c>
      <c r="E258" s="7" t="s">
        <v>1080</v>
      </c>
      <c r="F258" s="7" t="s">
        <v>17</v>
      </c>
      <c r="G258" s="7" t="s">
        <v>433</v>
      </c>
      <c r="H258" s="7" t="s">
        <v>1081</v>
      </c>
      <c r="I258" s="7" t="s">
        <v>84</v>
      </c>
      <c r="J258" s="7" t="s">
        <v>85</v>
      </c>
      <c r="K258" s="8" t="n">
        <v>0</v>
      </c>
      <c r="L258" s="7"/>
      <c r="M258" s="8" t="n">
        <v>0</v>
      </c>
      <c r="N258" s="7" t="s">
        <v>1082</v>
      </c>
      <c r="O258" s="7" t="s">
        <v>241</v>
      </c>
      <c r="P258" s="7" t="s">
        <v>242</v>
      </c>
      <c r="Q258" s="8" t="s">
        <v>1083</v>
      </c>
      <c r="R258" s="8" t="s">
        <v>1084</v>
      </c>
      <c r="S258" s="8" t="s">
        <v>1085</v>
      </c>
      <c r="T258" s="8" t="s">
        <v>100</v>
      </c>
      <c r="U258" s="7" t="s">
        <v>87</v>
      </c>
      <c r="V258" s="7" t="s">
        <v>92</v>
      </c>
      <c r="W258" s="7"/>
      <c r="X258" s="7"/>
      <c r="Y258" s="7" t="s">
        <v>102</v>
      </c>
      <c r="Z258" s="8" t="s">
        <v>87</v>
      </c>
      <c r="AA258" s="7"/>
      <c r="AB258" s="7"/>
      <c r="AC258" s="7"/>
      <c r="AD258" s="7"/>
      <c r="AE258" s="8"/>
      <c r="AF258" s="9" t="s">
        <v>1086</v>
      </c>
      <c r="AG258" s="9" t="s">
        <v>307</v>
      </c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 t="s">
        <v>98</v>
      </c>
      <c r="AX258" s="7" t="s">
        <v>98</v>
      </c>
      <c r="AY258" s="7" t="s">
        <v>98</v>
      </c>
      <c r="AZ258" s="7" t="s">
        <v>98</v>
      </c>
      <c r="BA258" s="7" t="s">
        <v>98</v>
      </c>
      <c r="BB258" s="7" t="s">
        <v>98</v>
      </c>
      <c r="BC258" s="7" t="s">
        <v>98</v>
      </c>
      <c r="BD258" s="7" t="s">
        <v>98</v>
      </c>
      <c r="BE258" s="7" t="s">
        <v>98</v>
      </c>
      <c r="BF258" s="7" t="s">
        <v>98</v>
      </c>
      <c r="BG258" s="7" t="s">
        <v>98</v>
      </c>
      <c r="BH258" s="7" t="s">
        <v>98</v>
      </c>
      <c r="BI258" s="7" t="n">
        <v>35</v>
      </c>
      <c r="BJ258" s="7" t="n">
        <v>35</v>
      </c>
      <c r="BK258" s="7" t="s">
        <v>98</v>
      </c>
      <c r="BL258" s="7" t="s">
        <v>98</v>
      </c>
      <c r="BM258" s="7" t="s">
        <v>97</v>
      </c>
      <c r="BN258" s="7" t="s">
        <v>97</v>
      </c>
      <c r="BO258" s="7" t="s">
        <v>98</v>
      </c>
      <c r="BP258" s="7" t="s">
        <v>98</v>
      </c>
      <c r="BQ258" s="7" t="s">
        <v>98</v>
      </c>
      <c r="BR258" s="7" t="s">
        <v>98</v>
      </c>
      <c r="BS258" s="7" t="s">
        <v>98</v>
      </c>
      <c r="BT258" s="7" t="s">
        <v>98</v>
      </c>
      <c r="BU258" s="7" t="s">
        <v>98</v>
      </c>
      <c r="BV258" s="7" t="s">
        <v>98</v>
      </c>
      <c r="BW258" s="7" t="s">
        <v>98</v>
      </c>
      <c r="BX258" s="7" t="s">
        <v>98</v>
      </c>
      <c r="BY258" s="7" t="s">
        <v>98</v>
      </c>
      <c r="BZ258" s="7" t="n">
        <v>35</v>
      </c>
      <c r="CA258" s="7" t="n">
        <v>35</v>
      </c>
      <c r="CB258" s="7" t="s">
        <v>98</v>
      </c>
      <c r="CC258" s="7" t="s">
        <v>98</v>
      </c>
      <c r="CD258" s="7" t="s">
        <v>98</v>
      </c>
      <c r="CE258" s="7"/>
      <c r="CF258" s="7"/>
      <c r="CG258" s="7"/>
      <c r="CH258" s="7"/>
      <c r="CI258" s="6" t="n">
        <f aca="false">SUMIF($AH258:$CH258,35,Base!$B$5:$BB$5)*7*$Z258</f>
        <v>133</v>
      </c>
      <c r="CJ258" s="6" t="n">
        <f aca="false">SUMIF($AH258:$CH258,"PR",Base!$B$5:$BB$5)*7*$Z258</f>
        <v>938</v>
      </c>
      <c r="CK258" s="6"/>
      <c r="CL258" s="6"/>
    </row>
    <row r="259" customFormat="false" ht="13.8" hidden="false" customHeight="false" outlineLevel="0" collapsed="false">
      <c r="A259" s="7" t="s">
        <v>77</v>
      </c>
      <c r="B259" s="7" t="s">
        <v>78</v>
      </c>
      <c r="C259" s="7" t="s">
        <v>236</v>
      </c>
      <c r="D259" s="7" t="s">
        <v>1087</v>
      </c>
      <c r="E259" s="7" t="s">
        <v>1088</v>
      </c>
      <c r="F259" s="7" t="s">
        <v>17</v>
      </c>
      <c r="G259" s="7" t="s">
        <v>433</v>
      </c>
      <c r="H259" s="7" t="s">
        <v>1081</v>
      </c>
      <c r="I259" s="7" t="s">
        <v>84</v>
      </c>
      <c r="J259" s="7" t="s">
        <v>85</v>
      </c>
      <c r="K259" s="8" t="n">
        <v>0</v>
      </c>
      <c r="L259" s="7"/>
      <c r="M259" s="8" t="n">
        <v>0</v>
      </c>
      <c r="N259" s="7" t="s">
        <v>1089</v>
      </c>
      <c r="O259" s="7" t="s">
        <v>241</v>
      </c>
      <c r="P259" s="7" t="s">
        <v>242</v>
      </c>
      <c r="Q259" s="8" t="s">
        <v>1090</v>
      </c>
      <c r="R259" s="8" t="s">
        <v>1091</v>
      </c>
      <c r="S259" s="8" t="s">
        <v>1085</v>
      </c>
      <c r="T259" s="8" t="s">
        <v>100</v>
      </c>
      <c r="U259" s="7" t="s">
        <v>87</v>
      </c>
      <c r="V259" s="7" t="s">
        <v>92</v>
      </c>
      <c r="W259" s="7"/>
      <c r="X259" s="7"/>
      <c r="Y259" s="7" t="s">
        <v>93</v>
      </c>
      <c r="Z259" s="8" t="s">
        <v>155</v>
      </c>
      <c r="AA259" s="7"/>
      <c r="AB259" s="7"/>
      <c r="AC259" s="7"/>
      <c r="AD259" s="7"/>
      <c r="AE259" s="8"/>
      <c r="AF259" s="9" t="s">
        <v>1092</v>
      </c>
      <c r="AG259" s="9" t="s">
        <v>1093</v>
      </c>
      <c r="AH259" s="7"/>
      <c r="AI259" s="7" t="s">
        <v>98</v>
      </c>
      <c r="AJ259" s="7" t="s">
        <v>98</v>
      </c>
      <c r="AK259" s="7" t="s">
        <v>98</v>
      </c>
      <c r="AL259" s="7" t="s">
        <v>98</v>
      </c>
      <c r="AM259" s="7" t="s">
        <v>98</v>
      </c>
      <c r="AN259" s="7" t="s">
        <v>98</v>
      </c>
      <c r="AO259" s="7" t="s">
        <v>98</v>
      </c>
      <c r="AP259" s="7" t="s">
        <v>98</v>
      </c>
      <c r="AQ259" s="7" t="s">
        <v>98</v>
      </c>
      <c r="AR259" s="7" t="s">
        <v>98</v>
      </c>
      <c r="AS259" s="7" t="s">
        <v>98</v>
      </c>
      <c r="AT259" s="7" t="s">
        <v>98</v>
      </c>
      <c r="AU259" s="7" t="n">
        <v>35</v>
      </c>
      <c r="AV259" s="7" t="n">
        <v>35</v>
      </c>
      <c r="AW259" s="7" t="s">
        <v>98</v>
      </c>
      <c r="AX259" s="7" t="s">
        <v>98</v>
      </c>
      <c r="AY259" s="7" t="s">
        <v>98</v>
      </c>
      <c r="AZ259" s="7" t="s">
        <v>98</v>
      </c>
      <c r="BA259" s="7" t="s">
        <v>98</v>
      </c>
      <c r="BB259" s="7" t="s">
        <v>98</v>
      </c>
      <c r="BC259" s="7" t="s">
        <v>98</v>
      </c>
      <c r="BD259" s="7" t="s">
        <v>98</v>
      </c>
      <c r="BE259" s="7" t="s">
        <v>98</v>
      </c>
      <c r="BF259" s="7" t="s">
        <v>98</v>
      </c>
      <c r="BG259" s="7" t="s">
        <v>98</v>
      </c>
      <c r="BH259" s="7" t="s">
        <v>98</v>
      </c>
      <c r="BI259" s="7" t="n">
        <v>35</v>
      </c>
      <c r="BJ259" s="7" t="n">
        <v>35</v>
      </c>
      <c r="BK259" s="7" t="s">
        <v>98</v>
      </c>
      <c r="BL259" s="7" t="s">
        <v>98</v>
      </c>
      <c r="BM259" s="7" t="s">
        <v>97</v>
      </c>
      <c r="BN259" s="7" t="s">
        <v>97</v>
      </c>
      <c r="BO259" s="7" t="s">
        <v>98</v>
      </c>
      <c r="BP259" s="7" t="s">
        <v>98</v>
      </c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6" t="n">
        <f aca="false">SUMIF($AH259:$CH259,35,Base!$B$5:$BB$5)*7*$Z259</f>
        <v>420</v>
      </c>
      <c r="CJ259" s="6" t="n">
        <f aca="false">SUMIF($AH259:$CH259,"PR",Base!$B$5:$BB$5)*7*$Z259</f>
        <v>2835</v>
      </c>
      <c r="CK259" s="6"/>
      <c r="CL259" s="6"/>
    </row>
    <row r="260" customFormat="false" ht="13.8" hidden="false" customHeight="false" outlineLevel="0" collapsed="false">
      <c r="A260" s="7" t="s">
        <v>77</v>
      </c>
      <c r="B260" s="7" t="s">
        <v>78</v>
      </c>
      <c r="C260" s="7" t="s">
        <v>236</v>
      </c>
      <c r="D260" s="7" t="s">
        <v>1087</v>
      </c>
      <c r="E260" s="7" t="s">
        <v>1088</v>
      </c>
      <c r="F260" s="7" t="s">
        <v>17</v>
      </c>
      <c r="G260" s="7" t="s">
        <v>433</v>
      </c>
      <c r="H260" s="7" t="s">
        <v>1081</v>
      </c>
      <c r="I260" s="7" t="s">
        <v>84</v>
      </c>
      <c r="J260" s="7" t="s">
        <v>85</v>
      </c>
      <c r="K260" s="8" t="n">
        <v>0</v>
      </c>
      <c r="L260" s="7"/>
      <c r="M260" s="8" t="n">
        <v>0</v>
      </c>
      <c r="N260" s="7" t="s">
        <v>1089</v>
      </c>
      <c r="O260" s="7" t="s">
        <v>241</v>
      </c>
      <c r="P260" s="7" t="s">
        <v>242</v>
      </c>
      <c r="Q260" s="8" t="s">
        <v>1090</v>
      </c>
      <c r="R260" s="8" t="s">
        <v>1091</v>
      </c>
      <c r="S260" s="8" t="s">
        <v>1085</v>
      </c>
      <c r="T260" s="8" t="s">
        <v>100</v>
      </c>
      <c r="U260" s="7" t="s">
        <v>87</v>
      </c>
      <c r="V260" s="7" t="s">
        <v>92</v>
      </c>
      <c r="W260" s="7"/>
      <c r="X260" s="7"/>
      <c r="Y260" s="7" t="s">
        <v>102</v>
      </c>
      <c r="Z260" s="8" t="s">
        <v>87</v>
      </c>
      <c r="AA260" s="7"/>
      <c r="AB260" s="7"/>
      <c r="AC260" s="7"/>
      <c r="AD260" s="7"/>
      <c r="AE260" s="8"/>
      <c r="AF260" s="9" t="s">
        <v>1092</v>
      </c>
      <c r="AG260" s="9" t="s">
        <v>1093</v>
      </c>
      <c r="AH260" s="7"/>
      <c r="AI260" s="7" t="s">
        <v>98</v>
      </c>
      <c r="AJ260" s="7" t="s">
        <v>98</v>
      </c>
      <c r="AK260" s="7" t="s">
        <v>98</v>
      </c>
      <c r="AL260" s="7" t="s">
        <v>98</v>
      </c>
      <c r="AM260" s="7" t="s">
        <v>98</v>
      </c>
      <c r="AN260" s="7" t="s">
        <v>98</v>
      </c>
      <c r="AO260" s="7" t="s">
        <v>98</v>
      </c>
      <c r="AP260" s="7" t="s">
        <v>98</v>
      </c>
      <c r="AQ260" s="7" t="s">
        <v>98</v>
      </c>
      <c r="AR260" s="7" t="s">
        <v>98</v>
      </c>
      <c r="AS260" s="7" t="s">
        <v>98</v>
      </c>
      <c r="AT260" s="7" t="s">
        <v>98</v>
      </c>
      <c r="AU260" s="7" t="n">
        <v>35</v>
      </c>
      <c r="AV260" s="7" t="n">
        <v>35</v>
      </c>
      <c r="AW260" s="7" t="s">
        <v>98</v>
      </c>
      <c r="AX260" s="7" t="s">
        <v>98</v>
      </c>
      <c r="AY260" s="7" t="s">
        <v>98</v>
      </c>
      <c r="AZ260" s="7" t="s">
        <v>98</v>
      </c>
      <c r="BA260" s="7" t="s">
        <v>98</v>
      </c>
      <c r="BB260" s="7" t="s">
        <v>98</v>
      </c>
      <c r="BC260" s="7" t="s">
        <v>98</v>
      </c>
      <c r="BD260" s="7" t="s">
        <v>98</v>
      </c>
      <c r="BE260" s="7" t="s">
        <v>98</v>
      </c>
      <c r="BF260" s="7" t="s">
        <v>98</v>
      </c>
      <c r="BG260" s="7" t="s">
        <v>98</v>
      </c>
      <c r="BH260" s="7" t="s">
        <v>98</v>
      </c>
      <c r="BI260" s="7" t="n">
        <v>35</v>
      </c>
      <c r="BJ260" s="7" t="n">
        <v>35</v>
      </c>
      <c r="BK260" s="7" t="s">
        <v>98</v>
      </c>
      <c r="BL260" s="7" t="s">
        <v>98</v>
      </c>
      <c r="BM260" s="7" t="s">
        <v>97</v>
      </c>
      <c r="BN260" s="7" t="s">
        <v>97</v>
      </c>
      <c r="BO260" s="7" t="s">
        <v>98</v>
      </c>
      <c r="BP260" s="7" t="s">
        <v>98</v>
      </c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6" t="n">
        <f aca="false">SUMIF($AH260:$CH260,35,Base!$B$5:$BB$5)*7*$Z260</f>
        <v>140</v>
      </c>
      <c r="CJ260" s="6" t="n">
        <f aca="false">SUMIF($AH260:$CH260,"PR",Base!$B$5:$BB$5)*7*$Z260</f>
        <v>945</v>
      </c>
      <c r="CK260" s="6"/>
      <c r="CL260" s="6"/>
    </row>
    <row r="261" customFormat="false" ht="13.8" hidden="false" customHeight="false" outlineLevel="0" collapsed="false">
      <c r="A261" s="7" t="s">
        <v>77</v>
      </c>
      <c r="B261" s="7" t="s">
        <v>78</v>
      </c>
      <c r="C261" s="7" t="s">
        <v>741</v>
      </c>
      <c r="D261" s="7" t="s">
        <v>1094</v>
      </c>
      <c r="E261" s="7" t="s">
        <v>1095</v>
      </c>
      <c r="F261" s="7" t="s">
        <v>17</v>
      </c>
      <c r="G261" s="7" t="s">
        <v>1096</v>
      </c>
      <c r="H261" s="7" t="s">
        <v>1097</v>
      </c>
      <c r="I261" s="7" t="s">
        <v>84</v>
      </c>
      <c r="J261" s="7" t="s">
        <v>85</v>
      </c>
      <c r="K261" s="8" t="n">
        <v>0</v>
      </c>
      <c r="L261" s="7"/>
      <c r="M261" s="8" t="n">
        <v>0</v>
      </c>
      <c r="N261" s="7" t="s">
        <v>1098</v>
      </c>
      <c r="O261" s="7" t="s">
        <v>1099</v>
      </c>
      <c r="P261" s="7" t="s">
        <v>155</v>
      </c>
      <c r="Q261" s="8" t="s">
        <v>282</v>
      </c>
      <c r="R261" s="8" t="s">
        <v>544</v>
      </c>
      <c r="S261" s="8" t="s">
        <v>411</v>
      </c>
      <c r="T261" s="8" t="s">
        <v>242</v>
      </c>
      <c r="U261" s="7" t="s">
        <v>87</v>
      </c>
      <c r="V261" s="7" t="s">
        <v>92</v>
      </c>
      <c r="W261" s="7"/>
      <c r="X261" s="7"/>
      <c r="Y261" s="7" t="s">
        <v>93</v>
      </c>
      <c r="Z261" s="8" t="s">
        <v>108</v>
      </c>
      <c r="AA261" s="7"/>
      <c r="AB261" s="7"/>
      <c r="AC261" s="7"/>
      <c r="AD261" s="7"/>
      <c r="AE261" s="8"/>
      <c r="AF261" s="9" t="s">
        <v>342</v>
      </c>
      <c r="AG261" s="9" t="s">
        <v>230</v>
      </c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 t="s">
        <v>97</v>
      </c>
      <c r="BN261" s="7" t="s">
        <v>97</v>
      </c>
      <c r="BO261" s="7"/>
      <c r="BP261" s="7"/>
      <c r="BQ261" s="7" t="s">
        <v>98</v>
      </c>
      <c r="BR261" s="7" t="s">
        <v>98</v>
      </c>
      <c r="BS261" s="7" t="s">
        <v>98</v>
      </c>
      <c r="BT261" s="7" t="s">
        <v>98</v>
      </c>
      <c r="BU261" s="7" t="s">
        <v>98</v>
      </c>
      <c r="BV261" s="7" t="s">
        <v>98</v>
      </c>
      <c r="BW261" s="7" t="s">
        <v>98</v>
      </c>
      <c r="BX261" s="7" t="s">
        <v>98</v>
      </c>
      <c r="BY261" s="7" t="s">
        <v>98</v>
      </c>
      <c r="BZ261" s="7" t="s">
        <v>98</v>
      </c>
      <c r="CA261" s="7" t="n">
        <v>35</v>
      </c>
      <c r="CB261" s="7" t="n">
        <v>35</v>
      </c>
      <c r="CC261" s="7" t="n">
        <v>35</v>
      </c>
      <c r="CD261" s="7" t="s">
        <v>98</v>
      </c>
      <c r="CE261" s="7" t="s">
        <v>98</v>
      </c>
      <c r="CF261" s="7"/>
      <c r="CG261" s="7"/>
      <c r="CH261" s="7"/>
      <c r="CI261" s="6" t="n">
        <f aca="false">SUMIF($AH261:$CH261,35,Base!$B$5:$BB$5)*7*$Z261</f>
        <v>784</v>
      </c>
      <c r="CJ261" s="6" t="n">
        <f aca="false">SUMIF($AH261:$CH261,"PR",Base!$B$5:$BB$5)*7*$Z261</f>
        <v>3304</v>
      </c>
      <c r="CK261" s="6"/>
      <c r="CL261" s="6"/>
    </row>
    <row r="262" customFormat="false" ht="13.8" hidden="false" customHeight="false" outlineLevel="0" collapsed="false">
      <c r="A262" s="7" t="s">
        <v>77</v>
      </c>
      <c r="B262" s="7" t="s">
        <v>78</v>
      </c>
      <c r="C262" s="7" t="s">
        <v>276</v>
      </c>
      <c r="D262" s="7" t="s">
        <v>1100</v>
      </c>
      <c r="E262" s="7" t="s">
        <v>1101</v>
      </c>
      <c r="F262" s="7" t="s">
        <v>17</v>
      </c>
      <c r="G262" s="7" t="s">
        <v>1102</v>
      </c>
      <c r="H262" s="7" t="s">
        <v>1103</v>
      </c>
      <c r="I262" s="7" t="s">
        <v>84</v>
      </c>
      <c r="J262" s="7" t="s">
        <v>85</v>
      </c>
      <c r="K262" s="8" t="n">
        <v>0</v>
      </c>
      <c r="L262" s="7"/>
      <c r="M262" s="8" t="n">
        <v>0</v>
      </c>
      <c r="N262" s="7"/>
      <c r="O262" s="7" t="s">
        <v>1104</v>
      </c>
      <c r="P262" s="7" t="s">
        <v>87</v>
      </c>
      <c r="Q262" s="8" t="s">
        <v>509</v>
      </c>
      <c r="R262" s="8" t="s">
        <v>1105</v>
      </c>
      <c r="S262" s="8" t="s">
        <v>647</v>
      </c>
      <c r="T262" s="8" t="s">
        <v>100</v>
      </c>
      <c r="U262" s="7" t="s">
        <v>87</v>
      </c>
      <c r="V262" s="7" t="s">
        <v>92</v>
      </c>
      <c r="W262" s="7"/>
      <c r="X262" s="7"/>
      <c r="Y262" s="7" t="s">
        <v>125</v>
      </c>
      <c r="Z262" s="8" t="s">
        <v>94</v>
      </c>
      <c r="AA262" s="7"/>
      <c r="AB262" s="7"/>
      <c r="AC262" s="7"/>
      <c r="AD262" s="7"/>
      <c r="AE262" s="8"/>
      <c r="AF262" s="9" t="s">
        <v>726</v>
      </c>
      <c r="AG262" s="9" t="s">
        <v>814</v>
      </c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 t="s">
        <v>97</v>
      </c>
      <c r="BN262" s="7" t="s">
        <v>97</v>
      </c>
      <c r="BO262" s="7"/>
      <c r="BP262" s="7"/>
      <c r="BQ262" s="7"/>
      <c r="BR262" s="7"/>
      <c r="BS262" s="7"/>
      <c r="BT262" s="7"/>
      <c r="BU262" s="7"/>
      <c r="BV262" s="7"/>
      <c r="BW262" s="7"/>
      <c r="BX262" s="7" t="s">
        <v>98</v>
      </c>
      <c r="BY262" s="7" t="s">
        <v>98</v>
      </c>
      <c r="BZ262" s="7" t="s">
        <v>98</v>
      </c>
      <c r="CA262" s="7" t="s">
        <v>98</v>
      </c>
      <c r="CB262" s="7" t="s">
        <v>98</v>
      </c>
      <c r="CC262" s="7" t="n">
        <v>35</v>
      </c>
      <c r="CD262" s="7" t="n">
        <v>35</v>
      </c>
      <c r="CE262" s="7" t="s">
        <v>98</v>
      </c>
      <c r="CF262" s="7" t="s">
        <v>98</v>
      </c>
      <c r="CG262" s="7"/>
      <c r="CH262" s="7"/>
      <c r="CI262" s="6" t="n">
        <f aca="false">SUMIF($AH262:$CH262,35,Base!$B$5:$BB$5)*7*$Z262</f>
        <v>140</v>
      </c>
      <c r="CJ262" s="6" t="n">
        <f aca="false">SUMIF($AH262:$CH262,"PR",Base!$B$5:$BB$5)*7*$Z262</f>
        <v>462</v>
      </c>
      <c r="CK262" s="6"/>
      <c r="CL262" s="6"/>
    </row>
    <row r="263" customFormat="false" ht="13.8" hidden="false" customHeight="false" outlineLevel="0" collapsed="false">
      <c r="A263" s="7" t="s">
        <v>77</v>
      </c>
      <c r="B263" s="7" t="s">
        <v>78</v>
      </c>
      <c r="C263" s="7" t="s">
        <v>276</v>
      </c>
      <c r="D263" s="7" t="s">
        <v>1100</v>
      </c>
      <c r="E263" s="7" t="s">
        <v>1101</v>
      </c>
      <c r="F263" s="7" t="s">
        <v>17</v>
      </c>
      <c r="G263" s="7" t="s">
        <v>1102</v>
      </c>
      <c r="H263" s="7" t="s">
        <v>1103</v>
      </c>
      <c r="I263" s="7" t="s">
        <v>84</v>
      </c>
      <c r="J263" s="7" t="s">
        <v>85</v>
      </c>
      <c r="K263" s="8" t="n">
        <v>0</v>
      </c>
      <c r="L263" s="7"/>
      <c r="M263" s="8" t="n">
        <v>0</v>
      </c>
      <c r="N263" s="7"/>
      <c r="O263" s="7" t="s">
        <v>1104</v>
      </c>
      <c r="P263" s="7" t="s">
        <v>87</v>
      </c>
      <c r="Q263" s="8" t="s">
        <v>509</v>
      </c>
      <c r="R263" s="8" t="s">
        <v>1105</v>
      </c>
      <c r="S263" s="8" t="s">
        <v>647</v>
      </c>
      <c r="T263" s="8" t="s">
        <v>100</v>
      </c>
      <c r="U263" s="7" t="s">
        <v>87</v>
      </c>
      <c r="V263" s="7" t="s">
        <v>92</v>
      </c>
      <c r="W263" s="7"/>
      <c r="X263" s="7"/>
      <c r="Y263" s="7" t="s">
        <v>112</v>
      </c>
      <c r="Z263" s="8" t="s">
        <v>178</v>
      </c>
      <c r="AA263" s="7"/>
      <c r="AB263" s="7"/>
      <c r="AC263" s="7"/>
      <c r="AD263" s="7"/>
      <c r="AE263" s="8"/>
      <c r="AF263" s="9" t="s">
        <v>726</v>
      </c>
      <c r="AG263" s="9" t="s">
        <v>814</v>
      </c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 t="s">
        <v>97</v>
      </c>
      <c r="BN263" s="7" t="s">
        <v>97</v>
      </c>
      <c r="BO263" s="7"/>
      <c r="BP263" s="7"/>
      <c r="BQ263" s="7"/>
      <c r="BR263" s="7"/>
      <c r="BS263" s="7"/>
      <c r="BT263" s="7"/>
      <c r="BU263" s="7"/>
      <c r="BV263" s="7"/>
      <c r="BW263" s="7"/>
      <c r="BX263" s="7" t="s">
        <v>98</v>
      </c>
      <c r="BY263" s="7" t="s">
        <v>98</v>
      </c>
      <c r="BZ263" s="7" t="s">
        <v>98</v>
      </c>
      <c r="CA263" s="7" t="s">
        <v>98</v>
      </c>
      <c r="CB263" s="7" t="s">
        <v>98</v>
      </c>
      <c r="CC263" s="7" t="n">
        <v>35</v>
      </c>
      <c r="CD263" s="7" t="n">
        <v>35</v>
      </c>
      <c r="CE263" s="7" t="s">
        <v>98</v>
      </c>
      <c r="CF263" s="7" t="s">
        <v>98</v>
      </c>
      <c r="CG263" s="7"/>
      <c r="CH263" s="7"/>
      <c r="CI263" s="6" t="n">
        <f aca="false">SUMIF($AH263:$CH263,35,Base!$B$5:$BB$5)*7*$Z263</f>
        <v>350</v>
      </c>
      <c r="CJ263" s="6" t="n">
        <f aca="false">SUMIF($AH263:$CH263,"PR",Base!$B$5:$BB$5)*7*$Z263</f>
        <v>1155</v>
      </c>
      <c r="CK263" s="6"/>
      <c r="CL263" s="6"/>
    </row>
    <row r="264" customFormat="false" ht="13.8" hidden="false" customHeight="false" outlineLevel="0" collapsed="false">
      <c r="A264" s="7" t="s">
        <v>77</v>
      </c>
      <c r="B264" s="7" t="s">
        <v>78</v>
      </c>
      <c r="C264" s="7" t="s">
        <v>276</v>
      </c>
      <c r="D264" s="7" t="s">
        <v>1100</v>
      </c>
      <c r="E264" s="7" t="s">
        <v>1101</v>
      </c>
      <c r="F264" s="7" t="s">
        <v>17</v>
      </c>
      <c r="G264" s="7" t="s">
        <v>1102</v>
      </c>
      <c r="H264" s="7" t="s">
        <v>1103</v>
      </c>
      <c r="I264" s="7" t="s">
        <v>84</v>
      </c>
      <c r="J264" s="7" t="s">
        <v>85</v>
      </c>
      <c r="K264" s="8" t="n">
        <v>0</v>
      </c>
      <c r="L264" s="7"/>
      <c r="M264" s="8" t="n">
        <v>0</v>
      </c>
      <c r="N264" s="7"/>
      <c r="O264" s="7" t="s">
        <v>1104</v>
      </c>
      <c r="P264" s="7" t="s">
        <v>87</v>
      </c>
      <c r="Q264" s="8" t="s">
        <v>509</v>
      </c>
      <c r="R264" s="8" t="s">
        <v>1105</v>
      </c>
      <c r="S264" s="8" t="s">
        <v>647</v>
      </c>
      <c r="T264" s="8" t="s">
        <v>100</v>
      </c>
      <c r="U264" s="7" t="s">
        <v>87</v>
      </c>
      <c r="V264" s="7" t="s">
        <v>92</v>
      </c>
      <c r="W264" s="7"/>
      <c r="X264" s="7"/>
      <c r="Y264" s="7" t="s">
        <v>102</v>
      </c>
      <c r="Z264" s="8" t="s">
        <v>155</v>
      </c>
      <c r="AA264" s="7"/>
      <c r="AB264" s="7"/>
      <c r="AC264" s="7"/>
      <c r="AD264" s="7"/>
      <c r="AE264" s="8"/>
      <c r="AF264" s="9" t="s">
        <v>726</v>
      </c>
      <c r="AG264" s="9" t="s">
        <v>814</v>
      </c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 t="s">
        <v>97</v>
      </c>
      <c r="BN264" s="7" t="s">
        <v>97</v>
      </c>
      <c r="BO264" s="7"/>
      <c r="BP264" s="7"/>
      <c r="BQ264" s="7"/>
      <c r="BR264" s="7"/>
      <c r="BS264" s="7"/>
      <c r="BT264" s="7"/>
      <c r="BU264" s="7"/>
      <c r="BV264" s="7"/>
      <c r="BW264" s="7"/>
      <c r="BX264" s="7" t="s">
        <v>98</v>
      </c>
      <c r="BY264" s="7" t="s">
        <v>98</v>
      </c>
      <c r="BZ264" s="7" t="s">
        <v>98</v>
      </c>
      <c r="CA264" s="7" t="s">
        <v>98</v>
      </c>
      <c r="CB264" s="7" t="s">
        <v>98</v>
      </c>
      <c r="CC264" s="7" t="n">
        <v>35</v>
      </c>
      <c r="CD264" s="7" t="n">
        <v>35</v>
      </c>
      <c r="CE264" s="7" t="s">
        <v>98</v>
      </c>
      <c r="CF264" s="7" t="s">
        <v>98</v>
      </c>
      <c r="CG264" s="7"/>
      <c r="CH264" s="7"/>
      <c r="CI264" s="6" t="n">
        <f aca="false">SUMIF($AH264:$CH264,35,Base!$B$5:$BB$5)*7*$Z264</f>
        <v>210</v>
      </c>
      <c r="CJ264" s="6" t="n">
        <f aca="false">SUMIF($AH264:$CH264,"PR",Base!$B$5:$BB$5)*7*$Z264</f>
        <v>693</v>
      </c>
      <c r="CK264" s="6"/>
      <c r="CL264" s="6"/>
    </row>
    <row r="265" customFormat="false" ht="13.8" hidden="false" customHeight="false" outlineLevel="0" collapsed="false">
      <c r="A265" s="7" t="s">
        <v>77</v>
      </c>
      <c r="B265" s="7" t="s">
        <v>78</v>
      </c>
      <c r="C265" s="7" t="s">
        <v>276</v>
      </c>
      <c r="D265" s="7" t="s">
        <v>1106</v>
      </c>
      <c r="E265" s="7" t="s">
        <v>1107</v>
      </c>
      <c r="F265" s="7" t="s">
        <v>17</v>
      </c>
      <c r="G265" s="7" t="s">
        <v>1102</v>
      </c>
      <c r="H265" s="7" t="s">
        <v>1103</v>
      </c>
      <c r="I265" s="7" t="s">
        <v>84</v>
      </c>
      <c r="J265" s="7" t="s">
        <v>85</v>
      </c>
      <c r="K265" s="8" t="n">
        <v>0</v>
      </c>
      <c r="L265" s="7"/>
      <c r="M265" s="8" t="n">
        <v>0</v>
      </c>
      <c r="N265" s="7"/>
      <c r="O265" s="7" t="s">
        <v>1104</v>
      </c>
      <c r="P265" s="7" t="s">
        <v>87</v>
      </c>
      <c r="Q265" s="8" t="s">
        <v>1108</v>
      </c>
      <c r="R265" s="8" t="s">
        <v>362</v>
      </c>
      <c r="S265" s="8" t="s">
        <v>647</v>
      </c>
      <c r="T265" s="8" t="s">
        <v>100</v>
      </c>
      <c r="U265" s="7" t="s">
        <v>87</v>
      </c>
      <c r="V265" s="7" t="s">
        <v>92</v>
      </c>
      <c r="W265" s="7"/>
      <c r="X265" s="7"/>
      <c r="Y265" s="7" t="s">
        <v>125</v>
      </c>
      <c r="Z265" s="8" t="s">
        <v>94</v>
      </c>
      <c r="AA265" s="7"/>
      <c r="AB265" s="7"/>
      <c r="AC265" s="7"/>
      <c r="AD265" s="7"/>
      <c r="AE265" s="8"/>
      <c r="AF265" s="9" t="s">
        <v>707</v>
      </c>
      <c r="AG265" s="9" t="s">
        <v>1109</v>
      </c>
      <c r="AH265" s="7"/>
      <c r="AI265" s="7"/>
      <c r="AJ265" s="7"/>
      <c r="AK265" s="7"/>
      <c r="AL265" s="7"/>
      <c r="AM265" s="7" t="s">
        <v>98</v>
      </c>
      <c r="AN265" s="7" t="s">
        <v>98</v>
      </c>
      <c r="AO265" s="7" t="s">
        <v>98</v>
      </c>
      <c r="AP265" s="7" t="s">
        <v>98</v>
      </c>
      <c r="AQ265" s="7" t="n">
        <v>35</v>
      </c>
      <c r="AR265" s="7" t="n">
        <v>35</v>
      </c>
      <c r="AS265" s="7" t="s">
        <v>98</v>
      </c>
      <c r="AT265" s="7" t="s">
        <v>98</v>
      </c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 t="s">
        <v>97</v>
      </c>
      <c r="BN265" s="7" t="s">
        <v>97</v>
      </c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6" t="n">
        <f aca="false">SUMIF($AH265:$CH265,35,Base!$B$5:$BB$5)*7*$Z265</f>
        <v>140</v>
      </c>
      <c r="CJ265" s="6" t="n">
        <f aca="false">SUMIF($AH265:$CH265,"PR",Base!$B$5:$BB$5)*7*$Z265</f>
        <v>420</v>
      </c>
      <c r="CK265" s="6"/>
      <c r="CL265" s="6"/>
    </row>
    <row r="266" customFormat="false" ht="13.8" hidden="false" customHeight="false" outlineLevel="0" collapsed="false">
      <c r="A266" s="7" t="s">
        <v>77</v>
      </c>
      <c r="B266" s="7" t="s">
        <v>78</v>
      </c>
      <c r="C266" s="7" t="s">
        <v>276</v>
      </c>
      <c r="D266" s="7" t="s">
        <v>1106</v>
      </c>
      <c r="E266" s="7" t="s">
        <v>1107</v>
      </c>
      <c r="F266" s="7" t="s">
        <v>17</v>
      </c>
      <c r="G266" s="7" t="s">
        <v>1102</v>
      </c>
      <c r="H266" s="7" t="s">
        <v>1103</v>
      </c>
      <c r="I266" s="7" t="s">
        <v>84</v>
      </c>
      <c r="J266" s="7" t="s">
        <v>85</v>
      </c>
      <c r="K266" s="8" t="n">
        <v>0</v>
      </c>
      <c r="L266" s="7"/>
      <c r="M266" s="8" t="n">
        <v>0</v>
      </c>
      <c r="N266" s="7"/>
      <c r="O266" s="7" t="s">
        <v>1104</v>
      </c>
      <c r="P266" s="7" t="s">
        <v>87</v>
      </c>
      <c r="Q266" s="8" t="s">
        <v>1108</v>
      </c>
      <c r="R266" s="8" t="s">
        <v>362</v>
      </c>
      <c r="S266" s="8" t="s">
        <v>647</v>
      </c>
      <c r="T266" s="8" t="s">
        <v>100</v>
      </c>
      <c r="U266" s="7" t="s">
        <v>87</v>
      </c>
      <c r="V266" s="7" t="s">
        <v>92</v>
      </c>
      <c r="W266" s="7"/>
      <c r="X266" s="7"/>
      <c r="Y266" s="7" t="s">
        <v>112</v>
      </c>
      <c r="Z266" s="8" t="s">
        <v>178</v>
      </c>
      <c r="AA266" s="7"/>
      <c r="AB266" s="7"/>
      <c r="AC266" s="7"/>
      <c r="AD266" s="7"/>
      <c r="AE266" s="8"/>
      <c r="AF266" s="9" t="s">
        <v>707</v>
      </c>
      <c r="AG266" s="9" t="s">
        <v>1109</v>
      </c>
      <c r="AH266" s="7"/>
      <c r="AI266" s="7"/>
      <c r="AJ266" s="7"/>
      <c r="AK266" s="7"/>
      <c r="AL266" s="7"/>
      <c r="AM266" s="7" t="s">
        <v>98</v>
      </c>
      <c r="AN266" s="7" t="s">
        <v>98</v>
      </c>
      <c r="AO266" s="7" t="s">
        <v>98</v>
      </c>
      <c r="AP266" s="7" t="s">
        <v>98</v>
      </c>
      <c r="AQ266" s="7" t="n">
        <v>35</v>
      </c>
      <c r="AR266" s="7" t="n">
        <v>35</v>
      </c>
      <c r="AS266" s="7" t="s">
        <v>98</v>
      </c>
      <c r="AT266" s="7" t="s">
        <v>98</v>
      </c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 t="s">
        <v>97</v>
      </c>
      <c r="BN266" s="7" t="s">
        <v>97</v>
      </c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6" t="n">
        <f aca="false">SUMIF($AH266:$CH266,35,Base!$B$5:$BB$5)*7*$Z266</f>
        <v>350</v>
      </c>
      <c r="CJ266" s="6" t="n">
        <f aca="false">SUMIF($AH266:$CH266,"PR",Base!$B$5:$BB$5)*7*$Z266</f>
        <v>1050</v>
      </c>
      <c r="CK266" s="6"/>
      <c r="CL266" s="6"/>
    </row>
    <row r="267" customFormat="false" ht="13.8" hidden="false" customHeight="false" outlineLevel="0" collapsed="false">
      <c r="A267" s="7" t="s">
        <v>77</v>
      </c>
      <c r="B267" s="7" t="s">
        <v>78</v>
      </c>
      <c r="C267" s="7" t="s">
        <v>276</v>
      </c>
      <c r="D267" s="7" t="s">
        <v>1106</v>
      </c>
      <c r="E267" s="7" t="s">
        <v>1107</v>
      </c>
      <c r="F267" s="7" t="s">
        <v>17</v>
      </c>
      <c r="G267" s="7" t="s">
        <v>1102</v>
      </c>
      <c r="H267" s="7" t="s">
        <v>1103</v>
      </c>
      <c r="I267" s="7" t="s">
        <v>84</v>
      </c>
      <c r="J267" s="7" t="s">
        <v>85</v>
      </c>
      <c r="K267" s="8" t="n">
        <v>0</v>
      </c>
      <c r="L267" s="7"/>
      <c r="M267" s="8" t="n">
        <v>0</v>
      </c>
      <c r="N267" s="7"/>
      <c r="O267" s="7" t="s">
        <v>1104</v>
      </c>
      <c r="P267" s="7" t="s">
        <v>87</v>
      </c>
      <c r="Q267" s="8" t="s">
        <v>1108</v>
      </c>
      <c r="R267" s="8" t="s">
        <v>362</v>
      </c>
      <c r="S267" s="8" t="s">
        <v>647</v>
      </c>
      <c r="T267" s="8" t="s">
        <v>100</v>
      </c>
      <c r="U267" s="7" t="s">
        <v>87</v>
      </c>
      <c r="V267" s="7" t="s">
        <v>92</v>
      </c>
      <c r="W267" s="7"/>
      <c r="X267" s="7"/>
      <c r="Y267" s="7" t="s">
        <v>102</v>
      </c>
      <c r="Z267" s="8" t="s">
        <v>155</v>
      </c>
      <c r="AA267" s="7"/>
      <c r="AB267" s="7"/>
      <c r="AC267" s="7"/>
      <c r="AD267" s="7"/>
      <c r="AE267" s="8"/>
      <c r="AF267" s="9" t="s">
        <v>707</v>
      </c>
      <c r="AG267" s="9" t="s">
        <v>1109</v>
      </c>
      <c r="AH267" s="7"/>
      <c r="AI267" s="7"/>
      <c r="AJ267" s="7"/>
      <c r="AK267" s="7"/>
      <c r="AL267" s="7"/>
      <c r="AM267" s="7" t="s">
        <v>98</v>
      </c>
      <c r="AN267" s="7" t="s">
        <v>98</v>
      </c>
      <c r="AO267" s="7" t="s">
        <v>98</v>
      </c>
      <c r="AP267" s="7" t="s">
        <v>98</v>
      </c>
      <c r="AQ267" s="7" t="n">
        <v>35</v>
      </c>
      <c r="AR267" s="7" t="n">
        <v>35</v>
      </c>
      <c r="AS267" s="7" t="s">
        <v>98</v>
      </c>
      <c r="AT267" s="7" t="s">
        <v>98</v>
      </c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 t="s">
        <v>97</v>
      </c>
      <c r="BN267" s="7" t="s">
        <v>97</v>
      </c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6" t="n">
        <f aca="false">SUMIF($AH267:$CH267,35,Base!$B$5:$BB$5)*7*$Z267</f>
        <v>210</v>
      </c>
      <c r="CJ267" s="6" t="n">
        <f aca="false">SUMIF($AH267:$CH267,"PR",Base!$B$5:$BB$5)*7*$Z267</f>
        <v>630</v>
      </c>
      <c r="CK267" s="6"/>
      <c r="CL267" s="6"/>
    </row>
    <row r="268" customFormat="false" ht="13.8" hidden="false" customHeight="false" outlineLevel="0" collapsed="false">
      <c r="A268" s="7" t="s">
        <v>77</v>
      </c>
      <c r="B268" s="7" t="s">
        <v>78</v>
      </c>
      <c r="C268" s="7" t="s">
        <v>118</v>
      </c>
      <c r="D268" s="7" t="s">
        <v>1110</v>
      </c>
      <c r="E268" s="7" t="s">
        <v>1111</v>
      </c>
      <c r="F268" s="7" t="s">
        <v>17</v>
      </c>
      <c r="G268" s="7" t="s">
        <v>1112</v>
      </c>
      <c r="H268" s="7" t="s">
        <v>1113</v>
      </c>
      <c r="I268" s="7" t="s">
        <v>84</v>
      </c>
      <c r="J268" s="7" t="s">
        <v>85</v>
      </c>
      <c r="K268" s="8" t="n">
        <v>0</v>
      </c>
      <c r="L268" s="7"/>
      <c r="M268" s="8" t="n">
        <v>0</v>
      </c>
      <c r="N268" s="7"/>
      <c r="O268" s="7" t="s">
        <v>1114</v>
      </c>
      <c r="P268" s="7" t="s">
        <v>87</v>
      </c>
      <c r="Q268" s="8" t="s">
        <v>545</v>
      </c>
      <c r="R268" s="8" t="s">
        <v>1115</v>
      </c>
      <c r="S268" s="8" t="s">
        <v>647</v>
      </c>
      <c r="T268" s="8" t="s">
        <v>100</v>
      </c>
      <c r="U268" s="7" t="s">
        <v>87</v>
      </c>
      <c r="V268" s="7" t="s">
        <v>92</v>
      </c>
      <c r="W268" s="7"/>
      <c r="X268" s="7"/>
      <c r="Y268" s="7" t="s">
        <v>125</v>
      </c>
      <c r="Z268" s="8" t="s">
        <v>94</v>
      </c>
      <c r="AA268" s="7"/>
      <c r="AB268" s="7"/>
      <c r="AC268" s="7"/>
      <c r="AD268" s="7"/>
      <c r="AE268" s="8"/>
      <c r="AF268" s="9" t="s">
        <v>1116</v>
      </c>
      <c r="AG268" s="9" t="s">
        <v>1117</v>
      </c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 t="s">
        <v>97</v>
      </c>
      <c r="BN268" s="7" t="s">
        <v>97</v>
      </c>
      <c r="BO268" s="7"/>
      <c r="BP268" s="7"/>
      <c r="BQ268" s="7"/>
      <c r="BR268" s="7"/>
      <c r="BS268" s="7"/>
      <c r="BT268" s="7"/>
      <c r="BU268" s="7"/>
      <c r="BV268" s="7"/>
      <c r="BW268" s="7" t="s">
        <v>98</v>
      </c>
      <c r="BX268" s="7" t="s">
        <v>98</v>
      </c>
      <c r="BY268" s="7" t="s">
        <v>98</v>
      </c>
      <c r="BZ268" s="7" t="s">
        <v>98</v>
      </c>
      <c r="CA268" s="7" t="s">
        <v>98</v>
      </c>
      <c r="CB268" s="7" t="s">
        <v>98</v>
      </c>
      <c r="CC268" s="7" t="n">
        <v>35</v>
      </c>
      <c r="CD268" s="7" t="n">
        <v>35</v>
      </c>
      <c r="CE268" s="7" t="s">
        <v>98</v>
      </c>
      <c r="CF268" s="7" t="s">
        <v>98</v>
      </c>
      <c r="CG268" s="7"/>
      <c r="CH268" s="7"/>
      <c r="CI268" s="6" t="n">
        <f aca="false">SUMIF($AH268:$CH268,35,Base!$B$5:$BB$5)*7*$Z268</f>
        <v>140</v>
      </c>
      <c r="CJ268" s="6" t="n">
        <f aca="false">SUMIF($AH268:$CH268,"PR",Base!$B$5:$BB$5)*7*$Z268</f>
        <v>532</v>
      </c>
      <c r="CK268" s="6"/>
      <c r="CL268" s="6"/>
    </row>
    <row r="269" customFormat="false" ht="13.8" hidden="false" customHeight="false" outlineLevel="0" collapsed="false">
      <c r="A269" s="7" t="s">
        <v>77</v>
      </c>
      <c r="B269" s="7" t="s">
        <v>78</v>
      </c>
      <c r="C269" s="7" t="s">
        <v>118</v>
      </c>
      <c r="D269" s="7" t="s">
        <v>1110</v>
      </c>
      <c r="E269" s="7" t="s">
        <v>1111</v>
      </c>
      <c r="F269" s="7" t="s">
        <v>17</v>
      </c>
      <c r="G269" s="7" t="s">
        <v>1112</v>
      </c>
      <c r="H269" s="7" t="s">
        <v>1113</v>
      </c>
      <c r="I269" s="7" t="s">
        <v>84</v>
      </c>
      <c r="J269" s="7" t="s">
        <v>85</v>
      </c>
      <c r="K269" s="8" t="n">
        <v>0</v>
      </c>
      <c r="L269" s="7"/>
      <c r="M269" s="8" t="n">
        <v>0</v>
      </c>
      <c r="N269" s="7"/>
      <c r="O269" s="7" t="s">
        <v>1114</v>
      </c>
      <c r="P269" s="7" t="s">
        <v>87</v>
      </c>
      <c r="Q269" s="8" t="s">
        <v>545</v>
      </c>
      <c r="R269" s="8" t="s">
        <v>1115</v>
      </c>
      <c r="S269" s="8" t="s">
        <v>647</v>
      </c>
      <c r="T269" s="8" t="s">
        <v>100</v>
      </c>
      <c r="U269" s="7" t="s">
        <v>87</v>
      </c>
      <c r="V269" s="7" t="s">
        <v>92</v>
      </c>
      <c r="W269" s="7"/>
      <c r="X269" s="7"/>
      <c r="Y269" s="7" t="s">
        <v>112</v>
      </c>
      <c r="Z269" s="8" t="s">
        <v>178</v>
      </c>
      <c r="AA269" s="7"/>
      <c r="AB269" s="7"/>
      <c r="AC269" s="7"/>
      <c r="AD269" s="7"/>
      <c r="AE269" s="8"/>
      <c r="AF269" s="9" t="s">
        <v>1116</v>
      </c>
      <c r="AG269" s="9" t="s">
        <v>1117</v>
      </c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 t="s">
        <v>97</v>
      </c>
      <c r="BN269" s="7" t="s">
        <v>97</v>
      </c>
      <c r="BO269" s="7"/>
      <c r="BP269" s="7"/>
      <c r="BQ269" s="7"/>
      <c r="BR269" s="7"/>
      <c r="BS269" s="7"/>
      <c r="BT269" s="7"/>
      <c r="BU269" s="7"/>
      <c r="BV269" s="7"/>
      <c r="BW269" s="7" t="s">
        <v>98</v>
      </c>
      <c r="BX269" s="7" t="s">
        <v>98</v>
      </c>
      <c r="BY269" s="7" t="s">
        <v>98</v>
      </c>
      <c r="BZ269" s="7" t="s">
        <v>98</v>
      </c>
      <c r="CA269" s="7" t="s">
        <v>98</v>
      </c>
      <c r="CB269" s="7" t="s">
        <v>98</v>
      </c>
      <c r="CC269" s="7" t="n">
        <v>35</v>
      </c>
      <c r="CD269" s="7" t="n">
        <v>35</v>
      </c>
      <c r="CE269" s="7" t="s">
        <v>98</v>
      </c>
      <c r="CF269" s="7" t="s">
        <v>98</v>
      </c>
      <c r="CG269" s="7"/>
      <c r="CH269" s="7"/>
      <c r="CI269" s="6" t="n">
        <f aca="false">SUMIF($AH269:$CH269,35,Base!$B$5:$BB$5)*7*$Z269</f>
        <v>350</v>
      </c>
      <c r="CJ269" s="6" t="n">
        <f aca="false">SUMIF($AH269:$CH269,"PR",Base!$B$5:$BB$5)*7*$Z269</f>
        <v>1330</v>
      </c>
      <c r="CK269" s="6"/>
      <c r="CL269" s="6"/>
    </row>
    <row r="270" customFormat="false" ht="13.8" hidden="false" customHeight="false" outlineLevel="0" collapsed="false">
      <c r="A270" s="7" t="s">
        <v>77</v>
      </c>
      <c r="B270" s="7" t="s">
        <v>78</v>
      </c>
      <c r="C270" s="7" t="s">
        <v>118</v>
      </c>
      <c r="D270" s="7" t="s">
        <v>1110</v>
      </c>
      <c r="E270" s="7" t="s">
        <v>1111</v>
      </c>
      <c r="F270" s="7" t="s">
        <v>17</v>
      </c>
      <c r="G270" s="7" t="s">
        <v>1112</v>
      </c>
      <c r="H270" s="7" t="s">
        <v>1113</v>
      </c>
      <c r="I270" s="7" t="s">
        <v>84</v>
      </c>
      <c r="J270" s="7" t="s">
        <v>85</v>
      </c>
      <c r="K270" s="8" t="n">
        <v>0</v>
      </c>
      <c r="L270" s="7"/>
      <c r="M270" s="8" t="n">
        <v>0</v>
      </c>
      <c r="N270" s="7"/>
      <c r="O270" s="7" t="s">
        <v>1114</v>
      </c>
      <c r="P270" s="7" t="s">
        <v>87</v>
      </c>
      <c r="Q270" s="8" t="s">
        <v>545</v>
      </c>
      <c r="R270" s="8" t="s">
        <v>1115</v>
      </c>
      <c r="S270" s="8" t="s">
        <v>647</v>
      </c>
      <c r="T270" s="8" t="s">
        <v>100</v>
      </c>
      <c r="U270" s="7" t="s">
        <v>87</v>
      </c>
      <c r="V270" s="7" t="s">
        <v>92</v>
      </c>
      <c r="W270" s="7"/>
      <c r="X270" s="7"/>
      <c r="Y270" s="7" t="s">
        <v>102</v>
      </c>
      <c r="Z270" s="8" t="s">
        <v>155</v>
      </c>
      <c r="AA270" s="7"/>
      <c r="AB270" s="7"/>
      <c r="AC270" s="7"/>
      <c r="AD270" s="7"/>
      <c r="AE270" s="8"/>
      <c r="AF270" s="9" t="s">
        <v>1116</v>
      </c>
      <c r="AG270" s="9" t="s">
        <v>1117</v>
      </c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 t="s">
        <v>97</v>
      </c>
      <c r="BN270" s="7" t="s">
        <v>97</v>
      </c>
      <c r="BO270" s="7"/>
      <c r="BP270" s="7"/>
      <c r="BQ270" s="7"/>
      <c r="BR270" s="7"/>
      <c r="BS270" s="7"/>
      <c r="BT270" s="7"/>
      <c r="BU270" s="7"/>
      <c r="BV270" s="7"/>
      <c r="BW270" s="7" t="s">
        <v>98</v>
      </c>
      <c r="BX270" s="7" t="s">
        <v>98</v>
      </c>
      <c r="BY270" s="7" t="s">
        <v>98</v>
      </c>
      <c r="BZ270" s="7" t="s">
        <v>98</v>
      </c>
      <c r="CA270" s="7" t="s">
        <v>98</v>
      </c>
      <c r="CB270" s="7" t="s">
        <v>98</v>
      </c>
      <c r="CC270" s="7" t="n">
        <v>35</v>
      </c>
      <c r="CD270" s="7" t="n">
        <v>35</v>
      </c>
      <c r="CE270" s="7" t="s">
        <v>98</v>
      </c>
      <c r="CF270" s="7" t="s">
        <v>98</v>
      </c>
      <c r="CG270" s="7"/>
      <c r="CH270" s="7"/>
      <c r="CI270" s="6" t="n">
        <f aca="false">SUMIF($AH270:$CH270,35,Base!$B$5:$BB$5)*7*$Z270</f>
        <v>210</v>
      </c>
      <c r="CJ270" s="6" t="n">
        <f aca="false">SUMIF($AH270:$CH270,"PR",Base!$B$5:$BB$5)*7*$Z270</f>
        <v>798</v>
      </c>
      <c r="CK270" s="6"/>
      <c r="CL270" s="6"/>
    </row>
    <row r="271" customFormat="false" ht="13.8" hidden="false" customHeight="false" outlineLevel="0" collapsed="false">
      <c r="A271" s="7" t="s">
        <v>77</v>
      </c>
      <c r="B271" s="7" t="s">
        <v>78</v>
      </c>
      <c r="C271" s="7" t="s">
        <v>118</v>
      </c>
      <c r="D271" s="7" t="s">
        <v>1118</v>
      </c>
      <c r="E271" s="7" t="s">
        <v>1119</v>
      </c>
      <c r="F271" s="7" t="s">
        <v>17</v>
      </c>
      <c r="G271" s="7" t="s">
        <v>1120</v>
      </c>
      <c r="H271" s="7" t="s">
        <v>1113</v>
      </c>
      <c r="I271" s="7" t="s">
        <v>84</v>
      </c>
      <c r="J271" s="7" t="s">
        <v>85</v>
      </c>
      <c r="K271" s="8" t="n">
        <v>0</v>
      </c>
      <c r="L271" s="7"/>
      <c r="M271" s="8" t="n">
        <v>0</v>
      </c>
      <c r="N271" s="7"/>
      <c r="O271" s="7" t="s">
        <v>1114</v>
      </c>
      <c r="P271" s="7" t="s">
        <v>87</v>
      </c>
      <c r="Q271" s="8" t="s">
        <v>157</v>
      </c>
      <c r="R271" s="8" t="s">
        <v>533</v>
      </c>
      <c r="S271" s="8" t="s">
        <v>647</v>
      </c>
      <c r="T271" s="8" t="s">
        <v>100</v>
      </c>
      <c r="U271" s="7" t="s">
        <v>87</v>
      </c>
      <c r="V271" s="7" t="s">
        <v>92</v>
      </c>
      <c r="W271" s="7"/>
      <c r="X271" s="7"/>
      <c r="Y271" s="7" t="s">
        <v>125</v>
      </c>
      <c r="Z271" s="8" t="s">
        <v>94</v>
      </c>
      <c r="AA271" s="7"/>
      <c r="AB271" s="7"/>
      <c r="AC271" s="7"/>
      <c r="AD271" s="7"/>
      <c r="AE271" s="8"/>
      <c r="AF271" s="9" t="s">
        <v>1121</v>
      </c>
      <c r="AG271" s="9" t="s">
        <v>1109</v>
      </c>
      <c r="AH271" s="7"/>
      <c r="AI271" s="7"/>
      <c r="AJ271" s="7"/>
      <c r="AK271" s="7"/>
      <c r="AL271" s="7" t="s">
        <v>98</v>
      </c>
      <c r="AM271" s="7" t="s">
        <v>98</v>
      </c>
      <c r="AN271" s="7" t="s">
        <v>98</v>
      </c>
      <c r="AO271" s="7" t="s">
        <v>98</v>
      </c>
      <c r="AP271" s="7" t="s">
        <v>98</v>
      </c>
      <c r="AQ271" s="7" t="n">
        <v>35</v>
      </c>
      <c r="AR271" s="7" t="n">
        <v>35</v>
      </c>
      <c r="AS271" s="7" t="s">
        <v>98</v>
      </c>
      <c r="AT271" s="7" t="s">
        <v>98</v>
      </c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 t="s">
        <v>97</v>
      </c>
      <c r="BN271" s="7" t="s">
        <v>97</v>
      </c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6" t="n">
        <f aca="false">SUMIF($AH271:$CH271,35,Base!$B$5:$BB$5)*7*$Z271</f>
        <v>140</v>
      </c>
      <c r="CJ271" s="6" t="n">
        <f aca="false">SUMIF($AH271:$CH271,"PR",Base!$B$5:$BB$5)*7*$Z271</f>
        <v>490</v>
      </c>
      <c r="CK271" s="6"/>
      <c r="CL271" s="6"/>
    </row>
    <row r="272" customFormat="false" ht="13.8" hidden="false" customHeight="false" outlineLevel="0" collapsed="false">
      <c r="A272" s="7" t="s">
        <v>77</v>
      </c>
      <c r="B272" s="7" t="s">
        <v>78</v>
      </c>
      <c r="C272" s="7" t="s">
        <v>118</v>
      </c>
      <c r="D272" s="7" t="s">
        <v>1118</v>
      </c>
      <c r="E272" s="7" t="s">
        <v>1119</v>
      </c>
      <c r="F272" s="7" t="s">
        <v>17</v>
      </c>
      <c r="G272" s="7" t="s">
        <v>1120</v>
      </c>
      <c r="H272" s="7" t="s">
        <v>1113</v>
      </c>
      <c r="I272" s="7" t="s">
        <v>84</v>
      </c>
      <c r="J272" s="7" t="s">
        <v>85</v>
      </c>
      <c r="K272" s="8" t="n">
        <v>0</v>
      </c>
      <c r="L272" s="7"/>
      <c r="M272" s="8" t="n">
        <v>0</v>
      </c>
      <c r="N272" s="7"/>
      <c r="O272" s="7" t="s">
        <v>1114</v>
      </c>
      <c r="P272" s="7" t="s">
        <v>87</v>
      </c>
      <c r="Q272" s="8" t="s">
        <v>157</v>
      </c>
      <c r="R272" s="8" t="s">
        <v>533</v>
      </c>
      <c r="S272" s="8" t="s">
        <v>647</v>
      </c>
      <c r="T272" s="8" t="s">
        <v>100</v>
      </c>
      <c r="U272" s="7" t="s">
        <v>87</v>
      </c>
      <c r="V272" s="7" t="s">
        <v>92</v>
      </c>
      <c r="W272" s="7"/>
      <c r="X272" s="7"/>
      <c r="Y272" s="7" t="s">
        <v>112</v>
      </c>
      <c r="Z272" s="8" t="s">
        <v>178</v>
      </c>
      <c r="AA272" s="7"/>
      <c r="AB272" s="7"/>
      <c r="AC272" s="7"/>
      <c r="AD272" s="7"/>
      <c r="AE272" s="8"/>
      <c r="AF272" s="9" t="s">
        <v>1121</v>
      </c>
      <c r="AG272" s="9" t="s">
        <v>1109</v>
      </c>
      <c r="AH272" s="7"/>
      <c r="AI272" s="7"/>
      <c r="AJ272" s="7"/>
      <c r="AK272" s="7"/>
      <c r="AL272" s="7" t="s">
        <v>98</v>
      </c>
      <c r="AM272" s="7" t="s">
        <v>98</v>
      </c>
      <c r="AN272" s="7" t="s">
        <v>98</v>
      </c>
      <c r="AO272" s="7" t="s">
        <v>98</v>
      </c>
      <c r="AP272" s="7" t="s">
        <v>98</v>
      </c>
      <c r="AQ272" s="7" t="n">
        <v>35</v>
      </c>
      <c r="AR272" s="7" t="n">
        <v>35</v>
      </c>
      <c r="AS272" s="7" t="s">
        <v>98</v>
      </c>
      <c r="AT272" s="7" t="s">
        <v>98</v>
      </c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 t="s">
        <v>97</v>
      </c>
      <c r="BN272" s="7" t="s">
        <v>97</v>
      </c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6" t="n">
        <f aca="false">SUMIF($AH272:$CH272,35,Base!$B$5:$BB$5)*7*$Z272</f>
        <v>350</v>
      </c>
      <c r="CJ272" s="6" t="n">
        <f aca="false">SUMIF($AH272:$CH272,"PR",Base!$B$5:$BB$5)*7*$Z272</f>
        <v>1225</v>
      </c>
      <c r="CK272" s="6"/>
      <c r="CL272" s="6"/>
    </row>
    <row r="273" customFormat="false" ht="13.8" hidden="false" customHeight="false" outlineLevel="0" collapsed="false">
      <c r="A273" s="7" t="s">
        <v>77</v>
      </c>
      <c r="B273" s="7" t="s">
        <v>78</v>
      </c>
      <c r="C273" s="7" t="s">
        <v>118</v>
      </c>
      <c r="D273" s="7" t="s">
        <v>1118</v>
      </c>
      <c r="E273" s="7" t="s">
        <v>1119</v>
      </c>
      <c r="F273" s="7" t="s">
        <v>17</v>
      </c>
      <c r="G273" s="7" t="s">
        <v>1120</v>
      </c>
      <c r="H273" s="7" t="s">
        <v>1113</v>
      </c>
      <c r="I273" s="7" t="s">
        <v>84</v>
      </c>
      <c r="J273" s="7" t="s">
        <v>85</v>
      </c>
      <c r="K273" s="8" t="n">
        <v>0</v>
      </c>
      <c r="L273" s="7"/>
      <c r="M273" s="8" t="n">
        <v>0</v>
      </c>
      <c r="N273" s="7"/>
      <c r="O273" s="7" t="s">
        <v>1114</v>
      </c>
      <c r="P273" s="7" t="s">
        <v>87</v>
      </c>
      <c r="Q273" s="8" t="s">
        <v>157</v>
      </c>
      <c r="R273" s="8" t="s">
        <v>533</v>
      </c>
      <c r="S273" s="8" t="s">
        <v>647</v>
      </c>
      <c r="T273" s="8" t="s">
        <v>100</v>
      </c>
      <c r="U273" s="7" t="s">
        <v>87</v>
      </c>
      <c r="V273" s="7" t="s">
        <v>92</v>
      </c>
      <c r="W273" s="7"/>
      <c r="X273" s="7"/>
      <c r="Y273" s="7" t="s">
        <v>102</v>
      </c>
      <c r="Z273" s="8" t="s">
        <v>155</v>
      </c>
      <c r="AA273" s="7"/>
      <c r="AB273" s="7"/>
      <c r="AC273" s="7"/>
      <c r="AD273" s="7"/>
      <c r="AE273" s="8"/>
      <c r="AF273" s="9" t="s">
        <v>1121</v>
      </c>
      <c r="AG273" s="9" t="s">
        <v>1109</v>
      </c>
      <c r="AH273" s="7"/>
      <c r="AI273" s="7"/>
      <c r="AJ273" s="7"/>
      <c r="AK273" s="7"/>
      <c r="AL273" s="7" t="s">
        <v>98</v>
      </c>
      <c r="AM273" s="7" t="s">
        <v>98</v>
      </c>
      <c r="AN273" s="7" t="s">
        <v>98</v>
      </c>
      <c r="AO273" s="7" t="s">
        <v>98</v>
      </c>
      <c r="AP273" s="7" t="s">
        <v>98</v>
      </c>
      <c r="AQ273" s="7" t="n">
        <v>35</v>
      </c>
      <c r="AR273" s="7" t="n">
        <v>35</v>
      </c>
      <c r="AS273" s="7" t="s">
        <v>98</v>
      </c>
      <c r="AT273" s="7" t="s">
        <v>98</v>
      </c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 t="s">
        <v>97</v>
      </c>
      <c r="BN273" s="7" t="s">
        <v>97</v>
      </c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6" t="n">
        <f aca="false">SUMIF($AH273:$CH273,35,Base!$B$5:$BB$5)*7*$Z273</f>
        <v>210</v>
      </c>
      <c r="CJ273" s="6" t="n">
        <f aca="false">SUMIF($AH273:$CH273,"PR",Base!$B$5:$BB$5)*7*$Z273</f>
        <v>735</v>
      </c>
      <c r="CK273" s="6"/>
      <c r="CL273" s="6"/>
    </row>
    <row r="274" customFormat="false" ht="13.8" hidden="false" customHeight="false" outlineLevel="0" collapsed="false">
      <c r="A274" s="7" t="s">
        <v>77</v>
      </c>
      <c r="B274" s="7" t="s">
        <v>78</v>
      </c>
      <c r="C274" s="7" t="s">
        <v>103</v>
      </c>
      <c r="D274" s="7" t="s">
        <v>1122</v>
      </c>
      <c r="E274" s="7" t="s">
        <v>1123</v>
      </c>
      <c r="F274" s="7" t="s">
        <v>17</v>
      </c>
      <c r="G274" s="7" t="s">
        <v>1124</v>
      </c>
      <c r="H274" s="7" t="s">
        <v>1125</v>
      </c>
      <c r="I274" s="7" t="s">
        <v>84</v>
      </c>
      <c r="J274" s="7" t="s">
        <v>85</v>
      </c>
      <c r="K274" s="8" t="n">
        <v>0</v>
      </c>
      <c r="L274" s="7"/>
      <c r="M274" s="8" t="n">
        <v>0</v>
      </c>
      <c r="N274" s="7"/>
      <c r="O274" s="7" t="s">
        <v>1126</v>
      </c>
      <c r="P274" s="7" t="s">
        <v>87</v>
      </c>
      <c r="Q274" s="8" t="s">
        <v>545</v>
      </c>
      <c r="R274" s="8" t="s">
        <v>1115</v>
      </c>
      <c r="S274" s="8" t="s">
        <v>647</v>
      </c>
      <c r="T274" s="8" t="s">
        <v>100</v>
      </c>
      <c r="U274" s="7" t="s">
        <v>87</v>
      </c>
      <c r="V274" s="7" t="s">
        <v>92</v>
      </c>
      <c r="W274" s="7"/>
      <c r="X274" s="7"/>
      <c r="Y274" s="7" t="s">
        <v>125</v>
      </c>
      <c r="Z274" s="8" t="s">
        <v>94</v>
      </c>
      <c r="AA274" s="7"/>
      <c r="AB274" s="7"/>
      <c r="AC274" s="7"/>
      <c r="AD274" s="7"/>
      <c r="AE274" s="8"/>
      <c r="AF274" s="9" t="s">
        <v>1011</v>
      </c>
      <c r="AG274" s="9" t="s">
        <v>1127</v>
      </c>
      <c r="AH274" s="7"/>
      <c r="AI274" s="7"/>
      <c r="AJ274" s="7"/>
      <c r="AK274" s="7"/>
      <c r="AL274" s="7"/>
      <c r="AM274" s="7"/>
      <c r="AN274" s="7"/>
      <c r="AO274" s="7"/>
      <c r="AP274" s="7"/>
      <c r="AQ274" s="7" t="s">
        <v>98</v>
      </c>
      <c r="AR274" s="7" t="s">
        <v>98</v>
      </c>
      <c r="AS274" s="7" t="s">
        <v>98</v>
      </c>
      <c r="AT274" s="7" t="s">
        <v>98</v>
      </c>
      <c r="AU274" s="7" t="s">
        <v>98</v>
      </c>
      <c r="AV274" s="7" t="n">
        <v>35</v>
      </c>
      <c r="AW274" s="7" t="n">
        <v>35</v>
      </c>
      <c r="AX274" s="7" t="s">
        <v>98</v>
      </c>
      <c r="AY274" s="7" t="s">
        <v>98</v>
      </c>
      <c r="AZ274" s="7" t="s">
        <v>98</v>
      </c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 t="s">
        <v>97</v>
      </c>
      <c r="BN274" s="7" t="s">
        <v>97</v>
      </c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6" t="n">
        <f aca="false">SUMIF($AH274:$CH274,35,Base!$B$5:$BB$5)*7*$Z274</f>
        <v>140</v>
      </c>
      <c r="CJ274" s="6" t="n">
        <f aca="false">SUMIF($AH274:$CH274,"PR",Base!$B$5:$BB$5)*7*$Z274</f>
        <v>518</v>
      </c>
      <c r="CK274" s="6"/>
      <c r="CL274" s="6"/>
    </row>
    <row r="275" customFormat="false" ht="13.8" hidden="false" customHeight="false" outlineLevel="0" collapsed="false">
      <c r="A275" s="7" t="s">
        <v>77</v>
      </c>
      <c r="B275" s="7" t="s">
        <v>78</v>
      </c>
      <c r="C275" s="7" t="s">
        <v>103</v>
      </c>
      <c r="D275" s="7" t="s">
        <v>1122</v>
      </c>
      <c r="E275" s="7" t="s">
        <v>1123</v>
      </c>
      <c r="F275" s="7" t="s">
        <v>17</v>
      </c>
      <c r="G275" s="7" t="s">
        <v>1124</v>
      </c>
      <c r="H275" s="7" t="s">
        <v>1125</v>
      </c>
      <c r="I275" s="7" t="s">
        <v>84</v>
      </c>
      <c r="J275" s="7" t="s">
        <v>85</v>
      </c>
      <c r="K275" s="8" t="n">
        <v>0</v>
      </c>
      <c r="L275" s="7"/>
      <c r="M275" s="8" t="n">
        <v>0</v>
      </c>
      <c r="N275" s="7"/>
      <c r="O275" s="7" t="s">
        <v>1126</v>
      </c>
      <c r="P275" s="7" t="s">
        <v>87</v>
      </c>
      <c r="Q275" s="8" t="s">
        <v>545</v>
      </c>
      <c r="R275" s="8" t="s">
        <v>1115</v>
      </c>
      <c r="S275" s="8" t="s">
        <v>647</v>
      </c>
      <c r="T275" s="8" t="s">
        <v>100</v>
      </c>
      <c r="U275" s="7" t="s">
        <v>87</v>
      </c>
      <c r="V275" s="7" t="s">
        <v>92</v>
      </c>
      <c r="W275" s="7"/>
      <c r="X275" s="7"/>
      <c r="Y275" s="7" t="s">
        <v>112</v>
      </c>
      <c r="Z275" s="8" t="s">
        <v>178</v>
      </c>
      <c r="AA275" s="7"/>
      <c r="AB275" s="7"/>
      <c r="AC275" s="7"/>
      <c r="AD275" s="7"/>
      <c r="AE275" s="8"/>
      <c r="AF275" s="9" t="s">
        <v>1011</v>
      </c>
      <c r="AG275" s="9" t="s">
        <v>1127</v>
      </c>
      <c r="AH275" s="7"/>
      <c r="AI275" s="7"/>
      <c r="AJ275" s="7"/>
      <c r="AK275" s="7"/>
      <c r="AL275" s="7"/>
      <c r="AM275" s="7"/>
      <c r="AN275" s="7"/>
      <c r="AO275" s="7"/>
      <c r="AP275" s="7"/>
      <c r="AQ275" s="7" t="s">
        <v>98</v>
      </c>
      <c r="AR275" s="7" t="s">
        <v>98</v>
      </c>
      <c r="AS275" s="7" t="s">
        <v>98</v>
      </c>
      <c r="AT275" s="7" t="s">
        <v>98</v>
      </c>
      <c r="AU275" s="7" t="s">
        <v>98</v>
      </c>
      <c r="AV275" s="7" t="n">
        <v>35</v>
      </c>
      <c r="AW275" s="7" t="n">
        <v>35</v>
      </c>
      <c r="AX275" s="7" t="s">
        <v>98</v>
      </c>
      <c r="AY275" s="7" t="s">
        <v>98</v>
      </c>
      <c r="AZ275" s="7" t="s">
        <v>98</v>
      </c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 t="s">
        <v>97</v>
      </c>
      <c r="BN275" s="7" t="s">
        <v>97</v>
      </c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6" t="n">
        <f aca="false">SUMIF($AH275:$CH275,35,Base!$B$5:$BB$5)*7*$Z275</f>
        <v>350</v>
      </c>
      <c r="CJ275" s="6" t="n">
        <f aca="false">SUMIF($AH275:$CH275,"PR",Base!$B$5:$BB$5)*7*$Z275</f>
        <v>1295</v>
      </c>
      <c r="CK275" s="6"/>
      <c r="CL275" s="6"/>
    </row>
    <row r="276" customFormat="false" ht="13.8" hidden="false" customHeight="false" outlineLevel="0" collapsed="false">
      <c r="A276" s="7" t="s">
        <v>77</v>
      </c>
      <c r="B276" s="7" t="s">
        <v>78</v>
      </c>
      <c r="C276" s="7" t="s">
        <v>103</v>
      </c>
      <c r="D276" s="7" t="s">
        <v>1122</v>
      </c>
      <c r="E276" s="7" t="s">
        <v>1123</v>
      </c>
      <c r="F276" s="7" t="s">
        <v>17</v>
      </c>
      <c r="G276" s="7" t="s">
        <v>1124</v>
      </c>
      <c r="H276" s="7" t="s">
        <v>1125</v>
      </c>
      <c r="I276" s="7" t="s">
        <v>84</v>
      </c>
      <c r="J276" s="7" t="s">
        <v>85</v>
      </c>
      <c r="K276" s="8" t="n">
        <v>0</v>
      </c>
      <c r="L276" s="7"/>
      <c r="M276" s="8" t="n">
        <v>0</v>
      </c>
      <c r="N276" s="7"/>
      <c r="O276" s="7" t="s">
        <v>1126</v>
      </c>
      <c r="P276" s="7" t="s">
        <v>87</v>
      </c>
      <c r="Q276" s="8" t="s">
        <v>545</v>
      </c>
      <c r="R276" s="8" t="s">
        <v>1115</v>
      </c>
      <c r="S276" s="8" t="s">
        <v>647</v>
      </c>
      <c r="T276" s="8" t="s">
        <v>100</v>
      </c>
      <c r="U276" s="7" t="s">
        <v>87</v>
      </c>
      <c r="V276" s="7" t="s">
        <v>92</v>
      </c>
      <c r="W276" s="7"/>
      <c r="X276" s="7"/>
      <c r="Y276" s="7" t="s">
        <v>102</v>
      </c>
      <c r="Z276" s="8" t="s">
        <v>155</v>
      </c>
      <c r="AA276" s="7"/>
      <c r="AB276" s="7"/>
      <c r="AC276" s="7"/>
      <c r="AD276" s="7"/>
      <c r="AE276" s="8"/>
      <c r="AF276" s="9" t="s">
        <v>1011</v>
      </c>
      <c r="AG276" s="9" t="s">
        <v>1127</v>
      </c>
      <c r="AH276" s="7"/>
      <c r="AI276" s="7"/>
      <c r="AJ276" s="7"/>
      <c r="AK276" s="7"/>
      <c r="AL276" s="7"/>
      <c r="AM276" s="7"/>
      <c r="AN276" s="7"/>
      <c r="AO276" s="7"/>
      <c r="AP276" s="7"/>
      <c r="AQ276" s="7" t="s">
        <v>98</v>
      </c>
      <c r="AR276" s="7" t="s">
        <v>98</v>
      </c>
      <c r="AS276" s="7" t="s">
        <v>98</v>
      </c>
      <c r="AT276" s="7" t="s">
        <v>98</v>
      </c>
      <c r="AU276" s="7" t="s">
        <v>98</v>
      </c>
      <c r="AV276" s="7" t="n">
        <v>35</v>
      </c>
      <c r="AW276" s="7" t="n">
        <v>35</v>
      </c>
      <c r="AX276" s="7" t="s">
        <v>98</v>
      </c>
      <c r="AY276" s="7" t="s">
        <v>98</v>
      </c>
      <c r="AZ276" s="7" t="s">
        <v>98</v>
      </c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 t="s">
        <v>97</v>
      </c>
      <c r="BN276" s="7" t="s">
        <v>97</v>
      </c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6" t="n">
        <f aca="false">SUMIF($AH276:$CH276,35,Base!$B$5:$BB$5)*7*$Z276</f>
        <v>210</v>
      </c>
      <c r="CJ276" s="6" t="n">
        <f aca="false">SUMIF($AH276:$CH276,"PR",Base!$B$5:$BB$5)*7*$Z276</f>
        <v>777</v>
      </c>
      <c r="CK276" s="6"/>
      <c r="CL276" s="6"/>
    </row>
    <row r="277" customFormat="false" ht="13.8" hidden="false" customHeight="false" outlineLevel="0" collapsed="false">
      <c r="A277" s="7" t="s">
        <v>77</v>
      </c>
      <c r="B277" s="7" t="s">
        <v>78</v>
      </c>
      <c r="C277" s="7" t="s">
        <v>328</v>
      </c>
      <c r="D277" s="7" t="s">
        <v>1128</v>
      </c>
      <c r="E277" s="7" t="s">
        <v>1129</v>
      </c>
      <c r="F277" s="7" t="s">
        <v>17</v>
      </c>
      <c r="G277" s="7" t="s">
        <v>1130</v>
      </c>
      <c r="H277" s="7" t="s">
        <v>1131</v>
      </c>
      <c r="I277" s="7" t="s">
        <v>84</v>
      </c>
      <c r="J277" s="7" t="s">
        <v>85</v>
      </c>
      <c r="K277" s="8" t="n">
        <v>0</v>
      </c>
      <c r="L277" s="7"/>
      <c r="M277" s="8" t="n">
        <v>0</v>
      </c>
      <c r="N277" s="7"/>
      <c r="O277" s="7" t="s">
        <v>1132</v>
      </c>
      <c r="P277" s="7" t="s">
        <v>87</v>
      </c>
      <c r="Q277" s="8" t="s">
        <v>1108</v>
      </c>
      <c r="R277" s="8" t="s">
        <v>362</v>
      </c>
      <c r="S277" s="8" t="s">
        <v>647</v>
      </c>
      <c r="T277" s="8" t="s">
        <v>100</v>
      </c>
      <c r="U277" s="7" t="s">
        <v>87</v>
      </c>
      <c r="V277" s="7" t="s">
        <v>92</v>
      </c>
      <c r="W277" s="7"/>
      <c r="X277" s="7"/>
      <c r="Y277" s="7" t="s">
        <v>125</v>
      </c>
      <c r="Z277" s="8" t="s">
        <v>94</v>
      </c>
      <c r="AA277" s="7"/>
      <c r="AB277" s="7"/>
      <c r="AC277" s="7"/>
      <c r="AD277" s="7"/>
      <c r="AE277" s="8"/>
      <c r="AF277" s="9" t="s">
        <v>342</v>
      </c>
      <c r="AG277" s="9" t="s">
        <v>1133</v>
      </c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 t="s">
        <v>97</v>
      </c>
      <c r="BN277" s="7" t="s">
        <v>97</v>
      </c>
      <c r="BO277" s="7"/>
      <c r="BP277" s="7"/>
      <c r="BQ277" s="7" t="s">
        <v>98</v>
      </c>
      <c r="BR277" s="7" t="s">
        <v>98</v>
      </c>
      <c r="BS277" s="7" t="s">
        <v>98</v>
      </c>
      <c r="BT277" s="7" t="s">
        <v>98</v>
      </c>
      <c r="BU277" s="7" t="n">
        <v>35</v>
      </c>
      <c r="BV277" s="7" t="n">
        <v>35</v>
      </c>
      <c r="BW277" s="7" t="s">
        <v>98</v>
      </c>
      <c r="BX277" s="7" t="s">
        <v>98</v>
      </c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6" t="n">
        <f aca="false">SUMIF($AH277:$CH277,35,Base!$B$5:$BB$5)*7*$Z277</f>
        <v>140</v>
      </c>
      <c r="CJ277" s="6" t="n">
        <f aca="false">SUMIF($AH277:$CH277,"PR",Base!$B$5:$BB$5)*7*$Z277</f>
        <v>420</v>
      </c>
      <c r="CK277" s="6"/>
      <c r="CL277" s="6"/>
    </row>
    <row r="278" customFormat="false" ht="13.8" hidden="false" customHeight="false" outlineLevel="0" collapsed="false">
      <c r="A278" s="7" t="s">
        <v>77</v>
      </c>
      <c r="B278" s="7" t="s">
        <v>78</v>
      </c>
      <c r="C278" s="7" t="s">
        <v>328</v>
      </c>
      <c r="D278" s="7" t="s">
        <v>1128</v>
      </c>
      <c r="E278" s="7" t="s">
        <v>1129</v>
      </c>
      <c r="F278" s="7" t="s">
        <v>17</v>
      </c>
      <c r="G278" s="7" t="s">
        <v>1130</v>
      </c>
      <c r="H278" s="7" t="s">
        <v>1131</v>
      </c>
      <c r="I278" s="7" t="s">
        <v>84</v>
      </c>
      <c r="J278" s="7" t="s">
        <v>85</v>
      </c>
      <c r="K278" s="8" t="n">
        <v>0</v>
      </c>
      <c r="L278" s="7"/>
      <c r="M278" s="8" t="n">
        <v>0</v>
      </c>
      <c r="N278" s="7"/>
      <c r="O278" s="7" t="s">
        <v>1132</v>
      </c>
      <c r="P278" s="7" t="s">
        <v>87</v>
      </c>
      <c r="Q278" s="8" t="s">
        <v>1108</v>
      </c>
      <c r="R278" s="8" t="s">
        <v>362</v>
      </c>
      <c r="S278" s="8" t="s">
        <v>647</v>
      </c>
      <c r="T278" s="8" t="s">
        <v>100</v>
      </c>
      <c r="U278" s="7" t="s">
        <v>87</v>
      </c>
      <c r="V278" s="7" t="s">
        <v>92</v>
      </c>
      <c r="W278" s="7"/>
      <c r="X278" s="7"/>
      <c r="Y278" s="7" t="s">
        <v>112</v>
      </c>
      <c r="Z278" s="8" t="s">
        <v>178</v>
      </c>
      <c r="AA278" s="7"/>
      <c r="AB278" s="7"/>
      <c r="AC278" s="7"/>
      <c r="AD278" s="7"/>
      <c r="AE278" s="8"/>
      <c r="AF278" s="9" t="s">
        <v>342</v>
      </c>
      <c r="AG278" s="9" t="s">
        <v>1133</v>
      </c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 t="s">
        <v>97</v>
      </c>
      <c r="BN278" s="7" t="s">
        <v>97</v>
      </c>
      <c r="BO278" s="7"/>
      <c r="BP278" s="7"/>
      <c r="BQ278" s="7" t="s">
        <v>98</v>
      </c>
      <c r="BR278" s="7" t="s">
        <v>98</v>
      </c>
      <c r="BS278" s="7" t="s">
        <v>98</v>
      </c>
      <c r="BT278" s="7" t="s">
        <v>98</v>
      </c>
      <c r="BU278" s="7" t="n">
        <v>35</v>
      </c>
      <c r="BV278" s="7" t="n">
        <v>35</v>
      </c>
      <c r="BW278" s="7" t="s">
        <v>98</v>
      </c>
      <c r="BX278" s="7" t="s">
        <v>98</v>
      </c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6" t="n">
        <f aca="false">SUMIF($AH278:$CH278,35,Base!$B$5:$BB$5)*7*$Z278</f>
        <v>350</v>
      </c>
      <c r="CJ278" s="6" t="n">
        <f aca="false">SUMIF($AH278:$CH278,"PR",Base!$B$5:$BB$5)*7*$Z278</f>
        <v>1050</v>
      </c>
      <c r="CK278" s="6"/>
      <c r="CL278" s="6"/>
    </row>
    <row r="279" customFormat="false" ht="13.8" hidden="false" customHeight="false" outlineLevel="0" collapsed="false">
      <c r="A279" s="7" t="s">
        <v>77</v>
      </c>
      <c r="B279" s="7" t="s">
        <v>78</v>
      </c>
      <c r="C279" s="7" t="s">
        <v>328</v>
      </c>
      <c r="D279" s="7" t="s">
        <v>1128</v>
      </c>
      <c r="E279" s="7" t="s">
        <v>1129</v>
      </c>
      <c r="F279" s="7" t="s">
        <v>17</v>
      </c>
      <c r="G279" s="7" t="s">
        <v>1130</v>
      </c>
      <c r="H279" s="7" t="s">
        <v>1131</v>
      </c>
      <c r="I279" s="7" t="s">
        <v>84</v>
      </c>
      <c r="J279" s="7" t="s">
        <v>85</v>
      </c>
      <c r="K279" s="8" t="n">
        <v>0</v>
      </c>
      <c r="L279" s="7"/>
      <c r="M279" s="8" t="n">
        <v>0</v>
      </c>
      <c r="N279" s="7"/>
      <c r="O279" s="7" t="s">
        <v>1132</v>
      </c>
      <c r="P279" s="7" t="s">
        <v>87</v>
      </c>
      <c r="Q279" s="8" t="s">
        <v>1108</v>
      </c>
      <c r="R279" s="8" t="s">
        <v>362</v>
      </c>
      <c r="S279" s="8" t="s">
        <v>647</v>
      </c>
      <c r="T279" s="8" t="s">
        <v>100</v>
      </c>
      <c r="U279" s="7" t="s">
        <v>87</v>
      </c>
      <c r="V279" s="7" t="s">
        <v>92</v>
      </c>
      <c r="W279" s="7"/>
      <c r="X279" s="7"/>
      <c r="Y279" s="7" t="s">
        <v>102</v>
      </c>
      <c r="Z279" s="8" t="s">
        <v>155</v>
      </c>
      <c r="AA279" s="7"/>
      <c r="AB279" s="7"/>
      <c r="AC279" s="7"/>
      <c r="AD279" s="7"/>
      <c r="AE279" s="8"/>
      <c r="AF279" s="9" t="s">
        <v>342</v>
      </c>
      <c r="AG279" s="9" t="s">
        <v>1133</v>
      </c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 t="s">
        <v>97</v>
      </c>
      <c r="BN279" s="7" t="s">
        <v>97</v>
      </c>
      <c r="BO279" s="7"/>
      <c r="BP279" s="7"/>
      <c r="BQ279" s="7" t="s">
        <v>98</v>
      </c>
      <c r="BR279" s="7" t="s">
        <v>98</v>
      </c>
      <c r="BS279" s="7" t="s">
        <v>98</v>
      </c>
      <c r="BT279" s="7" t="s">
        <v>98</v>
      </c>
      <c r="BU279" s="7" t="n">
        <v>35</v>
      </c>
      <c r="BV279" s="7" t="n">
        <v>35</v>
      </c>
      <c r="BW279" s="7" t="s">
        <v>98</v>
      </c>
      <c r="BX279" s="7" t="s">
        <v>98</v>
      </c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6" t="n">
        <f aca="false">SUMIF($AH279:$CH279,35,Base!$B$5:$BB$5)*7*$Z279</f>
        <v>210</v>
      </c>
      <c r="CJ279" s="6" t="n">
        <f aca="false">SUMIF($AH279:$CH279,"PR",Base!$B$5:$BB$5)*7*$Z279</f>
        <v>630</v>
      </c>
      <c r="CK279" s="6"/>
      <c r="CL279" s="6"/>
    </row>
    <row r="280" customFormat="false" ht="13.8" hidden="false" customHeight="false" outlineLevel="0" collapsed="false">
      <c r="A280" s="7" t="s">
        <v>77</v>
      </c>
      <c r="B280" s="7" t="s">
        <v>78</v>
      </c>
      <c r="C280" s="7" t="s">
        <v>328</v>
      </c>
      <c r="D280" s="7" t="s">
        <v>1134</v>
      </c>
      <c r="E280" s="7" t="s">
        <v>1135</v>
      </c>
      <c r="F280" s="7" t="s">
        <v>17</v>
      </c>
      <c r="G280" s="7" t="s">
        <v>1136</v>
      </c>
      <c r="H280" s="7" t="s">
        <v>1137</v>
      </c>
      <c r="I280" s="7" t="s">
        <v>84</v>
      </c>
      <c r="J280" s="7" t="s">
        <v>85</v>
      </c>
      <c r="K280" s="8" t="n">
        <v>0</v>
      </c>
      <c r="L280" s="7"/>
      <c r="M280" s="8" t="n">
        <v>0</v>
      </c>
      <c r="N280" s="7"/>
      <c r="O280" s="7" t="s">
        <v>1138</v>
      </c>
      <c r="P280" s="7" t="s">
        <v>87</v>
      </c>
      <c r="Q280" s="8" t="s">
        <v>163</v>
      </c>
      <c r="R280" s="8" t="s">
        <v>163</v>
      </c>
      <c r="S280" s="8" t="s">
        <v>110</v>
      </c>
      <c r="T280" s="8" t="s">
        <v>100</v>
      </c>
      <c r="U280" s="7" t="s">
        <v>87</v>
      </c>
      <c r="V280" s="7" t="s">
        <v>92</v>
      </c>
      <c r="W280" s="7"/>
      <c r="X280" s="7"/>
      <c r="Y280" s="7" t="s">
        <v>125</v>
      </c>
      <c r="Z280" s="8" t="s">
        <v>94</v>
      </c>
      <c r="AA280" s="7"/>
      <c r="AB280" s="7"/>
      <c r="AC280" s="7"/>
      <c r="AD280" s="7"/>
      <c r="AE280" s="8"/>
      <c r="AF280" s="9" t="s">
        <v>986</v>
      </c>
      <c r="AG280" s="9" t="s">
        <v>307</v>
      </c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 t="s">
        <v>97</v>
      </c>
      <c r="BN280" s="7" t="s">
        <v>97</v>
      </c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 t="s">
        <v>98</v>
      </c>
      <c r="CB280" s="7" t="s">
        <v>98</v>
      </c>
      <c r="CC280" s="7" t="s">
        <v>98</v>
      </c>
      <c r="CD280" s="7" t="s">
        <v>98</v>
      </c>
      <c r="CE280" s="7"/>
      <c r="CF280" s="7"/>
      <c r="CG280" s="7"/>
      <c r="CH280" s="7"/>
      <c r="CI280" s="6" t="n">
        <f aca="false">SUMIF($AH280:$CH280,35,Base!$B$5:$BB$5)*7*$Z280</f>
        <v>0</v>
      </c>
      <c r="CJ280" s="6" t="n">
        <f aca="false">SUMIF($AH280:$CH280,"PR",Base!$B$5:$BB$5)*7*$Z280</f>
        <v>266</v>
      </c>
      <c r="CK280" s="6"/>
      <c r="CL280" s="6"/>
    </row>
    <row r="281" customFormat="false" ht="13.8" hidden="false" customHeight="false" outlineLevel="0" collapsed="false">
      <c r="A281" s="7" t="s">
        <v>77</v>
      </c>
      <c r="B281" s="7" t="s">
        <v>78</v>
      </c>
      <c r="C281" s="7" t="s">
        <v>328</v>
      </c>
      <c r="D281" s="7" t="s">
        <v>1134</v>
      </c>
      <c r="E281" s="7" t="s">
        <v>1135</v>
      </c>
      <c r="F281" s="7" t="s">
        <v>17</v>
      </c>
      <c r="G281" s="7" t="s">
        <v>1136</v>
      </c>
      <c r="H281" s="7" t="s">
        <v>1137</v>
      </c>
      <c r="I281" s="7" t="s">
        <v>84</v>
      </c>
      <c r="J281" s="7" t="s">
        <v>85</v>
      </c>
      <c r="K281" s="8" t="n">
        <v>0</v>
      </c>
      <c r="L281" s="7"/>
      <c r="M281" s="8" t="n">
        <v>0</v>
      </c>
      <c r="N281" s="7"/>
      <c r="O281" s="7" t="s">
        <v>1138</v>
      </c>
      <c r="P281" s="7" t="s">
        <v>87</v>
      </c>
      <c r="Q281" s="8" t="s">
        <v>163</v>
      </c>
      <c r="R281" s="8" t="s">
        <v>163</v>
      </c>
      <c r="S281" s="8" t="s">
        <v>110</v>
      </c>
      <c r="T281" s="8" t="s">
        <v>100</v>
      </c>
      <c r="U281" s="7" t="s">
        <v>87</v>
      </c>
      <c r="V281" s="7" t="s">
        <v>92</v>
      </c>
      <c r="W281" s="7"/>
      <c r="X281" s="7"/>
      <c r="Y281" s="7" t="s">
        <v>112</v>
      </c>
      <c r="Z281" s="8" t="s">
        <v>178</v>
      </c>
      <c r="AA281" s="7"/>
      <c r="AB281" s="7"/>
      <c r="AC281" s="7"/>
      <c r="AD281" s="7"/>
      <c r="AE281" s="8"/>
      <c r="AF281" s="9" t="s">
        <v>986</v>
      </c>
      <c r="AG281" s="9" t="s">
        <v>307</v>
      </c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 t="s">
        <v>97</v>
      </c>
      <c r="BN281" s="7" t="s">
        <v>97</v>
      </c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 t="s">
        <v>98</v>
      </c>
      <c r="CB281" s="7" t="s">
        <v>98</v>
      </c>
      <c r="CC281" s="7" t="s">
        <v>98</v>
      </c>
      <c r="CD281" s="7" t="s">
        <v>98</v>
      </c>
      <c r="CE281" s="7"/>
      <c r="CF281" s="7"/>
      <c r="CG281" s="7"/>
      <c r="CH281" s="7"/>
      <c r="CI281" s="6" t="n">
        <f aca="false">SUMIF($AH281:$CH281,35,Base!$B$5:$BB$5)*7*$Z281</f>
        <v>0</v>
      </c>
      <c r="CJ281" s="6" t="n">
        <f aca="false">SUMIF($AH281:$CH281,"PR",Base!$B$5:$BB$5)*7*$Z281</f>
        <v>665</v>
      </c>
      <c r="CK281" s="6"/>
      <c r="CL281" s="6"/>
    </row>
    <row r="282" customFormat="false" ht="13.8" hidden="false" customHeight="false" outlineLevel="0" collapsed="false">
      <c r="A282" s="7" t="s">
        <v>77</v>
      </c>
      <c r="B282" s="7" t="s">
        <v>78</v>
      </c>
      <c r="C282" s="7" t="s">
        <v>328</v>
      </c>
      <c r="D282" s="7" t="s">
        <v>1134</v>
      </c>
      <c r="E282" s="7" t="s">
        <v>1135</v>
      </c>
      <c r="F282" s="7" t="s">
        <v>17</v>
      </c>
      <c r="G282" s="7" t="s">
        <v>1136</v>
      </c>
      <c r="H282" s="7" t="s">
        <v>1137</v>
      </c>
      <c r="I282" s="7" t="s">
        <v>84</v>
      </c>
      <c r="J282" s="7" t="s">
        <v>85</v>
      </c>
      <c r="K282" s="8" t="n">
        <v>0</v>
      </c>
      <c r="L282" s="7"/>
      <c r="M282" s="8" t="n">
        <v>0</v>
      </c>
      <c r="N282" s="7"/>
      <c r="O282" s="7" t="s">
        <v>1138</v>
      </c>
      <c r="P282" s="7" t="s">
        <v>87</v>
      </c>
      <c r="Q282" s="8" t="s">
        <v>163</v>
      </c>
      <c r="R282" s="8" t="s">
        <v>163</v>
      </c>
      <c r="S282" s="8" t="s">
        <v>110</v>
      </c>
      <c r="T282" s="8" t="s">
        <v>100</v>
      </c>
      <c r="U282" s="7" t="s">
        <v>87</v>
      </c>
      <c r="V282" s="7" t="s">
        <v>92</v>
      </c>
      <c r="W282" s="7"/>
      <c r="X282" s="7"/>
      <c r="Y282" s="7" t="s">
        <v>102</v>
      </c>
      <c r="Z282" s="8" t="s">
        <v>155</v>
      </c>
      <c r="AA282" s="7"/>
      <c r="AB282" s="7"/>
      <c r="AC282" s="7"/>
      <c r="AD282" s="7"/>
      <c r="AE282" s="8"/>
      <c r="AF282" s="9" t="s">
        <v>986</v>
      </c>
      <c r="AG282" s="9" t="s">
        <v>307</v>
      </c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 t="s">
        <v>97</v>
      </c>
      <c r="BN282" s="7" t="s">
        <v>97</v>
      </c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 t="s">
        <v>98</v>
      </c>
      <c r="CB282" s="7" t="s">
        <v>98</v>
      </c>
      <c r="CC282" s="7" t="s">
        <v>98</v>
      </c>
      <c r="CD282" s="7" t="s">
        <v>98</v>
      </c>
      <c r="CE282" s="7"/>
      <c r="CF282" s="7"/>
      <c r="CG282" s="7"/>
      <c r="CH282" s="7"/>
      <c r="CI282" s="6" t="n">
        <f aca="false">SUMIF($AH282:$CH282,35,Base!$B$5:$BB$5)*7*$Z282</f>
        <v>0</v>
      </c>
      <c r="CJ282" s="6" t="n">
        <f aca="false">SUMIF($AH282:$CH282,"PR",Base!$B$5:$BB$5)*7*$Z282</f>
        <v>399</v>
      </c>
      <c r="CK282" s="6"/>
      <c r="CL282" s="6"/>
    </row>
    <row r="283" customFormat="false" ht="13.8" hidden="false" customHeight="false" outlineLevel="0" collapsed="false">
      <c r="A283" s="7" t="s">
        <v>77</v>
      </c>
      <c r="B283" s="7" t="s">
        <v>78</v>
      </c>
      <c r="C283" s="7" t="s">
        <v>328</v>
      </c>
      <c r="D283" s="7" t="s">
        <v>1139</v>
      </c>
      <c r="E283" s="7" t="s">
        <v>1140</v>
      </c>
      <c r="F283" s="7" t="s">
        <v>17</v>
      </c>
      <c r="G283" s="7" t="s">
        <v>1136</v>
      </c>
      <c r="H283" s="7" t="s">
        <v>1137</v>
      </c>
      <c r="I283" s="7" t="s">
        <v>84</v>
      </c>
      <c r="J283" s="7" t="s">
        <v>85</v>
      </c>
      <c r="K283" s="8" t="n">
        <v>0</v>
      </c>
      <c r="L283" s="7"/>
      <c r="M283" s="8" t="n">
        <v>0</v>
      </c>
      <c r="N283" s="7"/>
      <c r="O283" s="7" t="s">
        <v>1138</v>
      </c>
      <c r="P283" s="7" t="s">
        <v>87</v>
      </c>
      <c r="Q283" s="8" t="s">
        <v>163</v>
      </c>
      <c r="R283" s="8" t="s">
        <v>163</v>
      </c>
      <c r="S283" s="8" t="s">
        <v>110</v>
      </c>
      <c r="T283" s="8" t="s">
        <v>100</v>
      </c>
      <c r="U283" s="7" t="s">
        <v>87</v>
      </c>
      <c r="V283" s="7" t="s">
        <v>92</v>
      </c>
      <c r="W283" s="7"/>
      <c r="X283" s="7"/>
      <c r="Y283" s="7" t="s">
        <v>125</v>
      </c>
      <c r="Z283" s="8" t="s">
        <v>94</v>
      </c>
      <c r="AA283" s="7"/>
      <c r="AB283" s="7"/>
      <c r="AC283" s="7"/>
      <c r="AD283" s="7"/>
      <c r="AE283" s="8"/>
      <c r="AF283" s="9" t="s">
        <v>976</v>
      </c>
      <c r="AG283" s="9" t="s">
        <v>1109</v>
      </c>
      <c r="AH283" s="7"/>
      <c r="AI283" s="7"/>
      <c r="AJ283" s="7"/>
      <c r="AK283" s="7"/>
      <c r="AL283" s="7"/>
      <c r="AM283" s="7"/>
      <c r="AN283" s="7"/>
      <c r="AO283" s="7"/>
      <c r="AP283" s="7"/>
      <c r="AQ283" s="7" t="s">
        <v>98</v>
      </c>
      <c r="AR283" s="7" t="s">
        <v>98</v>
      </c>
      <c r="AS283" s="7" t="s">
        <v>98</v>
      </c>
      <c r="AT283" s="7" t="s">
        <v>98</v>
      </c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 t="s">
        <v>97</v>
      </c>
      <c r="BN283" s="7" t="s">
        <v>97</v>
      </c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6" t="n">
        <f aca="false">SUMIF($AH283:$CH283,35,Base!$B$5:$BB$5)*7*$Z283</f>
        <v>0</v>
      </c>
      <c r="CJ283" s="6" t="n">
        <f aca="false">SUMIF($AH283:$CH283,"PR",Base!$B$5:$BB$5)*7*$Z283</f>
        <v>280</v>
      </c>
      <c r="CK283" s="6"/>
      <c r="CL283" s="6"/>
    </row>
    <row r="284" customFormat="false" ht="13.8" hidden="false" customHeight="false" outlineLevel="0" collapsed="false">
      <c r="A284" s="7" t="s">
        <v>77</v>
      </c>
      <c r="B284" s="7" t="s">
        <v>78</v>
      </c>
      <c r="C284" s="7" t="s">
        <v>328</v>
      </c>
      <c r="D284" s="7" t="s">
        <v>1139</v>
      </c>
      <c r="E284" s="7" t="s">
        <v>1140</v>
      </c>
      <c r="F284" s="7" t="s">
        <v>17</v>
      </c>
      <c r="G284" s="7" t="s">
        <v>1136</v>
      </c>
      <c r="H284" s="7" t="s">
        <v>1137</v>
      </c>
      <c r="I284" s="7" t="s">
        <v>84</v>
      </c>
      <c r="J284" s="7" t="s">
        <v>85</v>
      </c>
      <c r="K284" s="8" t="n">
        <v>0</v>
      </c>
      <c r="L284" s="7"/>
      <c r="M284" s="8" t="n">
        <v>0</v>
      </c>
      <c r="N284" s="7"/>
      <c r="O284" s="7" t="s">
        <v>1138</v>
      </c>
      <c r="P284" s="7" t="s">
        <v>87</v>
      </c>
      <c r="Q284" s="8" t="s">
        <v>163</v>
      </c>
      <c r="R284" s="8" t="s">
        <v>163</v>
      </c>
      <c r="S284" s="8" t="s">
        <v>110</v>
      </c>
      <c r="T284" s="8" t="s">
        <v>100</v>
      </c>
      <c r="U284" s="7" t="s">
        <v>87</v>
      </c>
      <c r="V284" s="7" t="s">
        <v>92</v>
      </c>
      <c r="W284" s="7"/>
      <c r="X284" s="7"/>
      <c r="Y284" s="7" t="s">
        <v>112</v>
      </c>
      <c r="Z284" s="8" t="s">
        <v>178</v>
      </c>
      <c r="AA284" s="7"/>
      <c r="AB284" s="7"/>
      <c r="AC284" s="7"/>
      <c r="AD284" s="7"/>
      <c r="AE284" s="8"/>
      <c r="AF284" s="9" t="s">
        <v>976</v>
      </c>
      <c r="AG284" s="9" t="s">
        <v>1109</v>
      </c>
      <c r="AH284" s="7"/>
      <c r="AI284" s="7"/>
      <c r="AJ284" s="7"/>
      <c r="AK284" s="7"/>
      <c r="AL284" s="7"/>
      <c r="AM284" s="7"/>
      <c r="AN284" s="7"/>
      <c r="AO284" s="7"/>
      <c r="AP284" s="7"/>
      <c r="AQ284" s="7" t="s">
        <v>98</v>
      </c>
      <c r="AR284" s="7" t="s">
        <v>98</v>
      </c>
      <c r="AS284" s="7" t="s">
        <v>98</v>
      </c>
      <c r="AT284" s="7" t="s">
        <v>98</v>
      </c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 t="s">
        <v>97</v>
      </c>
      <c r="BN284" s="7" t="s">
        <v>97</v>
      </c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6" t="n">
        <f aca="false">SUMIF($AH284:$CH284,35,Base!$B$5:$BB$5)*7*$Z284</f>
        <v>0</v>
      </c>
      <c r="CJ284" s="6" t="n">
        <f aca="false">SUMIF($AH284:$CH284,"PR",Base!$B$5:$BB$5)*7*$Z284</f>
        <v>700</v>
      </c>
      <c r="CK284" s="6"/>
      <c r="CL284" s="6"/>
    </row>
    <row r="285" customFormat="false" ht="13.8" hidden="false" customHeight="false" outlineLevel="0" collapsed="false">
      <c r="A285" s="7" t="s">
        <v>77</v>
      </c>
      <c r="B285" s="7" t="s">
        <v>78</v>
      </c>
      <c r="C285" s="7" t="s">
        <v>328</v>
      </c>
      <c r="D285" s="7" t="s">
        <v>1139</v>
      </c>
      <c r="E285" s="7" t="s">
        <v>1140</v>
      </c>
      <c r="F285" s="7" t="s">
        <v>17</v>
      </c>
      <c r="G285" s="7" t="s">
        <v>1136</v>
      </c>
      <c r="H285" s="7" t="s">
        <v>1137</v>
      </c>
      <c r="I285" s="7" t="s">
        <v>84</v>
      </c>
      <c r="J285" s="7" t="s">
        <v>85</v>
      </c>
      <c r="K285" s="8" t="n">
        <v>0</v>
      </c>
      <c r="L285" s="7"/>
      <c r="M285" s="8" t="n">
        <v>0</v>
      </c>
      <c r="N285" s="7"/>
      <c r="O285" s="7" t="s">
        <v>1138</v>
      </c>
      <c r="P285" s="7" t="s">
        <v>87</v>
      </c>
      <c r="Q285" s="8" t="s">
        <v>163</v>
      </c>
      <c r="R285" s="8" t="s">
        <v>163</v>
      </c>
      <c r="S285" s="8" t="s">
        <v>110</v>
      </c>
      <c r="T285" s="8" t="s">
        <v>100</v>
      </c>
      <c r="U285" s="7" t="s">
        <v>87</v>
      </c>
      <c r="V285" s="7" t="s">
        <v>92</v>
      </c>
      <c r="W285" s="7"/>
      <c r="X285" s="7"/>
      <c r="Y285" s="7" t="s">
        <v>102</v>
      </c>
      <c r="Z285" s="8" t="s">
        <v>155</v>
      </c>
      <c r="AA285" s="7"/>
      <c r="AB285" s="7"/>
      <c r="AC285" s="7"/>
      <c r="AD285" s="7"/>
      <c r="AE285" s="8"/>
      <c r="AF285" s="9" t="s">
        <v>976</v>
      </c>
      <c r="AG285" s="9" t="s">
        <v>1109</v>
      </c>
      <c r="AH285" s="7"/>
      <c r="AI285" s="7"/>
      <c r="AJ285" s="7"/>
      <c r="AK285" s="7"/>
      <c r="AL285" s="7"/>
      <c r="AM285" s="7"/>
      <c r="AN285" s="7"/>
      <c r="AO285" s="7"/>
      <c r="AP285" s="7"/>
      <c r="AQ285" s="7" t="s">
        <v>98</v>
      </c>
      <c r="AR285" s="7" t="s">
        <v>98</v>
      </c>
      <c r="AS285" s="7" t="s">
        <v>98</v>
      </c>
      <c r="AT285" s="7" t="s">
        <v>98</v>
      </c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 t="s">
        <v>97</v>
      </c>
      <c r="BN285" s="7" t="s">
        <v>97</v>
      </c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6" t="n">
        <f aca="false">SUMIF($AH285:$CH285,35,Base!$B$5:$BB$5)*7*$Z285</f>
        <v>0</v>
      </c>
      <c r="CJ285" s="6" t="n">
        <f aca="false">SUMIF($AH285:$CH285,"PR",Base!$B$5:$BB$5)*7*$Z285</f>
        <v>420</v>
      </c>
      <c r="CK285" s="6"/>
      <c r="CL285" s="6"/>
    </row>
    <row r="286" customFormat="false" ht="13.8" hidden="false" customHeight="false" outlineLevel="0" collapsed="false">
      <c r="A286" s="7" t="s">
        <v>77</v>
      </c>
      <c r="B286" s="7" t="s">
        <v>78</v>
      </c>
      <c r="C286" s="7" t="s">
        <v>276</v>
      </c>
      <c r="D286" s="7" t="s">
        <v>1141</v>
      </c>
      <c r="E286" s="7" t="s">
        <v>1142</v>
      </c>
      <c r="F286" s="7" t="s">
        <v>17</v>
      </c>
      <c r="G286" s="7" t="s">
        <v>1102</v>
      </c>
      <c r="H286" s="7" t="s">
        <v>1143</v>
      </c>
      <c r="I286" s="7" t="s">
        <v>84</v>
      </c>
      <c r="J286" s="7" t="s">
        <v>85</v>
      </c>
      <c r="K286" s="8" t="n">
        <v>0</v>
      </c>
      <c r="L286" s="7"/>
      <c r="M286" s="8" t="n">
        <v>0</v>
      </c>
      <c r="N286" s="7" t="s">
        <v>1144</v>
      </c>
      <c r="O286" s="7" t="s">
        <v>280</v>
      </c>
      <c r="P286" s="7" t="s">
        <v>155</v>
      </c>
      <c r="Q286" s="8" t="s">
        <v>1145</v>
      </c>
      <c r="R286" s="8" t="s">
        <v>1146</v>
      </c>
      <c r="S286" s="8" t="s">
        <v>325</v>
      </c>
      <c r="T286" s="8" t="s">
        <v>109</v>
      </c>
      <c r="U286" s="7" t="s">
        <v>87</v>
      </c>
      <c r="V286" s="7" t="s">
        <v>92</v>
      </c>
      <c r="W286" s="7"/>
      <c r="X286" s="7"/>
      <c r="Y286" s="7" t="s">
        <v>93</v>
      </c>
      <c r="Z286" s="8" t="s">
        <v>87</v>
      </c>
      <c r="AA286" s="7"/>
      <c r="AB286" s="7"/>
      <c r="AC286" s="7"/>
      <c r="AD286" s="7"/>
      <c r="AE286" s="8"/>
      <c r="AF286" s="9" t="s">
        <v>1147</v>
      </c>
      <c r="AG286" s="9" t="s">
        <v>1117</v>
      </c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 t="s">
        <v>98</v>
      </c>
      <c r="AV286" s="7" t="s">
        <v>98</v>
      </c>
      <c r="AW286" s="7" t="s">
        <v>98</v>
      </c>
      <c r="AX286" s="7" t="s">
        <v>98</v>
      </c>
      <c r="AY286" s="7" t="s">
        <v>98</v>
      </c>
      <c r="AZ286" s="7" t="s">
        <v>98</v>
      </c>
      <c r="BA286" s="7" t="s">
        <v>98</v>
      </c>
      <c r="BB286" s="7" t="s">
        <v>98</v>
      </c>
      <c r="BC286" s="7" t="s">
        <v>98</v>
      </c>
      <c r="BD286" s="7" t="s">
        <v>98</v>
      </c>
      <c r="BE286" s="7" t="s">
        <v>98</v>
      </c>
      <c r="BF286" s="7" t="s">
        <v>98</v>
      </c>
      <c r="BG286" s="7" t="s">
        <v>98</v>
      </c>
      <c r="BH286" s="7" t="s">
        <v>98</v>
      </c>
      <c r="BI286" s="7" t="s">
        <v>98</v>
      </c>
      <c r="BJ286" s="7" t="s">
        <v>98</v>
      </c>
      <c r="BK286" s="7" t="n">
        <v>35</v>
      </c>
      <c r="BL286" s="7" t="n">
        <v>35</v>
      </c>
      <c r="BM286" s="7" t="s">
        <v>97</v>
      </c>
      <c r="BN286" s="7" t="s">
        <v>97</v>
      </c>
      <c r="BO286" s="7" t="s">
        <v>98</v>
      </c>
      <c r="BP286" s="7" t="s">
        <v>98</v>
      </c>
      <c r="BQ286" s="7" t="s">
        <v>98</v>
      </c>
      <c r="BR286" s="7" t="s">
        <v>98</v>
      </c>
      <c r="BS286" s="7" t="s">
        <v>98</v>
      </c>
      <c r="BT286" s="7" t="n">
        <v>35</v>
      </c>
      <c r="BU286" s="7" t="n">
        <v>35</v>
      </c>
      <c r="BV286" s="7" t="s">
        <v>98</v>
      </c>
      <c r="BW286" s="7" t="s">
        <v>98</v>
      </c>
      <c r="BX286" s="7" t="s">
        <v>98</v>
      </c>
      <c r="BY286" s="7" t="s">
        <v>98</v>
      </c>
      <c r="BZ286" s="7" t="s">
        <v>98</v>
      </c>
      <c r="CA286" s="7" t="s">
        <v>98</v>
      </c>
      <c r="CB286" s="7" t="s">
        <v>98</v>
      </c>
      <c r="CC286" s="7" t="s">
        <v>98</v>
      </c>
      <c r="CD286" s="7" t="s">
        <v>98</v>
      </c>
      <c r="CE286" s="7" t="s">
        <v>98</v>
      </c>
      <c r="CF286" s="7" t="s">
        <v>98</v>
      </c>
      <c r="CG286" s="7"/>
      <c r="CH286" s="7"/>
      <c r="CI286" s="6" t="n">
        <f aca="false">SUMIF($AH286:$CH286,35,Base!$B$5:$BB$5)*7*$Z286</f>
        <v>140</v>
      </c>
      <c r="CJ286" s="6" t="n">
        <f aca="false">SUMIF($AH286:$CH286,"PR",Base!$B$5:$BB$5)*7*$Z286</f>
        <v>1071</v>
      </c>
      <c r="CK286" s="6"/>
      <c r="CL286" s="6"/>
    </row>
    <row r="287" customFormat="false" ht="13.8" hidden="false" customHeight="false" outlineLevel="0" collapsed="false">
      <c r="A287" s="7" t="s">
        <v>77</v>
      </c>
      <c r="B287" s="7" t="s">
        <v>78</v>
      </c>
      <c r="C287" s="7" t="s">
        <v>276</v>
      </c>
      <c r="D287" s="7" t="s">
        <v>1141</v>
      </c>
      <c r="E287" s="7" t="s">
        <v>1142</v>
      </c>
      <c r="F287" s="7" t="s">
        <v>17</v>
      </c>
      <c r="G287" s="7" t="s">
        <v>1102</v>
      </c>
      <c r="H287" s="7" t="s">
        <v>1143</v>
      </c>
      <c r="I287" s="7" t="s">
        <v>84</v>
      </c>
      <c r="J287" s="7" t="s">
        <v>85</v>
      </c>
      <c r="K287" s="8" t="n">
        <v>0</v>
      </c>
      <c r="L287" s="7"/>
      <c r="M287" s="8" t="n">
        <v>0</v>
      </c>
      <c r="N287" s="7" t="s">
        <v>1144</v>
      </c>
      <c r="O287" s="7" t="s">
        <v>280</v>
      </c>
      <c r="P287" s="7" t="s">
        <v>155</v>
      </c>
      <c r="Q287" s="8" t="s">
        <v>1145</v>
      </c>
      <c r="R287" s="8" t="s">
        <v>1146</v>
      </c>
      <c r="S287" s="8" t="s">
        <v>325</v>
      </c>
      <c r="T287" s="8" t="s">
        <v>109</v>
      </c>
      <c r="U287" s="7" t="s">
        <v>87</v>
      </c>
      <c r="V287" s="7" t="s">
        <v>92</v>
      </c>
      <c r="W287" s="7"/>
      <c r="X287" s="7"/>
      <c r="Y287" s="7" t="s">
        <v>99</v>
      </c>
      <c r="Z287" s="8" t="s">
        <v>124</v>
      </c>
      <c r="AA287" s="7"/>
      <c r="AB287" s="7"/>
      <c r="AC287" s="7"/>
      <c r="AD287" s="7"/>
      <c r="AE287" s="8"/>
      <c r="AF287" s="9" t="s">
        <v>1147</v>
      </c>
      <c r="AG287" s="9" t="s">
        <v>1117</v>
      </c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 t="s">
        <v>98</v>
      </c>
      <c r="AV287" s="7" t="s">
        <v>98</v>
      </c>
      <c r="AW287" s="7" t="s">
        <v>98</v>
      </c>
      <c r="AX287" s="7" t="s">
        <v>98</v>
      </c>
      <c r="AY287" s="7" t="s">
        <v>98</v>
      </c>
      <c r="AZ287" s="7" t="s">
        <v>98</v>
      </c>
      <c r="BA287" s="7" t="s">
        <v>98</v>
      </c>
      <c r="BB287" s="7" t="s">
        <v>98</v>
      </c>
      <c r="BC287" s="7" t="s">
        <v>98</v>
      </c>
      <c r="BD287" s="7" t="s">
        <v>98</v>
      </c>
      <c r="BE287" s="7" t="s">
        <v>98</v>
      </c>
      <c r="BF287" s="7" t="s">
        <v>98</v>
      </c>
      <c r="BG287" s="7" t="s">
        <v>98</v>
      </c>
      <c r="BH287" s="7" t="s">
        <v>98</v>
      </c>
      <c r="BI287" s="7" t="s">
        <v>98</v>
      </c>
      <c r="BJ287" s="7" t="s">
        <v>98</v>
      </c>
      <c r="BK287" s="7" t="n">
        <v>35</v>
      </c>
      <c r="BL287" s="7" t="n">
        <v>35</v>
      </c>
      <c r="BM287" s="7" t="s">
        <v>97</v>
      </c>
      <c r="BN287" s="7" t="s">
        <v>97</v>
      </c>
      <c r="BO287" s="7" t="s">
        <v>98</v>
      </c>
      <c r="BP287" s="7" t="s">
        <v>98</v>
      </c>
      <c r="BQ287" s="7" t="s">
        <v>98</v>
      </c>
      <c r="BR287" s="7" t="s">
        <v>98</v>
      </c>
      <c r="BS287" s="7" t="s">
        <v>98</v>
      </c>
      <c r="BT287" s="7" t="n">
        <v>35</v>
      </c>
      <c r="BU287" s="7" t="n">
        <v>35</v>
      </c>
      <c r="BV287" s="7" t="s">
        <v>98</v>
      </c>
      <c r="BW287" s="7" t="s">
        <v>98</v>
      </c>
      <c r="BX287" s="7" t="s">
        <v>98</v>
      </c>
      <c r="BY287" s="7" t="s">
        <v>98</v>
      </c>
      <c r="BZ287" s="7" t="s">
        <v>98</v>
      </c>
      <c r="CA287" s="7" t="s">
        <v>98</v>
      </c>
      <c r="CB287" s="7" t="s">
        <v>98</v>
      </c>
      <c r="CC287" s="7" t="s">
        <v>98</v>
      </c>
      <c r="CD287" s="7" t="s">
        <v>98</v>
      </c>
      <c r="CE287" s="7" t="s">
        <v>98</v>
      </c>
      <c r="CF287" s="7" t="s">
        <v>98</v>
      </c>
      <c r="CG287" s="7"/>
      <c r="CH287" s="7"/>
      <c r="CI287" s="6" t="n">
        <f aca="false">SUMIF($AH287:$CH287,35,Base!$B$5:$BB$5)*7*$Z287</f>
        <v>840</v>
      </c>
      <c r="CJ287" s="6" t="n">
        <f aca="false">SUMIF($AH287:$CH287,"PR",Base!$B$5:$BB$5)*7*$Z287</f>
        <v>6426</v>
      </c>
      <c r="CK287" s="6"/>
      <c r="CL287" s="6"/>
    </row>
    <row r="288" customFormat="false" ht="13.8" hidden="false" customHeight="false" outlineLevel="0" collapsed="false">
      <c r="A288" s="7" t="s">
        <v>77</v>
      </c>
      <c r="B288" s="7" t="s">
        <v>78</v>
      </c>
      <c r="C288" s="7" t="s">
        <v>79</v>
      </c>
      <c r="D288" s="7" t="s">
        <v>1148</v>
      </c>
      <c r="E288" s="7" t="s">
        <v>1149</v>
      </c>
      <c r="F288" s="7" t="s">
        <v>17</v>
      </c>
      <c r="G288" s="7" t="s">
        <v>1150</v>
      </c>
      <c r="H288" s="7" t="s">
        <v>1151</v>
      </c>
      <c r="I288" s="7" t="s">
        <v>84</v>
      </c>
      <c r="J288" s="7" t="s">
        <v>85</v>
      </c>
      <c r="K288" s="8" t="n">
        <v>0</v>
      </c>
      <c r="L288" s="7"/>
      <c r="M288" s="8" t="n">
        <v>0</v>
      </c>
      <c r="N288" s="7" t="s">
        <v>1152</v>
      </c>
      <c r="O288" s="7" t="s">
        <v>1153</v>
      </c>
      <c r="P288" s="7" t="s">
        <v>113</v>
      </c>
      <c r="Q288" s="8" t="s">
        <v>591</v>
      </c>
      <c r="R288" s="8" t="s">
        <v>1154</v>
      </c>
      <c r="S288" s="8" t="s">
        <v>1155</v>
      </c>
      <c r="T288" s="8" t="s">
        <v>109</v>
      </c>
      <c r="U288" s="7" t="s">
        <v>87</v>
      </c>
      <c r="V288" s="7" t="s">
        <v>92</v>
      </c>
      <c r="W288" s="7"/>
      <c r="X288" s="7"/>
      <c r="Y288" s="7" t="s">
        <v>99</v>
      </c>
      <c r="Z288" s="8" t="s">
        <v>100</v>
      </c>
      <c r="AA288" s="7"/>
      <c r="AB288" s="7"/>
      <c r="AC288" s="7"/>
      <c r="AD288" s="7"/>
      <c r="AE288" s="8"/>
      <c r="AF288" s="9" t="s">
        <v>1156</v>
      </c>
      <c r="AG288" s="9" t="s">
        <v>1157</v>
      </c>
      <c r="AH288" s="7"/>
      <c r="AI288" s="7"/>
      <c r="AJ288" s="7" t="s">
        <v>98</v>
      </c>
      <c r="AK288" s="7" t="s">
        <v>98</v>
      </c>
      <c r="AL288" s="7" t="s">
        <v>98</v>
      </c>
      <c r="AM288" s="7" t="s">
        <v>98</v>
      </c>
      <c r="AN288" s="7" t="s">
        <v>98</v>
      </c>
      <c r="AO288" s="7" t="s">
        <v>98</v>
      </c>
      <c r="AP288" s="7" t="s">
        <v>98</v>
      </c>
      <c r="AQ288" s="7" t="n">
        <v>35</v>
      </c>
      <c r="AR288" s="7" t="n">
        <v>35</v>
      </c>
      <c r="AS288" s="7" t="n">
        <v>35</v>
      </c>
      <c r="AT288" s="7" t="s">
        <v>98</v>
      </c>
      <c r="AU288" s="7" t="s">
        <v>98</v>
      </c>
      <c r="AV288" s="7" t="s">
        <v>98</v>
      </c>
      <c r="AW288" s="7" t="s">
        <v>98</v>
      </c>
      <c r="AX288" s="7" t="s">
        <v>98</v>
      </c>
      <c r="AY288" s="7" t="n">
        <v>35</v>
      </c>
      <c r="AZ288" s="7" t="n">
        <v>35</v>
      </c>
      <c r="BA288" s="7" t="n">
        <v>35</v>
      </c>
      <c r="BB288" s="7" t="n">
        <v>35</v>
      </c>
      <c r="BC288" s="7" t="s">
        <v>98</v>
      </c>
      <c r="BD288" s="7" t="s">
        <v>98</v>
      </c>
      <c r="BE288" s="7"/>
      <c r="BF288" s="7"/>
      <c r="BG288" s="7"/>
      <c r="BH288" s="7"/>
      <c r="BI288" s="7"/>
      <c r="BJ288" s="7"/>
      <c r="BK288" s="7"/>
      <c r="BL288" s="7"/>
      <c r="BM288" s="7" t="s">
        <v>97</v>
      </c>
      <c r="BN288" s="7" t="s">
        <v>97</v>
      </c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6" t="n">
        <f aca="false">SUMIF($AH288:$CH288,35,Base!$B$5:$BB$5)*7*$Z288</f>
        <v>2310</v>
      </c>
      <c r="CJ288" s="6" t="n">
        <f aca="false">SUMIF($AH288:$CH288,"PR",Base!$B$5:$BB$5)*7*$Z288</f>
        <v>4760</v>
      </c>
      <c r="CK288" s="6"/>
      <c r="CL288" s="6"/>
    </row>
    <row r="289" customFormat="false" ht="13.8" hidden="false" customHeight="false" outlineLevel="0" collapsed="false">
      <c r="A289" s="7" t="s">
        <v>77</v>
      </c>
      <c r="B289" s="7" t="s">
        <v>78</v>
      </c>
      <c r="C289" s="7" t="s">
        <v>79</v>
      </c>
      <c r="D289" s="7" t="s">
        <v>1158</v>
      </c>
      <c r="E289" s="7" t="s">
        <v>1159</v>
      </c>
      <c r="F289" s="7" t="s">
        <v>17</v>
      </c>
      <c r="G289" s="7" t="s">
        <v>1160</v>
      </c>
      <c r="H289" s="7" t="s">
        <v>1161</v>
      </c>
      <c r="I289" s="7" t="s">
        <v>84</v>
      </c>
      <c r="J289" s="7" t="s">
        <v>85</v>
      </c>
      <c r="K289" s="8" t="n">
        <v>0</v>
      </c>
      <c r="L289" s="7"/>
      <c r="M289" s="8" t="n">
        <v>0</v>
      </c>
      <c r="N289" s="7" t="s">
        <v>1162</v>
      </c>
      <c r="O289" s="7" t="s">
        <v>1163</v>
      </c>
      <c r="P289" s="7" t="s">
        <v>113</v>
      </c>
      <c r="Q289" s="8" t="s">
        <v>645</v>
      </c>
      <c r="R289" s="8" t="s">
        <v>1164</v>
      </c>
      <c r="S289" s="8" t="s">
        <v>1085</v>
      </c>
      <c r="T289" s="8" t="s">
        <v>109</v>
      </c>
      <c r="U289" s="7" t="s">
        <v>87</v>
      </c>
      <c r="V289" s="7" t="s">
        <v>92</v>
      </c>
      <c r="W289" s="7"/>
      <c r="X289" s="7"/>
      <c r="Y289" s="7" t="s">
        <v>93</v>
      </c>
      <c r="Z289" s="8" t="s">
        <v>94</v>
      </c>
      <c r="AA289" s="7"/>
      <c r="AB289" s="7"/>
      <c r="AC289" s="7"/>
      <c r="AD289" s="7"/>
      <c r="AE289" s="8"/>
      <c r="AF289" s="9" t="s">
        <v>383</v>
      </c>
      <c r="AG289" s="9" t="s">
        <v>814</v>
      </c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 t="s">
        <v>97</v>
      </c>
      <c r="BN289" s="7" t="s">
        <v>97</v>
      </c>
      <c r="BO289" s="7"/>
      <c r="BP289" s="7"/>
      <c r="BQ289" s="7"/>
      <c r="BR289" s="7"/>
      <c r="BS289" s="7"/>
      <c r="BT289" s="7"/>
      <c r="BU289" s="7" t="s">
        <v>98</v>
      </c>
      <c r="BV289" s="7" t="s">
        <v>98</v>
      </c>
      <c r="BW289" s="7" t="s">
        <v>98</v>
      </c>
      <c r="BX289" s="7" t="s">
        <v>98</v>
      </c>
      <c r="BY289" s="7" t="s">
        <v>98</v>
      </c>
      <c r="BZ289" s="7" t="s">
        <v>98</v>
      </c>
      <c r="CA289" s="7" t="n">
        <v>35</v>
      </c>
      <c r="CB289" s="7" t="n">
        <v>35</v>
      </c>
      <c r="CC289" s="7" t="n">
        <v>35</v>
      </c>
      <c r="CD289" s="7" t="n">
        <v>35</v>
      </c>
      <c r="CE289" s="7" t="s">
        <v>98</v>
      </c>
      <c r="CF289" s="7" t="s">
        <v>98</v>
      </c>
      <c r="CG289" s="7"/>
      <c r="CH289" s="7"/>
      <c r="CI289" s="6" t="n">
        <f aca="false">SUMIF($AH289:$CH289,35,Base!$B$5:$BB$5)*7*$Z289</f>
        <v>266</v>
      </c>
      <c r="CJ289" s="6" t="n">
        <f aca="false">SUMIF($AH289:$CH289,"PR",Base!$B$5:$BB$5)*7*$Z289</f>
        <v>546</v>
      </c>
      <c r="CK289" s="6"/>
      <c r="CL289" s="6"/>
    </row>
    <row r="290" customFormat="false" ht="13.8" hidden="false" customHeight="false" outlineLevel="0" collapsed="false">
      <c r="A290" s="7" t="s">
        <v>77</v>
      </c>
      <c r="B290" s="7" t="s">
        <v>78</v>
      </c>
      <c r="C290" s="7" t="s">
        <v>79</v>
      </c>
      <c r="D290" s="7" t="s">
        <v>1158</v>
      </c>
      <c r="E290" s="7" t="s">
        <v>1159</v>
      </c>
      <c r="F290" s="7" t="s">
        <v>17</v>
      </c>
      <c r="G290" s="7" t="s">
        <v>1160</v>
      </c>
      <c r="H290" s="7" t="s">
        <v>1161</v>
      </c>
      <c r="I290" s="7" t="s">
        <v>84</v>
      </c>
      <c r="J290" s="7" t="s">
        <v>85</v>
      </c>
      <c r="K290" s="8" t="n">
        <v>0</v>
      </c>
      <c r="L290" s="7"/>
      <c r="M290" s="8" t="n">
        <v>0</v>
      </c>
      <c r="N290" s="7" t="s">
        <v>1162</v>
      </c>
      <c r="O290" s="7" t="s">
        <v>1163</v>
      </c>
      <c r="P290" s="7" t="s">
        <v>113</v>
      </c>
      <c r="Q290" s="8" t="s">
        <v>645</v>
      </c>
      <c r="R290" s="8" t="s">
        <v>1164</v>
      </c>
      <c r="S290" s="8" t="s">
        <v>1085</v>
      </c>
      <c r="T290" s="8" t="s">
        <v>109</v>
      </c>
      <c r="U290" s="7" t="s">
        <v>87</v>
      </c>
      <c r="V290" s="7" t="s">
        <v>92</v>
      </c>
      <c r="W290" s="7"/>
      <c r="X290" s="7"/>
      <c r="Y290" s="7" t="s">
        <v>101</v>
      </c>
      <c r="Z290" s="8" t="s">
        <v>94</v>
      </c>
      <c r="AA290" s="7"/>
      <c r="AB290" s="7"/>
      <c r="AC290" s="7"/>
      <c r="AD290" s="7"/>
      <c r="AE290" s="8"/>
      <c r="AF290" s="9" t="s">
        <v>383</v>
      </c>
      <c r="AG290" s="9" t="s">
        <v>814</v>
      </c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 t="s">
        <v>97</v>
      </c>
      <c r="BN290" s="7" t="s">
        <v>97</v>
      </c>
      <c r="BO290" s="7"/>
      <c r="BP290" s="7"/>
      <c r="BQ290" s="7"/>
      <c r="BR290" s="7"/>
      <c r="BS290" s="7"/>
      <c r="BT290" s="7"/>
      <c r="BU290" s="7" t="s">
        <v>98</v>
      </c>
      <c r="BV290" s="7" t="s">
        <v>98</v>
      </c>
      <c r="BW290" s="7" t="s">
        <v>98</v>
      </c>
      <c r="BX290" s="7" t="s">
        <v>98</v>
      </c>
      <c r="BY290" s="7" t="s">
        <v>98</v>
      </c>
      <c r="BZ290" s="7" t="s">
        <v>98</v>
      </c>
      <c r="CA290" s="7" t="n">
        <v>35</v>
      </c>
      <c r="CB290" s="7" t="n">
        <v>35</v>
      </c>
      <c r="CC290" s="7" t="n">
        <v>35</v>
      </c>
      <c r="CD290" s="7" t="n">
        <v>35</v>
      </c>
      <c r="CE290" s="7" t="s">
        <v>98</v>
      </c>
      <c r="CF290" s="7" t="s">
        <v>98</v>
      </c>
      <c r="CG290" s="7"/>
      <c r="CH290" s="7"/>
      <c r="CI290" s="6" t="n">
        <f aca="false">SUMIF($AH290:$CH290,35,Base!$B$5:$BB$5)*7*$Z290</f>
        <v>266</v>
      </c>
      <c r="CJ290" s="6" t="n">
        <f aca="false">SUMIF($AH290:$CH290,"PR",Base!$B$5:$BB$5)*7*$Z290</f>
        <v>546</v>
      </c>
      <c r="CK290" s="6"/>
      <c r="CL290" s="6"/>
    </row>
    <row r="291" customFormat="false" ht="13.8" hidden="false" customHeight="false" outlineLevel="0" collapsed="false">
      <c r="A291" s="7" t="s">
        <v>77</v>
      </c>
      <c r="B291" s="7" t="s">
        <v>78</v>
      </c>
      <c r="C291" s="7" t="s">
        <v>79</v>
      </c>
      <c r="D291" s="7" t="s">
        <v>1158</v>
      </c>
      <c r="E291" s="7" t="s">
        <v>1159</v>
      </c>
      <c r="F291" s="7" t="s">
        <v>17</v>
      </c>
      <c r="G291" s="7" t="s">
        <v>1160</v>
      </c>
      <c r="H291" s="7" t="s">
        <v>1161</v>
      </c>
      <c r="I291" s="7" t="s">
        <v>84</v>
      </c>
      <c r="J291" s="7" t="s">
        <v>85</v>
      </c>
      <c r="K291" s="8" t="n">
        <v>0</v>
      </c>
      <c r="L291" s="7"/>
      <c r="M291" s="8" t="n">
        <v>0</v>
      </c>
      <c r="N291" s="7" t="s">
        <v>1162</v>
      </c>
      <c r="O291" s="7" t="s">
        <v>1163</v>
      </c>
      <c r="P291" s="7" t="s">
        <v>113</v>
      </c>
      <c r="Q291" s="8" t="s">
        <v>645</v>
      </c>
      <c r="R291" s="8" t="s">
        <v>1164</v>
      </c>
      <c r="S291" s="8" t="s">
        <v>1085</v>
      </c>
      <c r="T291" s="8" t="s">
        <v>109</v>
      </c>
      <c r="U291" s="7" t="s">
        <v>87</v>
      </c>
      <c r="V291" s="7" t="s">
        <v>92</v>
      </c>
      <c r="W291" s="7"/>
      <c r="X291" s="7"/>
      <c r="Y291" s="7" t="s">
        <v>99</v>
      </c>
      <c r="Z291" s="8" t="s">
        <v>108</v>
      </c>
      <c r="AA291" s="7"/>
      <c r="AB291" s="7"/>
      <c r="AC291" s="7"/>
      <c r="AD291" s="7"/>
      <c r="AE291" s="8"/>
      <c r="AF291" s="9" t="s">
        <v>383</v>
      </c>
      <c r="AG291" s="9" t="s">
        <v>814</v>
      </c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 t="s">
        <v>97</v>
      </c>
      <c r="BN291" s="7" t="s">
        <v>97</v>
      </c>
      <c r="BO291" s="7"/>
      <c r="BP291" s="7"/>
      <c r="BQ291" s="7"/>
      <c r="BR291" s="7"/>
      <c r="BS291" s="7"/>
      <c r="BT291" s="7"/>
      <c r="BU291" s="7" t="s">
        <v>98</v>
      </c>
      <c r="BV291" s="7" t="s">
        <v>98</v>
      </c>
      <c r="BW291" s="7" t="s">
        <v>98</v>
      </c>
      <c r="BX291" s="7" t="s">
        <v>98</v>
      </c>
      <c r="BY291" s="7" t="s">
        <v>98</v>
      </c>
      <c r="BZ291" s="7" t="s">
        <v>98</v>
      </c>
      <c r="CA291" s="7" t="n">
        <v>35</v>
      </c>
      <c r="CB291" s="7" t="n">
        <v>35</v>
      </c>
      <c r="CC291" s="7" t="n">
        <v>35</v>
      </c>
      <c r="CD291" s="7" t="n">
        <v>35</v>
      </c>
      <c r="CE291" s="7" t="s">
        <v>98</v>
      </c>
      <c r="CF291" s="7" t="s">
        <v>98</v>
      </c>
      <c r="CG291" s="7"/>
      <c r="CH291" s="7"/>
      <c r="CI291" s="6" t="n">
        <f aca="false">SUMIF($AH291:$CH291,35,Base!$B$5:$BB$5)*7*$Z291</f>
        <v>1064</v>
      </c>
      <c r="CJ291" s="6" t="n">
        <f aca="false">SUMIF($AH291:$CH291,"PR",Base!$B$5:$BB$5)*7*$Z291</f>
        <v>2184</v>
      </c>
      <c r="CK291" s="6"/>
      <c r="CL291" s="6"/>
    </row>
    <row r="292" customFormat="false" ht="13.8" hidden="false" customHeight="false" outlineLevel="0" collapsed="false">
      <c r="A292" s="7" t="s">
        <v>77</v>
      </c>
      <c r="B292" s="7" t="s">
        <v>78</v>
      </c>
      <c r="C292" s="7" t="s">
        <v>79</v>
      </c>
      <c r="D292" s="7" t="s">
        <v>1158</v>
      </c>
      <c r="E292" s="7" t="s">
        <v>1159</v>
      </c>
      <c r="F292" s="7" t="s">
        <v>17</v>
      </c>
      <c r="G292" s="7" t="s">
        <v>1160</v>
      </c>
      <c r="H292" s="7" t="s">
        <v>1161</v>
      </c>
      <c r="I292" s="7" t="s">
        <v>84</v>
      </c>
      <c r="J292" s="7" t="s">
        <v>85</v>
      </c>
      <c r="K292" s="8" t="n">
        <v>0</v>
      </c>
      <c r="L292" s="7"/>
      <c r="M292" s="8" t="n">
        <v>0</v>
      </c>
      <c r="N292" s="7" t="s">
        <v>1162</v>
      </c>
      <c r="O292" s="7" t="s">
        <v>1163</v>
      </c>
      <c r="P292" s="7" t="s">
        <v>113</v>
      </c>
      <c r="Q292" s="8" t="s">
        <v>645</v>
      </c>
      <c r="R292" s="8" t="s">
        <v>1164</v>
      </c>
      <c r="S292" s="8" t="s">
        <v>1085</v>
      </c>
      <c r="T292" s="8" t="s">
        <v>109</v>
      </c>
      <c r="U292" s="7" t="s">
        <v>87</v>
      </c>
      <c r="V292" s="7" t="s">
        <v>92</v>
      </c>
      <c r="W292" s="7"/>
      <c r="X292" s="7"/>
      <c r="Y292" s="7" t="s">
        <v>112</v>
      </c>
      <c r="Z292" s="8" t="s">
        <v>94</v>
      </c>
      <c r="AA292" s="7"/>
      <c r="AB292" s="7"/>
      <c r="AC292" s="7"/>
      <c r="AD292" s="7"/>
      <c r="AE292" s="8"/>
      <c r="AF292" s="9" t="s">
        <v>383</v>
      </c>
      <c r="AG292" s="9" t="s">
        <v>814</v>
      </c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 t="s">
        <v>97</v>
      </c>
      <c r="BN292" s="7" t="s">
        <v>97</v>
      </c>
      <c r="BO292" s="7"/>
      <c r="BP292" s="7"/>
      <c r="BQ292" s="7"/>
      <c r="BR292" s="7"/>
      <c r="BS292" s="7"/>
      <c r="BT292" s="7"/>
      <c r="BU292" s="7" t="s">
        <v>98</v>
      </c>
      <c r="BV292" s="7" t="s">
        <v>98</v>
      </c>
      <c r="BW292" s="7" t="s">
        <v>98</v>
      </c>
      <c r="BX292" s="7" t="s">
        <v>98</v>
      </c>
      <c r="BY292" s="7" t="s">
        <v>98</v>
      </c>
      <c r="BZ292" s="7" t="s">
        <v>98</v>
      </c>
      <c r="CA292" s="7" t="n">
        <v>35</v>
      </c>
      <c r="CB292" s="7" t="n">
        <v>35</v>
      </c>
      <c r="CC292" s="7" t="n">
        <v>35</v>
      </c>
      <c r="CD292" s="7" t="n">
        <v>35</v>
      </c>
      <c r="CE292" s="7" t="s">
        <v>98</v>
      </c>
      <c r="CF292" s="7" t="s">
        <v>98</v>
      </c>
      <c r="CG292" s="7"/>
      <c r="CH292" s="7"/>
      <c r="CI292" s="6" t="n">
        <f aca="false">SUMIF($AH292:$CH292,35,Base!$B$5:$BB$5)*7*$Z292</f>
        <v>266</v>
      </c>
      <c r="CJ292" s="6" t="n">
        <f aca="false">SUMIF($AH292:$CH292,"PR",Base!$B$5:$BB$5)*7*$Z292</f>
        <v>546</v>
      </c>
      <c r="CK292" s="6"/>
      <c r="CL292" s="6"/>
    </row>
    <row r="293" customFormat="false" ht="13.8" hidden="false" customHeight="false" outlineLevel="0" collapsed="false">
      <c r="A293" s="7" t="s">
        <v>77</v>
      </c>
      <c r="B293" s="7" t="s">
        <v>78</v>
      </c>
      <c r="C293" s="7" t="s">
        <v>79</v>
      </c>
      <c r="D293" s="7" t="s">
        <v>1165</v>
      </c>
      <c r="E293" s="7" t="s">
        <v>1166</v>
      </c>
      <c r="F293" s="7" t="s">
        <v>17</v>
      </c>
      <c r="G293" s="7" t="s">
        <v>1160</v>
      </c>
      <c r="H293" s="7" t="s">
        <v>1161</v>
      </c>
      <c r="I293" s="7" t="s">
        <v>84</v>
      </c>
      <c r="J293" s="7" t="s">
        <v>85</v>
      </c>
      <c r="K293" s="8" t="n">
        <v>0</v>
      </c>
      <c r="L293" s="7"/>
      <c r="M293" s="8" t="n">
        <v>0</v>
      </c>
      <c r="N293" s="7" t="s">
        <v>1167</v>
      </c>
      <c r="O293" s="7" t="s">
        <v>1163</v>
      </c>
      <c r="P293" s="7" t="s">
        <v>113</v>
      </c>
      <c r="Q293" s="8" t="s">
        <v>672</v>
      </c>
      <c r="R293" s="8" t="s">
        <v>1168</v>
      </c>
      <c r="S293" s="8" t="s">
        <v>325</v>
      </c>
      <c r="T293" s="8" t="s">
        <v>109</v>
      </c>
      <c r="U293" s="7" t="s">
        <v>87</v>
      </c>
      <c r="V293" s="7" t="s">
        <v>92</v>
      </c>
      <c r="W293" s="7"/>
      <c r="X293" s="7"/>
      <c r="Y293" s="7" t="s">
        <v>99</v>
      </c>
      <c r="Z293" s="8" t="s">
        <v>108</v>
      </c>
      <c r="AA293" s="7"/>
      <c r="AB293" s="7"/>
      <c r="AC293" s="7"/>
      <c r="AD293" s="7"/>
      <c r="AE293" s="8"/>
      <c r="AF293" s="9" t="s">
        <v>464</v>
      </c>
      <c r="AG293" s="9" t="s">
        <v>1169</v>
      </c>
      <c r="AH293" s="7"/>
      <c r="AI293" s="7"/>
      <c r="AJ293" s="7"/>
      <c r="AK293" s="7"/>
      <c r="AL293" s="7"/>
      <c r="AM293" s="7"/>
      <c r="AN293" s="7" t="s">
        <v>98</v>
      </c>
      <c r="AO293" s="7" t="s">
        <v>98</v>
      </c>
      <c r="AP293" s="7" t="s">
        <v>98</v>
      </c>
      <c r="AQ293" s="7" t="s">
        <v>98</v>
      </c>
      <c r="AR293" s="7" t="s">
        <v>98</v>
      </c>
      <c r="AS293" s="7" t="s">
        <v>98</v>
      </c>
      <c r="AT293" s="7" t="n">
        <v>35</v>
      </c>
      <c r="AU293" s="7" t="n">
        <v>35</v>
      </c>
      <c r="AV293" s="7" t="n">
        <v>35</v>
      </c>
      <c r="AW293" s="7" t="n">
        <v>35</v>
      </c>
      <c r="AX293" s="7" t="s">
        <v>98</v>
      </c>
      <c r="AY293" s="7" t="s">
        <v>98</v>
      </c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 t="s">
        <v>97</v>
      </c>
      <c r="BN293" s="7" t="s">
        <v>97</v>
      </c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6" t="n">
        <f aca="false">SUMIF($AH293:$CH293,35,Base!$B$5:$BB$5)*7*$Z293</f>
        <v>1120</v>
      </c>
      <c r="CJ293" s="6" t="n">
        <f aca="false">SUMIF($AH293:$CH293,"PR",Base!$B$5:$BB$5)*7*$Z293</f>
        <v>2128</v>
      </c>
      <c r="CK293" s="6"/>
      <c r="CL293" s="6"/>
    </row>
    <row r="294" customFormat="false" ht="13.8" hidden="false" customHeight="false" outlineLevel="0" collapsed="false">
      <c r="A294" s="7" t="s">
        <v>77</v>
      </c>
      <c r="B294" s="7" t="s">
        <v>78</v>
      </c>
      <c r="C294" s="7" t="s">
        <v>79</v>
      </c>
      <c r="D294" s="7" t="s">
        <v>1170</v>
      </c>
      <c r="E294" s="7" t="s">
        <v>1171</v>
      </c>
      <c r="F294" s="7" t="s">
        <v>17</v>
      </c>
      <c r="G294" s="7" t="s">
        <v>1172</v>
      </c>
      <c r="H294" s="7" t="s">
        <v>1173</v>
      </c>
      <c r="I294" s="7" t="s">
        <v>84</v>
      </c>
      <c r="J294" s="7" t="s">
        <v>85</v>
      </c>
      <c r="K294" s="8" t="n">
        <v>0</v>
      </c>
      <c r="L294" s="7"/>
      <c r="M294" s="8" t="n">
        <v>0</v>
      </c>
      <c r="N294" s="7"/>
      <c r="O294" s="7" t="s">
        <v>256</v>
      </c>
      <c r="P294" s="7" t="s">
        <v>127</v>
      </c>
      <c r="Q294" s="8" t="s">
        <v>1174</v>
      </c>
      <c r="R294" s="8" t="s">
        <v>1175</v>
      </c>
      <c r="S294" s="8" t="s">
        <v>362</v>
      </c>
      <c r="T294" s="8" t="s">
        <v>109</v>
      </c>
      <c r="U294" s="7" t="s">
        <v>87</v>
      </c>
      <c r="V294" s="7" t="s">
        <v>92</v>
      </c>
      <c r="W294" s="7"/>
      <c r="X294" s="7"/>
      <c r="Y294" s="7" t="s">
        <v>102</v>
      </c>
      <c r="Z294" s="8" t="s">
        <v>94</v>
      </c>
      <c r="AA294" s="7"/>
      <c r="AB294" s="7"/>
      <c r="AC294" s="7"/>
      <c r="AD294" s="7"/>
      <c r="AE294" s="8"/>
      <c r="AF294" s="9" t="s">
        <v>510</v>
      </c>
      <c r="AG294" s="9" t="s">
        <v>1176</v>
      </c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 t="s">
        <v>97</v>
      </c>
      <c r="BN294" s="7" t="s">
        <v>97</v>
      </c>
      <c r="BO294" s="7"/>
      <c r="BP294" s="7"/>
      <c r="BQ294" s="7"/>
      <c r="BR294" s="7"/>
      <c r="BS294" s="7"/>
      <c r="BT294" s="7"/>
      <c r="BU294" s="7"/>
      <c r="BV294" s="7"/>
      <c r="BW294" s="7"/>
      <c r="BX294" s="7" t="s">
        <v>98</v>
      </c>
      <c r="BY294" s="7" t="s">
        <v>98</v>
      </c>
      <c r="BZ294" s="7" t="s">
        <v>98</v>
      </c>
      <c r="CA294" s="7" t="s">
        <v>98</v>
      </c>
      <c r="CB294" s="7" t="s">
        <v>98</v>
      </c>
      <c r="CC294" s="7" t="s">
        <v>98</v>
      </c>
      <c r="CD294" s="7" t="s">
        <v>98</v>
      </c>
      <c r="CE294" s="7" t="s">
        <v>98</v>
      </c>
      <c r="CF294" s="7" t="s">
        <v>98</v>
      </c>
      <c r="CG294" s="7" t="s">
        <v>98</v>
      </c>
      <c r="CH294" s="7" t="s">
        <v>98</v>
      </c>
      <c r="CI294" s="6" t="n">
        <f aca="false">SUMIF($AH294:$CH294,35,Base!$B$5:$BB$5)*7*$Z294</f>
        <v>0</v>
      </c>
      <c r="CJ294" s="6" t="n">
        <f aca="false">SUMIF($AH294:$CH294,"PR",Base!$B$5:$BB$5)*7*$Z294</f>
        <v>714</v>
      </c>
      <c r="CK294" s="6"/>
      <c r="CL294" s="6"/>
    </row>
    <row r="295" customFormat="false" ht="13.8" hidden="false" customHeight="false" outlineLevel="0" collapsed="false">
      <c r="A295" s="7" t="s">
        <v>77</v>
      </c>
      <c r="B295" s="7" t="s">
        <v>78</v>
      </c>
      <c r="C295" s="7" t="s">
        <v>79</v>
      </c>
      <c r="D295" s="7" t="s">
        <v>1170</v>
      </c>
      <c r="E295" s="7" t="s">
        <v>1171</v>
      </c>
      <c r="F295" s="7" t="s">
        <v>17</v>
      </c>
      <c r="G295" s="7" t="s">
        <v>1172</v>
      </c>
      <c r="H295" s="7" t="s">
        <v>1173</v>
      </c>
      <c r="I295" s="7" t="s">
        <v>84</v>
      </c>
      <c r="J295" s="7" t="s">
        <v>85</v>
      </c>
      <c r="K295" s="8" t="n">
        <v>0</v>
      </c>
      <c r="L295" s="7"/>
      <c r="M295" s="8" t="n">
        <v>0</v>
      </c>
      <c r="N295" s="7"/>
      <c r="O295" s="7" t="s">
        <v>256</v>
      </c>
      <c r="P295" s="7" t="s">
        <v>127</v>
      </c>
      <c r="Q295" s="8" t="s">
        <v>1174</v>
      </c>
      <c r="R295" s="8" t="s">
        <v>1175</v>
      </c>
      <c r="S295" s="8" t="s">
        <v>362</v>
      </c>
      <c r="T295" s="8" t="s">
        <v>109</v>
      </c>
      <c r="U295" s="7" t="s">
        <v>87</v>
      </c>
      <c r="V295" s="7" t="s">
        <v>92</v>
      </c>
      <c r="W295" s="7"/>
      <c r="X295" s="7"/>
      <c r="Y295" s="7" t="s">
        <v>93</v>
      </c>
      <c r="Z295" s="8" t="s">
        <v>94</v>
      </c>
      <c r="AA295" s="7"/>
      <c r="AB295" s="7"/>
      <c r="AC295" s="7"/>
      <c r="AD295" s="7"/>
      <c r="AE295" s="8"/>
      <c r="AF295" s="9" t="s">
        <v>510</v>
      </c>
      <c r="AG295" s="9" t="s">
        <v>1176</v>
      </c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 t="s">
        <v>97</v>
      </c>
      <c r="BN295" s="7" t="s">
        <v>97</v>
      </c>
      <c r="BO295" s="7"/>
      <c r="BP295" s="7"/>
      <c r="BQ295" s="7"/>
      <c r="BR295" s="7"/>
      <c r="BS295" s="7"/>
      <c r="BT295" s="7"/>
      <c r="BU295" s="7"/>
      <c r="BV295" s="7"/>
      <c r="BW295" s="7"/>
      <c r="BX295" s="7" t="s">
        <v>98</v>
      </c>
      <c r="BY295" s="7" t="s">
        <v>98</v>
      </c>
      <c r="BZ295" s="7" t="s">
        <v>98</v>
      </c>
      <c r="CA295" s="7" t="s">
        <v>98</v>
      </c>
      <c r="CB295" s="7" t="s">
        <v>98</v>
      </c>
      <c r="CC295" s="7" t="s">
        <v>98</v>
      </c>
      <c r="CD295" s="7" t="s">
        <v>98</v>
      </c>
      <c r="CE295" s="7" t="s">
        <v>98</v>
      </c>
      <c r="CF295" s="7" t="s">
        <v>98</v>
      </c>
      <c r="CG295" s="7" t="s">
        <v>98</v>
      </c>
      <c r="CH295" s="7" t="s">
        <v>98</v>
      </c>
      <c r="CI295" s="6" t="n">
        <f aca="false">SUMIF($AH295:$CH295,35,Base!$B$5:$BB$5)*7*$Z295</f>
        <v>0</v>
      </c>
      <c r="CJ295" s="6" t="n">
        <f aca="false">SUMIF($AH295:$CH295,"PR",Base!$B$5:$BB$5)*7*$Z295</f>
        <v>714</v>
      </c>
      <c r="CK295" s="6"/>
      <c r="CL295" s="6"/>
    </row>
    <row r="296" customFormat="false" ht="13.8" hidden="false" customHeight="false" outlineLevel="0" collapsed="false">
      <c r="A296" s="7" t="s">
        <v>77</v>
      </c>
      <c r="B296" s="7" t="s">
        <v>78</v>
      </c>
      <c r="C296" s="7" t="s">
        <v>79</v>
      </c>
      <c r="D296" s="7" t="s">
        <v>1170</v>
      </c>
      <c r="E296" s="7" t="s">
        <v>1171</v>
      </c>
      <c r="F296" s="7" t="s">
        <v>17</v>
      </c>
      <c r="G296" s="7" t="s">
        <v>1172</v>
      </c>
      <c r="H296" s="7" t="s">
        <v>1173</v>
      </c>
      <c r="I296" s="7" t="s">
        <v>84</v>
      </c>
      <c r="J296" s="7" t="s">
        <v>85</v>
      </c>
      <c r="K296" s="8" t="n">
        <v>0</v>
      </c>
      <c r="L296" s="7"/>
      <c r="M296" s="8" t="n">
        <v>0</v>
      </c>
      <c r="N296" s="7"/>
      <c r="O296" s="7" t="s">
        <v>256</v>
      </c>
      <c r="P296" s="7" t="s">
        <v>127</v>
      </c>
      <c r="Q296" s="8" t="s">
        <v>1174</v>
      </c>
      <c r="R296" s="8" t="s">
        <v>1175</v>
      </c>
      <c r="S296" s="8" t="s">
        <v>362</v>
      </c>
      <c r="T296" s="8" t="s">
        <v>109</v>
      </c>
      <c r="U296" s="7" t="s">
        <v>87</v>
      </c>
      <c r="V296" s="7" t="s">
        <v>92</v>
      </c>
      <c r="W296" s="7"/>
      <c r="X296" s="7"/>
      <c r="Y296" s="7" t="s">
        <v>101</v>
      </c>
      <c r="Z296" s="8" t="s">
        <v>87</v>
      </c>
      <c r="AA296" s="7"/>
      <c r="AB296" s="7"/>
      <c r="AC296" s="7"/>
      <c r="AD296" s="7"/>
      <c r="AE296" s="8"/>
      <c r="AF296" s="9" t="s">
        <v>510</v>
      </c>
      <c r="AG296" s="9" t="s">
        <v>1176</v>
      </c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 t="s">
        <v>97</v>
      </c>
      <c r="BN296" s="7" t="s">
        <v>97</v>
      </c>
      <c r="BO296" s="7"/>
      <c r="BP296" s="7"/>
      <c r="BQ296" s="7"/>
      <c r="BR296" s="7"/>
      <c r="BS296" s="7"/>
      <c r="BT296" s="7"/>
      <c r="BU296" s="7"/>
      <c r="BV296" s="7"/>
      <c r="BW296" s="7"/>
      <c r="BX296" s="7" t="s">
        <v>98</v>
      </c>
      <c r="BY296" s="7" t="s">
        <v>98</v>
      </c>
      <c r="BZ296" s="7" t="s">
        <v>98</v>
      </c>
      <c r="CA296" s="7" t="s">
        <v>98</v>
      </c>
      <c r="CB296" s="7" t="s">
        <v>98</v>
      </c>
      <c r="CC296" s="7" t="s">
        <v>98</v>
      </c>
      <c r="CD296" s="7" t="s">
        <v>98</v>
      </c>
      <c r="CE296" s="7" t="s">
        <v>98</v>
      </c>
      <c r="CF296" s="7" t="s">
        <v>98</v>
      </c>
      <c r="CG296" s="7" t="s">
        <v>98</v>
      </c>
      <c r="CH296" s="7" t="s">
        <v>98</v>
      </c>
      <c r="CI296" s="6" t="n">
        <f aca="false">SUMIF($AH296:$CH296,35,Base!$B$5:$BB$5)*7*$Z296</f>
        <v>0</v>
      </c>
      <c r="CJ296" s="6" t="n">
        <f aca="false">SUMIF($AH296:$CH296,"PR",Base!$B$5:$BB$5)*7*$Z296</f>
        <v>357</v>
      </c>
      <c r="CK296" s="6"/>
      <c r="CL296" s="6"/>
    </row>
    <row r="297" customFormat="false" ht="13.8" hidden="false" customHeight="false" outlineLevel="0" collapsed="false">
      <c r="A297" s="7" t="s">
        <v>77</v>
      </c>
      <c r="B297" s="7" t="s">
        <v>78</v>
      </c>
      <c r="C297" s="7" t="s">
        <v>79</v>
      </c>
      <c r="D297" s="7" t="s">
        <v>1170</v>
      </c>
      <c r="E297" s="7" t="s">
        <v>1171</v>
      </c>
      <c r="F297" s="7" t="s">
        <v>17</v>
      </c>
      <c r="G297" s="7" t="s">
        <v>1172</v>
      </c>
      <c r="H297" s="7" t="s">
        <v>1173</v>
      </c>
      <c r="I297" s="7" t="s">
        <v>84</v>
      </c>
      <c r="J297" s="7" t="s">
        <v>85</v>
      </c>
      <c r="K297" s="8" t="n">
        <v>0</v>
      </c>
      <c r="L297" s="7"/>
      <c r="M297" s="8" t="n">
        <v>0</v>
      </c>
      <c r="N297" s="7"/>
      <c r="O297" s="7" t="s">
        <v>256</v>
      </c>
      <c r="P297" s="7" t="s">
        <v>127</v>
      </c>
      <c r="Q297" s="8" t="s">
        <v>1174</v>
      </c>
      <c r="R297" s="8" t="s">
        <v>1175</v>
      </c>
      <c r="S297" s="8" t="s">
        <v>362</v>
      </c>
      <c r="T297" s="8" t="s">
        <v>109</v>
      </c>
      <c r="U297" s="7" t="s">
        <v>87</v>
      </c>
      <c r="V297" s="7" t="s">
        <v>92</v>
      </c>
      <c r="W297" s="7"/>
      <c r="X297" s="7"/>
      <c r="Y297" s="7" t="s">
        <v>99</v>
      </c>
      <c r="Z297" s="8" t="s">
        <v>108</v>
      </c>
      <c r="AA297" s="7"/>
      <c r="AB297" s="7"/>
      <c r="AC297" s="7"/>
      <c r="AD297" s="7"/>
      <c r="AE297" s="8"/>
      <c r="AF297" s="9" t="s">
        <v>510</v>
      </c>
      <c r="AG297" s="9" t="s">
        <v>1176</v>
      </c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 t="s">
        <v>97</v>
      </c>
      <c r="BN297" s="7" t="s">
        <v>97</v>
      </c>
      <c r="BO297" s="7"/>
      <c r="BP297" s="7"/>
      <c r="BQ297" s="7"/>
      <c r="BR297" s="7"/>
      <c r="BS297" s="7"/>
      <c r="BT297" s="7"/>
      <c r="BU297" s="7"/>
      <c r="BV297" s="7"/>
      <c r="BW297" s="7"/>
      <c r="BX297" s="7" t="s">
        <v>98</v>
      </c>
      <c r="BY297" s="7" t="s">
        <v>98</v>
      </c>
      <c r="BZ297" s="7" t="s">
        <v>98</v>
      </c>
      <c r="CA297" s="7" t="s">
        <v>98</v>
      </c>
      <c r="CB297" s="7" t="s">
        <v>98</v>
      </c>
      <c r="CC297" s="7" t="s">
        <v>98</v>
      </c>
      <c r="CD297" s="7" t="s">
        <v>98</v>
      </c>
      <c r="CE297" s="7" t="s">
        <v>98</v>
      </c>
      <c r="CF297" s="7" t="s">
        <v>98</v>
      </c>
      <c r="CG297" s="7" t="s">
        <v>98</v>
      </c>
      <c r="CH297" s="7" t="s">
        <v>98</v>
      </c>
      <c r="CI297" s="6" t="n">
        <f aca="false">SUMIF($AH297:$CH297,35,Base!$B$5:$BB$5)*7*$Z297</f>
        <v>0</v>
      </c>
      <c r="CJ297" s="6" t="n">
        <f aca="false">SUMIF($AH297:$CH297,"PR",Base!$B$5:$BB$5)*7*$Z297</f>
        <v>2856</v>
      </c>
      <c r="CK297" s="6"/>
      <c r="CL297" s="6"/>
    </row>
    <row r="298" customFormat="false" ht="13.8" hidden="false" customHeight="false" outlineLevel="0" collapsed="false">
      <c r="A298" s="7" t="s">
        <v>77</v>
      </c>
      <c r="B298" s="7" t="s">
        <v>78</v>
      </c>
      <c r="C298" s="7" t="s">
        <v>79</v>
      </c>
      <c r="D298" s="7" t="s">
        <v>1170</v>
      </c>
      <c r="E298" s="7" t="s">
        <v>1171</v>
      </c>
      <c r="F298" s="7" t="s">
        <v>17</v>
      </c>
      <c r="G298" s="7" t="s">
        <v>1172</v>
      </c>
      <c r="H298" s="7" t="s">
        <v>1173</v>
      </c>
      <c r="I298" s="7" t="s">
        <v>84</v>
      </c>
      <c r="J298" s="7" t="s">
        <v>85</v>
      </c>
      <c r="K298" s="8" t="n">
        <v>0</v>
      </c>
      <c r="L298" s="7"/>
      <c r="M298" s="8" t="n">
        <v>0</v>
      </c>
      <c r="N298" s="7"/>
      <c r="O298" s="7" t="s">
        <v>256</v>
      </c>
      <c r="P298" s="7" t="s">
        <v>127</v>
      </c>
      <c r="Q298" s="8" t="s">
        <v>1174</v>
      </c>
      <c r="R298" s="8" t="s">
        <v>1175</v>
      </c>
      <c r="S298" s="8" t="s">
        <v>362</v>
      </c>
      <c r="T298" s="8" t="s">
        <v>109</v>
      </c>
      <c r="U298" s="7" t="s">
        <v>87</v>
      </c>
      <c r="V298" s="7" t="s">
        <v>92</v>
      </c>
      <c r="W298" s="7"/>
      <c r="X298" s="7"/>
      <c r="Y298" s="7" t="s">
        <v>112</v>
      </c>
      <c r="Z298" s="8" t="s">
        <v>155</v>
      </c>
      <c r="AA298" s="7"/>
      <c r="AB298" s="7"/>
      <c r="AC298" s="7"/>
      <c r="AD298" s="7"/>
      <c r="AE298" s="8"/>
      <c r="AF298" s="9" t="s">
        <v>510</v>
      </c>
      <c r="AG298" s="9" t="s">
        <v>1176</v>
      </c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 t="s">
        <v>97</v>
      </c>
      <c r="BN298" s="7" t="s">
        <v>97</v>
      </c>
      <c r="BO298" s="7"/>
      <c r="BP298" s="7"/>
      <c r="BQ298" s="7"/>
      <c r="BR298" s="7"/>
      <c r="BS298" s="7"/>
      <c r="BT298" s="7"/>
      <c r="BU298" s="7"/>
      <c r="BV298" s="7"/>
      <c r="BW298" s="7"/>
      <c r="BX298" s="7" t="s">
        <v>98</v>
      </c>
      <c r="BY298" s="7" t="s">
        <v>98</v>
      </c>
      <c r="BZ298" s="7" t="s">
        <v>98</v>
      </c>
      <c r="CA298" s="7" t="s">
        <v>98</v>
      </c>
      <c r="CB298" s="7" t="s">
        <v>98</v>
      </c>
      <c r="CC298" s="7" t="s">
        <v>98</v>
      </c>
      <c r="CD298" s="7" t="s">
        <v>98</v>
      </c>
      <c r="CE298" s="7" t="s">
        <v>98</v>
      </c>
      <c r="CF298" s="7" t="s">
        <v>98</v>
      </c>
      <c r="CG298" s="7" t="s">
        <v>98</v>
      </c>
      <c r="CH298" s="7" t="s">
        <v>98</v>
      </c>
      <c r="CI298" s="6" t="n">
        <f aca="false">SUMIF($AH298:$CH298,35,Base!$B$5:$BB$5)*7*$Z298</f>
        <v>0</v>
      </c>
      <c r="CJ298" s="6" t="n">
        <f aca="false">SUMIF($AH298:$CH298,"PR",Base!$B$5:$BB$5)*7*$Z298</f>
        <v>1071</v>
      </c>
      <c r="CK298" s="6"/>
      <c r="CL298" s="6"/>
    </row>
    <row r="299" customFormat="false" ht="13.8" hidden="false" customHeight="false" outlineLevel="0" collapsed="false">
      <c r="A299" s="7" t="s">
        <v>77</v>
      </c>
      <c r="B299" s="7" t="s">
        <v>78</v>
      </c>
      <c r="C299" s="7" t="s">
        <v>79</v>
      </c>
      <c r="D299" s="7" t="s">
        <v>1177</v>
      </c>
      <c r="E299" s="7" t="s">
        <v>1178</v>
      </c>
      <c r="F299" s="7" t="s">
        <v>17</v>
      </c>
      <c r="G299" s="7" t="s">
        <v>1172</v>
      </c>
      <c r="H299" s="7" t="s">
        <v>1179</v>
      </c>
      <c r="I299" s="7" t="s">
        <v>84</v>
      </c>
      <c r="J299" s="7" t="s">
        <v>85</v>
      </c>
      <c r="K299" s="8" t="n">
        <v>0</v>
      </c>
      <c r="L299" s="7"/>
      <c r="M299" s="8" t="n">
        <v>0</v>
      </c>
      <c r="N299" s="7" t="s">
        <v>1180</v>
      </c>
      <c r="O299" s="7" t="s">
        <v>256</v>
      </c>
      <c r="P299" s="7" t="s">
        <v>127</v>
      </c>
      <c r="Q299" s="8" t="s">
        <v>287</v>
      </c>
      <c r="R299" s="8" t="s">
        <v>258</v>
      </c>
      <c r="S299" s="8" t="s">
        <v>362</v>
      </c>
      <c r="T299" s="8" t="s">
        <v>109</v>
      </c>
      <c r="U299" s="7" t="s">
        <v>87</v>
      </c>
      <c r="V299" s="7" t="s">
        <v>92</v>
      </c>
      <c r="W299" s="7"/>
      <c r="X299" s="7"/>
      <c r="Y299" s="7" t="s">
        <v>102</v>
      </c>
      <c r="Z299" s="8" t="s">
        <v>94</v>
      </c>
      <c r="AA299" s="7"/>
      <c r="AB299" s="7"/>
      <c r="AC299" s="7"/>
      <c r="AD299" s="7"/>
      <c r="AE299" s="8"/>
      <c r="AF299" s="9" t="s">
        <v>148</v>
      </c>
      <c r="AG299" s="9" t="s">
        <v>1181</v>
      </c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 t="s">
        <v>98</v>
      </c>
      <c r="BH299" s="7" t="s">
        <v>98</v>
      </c>
      <c r="BI299" s="7" t="s">
        <v>98</v>
      </c>
      <c r="BJ299" s="7" t="s">
        <v>98</v>
      </c>
      <c r="BK299" s="7" t="s">
        <v>98</v>
      </c>
      <c r="BL299" s="7" t="s">
        <v>98</v>
      </c>
      <c r="BM299" s="7" t="s">
        <v>97</v>
      </c>
      <c r="BN299" s="7" t="s">
        <v>97</v>
      </c>
      <c r="BO299" s="7" t="s">
        <v>98</v>
      </c>
      <c r="BP299" s="7" t="s">
        <v>98</v>
      </c>
      <c r="BQ299" s="7" t="s">
        <v>98</v>
      </c>
      <c r="BR299" s="7" t="s">
        <v>98</v>
      </c>
      <c r="BS299" s="7" t="s">
        <v>98</v>
      </c>
      <c r="BT299" s="7" t="s">
        <v>98</v>
      </c>
      <c r="BU299" s="7" t="s">
        <v>98</v>
      </c>
      <c r="BV299" s="7" t="s">
        <v>98</v>
      </c>
      <c r="BW299" s="7" t="s">
        <v>98</v>
      </c>
      <c r="BX299" s="7" t="s">
        <v>98</v>
      </c>
      <c r="BY299" s="7" t="s">
        <v>98</v>
      </c>
      <c r="BZ299" s="7" t="s">
        <v>98</v>
      </c>
      <c r="CA299" s="7" t="s">
        <v>98</v>
      </c>
      <c r="CB299" s="7" t="n">
        <v>35</v>
      </c>
      <c r="CC299" s="7" t="n">
        <v>35</v>
      </c>
      <c r="CD299" s="7" t="n">
        <v>35</v>
      </c>
      <c r="CE299" s="7" t="s">
        <v>98</v>
      </c>
      <c r="CF299" s="7" t="s">
        <v>98</v>
      </c>
      <c r="CG299" s="7" t="s">
        <v>98</v>
      </c>
      <c r="CH299" s="7" t="s">
        <v>98</v>
      </c>
      <c r="CI299" s="6" t="n">
        <f aca="false">SUMIF($AH299:$CH299,35,Base!$B$5:$BB$5)*7*$Z299</f>
        <v>210</v>
      </c>
      <c r="CJ299" s="6" t="n">
        <f aca="false">SUMIF($AH299:$CH299,"PR",Base!$B$5:$BB$5)*7*$Z299</f>
        <v>1554</v>
      </c>
      <c r="CK299" s="6"/>
      <c r="CL299" s="6"/>
    </row>
    <row r="300" customFormat="false" ht="13.8" hidden="false" customHeight="false" outlineLevel="0" collapsed="false">
      <c r="A300" s="7" t="s">
        <v>77</v>
      </c>
      <c r="B300" s="7" t="s">
        <v>78</v>
      </c>
      <c r="C300" s="7" t="s">
        <v>79</v>
      </c>
      <c r="D300" s="7" t="s">
        <v>1177</v>
      </c>
      <c r="E300" s="7" t="s">
        <v>1178</v>
      </c>
      <c r="F300" s="7" t="s">
        <v>17</v>
      </c>
      <c r="G300" s="7" t="s">
        <v>1172</v>
      </c>
      <c r="H300" s="7" t="s">
        <v>1179</v>
      </c>
      <c r="I300" s="7" t="s">
        <v>84</v>
      </c>
      <c r="J300" s="7" t="s">
        <v>85</v>
      </c>
      <c r="K300" s="8" t="n">
        <v>0</v>
      </c>
      <c r="L300" s="7"/>
      <c r="M300" s="8" t="n">
        <v>0</v>
      </c>
      <c r="N300" s="7" t="s">
        <v>1180</v>
      </c>
      <c r="O300" s="7" t="s">
        <v>256</v>
      </c>
      <c r="P300" s="7" t="s">
        <v>127</v>
      </c>
      <c r="Q300" s="8" t="s">
        <v>287</v>
      </c>
      <c r="R300" s="8" t="s">
        <v>258</v>
      </c>
      <c r="S300" s="8" t="s">
        <v>362</v>
      </c>
      <c r="T300" s="8" t="s">
        <v>109</v>
      </c>
      <c r="U300" s="7" t="s">
        <v>87</v>
      </c>
      <c r="V300" s="7" t="s">
        <v>92</v>
      </c>
      <c r="W300" s="7"/>
      <c r="X300" s="7"/>
      <c r="Y300" s="7" t="s">
        <v>93</v>
      </c>
      <c r="Z300" s="8" t="s">
        <v>94</v>
      </c>
      <c r="AA300" s="7"/>
      <c r="AB300" s="7"/>
      <c r="AC300" s="7"/>
      <c r="AD300" s="7"/>
      <c r="AE300" s="8"/>
      <c r="AF300" s="9" t="s">
        <v>148</v>
      </c>
      <c r="AG300" s="9" t="s">
        <v>1181</v>
      </c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 t="s">
        <v>98</v>
      </c>
      <c r="BH300" s="7" t="s">
        <v>98</v>
      </c>
      <c r="BI300" s="7" t="s">
        <v>98</v>
      </c>
      <c r="BJ300" s="7" t="s">
        <v>98</v>
      </c>
      <c r="BK300" s="7" t="s">
        <v>98</v>
      </c>
      <c r="BL300" s="7" t="s">
        <v>98</v>
      </c>
      <c r="BM300" s="7" t="s">
        <v>97</v>
      </c>
      <c r="BN300" s="7" t="s">
        <v>97</v>
      </c>
      <c r="BO300" s="7" t="s">
        <v>98</v>
      </c>
      <c r="BP300" s="7" t="s">
        <v>98</v>
      </c>
      <c r="BQ300" s="7" t="s">
        <v>98</v>
      </c>
      <c r="BR300" s="7" t="s">
        <v>98</v>
      </c>
      <c r="BS300" s="7" t="s">
        <v>98</v>
      </c>
      <c r="BT300" s="7" t="s">
        <v>98</v>
      </c>
      <c r="BU300" s="7" t="s">
        <v>98</v>
      </c>
      <c r="BV300" s="7" t="s">
        <v>98</v>
      </c>
      <c r="BW300" s="7" t="s">
        <v>98</v>
      </c>
      <c r="BX300" s="7" t="s">
        <v>98</v>
      </c>
      <c r="BY300" s="7" t="s">
        <v>98</v>
      </c>
      <c r="BZ300" s="7" t="s">
        <v>98</v>
      </c>
      <c r="CA300" s="7" t="s">
        <v>98</v>
      </c>
      <c r="CB300" s="7" t="n">
        <v>35</v>
      </c>
      <c r="CC300" s="7" t="n">
        <v>35</v>
      </c>
      <c r="CD300" s="7" t="n">
        <v>35</v>
      </c>
      <c r="CE300" s="7" t="s">
        <v>98</v>
      </c>
      <c r="CF300" s="7" t="s">
        <v>98</v>
      </c>
      <c r="CG300" s="7" t="s">
        <v>98</v>
      </c>
      <c r="CH300" s="7" t="s">
        <v>98</v>
      </c>
      <c r="CI300" s="6" t="n">
        <f aca="false">SUMIF($AH300:$CH300,35,Base!$B$5:$BB$5)*7*$Z300</f>
        <v>210</v>
      </c>
      <c r="CJ300" s="6" t="n">
        <f aca="false">SUMIF($AH300:$CH300,"PR",Base!$B$5:$BB$5)*7*$Z300</f>
        <v>1554</v>
      </c>
      <c r="CK300" s="6"/>
      <c r="CL300" s="6"/>
    </row>
    <row r="301" customFormat="false" ht="13.8" hidden="false" customHeight="false" outlineLevel="0" collapsed="false">
      <c r="A301" s="7" t="s">
        <v>77</v>
      </c>
      <c r="B301" s="7" t="s">
        <v>78</v>
      </c>
      <c r="C301" s="7" t="s">
        <v>79</v>
      </c>
      <c r="D301" s="7" t="s">
        <v>1177</v>
      </c>
      <c r="E301" s="7" t="s">
        <v>1178</v>
      </c>
      <c r="F301" s="7" t="s">
        <v>17</v>
      </c>
      <c r="G301" s="7" t="s">
        <v>1172</v>
      </c>
      <c r="H301" s="7" t="s">
        <v>1179</v>
      </c>
      <c r="I301" s="7" t="s">
        <v>84</v>
      </c>
      <c r="J301" s="7" t="s">
        <v>85</v>
      </c>
      <c r="K301" s="8" t="n">
        <v>0</v>
      </c>
      <c r="L301" s="7"/>
      <c r="M301" s="8" t="n">
        <v>0</v>
      </c>
      <c r="N301" s="7" t="s">
        <v>1180</v>
      </c>
      <c r="O301" s="7" t="s">
        <v>256</v>
      </c>
      <c r="P301" s="7" t="s">
        <v>127</v>
      </c>
      <c r="Q301" s="8" t="s">
        <v>287</v>
      </c>
      <c r="R301" s="8" t="s">
        <v>258</v>
      </c>
      <c r="S301" s="8" t="s">
        <v>362</v>
      </c>
      <c r="T301" s="8" t="s">
        <v>109</v>
      </c>
      <c r="U301" s="7" t="s">
        <v>87</v>
      </c>
      <c r="V301" s="7" t="s">
        <v>92</v>
      </c>
      <c r="W301" s="7"/>
      <c r="X301" s="7"/>
      <c r="Y301" s="7" t="s">
        <v>1182</v>
      </c>
      <c r="Z301" s="8" t="s">
        <v>87</v>
      </c>
      <c r="AA301" s="7"/>
      <c r="AB301" s="7"/>
      <c r="AC301" s="7"/>
      <c r="AD301" s="7"/>
      <c r="AE301" s="8"/>
      <c r="AF301" s="9" t="s">
        <v>148</v>
      </c>
      <c r="AG301" s="9" t="s">
        <v>1181</v>
      </c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 t="s">
        <v>98</v>
      </c>
      <c r="BH301" s="7" t="s">
        <v>98</v>
      </c>
      <c r="BI301" s="7" t="s">
        <v>98</v>
      </c>
      <c r="BJ301" s="7" t="s">
        <v>98</v>
      </c>
      <c r="BK301" s="7" t="s">
        <v>98</v>
      </c>
      <c r="BL301" s="7" t="s">
        <v>98</v>
      </c>
      <c r="BM301" s="7" t="s">
        <v>97</v>
      </c>
      <c r="BN301" s="7" t="s">
        <v>97</v>
      </c>
      <c r="BO301" s="7" t="s">
        <v>98</v>
      </c>
      <c r="BP301" s="7" t="s">
        <v>98</v>
      </c>
      <c r="BQ301" s="7" t="s">
        <v>98</v>
      </c>
      <c r="BR301" s="7" t="s">
        <v>98</v>
      </c>
      <c r="BS301" s="7" t="s">
        <v>98</v>
      </c>
      <c r="BT301" s="7" t="s">
        <v>98</v>
      </c>
      <c r="BU301" s="7" t="s">
        <v>98</v>
      </c>
      <c r="BV301" s="7" t="s">
        <v>98</v>
      </c>
      <c r="BW301" s="7" t="s">
        <v>98</v>
      </c>
      <c r="BX301" s="7" t="s">
        <v>98</v>
      </c>
      <c r="BY301" s="7" t="s">
        <v>98</v>
      </c>
      <c r="BZ301" s="7" t="s">
        <v>98</v>
      </c>
      <c r="CA301" s="7" t="s">
        <v>98</v>
      </c>
      <c r="CB301" s="7" t="n">
        <v>35</v>
      </c>
      <c r="CC301" s="7" t="n">
        <v>35</v>
      </c>
      <c r="CD301" s="7" t="n">
        <v>35</v>
      </c>
      <c r="CE301" s="7" t="s">
        <v>98</v>
      </c>
      <c r="CF301" s="7" t="s">
        <v>98</v>
      </c>
      <c r="CG301" s="7" t="s">
        <v>98</v>
      </c>
      <c r="CH301" s="7" t="s">
        <v>98</v>
      </c>
      <c r="CI301" s="6" t="n">
        <f aca="false">SUMIF($AH301:$CH301,35,Base!$B$5:$BB$5)*7*$Z301</f>
        <v>105</v>
      </c>
      <c r="CJ301" s="6" t="n">
        <f aca="false">SUMIF($AH301:$CH301,"PR",Base!$B$5:$BB$5)*7*$Z301</f>
        <v>777</v>
      </c>
      <c r="CK301" s="6"/>
      <c r="CL301" s="6"/>
    </row>
    <row r="302" customFormat="false" ht="13.8" hidden="false" customHeight="false" outlineLevel="0" collapsed="false">
      <c r="A302" s="7" t="s">
        <v>77</v>
      </c>
      <c r="B302" s="7" t="s">
        <v>78</v>
      </c>
      <c r="C302" s="7" t="s">
        <v>79</v>
      </c>
      <c r="D302" s="7" t="s">
        <v>1177</v>
      </c>
      <c r="E302" s="7" t="s">
        <v>1178</v>
      </c>
      <c r="F302" s="7" t="s">
        <v>17</v>
      </c>
      <c r="G302" s="7" t="s">
        <v>1172</v>
      </c>
      <c r="H302" s="7" t="s">
        <v>1179</v>
      </c>
      <c r="I302" s="7" t="s">
        <v>84</v>
      </c>
      <c r="J302" s="7" t="s">
        <v>85</v>
      </c>
      <c r="K302" s="8" t="n">
        <v>0</v>
      </c>
      <c r="L302" s="7"/>
      <c r="M302" s="8" t="n">
        <v>0</v>
      </c>
      <c r="N302" s="7" t="s">
        <v>1180</v>
      </c>
      <c r="O302" s="7" t="s">
        <v>256</v>
      </c>
      <c r="P302" s="7" t="s">
        <v>127</v>
      </c>
      <c r="Q302" s="8" t="s">
        <v>287</v>
      </c>
      <c r="R302" s="8" t="s">
        <v>258</v>
      </c>
      <c r="S302" s="8" t="s">
        <v>362</v>
      </c>
      <c r="T302" s="8" t="s">
        <v>109</v>
      </c>
      <c r="U302" s="7" t="s">
        <v>87</v>
      </c>
      <c r="V302" s="7" t="s">
        <v>92</v>
      </c>
      <c r="W302" s="7"/>
      <c r="X302" s="7"/>
      <c r="Y302" s="7" t="s">
        <v>99</v>
      </c>
      <c r="Z302" s="8" t="s">
        <v>108</v>
      </c>
      <c r="AA302" s="7"/>
      <c r="AB302" s="7"/>
      <c r="AC302" s="7"/>
      <c r="AD302" s="7"/>
      <c r="AE302" s="8"/>
      <c r="AF302" s="9" t="s">
        <v>148</v>
      </c>
      <c r="AG302" s="9" t="s">
        <v>1181</v>
      </c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 t="s">
        <v>98</v>
      </c>
      <c r="BH302" s="7" t="s">
        <v>98</v>
      </c>
      <c r="BI302" s="7" t="s">
        <v>98</v>
      </c>
      <c r="BJ302" s="7" t="s">
        <v>98</v>
      </c>
      <c r="BK302" s="7" t="s">
        <v>98</v>
      </c>
      <c r="BL302" s="7" t="s">
        <v>98</v>
      </c>
      <c r="BM302" s="7" t="s">
        <v>97</v>
      </c>
      <c r="BN302" s="7" t="s">
        <v>97</v>
      </c>
      <c r="BO302" s="7" t="s">
        <v>98</v>
      </c>
      <c r="BP302" s="7" t="s">
        <v>98</v>
      </c>
      <c r="BQ302" s="7" t="s">
        <v>98</v>
      </c>
      <c r="BR302" s="7" t="s">
        <v>98</v>
      </c>
      <c r="BS302" s="7" t="s">
        <v>98</v>
      </c>
      <c r="BT302" s="7" t="s">
        <v>98</v>
      </c>
      <c r="BU302" s="7" t="s">
        <v>98</v>
      </c>
      <c r="BV302" s="7" t="s">
        <v>98</v>
      </c>
      <c r="BW302" s="7" t="s">
        <v>98</v>
      </c>
      <c r="BX302" s="7" t="s">
        <v>98</v>
      </c>
      <c r="BY302" s="7" t="s">
        <v>98</v>
      </c>
      <c r="BZ302" s="7" t="s">
        <v>98</v>
      </c>
      <c r="CA302" s="7" t="s">
        <v>98</v>
      </c>
      <c r="CB302" s="7" t="n">
        <v>35</v>
      </c>
      <c r="CC302" s="7" t="n">
        <v>35</v>
      </c>
      <c r="CD302" s="7" t="n">
        <v>35</v>
      </c>
      <c r="CE302" s="7" t="s">
        <v>98</v>
      </c>
      <c r="CF302" s="7" t="s">
        <v>98</v>
      </c>
      <c r="CG302" s="7" t="s">
        <v>98</v>
      </c>
      <c r="CH302" s="7" t="s">
        <v>98</v>
      </c>
      <c r="CI302" s="6" t="n">
        <f aca="false">SUMIF($AH302:$CH302,35,Base!$B$5:$BB$5)*7*$Z302</f>
        <v>840</v>
      </c>
      <c r="CJ302" s="6" t="n">
        <f aca="false">SUMIF($AH302:$CH302,"PR",Base!$B$5:$BB$5)*7*$Z302</f>
        <v>6216</v>
      </c>
      <c r="CK302" s="6"/>
      <c r="CL302" s="6"/>
    </row>
    <row r="303" customFormat="false" ht="13.8" hidden="false" customHeight="false" outlineLevel="0" collapsed="false">
      <c r="A303" s="7" t="s">
        <v>77</v>
      </c>
      <c r="B303" s="7" t="s">
        <v>78</v>
      </c>
      <c r="C303" s="7" t="s">
        <v>79</v>
      </c>
      <c r="D303" s="7" t="s">
        <v>1177</v>
      </c>
      <c r="E303" s="7" t="s">
        <v>1178</v>
      </c>
      <c r="F303" s="7" t="s">
        <v>17</v>
      </c>
      <c r="G303" s="7" t="s">
        <v>1172</v>
      </c>
      <c r="H303" s="7" t="s">
        <v>1179</v>
      </c>
      <c r="I303" s="7" t="s">
        <v>84</v>
      </c>
      <c r="J303" s="7" t="s">
        <v>85</v>
      </c>
      <c r="K303" s="8" t="n">
        <v>0</v>
      </c>
      <c r="L303" s="7"/>
      <c r="M303" s="8" t="n">
        <v>0</v>
      </c>
      <c r="N303" s="7" t="s">
        <v>1180</v>
      </c>
      <c r="O303" s="7" t="s">
        <v>256</v>
      </c>
      <c r="P303" s="7" t="s">
        <v>127</v>
      </c>
      <c r="Q303" s="8" t="s">
        <v>287</v>
      </c>
      <c r="R303" s="8" t="s">
        <v>258</v>
      </c>
      <c r="S303" s="8" t="s">
        <v>362</v>
      </c>
      <c r="T303" s="8" t="s">
        <v>109</v>
      </c>
      <c r="U303" s="7" t="s">
        <v>87</v>
      </c>
      <c r="V303" s="7" t="s">
        <v>92</v>
      </c>
      <c r="W303" s="7"/>
      <c r="X303" s="7"/>
      <c r="Y303" s="7" t="s">
        <v>112</v>
      </c>
      <c r="Z303" s="8" t="s">
        <v>155</v>
      </c>
      <c r="AA303" s="7"/>
      <c r="AB303" s="7"/>
      <c r="AC303" s="7"/>
      <c r="AD303" s="7"/>
      <c r="AE303" s="8"/>
      <c r="AF303" s="9" t="s">
        <v>148</v>
      </c>
      <c r="AG303" s="9" t="s">
        <v>1181</v>
      </c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 t="s">
        <v>98</v>
      </c>
      <c r="BH303" s="7" t="s">
        <v>98</v>
      </c>
      <c r="BI303" s="7" t="s">
        <v>98</v>
      </c>
      <c r="BJ303" s="7" t="s">
        <v>98</v>
      </c>
      <c r="BK303" s="7" t="s">
        <v>98</v>
      </c>
      <c r="BL303" s="7" t="s">
        <v>98</v>
      </c>
      <c r="BM303" s="7" t="s">
        <v>97</v>
      </c>
      <c r="BN303" s="7" t="s">
        <v>97</v>
      </c>
      <c r="BO303" s="7" t="s">
        <v>98</v>
      </c>
      <c r="BP303" s="7" t="s">
        <v>98</v>
      </c>
      <c r="BQ303" s="7" t="s">
        <v>98</v>
      </c>
      <c r="BR303" s="7" t="s">
        <v>98</v>
      </c>
      <c r="BS303" s="7" t="s">
        <v>98</v>
      </c>
      <c r="BT303" s="7" t="s">
        <v>98</v>
      </c>
      <c r="BU303" s="7" t="s">
        <v>98</v>
      </c>
      <c r="BV303" s="7" t="s">
        <v>98</v>
      </c>
      <c r="BW303" s="7" t="s">
        <v>98</v>
      </c>
      <c r="BX303" s="7" t="s">
        <v>98</v>
      </c>
      <c r="BY303" s="7" t="s">
        <v>98</v>
      </c>
      <c r="BZ303" s="7" t="s">
        <v>98</v>
      </c>
      <c r="CA303" s="7" t="s">
        <v>98</v>
      </c>
      <c r="CB303" s="7" t="n">
        <v>35</v>
      </c>
      <c r="CC303" s="7" t="n">
        <v>35</v>
      </c>
      <c r="CD303" s="7" t="n">
        <v>35</v>
      </c>
      <c r="CE303" s="7" t="s">
        <v>98</v>
      </c>
      <c r="CF303" s="7" t="s">
        <v>98</v>
      </c>
      <c r="CG303" s="7" t="s">
        <v>98</v>
      </c>
      <c r="CH303" s="7" t="s">
        <v>98</v>
      </c>
      <c r="CI303" s="6" t="n">
        <f aca="false">SUMIF($AH303:$CH303,35,Base!$B$5:$BB$5)*7*$Z303</f>
        <v>315</v>
      </c>
      <c r="CJ303" s="6" t="n">
        <f aca="false">SUMIF($AH303:$CH303,"PR",Base!$B$5:$BB$5)*7*$Z303</f>
        <v>2331</v>
      </c>
      <c r="CK303" s="6"/>
      <c r="CL303" s="6"/>
    </row>
    <row r="304" customFormat="false" ht="13.8" hidden="false" customHeight="false" outlineLevel="0" collapsed="false">
      <c r="A304" s="7" t="s">
        <v>77</v>
      </c>
      <c r="B304" s="7" t="s">
        <v>78</v>
      </c>
      <c r="C304" s="7" t="s">
        <v>79</v>
      </c>
      <c r="D304" s="7" t="s">
        <v>1183</v>
      </c>
      <c r="E304" s="7" t="s">
        <v>1184</v>
      </c>
      <c r="F304" s="7" t="s">
        <v>17</v>
      </c>
      <c r="G304" s="7" t="s">
        <v>1172</v>
      </c>
      <c r="H304" s="7" t="s">
        <v>1185</v>
      </c>
      <c r="I304" s="7" t="s">
        <v>84</v>
      </c>
      <c r="J304" s="7" t="s">
        <v>85</v>
      </c>
      <c r="K304" s="8" t="n">
        <v>0</v>
      </c>
      <c r="L304" s="7"/>
      <c r="M304" s="8" t="n">
        <v>0</v>
      </c>
      <c r="N304" s="7" t="s">
        <v>1186</v>
      </c>
      <c r="O304" s="7" t="s">
        <v>256</v>
      </c>
      <c r="P304" s="7" t="s">
        <v>127</v>
      </c>
      <c r="Q304" s="8" t="s">
        <v>1187</v>
      </c>
      <c r="R304" s="8" t="s">
        <v>1188</v>
      </c>
      <c r="S304" s="8" t="s">
        <v>362</v>
      </c>
      <c r="T304" s="8" t="s">
        <v>109</v>
      </c>
      <c r="U304" s="7" t="s">
        <v>87</v>
      </c>
      <c r="V304" s="7" t="s">
        <v>92</v>
      </c>
      <c r="W304" s="7"/>
      <c r="X304" s="7"/>
      <c r="Y304" s="7" t="s">
        <v>93</v>
      </c>
      <c r="Z304" s="8" t="s">
        <v>87</v>
      </c>
      <c r="AA304" s="7"/>
      <c r="AB304" s="7"/>
      <c r="AC304" s="7"/>
      <c r="AD304" s="7"/>
      <c r="AE304" s="8"/>
      <c r="AF304" s="9" t="s">
        <v>480</v>
      </c>
      <c r="AG304" s="9" t="s">
        <v>1189</v>
      </c>
      <c r="AH304" s="7"/>
      <c r="AI304" s="7"/>
      <c r="AJ304" s="7"/>
      <c r="AK304" s="7"/>
      <c r="AL304" s="7"/>
      <c r="AM304" s="7"/>
      <c r="AN304" s="7" t="s">
        <v>98</v>
      </c>
      <c r="AO304" s="7" t="s">
        <v>98</v>
      </c>
      <c r="AP304" s="7" t="s">
        <v>98</v>
      </c>
      <c r="AQ304" s="7" t="s">
        <v>98</v>
      </c>
      <c r="AR304" s="7" t="s">
        <v>98</v>
      </c>
      <c r="AS304" s="7" t="s">
        <v>98</v>
      </c>
      <c r="AT304" s="7" t="s">
        <v>98</v>
      </c>
      <c r="AU304" s="7" t="s">
        <v>98</v>
      </c>
      <c r="AV304" s="7" t="s">
        <v>98</v>
      </c>
      <c r="AW304" s="7" t="s">
        <v>98</v>
      </c>
      <c r="AX304" s="7" t="s">
        <v>98</v>
      </c>
      <c r="AY304" s="7" t="s">
        <v>98</v>
      </c>
      <c r="AZ304" s="7" t="s">
        <v>98</v>
      </c>
      <c r="BA304" s="7" t="s">
        <v>98</v>
      </c>
      <c r="BB304" s="7" t="s">
        <v>98</v>
      </c>
      <c r="BC304" s="7" t="s">
        <v>98</v>
      </c>
      <c r="BD304" s="7" t="s">
        <v>98</v>
      </c>
      <c r="BE304" s="7" t="s">
        <v>98</v>
      </c>
      <c r="BF304" s="7" t="s">
        <v>98</v>
      </c>
      <c r="BG304" s="7" t="s">
        <v>98</v>
      </c>
      <c r="BH304" s="7" t="n">
        <v>35</v>
      </c>
      <c r="BI304" s="7" t="n">
        <v>35</v>
      </c>
      <c r="BJ304" s="7" t="n">
        <v>35</v>
      </c>
      <c r="BK304" s="7" t="s">
        <v>98</v>
      </c>
      <c r="BL304" s="7" t="s">
        <v>98</v>
      </c>
      <c r="BM304" s="7" t="s">
        <v>97</v>
      </c>
      <c r="BN304" s="7" t="s">
        <v>97</v>
      </c>
      <c r="BO304" s="7" t="s">
        <v>98</v>
      </c>
      <c r="BP304" s="7" t="s">
        <v>98</v>
      </c>
      <c r="BQ304" s="7" t="n">
        <v>35</v>
      </c>
      <c r="BR304" s="7" t="n">
        <v>35</v>
      </c>
      <c r="BS304" s="7" t="n">
        <v>35</v>
      </c>
      <c r="BT304" s="7" t="s">
        <v>98</v>
      </c>
      <c r="BU304" s="7" t="s">
        <v>98</v>
      </c>
      <c r="BV304" s="7" t="s">
        <v>98</v>
      </c>
      <c r="BW304" s="7" t="s">
        <v>98</v>
      </c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6" t="n">
        <f aca="false">SUMIF($AH304:$CH304,35,Base!$B$5:$BB$5)*7*$Z304</f>
        <v>210</v>
      </c>
      <c r="CJ304" s="6" t="n">
        <f aca="false">SUMIF($AH304:$CH304,"PR",Base!$B$5:$BB$5)*7*$Z304</f>
        <v>945</v>
      </c>
      <c r="CK304" s="6"/>
      <c r="CL304" s="6"/>
    </row>
    <row r="305" customFormat="false" ht="13.8" hidden="false" customHeight="false" outlineLevel="0" collapsed="false">
      <c r="A305" s="7" t="s">
        <v>77</v>
      </c>
      <c r="B305" s="7" t="s">
        <v>78</v>
      </c>
      <c r="C305" s="7" t="s">
        <v>79</v>
      </c>
      <c r="D305" s="7" t="s">
        <v>1183</v>
      </c>
      <c r="E305" s="7" t="s">
        <v>1184</v>
      </c>
      <c r="F305" s="7" t="s">
        <v>17</v>
      </c>
      <c r="G305" s="7" t="s">
        <v>1172</v>
      </c>
      <c r="H305" s="7" t="s">
        <v>1185</v>
      </c>
      <c r="I305" s="7" t="s">
        <v>84</v>
      </c>
      <c r="J305" s="7" t="s">
        <v>85</v>
      </c>
      <c r="K305" s="8" t="n">
        <v>0</v>
      </c>
      <c r="L305" s="7"/>
      <c r="M305" s="8" t="n">
        <v>0</v>
      </c>
      <c r="N305" s="7" t="s">
        <v>1186</v>
      </c>
      <c r="O305" s="7" t="s">
        <v>256</v>
      </c>
      <c r="P305" s="7" t="s">
        <v>127</v>
      </c>
      <c r="Q305" s="8" t="s">
        <v>1187</v>
      </c>
      <c r="R305" s="8" t="s">
        <v>1188</v>
      </c>
      <c r="S305" s="8" t="s">
        <v>362</v>
      </c>
      <c r="T305" s="8" t="s">
        <v>109</v>
      </c>
      <c r="U305" s="7" t="s">
        <v>87</v>
      </c>
      <c r="V305" s="7" t="s">
        <v>92</v>
      </c>
      <c r="W305" s="7"/>
      <c r="X305" s="7"/>
      <c r="Y305" s="7" t="s">
        <v>1182</v>
      </c>
      <c r="Z305" s="8" t="s">
        <v>87</v>
      </c>
      <c r="AA305" s="7"/>
      <c r="AB305" s="7"/>
      <c r="AC305" s="7"/>
      <c r="AD305" s="7"/>
      <c r="AE305" s="8"/>
      <c r="AF305" s="9" t="s">
        <v>480</v>
      </c>
      <c r="AG305" s="9" t="s">
        <v>1189</v>
      </c>
      <c r="AH305" s="7"/>
      <c r="AI305" s="7"/>
      <c r="AJ305" s="7"/>
      <c r="AK305" s="7"/>
      <c r="AL305" s="7"/>
      <c r="AM305" s="7"/>
      <c r="AN305" s="7" t="s">
        <v>98</v>
      </c>
      <c r="AO305" s="7" t="s">
        <v>98</v>
      </c>
      <c r="AP305" s="7" t="s">
        <v>98</v>
      </c>
      <c r="AQ305" s="7" t="s">
        <v>98</v>
      </c>
      <c r="AR305" s="7" t="s">
        <v>98</v>
      </c>
      <c r="AS305" s="7" t="s">
        <v>98</v>
      </c>
      <c r="AT305" s="7" t="s">
        <v>98</v>
      </c>
      <c r="AU305" s="7" t="s">
        <v>98</v>
      </c>
      <c r="AV305" s="7" t="s">
        <v>98</v>
      </c>
      <c r="AW305" s="7" t="s">
        <v>98</v>
      </c>
      <c r="AX305" s="7" t="s">
        <v>98</v>
      </c>
      <c r="AY305" s="7" t="s">
        <v>98</v>
      </c>
      <c r="AZ305" s="7" t="s">
        <v>98</v>
      </c>
      <c r="BA305" s="7" t="s">
        <v>98</v>
      </c>
      <c r="BB305" s="7" t="s">
        <v>98</v>
      </c>
      <c r="BC305" s="7" t="s">
        <v>98</v>
      </c>
      <c r="BD305" s="7" t="s">
        <v>98</v>
      </c>
      <c r="BE305" s="7" t="s">
        <v>98</v>
      </c>
      <c r="BF305" s="7" t="s">
        <v>98</v>
      </c>
      <c r="BG305" s="7" t="s">
        <v>98</v>
      </c>
      <c r="BH305" s="7" t="n">
        <v>35</v>
      </c>
      <c r="BI305" s="7" t="n">
        <v>35</v>
      </c>
      <c r="BJ305" s="7" t="n">
        <v>35</v>
      </c>
      <c r="BK305" s="7" t="s">
        <v>98</v>
      </c>
      <c r="BL305" s="7" t="s">
        <v>98</v>
      </c>
      <c r="BM305" s="7" t="s">
        <v>97</v>
      </c>
      <c r="BN305" s="7" t="s">
        <v>97</v>
      </c>
      <c r="BO305" s="7" t="s">
        <v>98</v>
      </c>
      <c r="BP305" s="7" t="s">
        <v>98</v>
      </c>
      <c r="BQ305" s="7" t="n">
        <v>35</v>
      </c>
      <c r="BR305" s="7" t="n">
        <v>35</v>
      </c>
      <c r="BS305" s="7" t="n">
        <v>35</v>
      </c>
      <c r="BT305" s="7" t="s">
        <v>98</v>
      </c>
      <c r="BU305" s="7" t="s">
        <v>98</v>
      </c>
      <c r="BV305" s="7" t="s">
        <v>98</v>
      </c>
      <c r="BW305" s="7" t="s">
        <v>98</v>
      </c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6" t="n">
        <f aca="false">SUMIF($AH305:$CH305,35,Base!$B$5:$BB$5)*7*$Z305</f>
        <v>210</v>
      </c>
      <c r="CJ305" s="6" t="n">
        <f aca="false">SUMIF($AH305:$CH305,"PR",Base!$B$5:$BB$5)*7*$Z305</f>
        <v>945</v>
      </c>
      <c r="CK305" s="6"/>
      <c r="CL305" s="6"/>
    </row>
    <row r="306" customFormat="false" ht="13.8" hidden="false" customHeight="false" outlineLevel="0" collapsed="false">
      <c r="A306" s="7" t="s">
        <v>77</v>
      </c>
      <c r="B306" s="7" t="s">
        <v>78</v>
      </c>
      <c r="C306" s="7" t="s">
        <v>79</v>
      </c>
      <c r="D306" s="7" t="s">
        <v>1183</v>
      </c>
      <c r="E306" s="7" t="s">
        <v>1184</v>
      </c>
      <c r="F306" s="7" t="s">
        <v>17</v>
      </c>
      <c r="G306" s="7" t="s">
        <v>1172</v>
      </c>
      <c r="H306" s="7" t="s">
        <v>1185</v>
      </c>
      <c r="I306" s="7" t="s">
        <v>84</v>
      </c>
      <c r="J306" s="7" t="s">
        <v>85</v>
      </c>
      <c r="K306" s="8" t="n">
        <v>0</v>
      </c>
      <c r="L306" s="7"/>
      <c r="M306" s="8" t="n">
        <v>0</v>
      </c>
      <c r="N306" s="7" t="s">
        <v>1186</v>
      </c>
      <c r="O306" s="7" t="s">
        <v>256</v>
      </c>
      <c r="P306" s="7" t="s">
        <v>127</v>
      </c>
      <c r="Q306" s="8" t="s">
        <v>1187</v>
      </c>
      <c r="R306" s="8" t="s">
        <v>1188</v>
      </c>
      <c r="S306" s="8" t="s">
        <v>362</v>
      </c>
      <c r="T306" s="8" t="s">
        <v>109</v>
      </c>
      <c r="U306" s="7" t="s">
        <v>87</v>
      </c>
      <c r="V306" s="7" t="s">
        <v>92</v>
      </c>
      <c r="W306" s="7"/>
      <c r="X306" s="7"/>
      <c r="Y306" s="7" t="s">
        <v>99</v>
      </c>
      <c r="Z306" s="8" t="s">
        <v>242</v>
      </c>
      <c r="AA306" s="7"/>
      <c r="AB306" s="7"/>
      <c r="AC306" s="7"/>
      <c r="AD306" s="7"/>
      <c r="AE306" s="8"/>
      <c r="AF306" s="9" t="s">
        <v>480</v>
      </c>
      <c r="AG306" s="9" t="s">
        <v>1189</v>
      </c>
      <c r="AH306" s="7"/>
      <c r="AI306" s="7"/>
      <c r="AJ306" s="7"/>
      <c r="AK306" s="7"/>
      <c r="AL306" s="7"/>
      <c r="AM306" s="7"/>
      <c r="AN306" s="7" t="s">
        <v>98</v>
      </c>
      <c r="AO306" s="7" t="s">
        <v>98</v>
      </c>
      <c r="AP306" s="7" t="s">
        <v>98</v>
      </c>
      <c r="AQ306" s="7" t="s">
        <v>98</v>
      </c>
      <c r="AR306" s="7" t="s">
        <v>98</v>
      </c>
      <c r="AS306" s="7" t="s">
        <v>98</v>
      </c>
      <c r="AT306" s="7" t="s">
        <v>98</v>
      </c>
      <c r="AU306" s="7" t="s">
        <v>98</v>
      </c>
      <c r="AV306" s="7" t="s">
        <v>98</v>
      </c>
      <c r="AW306" s="7" t="s">
        <v>98</v>
      </c>
      <c r="AX306" s="7" t="s">
        <v>98</v>
      </c>
      <c r="AY306" s="7" t="s">
        <v>98</v>
      </c>
      <c r="AZ306" s="7" t="s">
        <v>98</v>
      </c>
      <c r="BA306" s="7" t="s">
        <v>98</v>
      </c>
      <c r="BB306" s="7" t="s">
        <v>98</v>
      </c>
      <c r="BC306" s="7" t="s">
        <v>98</v>
      </c>
      <c r="BD306" s="7" t="s">
        <v>98</v>
      </c>
      <c r="BE306" s="7" t="s">
        <v>98</v>
      </c>
      <c r="BF306" s="7" t="s">
        <v>98</v>
      </c>
      <c r="BG306" s="7" t="s">
        <v>98</v>
      </c>
      <c r="BH306" s="7" t="n">
        <v>35</v>
      </c>
      <c r="BI306" s="7" t="n">
        <v>35</v>
      </c>
      <c r="BJ306" s="7" t="n">
        <v>35</v>
      </c>
      <c r="BK306" s="7" t="s">
        <v>98</v>
      </c>
      <c r="BL306" s="7" t="s">
        <v>98</v>
      </c>
      <c r="BM306" s="7" t="s">
        <v>97</v>
      </c>
      <c r="BN306" s="7" t="s">
        <v>97</v>
      </c>
      <c r="BO306" s="7" t="s">
        <v>98</v>
      </c>
      <c r="BP306" s="7" t="s">
        <v>98</v>
      </c>
      <c r="BQ306" s="7" t="n">
        <v>35</v>
      </c>
      <c r="BR306" s="7" t="n">
        <v>35</v>
      </c>
      <c r="BS306" s="7" t="n">
        <v>35</v>
      </c>
      <c r="BT306" s="7" t="s">
        <v>98</v>
      </c>
      <c r="BU306" s="7" t="s">
        <v>98</v>
      </c>
      <c r="BV306" s="7" t="s">
        <v>98</v>
      </c>
      <c r="BW306" s="7" t="s">
        <v>98</v>
      </c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6" t="n">
        <f aca="false">SUMIF($AH306:$CH306,35,Base!$B$5:$BB$5)*7*$Z306</f>
        <v>2520</v>
      </c>
      <c r="CJ306" s="6" t="n">
        <f aca="false">SUMIF($AH306:$CH306,"PR",Base!$B$5:$BB$5)*7*$Z306</f>
        <v>11340</v>
      </c>
      <c r="CK306" s="6"/>
      <c r="CL306" s="6"/>
    </row>
    <row r="307" customFormat="false" ht="13.8" hidden="false" customHeight="false" outlineLevel="0" collapsed="false">
      <c r="A307" s="7" t="s">
        <v>77</v>
      </c>
      <c r="B307" s="7" t="s">
        <v>78</v>
      </c>
      <c r="C307" s="7" t="s">
        <v>276</v>
      </c>
      <c r="D307" s="7" t="s">
        <v>1190</v>
      </c>
      <c r="E307" s="7" t="s">
        <v>1191</v>
      </c>
      <c r="F307" s="7" t="s">
        <v>17</v>
      </c>
      <c r="G307" s="7" t="s">
        <v>1102</v>
      </c>
      <c r="H307" s="7" t="s">
        <v>1143</v>
      </c>
      <c r="I307" s="7" t="s">
        <v>84</v>
      </c>
      <c r="J307" s="7" t="s">
        <v>85</v>
      </c>
      <c r="K307" s="8" t="n">
        <v>0</v>
      </c>
      <c r="L307" s="7"/>
      <c r="M307" s="8" t="n">
        <v>0</v>
      </c>
      <c r="N307" s="7" t="s">
        <v>1192</v>
      </c>
      <c r="O307" s="7" t="s">
        <v>280</v>
      </c>
      <c r="P307" s="7" t="s">
        <v>155</v>
      </c>
      <c r="Q307" s="8" t="s">
        <v>1193</v>
      </c>
      <c r="R307" s="8" t="s">
        <v>1194</v>
      </c>
      <c r="S307" s="8" t="s">
        <v>1085</v>
      </c>
      <c r="T307" s="8" t="s">
        <v>109</v>
      </c>
      <c r="U307" s="7" t="s">
        <v>87</v>
      </c>
      <c r="V307" s="7" t="s">
        <v>92</v>
      </c>
      <c r="W307" s="7"/>
      <c r="X307" s="7"/>
      <c r="Y307" s="7" t="s">
        <v>93</v>
      </c>
      <c r="Z307" s="8" t="s">
        <v>87</v>
      </c>
      <c r="AA307" s="7"/>
      <c r="AB307" s="7"/>
      <c r="AC307" s="7"/>
      <c r="AD307" s="7"/>
      <c r="AE307" s="8"/>
      <c r="AF307" s="9" t="s">
        <v>1195</v>
      </c>
      <c r="AG307" s="9" t="s">
        <v>419</v>
      </c>
      <c r="AH307" s="7"/>
      <c r="AI307" s="7" t="s">
        <v>98</v>
      </c>
      <c r="AJ307" s="7" t="s">
        <v>98</v>
      </c>
      <c r="AK307" s="7" t="s">
        <v>98</v>
      </c>
      <c r="AL307" s="7" t="s">
        <v>98</v>
      </c>
      <c r="AM307" s="7" t="s">
        <v>98</v>
      </c>
      <c r="AN307" s="7" t="s">
        <v>98</v>
      </c>
      <c r="AO307" s="7" t="s">
        <v>98</v>
      </c>
      <c r="AP307" s="7" t="s">
        <v>98</v>
      </c>
      <c r="AQ307" s="7" t="s">
        <v>98</v>
      </c>
      <c r="AR307" s="7" t="s">
        <v>98</v>
      </c>
      <c r="AS307" s="7" t="s">
        <v>98</v>
      </c>
      <c r="AT307" s="7" t="s">
        <v>98</v>
      </c>
      <c r="AU307" s="7" t="s">
        <v>98</v>
      </c>
      <c r="AV307" s="7" t="s">
        <v>98</v>
      </c>
      <c r="AW307" s="7" t="n">
        <v>35</v>
      </c>
      <c r="AX307" s="7" t="n">
        <v>35</v>
      </c>
      <c r="AY307" s="7" t="s">
        <v>98</v>
      </c>
      <c r="AZ307" s="7" t="s">
        <v>98</v>
      </c>
      <c r="BA307" s="7" t="s">
        <v>98</v>
      </c>
      <c r="BB307" s="7" t="s">
        <v>98</v>
      </c>
      <c r="BC307" s="7" t="s">
        <v>98</v>
      </c>
      <c r="BD307" s="7" t="s">
        <v>98</v>
      </c>
      <c r="BE307" s="7" t="s">
        <v>98</v>
      </c>
      <c r="BF307" s="7" t="s">
        <v>98</v>
      </c>
      <c r="BG307" s="7" t="s">
        <v>98</v>
      </c>
      <c r="BH307" s="7" t="s">
        <v>98</v>
      </c>
      <c r="BI307" s="7" t="s">
        <v>98</v>
      </c>
      <c r="BJ307" s="7" t="s">
        <v>98</v>
      </c>
      <c r="BK307" s="7" t="n">
        <v>35</v>
      </c>
      <c r="BL307" s="7" t="n">
        <v>35</v>
      </c>
      <c r="BM307" s="7" t="s">
        <v>97</v>
      </c>
      <c r="BN307" s="7" t="s">
        <v>97</v>
      </c>
      <c r="BO307" s="7" t="s">
        <v>98</v>
      </c>
      <c r="BP307" s="7" t="s">
        <v>98</v>
      </c>
      <c r="BQ307" s="7" t="s">
        <v>98</v>
      </c>
      <c r="BR307" s="7" t="s">
        <v>98</v>
      </c>
      <c r="BS307" s="7" t="s">
        <v>98</v>
      </c>
      <c r="BT307" s="7" t="s">
        <v>98</v>
      </c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6" t="n">
        <f aca="false">SUMIF($AH307:$CH307,35,Base!$B$5:$BB$5)*7*$Z307</f>
        <v>133</v>
      </c>
      <c r="CJ307" s="6" t="n">
        <f aca="false">SUMIF($AH307:$CH307,"PR",Base!$B$5:$BB$5)*7*$Z307</f>
        <v>1092</v>
      </c>
      <c r="CK307" s="6"/>
      <c r="CL307" s="6"/>
    </row>
    <row r="308" customFormat="false" ht="13.8" hidden="false" customHeight="false" outlineLevel="0" collapsed="false">
      <c r="A308" s="7" t="s">
        <v>77</v>
      </c>
      <c r="B308" s="7" t="s">
        <v>78</v>
      </c>
      <c r="C308" s="7" t="s">
        <v>276</v>
      </c>
      <c r="D308" s="7" t="s">
        <v>1190</v>
      </c>
      <c r="E308" s="7" t="s">
        <v>1191</v>
      </c>
      <c r="F308" s="7" t="s">
        <v>17</v>
      </c>
      <c r="G308" s="7" t="s">
        <v>1102</v>
      </c>
      <c r="H308" s="7" t="s">
        <v>1143</v>
      </c>
      <c r="I308" s="7" t="s">
        <v>84</v>
      </c>
      <c r="J308" s="7" t="s">
        <v>85</v>
      </c>
      <c r="K308" s="8" t="n">
        <v>0</v>
      </c>
      <c r="L308" s="7"/>
      <c r="M308" s="8" t="n">
        <v>0</v>
      </c>
      <c r="N308" s="7" t="s">
        <v>1192</v>
      </c>
      <c r="O308" s="7" t="s">
        <v>280</v>
      </c>
      <c r="P308" s="7" t="s">
        <v>155</v>
      </c>
      <c r="Q308" s="8" t="s">
        <v>1193</v>
      </c>
      <c r="R308" s="8" t="s">
        <v>1194</v>
      </c>
      <c r="S308" s="8" t="s">
        <v>1085</v>
      </c>
      <c r="T308" s="8" t="s">
        <v>109</v>
      </c>
      <c r="U308" s="7" t="s">
        <v>87</v>
      </c>
      <c r="V308" s="7" t="s">
        <v>92</v>
      </c>
      <c r="W308" s="7"/>
      <c r="X308" s="7"/>
      <c r="Y308" s="7" t="s">
        <v>430</v>
      </c>
      <c r="Z308" s="8" t="s">
        <v>87</v>
      </c>
      <c r="AA308" s="7"/>
      <c r="AB308" s="7"/>
      <c r="AC308" s="7"/>
      <c r="AD308" s="7"/>
      <c r="AE308" s="8"/>
      <c r="AF308" s="9" t="s">
        <v>1195</v>
      </c>
      <c r="AG308" s="9" t="s">
        <v>419</v>
      </c>
      <c r="AH308" s="7"/>
      <c r="AI308" s="7" t="s">
        <v>98</v>
      </c>
      <c r="AJ308" s="7" t="s">
        <v>98</v>
      </c>
      <c r="AK308" s="7" t="s">
        <v>98</v>
      </c>
      <c r="AL308" s="7" t="s">
        <v>98</v>
      </c>
      <c r="AM308" s="7" t="s">
        <v>98</v>
      </c>
      <c r="AN308" s="7" t="s">
        <v>98</v>
      </c>
      <c r="AO308" s="7" t="s">
        <v>98</v>
      </c>
      <c r="AP308" s="7" t="s">
        <v>98</v>
      </c>
      <c r="AQ308" s="7" t="s">
        <v>98</v>
      </c>
      <c r="AR308" s="7" t="s">
        <v>98</v>
      </c>
      <c r="AS308" s="7" t="s">
        <v>98</v>
      </c>
      <c r="AT308" s="7" t="s">
        <v>98</v>
      </c>
      <c r="AU308" s="7" t="s">
        <v>98</v>
      </c>
      <c r="AV308" s="7" t="s">
        <v>98</v>
      </c>
      <c r="AW308" s="7" t="n">
        <v>35</v>
      </c>
      <c r="AX308" s="7" t="n">
        <v>35</v>
      </c>
      <c r="AY308" s="7" t="s">
        <v>98</v>
      </c>
      <c r="AZ308" s="7" t="s">
        <v>98</v>
      </c>
      <c r="BA308" s="7" t="s">
        <v>98</v>
      </c>
      <c r="BB308" s="7" t="s">
        <v>98</v>
      </c>
      <c r="BC308" s="7" t="s">
        <v>98</v>
      </c>
      <c r="BD308" s="7" t="s">
        <v>98</v>
      </c>
      <c r="BE308" s="7" t="s">
        <v>98</v>
      </c>
      <c r="BF308" s="7" t="s">
        <v>98</v>
      </c>
      <c r="BG308" s="7" t="s">
        <v>98</v>
      </c>
      <c r="BH308" s="7" t="s">
        <v>98</v>
      </c>
      <c r="BI308" s="7" t="s">
        <v>98</v>
      </c>
      <c r="BJ308" s="7" t="s">
        <v>98</v>
      </c>
      <c r="BK308" s="7" t="n">
        <v>35</v>
      </c>
      <c r="BL308" s="7" t="n">
        <v>35</v>
      </c>
      <c r="BM308" s="7" t="s">
        <v>97</v>
      </c>
      <c r="BN308" s="7" t="s">
        <v>97</v>
      </c>
      <c r="BO308" s="7" t="s">
        <v>98</v>
      </c>
      <c r="BP308" s="7" t="s">
        <v>98</v>
      </c>
      <c r="BQ308" s="7" t="s">
        <v>98</v>
      </c>
      <c r="BR308" s="7" t="s">
        <v>98</v>
      </c>
      <c r="BS308" s="7" t="s">
        <v>98</v>
      </c>
      <c r="BT308" s="7" t="s">
        <v>98</v>
      </c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6" t="n">
        <f aca="false">SUMIF($AH308:$CH308,35,Base!$B$5:$BB$5)*7*$Z308</f>
        <v>133</v>
      </c>
      <c r="CJ308" s="6" t="n">
        <f aca="false">SUMIF($AH308:$CH308,"PR",Base!$B$5:$BB$5)*7*$Z308</f>
        <v>1092</v>
      </c>
      <c r="CK308" s="6"/>
      <c r="CL308" s="6"/>
    </row>
    <row r="309" customFormat="false" ht="13.8" hidden="false" customHeight="false" outlineLevel="0" collapsed="false">
      <c r="A309" s="7" t="s">
        <v>77</v>
      </c>
      <c r="B309" s="7" t="s">
        <v>78</v>
      </c>
      <c r="C309" s="7" t="s">
        <v>276</v>
      </c>
      <c r="D309" s="7" t="s">
        <v>1190</v>
      </c>
      <c r="E309" s="7" t="s">
        <v>1191</v>
      </c>
      <c r="F309" s="7" t="s">
        <v>17</v>
      </c>
      <c r="G309" s="7" t="s">
        <v>1102</v>
      </c>
      <c r="H309" s="7" t="s">
        <v>1143</v>
      </c>
      <c r="I309" s="7" t="s">
        <v>84</v>
      </c>
      <c r="J309" s="7" t="s">
        <v>85</v>
      </c>
      <c r="K309" s="8" t="n">
        <v>0</v>
      </c>
      <c r="L309" s="7"/>
      <c r="M309" s="8" t="n">
        <v>0</v>
      </c>
      <c r="N309" s="7" t="s">
        <v>1192</v>
      </c>
      <c r="O309" s="7" t="s">
        <v>280</v>
      </c>
      <c r="P309" s="7" t="s">
        <v>155</v>
      </c>
      <c r="Q309" s="8" t="s">
        <v>1193</v>
      </c>
      <c r="R309" s="8" t="s">
        <v>1194</v>
      </c>
      <c r="S309" s="8" t="s">
        <v>1085</v>
      </c>
      <c r="T309" s="8" t="s">
        <v>109</v>
      </c>
      <c r="U309" s="7" t="s">
        <v>87</v>
      </c>
      <c r="V309" s="7" t="s">
        <v>92</v>
      </c>
      <c r="W309" s="7"/>
      <c r="X309" s="7"/>
      <c r="Y309" s="7" t="s">
        <v>99</v>
      </c>
      <c r="Z309" s="8" t="s">
        <v>178</v>
      </c>
      <c r="AA309" s="7"/>
      <c r="AB309" s="7"/>
      <c r="AC309" s="7"/>
      <c r="AD309" s="7"/>
      <c r="AE309" s="8"/>
      <c r="AF309" s="9" t="s">
        <v>1195</v>
      </c>
      <c r="AG309" s="9" t="s">
        <v>419</v>
      </c>
      <c r="AH309" s="7"/>
      <c r="AI309" s="7" t="s">
        <v>98</v>
      </c>
      <c r="AJ309" s="7" t="s">
        <v>98</v>
      </c>
      <c r="AK309" s="7" t="s">
        <v>98</v>
      </c>
      <c r="AL309" s="7" t="s">
        <v>98</v>
      </c>
      <c r="AM309" s="7" t="s">
        <v>98</v>
      </c>
      <c r="AN309" s="7" t="s">
        <v>98</v>
      </c>
      <c r="AO309" s="7" t="s">
        <v>98</v>
      </c>
      <c r="AP309" s="7" t="s">
        <v>98</v>
      </c>
      <c r="AQ309" s="7" t="s">
        <v>98</v>
      </c>
      <c r="AR309" s="7" t="s">
        <v>98</v>
      </c>
      <c r="AS309" s="7" t="s">
        <v>98</v>
      </c>
      <c r="AT309" s="7" t="s">
        <v>98</v>
      </c>
      <c r="AU309" s="7" t="s">
        <v>98</v>
      </c>
      <c r="AV309" s="7" t="s">
        <v>98</v>
      </c>
      <c r="AW309" s="7" t="n">
        <v>35</v>
      </c>
      <c r="AX309" s="7" t="n">
        <v>35</v>
      </c>
      <c r="AY309" s="7" t="s">
        <v>98</v>
      </c>
      <c r="AZ309" s="7" t="s">
        <v>98</v>
      </c>
      <c r="BA309" s="7" t="s">
        <v>98</v>
      </c>
      <c r="BB309" s="7" t="s">
        <v>98</v>
      </c>
      <c r="BC309" s="7" t="s">
        <v>98</v>
      </c>
      <c r="BD309" s="7" t="s">
        <v>98</v>
      </c>
      <c r="BE309" s="7" t="s">
        <v>98</v>
      </c>
      <c r="BF309" s="7" t="s">
        <v>98</v>
      </c>
      <c r="BG309" s="7" t="s">
        <v>98</v>
      </c>
      <c r="BH309" s="7" t="s">
        <v>98</v>
      </c>
      <c r="BI309" s="7" t="s">
        <v>98</v>
      </c>
      <c r="BJ309" s="7" t="s">
        <v>98</v>
      </c>
      <c r="BK309" s="7" t="n">
        <v>35</v>
      </c>
      <c r="BL309" s="7" t="n">
        <v>35</v>
      </c>
      <c r="BM309" s="7" t="s">
        <v>97</v>
      </c>
      <c r="BN309" s="7" t="s">
        <v>97</v>
      </c>
      <c r="BO309" s="7" t="s">
        <v>98</v>
      </c>
      <c r="BP309" s="7" t="s">
        <v>98</v>
      </c>
      <c r="BQ309" s="7" t="s">
        <v>98</v>
      </c>
      <c r="BR309" s="7" t="s">
        <v>98</v>
      </c>
      <c r="BS309" s="7" t="s">
        <v>98</v>
      </c>
      <c r="BT309" s="7" t="s">
        <v>98</v>
      </c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6" t="n">
        <f aca="false">SUMIF($AH309:$CH309,35,Base!$B$5:$BB$5)*7*$Z309</f>
        <v>665</v>
      </c>
      <c r="CJ309" s="6" t="n">
        <f aca="false">SUMIF($AH309:$CH309,"PR",Base!$B$5:$BB$5)*7*$Z309</f>
        <v>5460</v>
      </c>
      <c r="CK309" s="6"/>
      <c r="CL309" s="6"/>
    </row>
    <row r="310" customFormat="false" ht="13.8" hidden="false" customHeight="false" outlineLevel="0" collapsed="false">
      <c r="A310" s="7" t="s">
        <v>77</v>
      </c>
      <c r="B310" s="7" t="s">
        <v>78</v>
      </c>
      <c r="C310" s="7" t="s">
        <v>289</v>
      </c>
      <c r="D310" s="7" t="s">
        <v>1196</v>
      </c>
      <c r="E310" s="7" t="s">
        <v>1197</v>
      </c>
      <c r="F310" s="7" t="s">
        <v>17</v>
      </c>
      <c r="G310" s="7" t="s">
        <v>1198</v>
      </c>
      <c r="H310" s="7" t="s">
        <v>1199</v>
      </c>
      <c r="I310" s="7" t="s">
        <v>84</v>
      </c>
      <c r="J310" s="7" t="s">
        <v>85</v>
      </c>
      <c r="K310" s="8" t="n">
        <v>0</v>
      </c>
      <c r="L310" s="7"/>
      <c r="M310" s="8" t="n">
        <v>0</v>
      </c>
      <c r="N310" s="7"/>
      <c r="O310" s="7" t="s">
        <v>294</v>
      </c>
      <c r="P310" s="7" t="s">
        <v>108</v>
      </c>
      <c r="Q310" s="8" t="s">
        <v>1200</v>
      </c>
      <c r="R310" s="8" t="s">
        <v>1201</v>
      </c>
      <c r="S310" s="8" t="s">
        <v>325</v>
      </c>
      <c r="T310" s="8" t="s">
        <v>109</v>
      </c>
      <c r="U310" s="7" t="s">
        <v>87</v>
      </c>
      <c r="V310" s="7" t="s">
        <v>92</v>
      </c>
      <c r="W310" s="7"/>
      <c r="X310" s="7"/>
      <c r="Y310" s="7" t="s">
        <v>93</v>
      </c>
      <c r="Z310" s="8" t="s">
        <v>155</v>
      </c>
      <c r="AA310" s="7"/>
      <c r="AB310" s="7"/>
      <c r="AC310" s="7"/>
      <c r="AD310" s="7"/>
      <c r="AE310" s="8"/>
      <c r="AF310" s="9" t="s">
        <v>1007</v>
      </c>
      <c r="AG310" s="9" t="s">
        <v>1202</v>
      </c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 t="s">
        <v>97</v>
      </c>
      <c r="BN310" s="7" t="s">
        <v>97</v>
      </c>
      <c r="BO310" s="7"/>
      <c r="BP310" s="7" t="s">
        <v>98</v>
      </c>
      <c r="BQ310" s="7" t="s">
        <v>98</v>
      </c>
      <c r="BR310" s="7" t="s">
        <v>98</v>
      </c>
      <c r="BS310" s="7" t="s">
        <v>98</v>
      </c>
      <c r="BT310" s="7" t="s">
        <v>98</v>
      </c>
      <c r="BU310" s="7" t="s">
        <v>98</v>
      </c>
      <c r="BV310" s="7" t="s">
        <v>98</v>
      </c>
      <c r="BW310" s="7" t="s">
        <v>98</v>
      </c>
      <c r="BX310" s="7" t="s">
        <v>98</v>
      </c>
      <c r="BY310" s="7" t="s">
        <v>98</v>
      </c>
      <c r="BZ310" s="7" t="s">
        <v>98</v>
      </c>
      <c r="CA310" s="7" t="s">
        <v>98</v>
      </c>
      <c r="CB310" s="7" t="n">
        <v>35</v>
      </c>
      <c r="CC310" s="7" t="n">
        <v>35</v>
      </c>
      <c r="CD310" s="7" t="s">
        <v>98</v>
      </c>
      <c r="CE310" s="7" t="s">
        <v>98</v>
      </c>
      <c r="CF310" s="7" t="s">
        <v>98</v>
      </c>
      <c r="CG310" s="7" t="s">
        <v>98</v>
      </c>
      <c r="CH310" s="7" t="s">
        <v>98</v>
      </c>
      <c r="CI310" s="6" t="n">
        <f aca="false">SUMIF($AH310:$CH310,35,Base!$B$5:$BB$5)*7*$Z310</f>
        <v>210</v>
      </c>
      <c r="CJ310" s="6" t="n">
        <f aca="false">SUMIF($AH310:$CH310,"PR",Base!$B$5:$BB$5)*7*$Z310</f>
        <v>1701</v>
      </c>
      <c r="CK310" s="6"/>
      <c r="CL310" s="6"/>
    </row>
    <row r="311" customFormat="false" ht="13.8" hidden="false" customHeight="false" outlineLevel="0" collapsed="false">
      <c r="A311" s="7" t="s">
        <v>77</v>
      </c>
      <c r="B311" s="7" t="s">
        <v>78</v>
      </c>
      <c r="C311" s="7" t="s">
        <v>289</v>
      </c>
      <c r="D311" s="7" t="s">
        <v>1196</v>
      </c>
      <c r="E311" s="7" t="s">
        <v>1197</v>
      </c>
      <c r="F311" s="7" t="s">
        <v>17</v>
      </c>
      <c r="G311" s="7" t="s">
        <v>1198</v>
      </c>
      <c r="H311" s="7" t="s">
        <v>1199</v>
      </c>
      <c r="I311" s="7" t="s">
        <v>84</v>
      </c>
      <c r="J311" s="7" t="s">
        <v>85</v>
      </c>
      <c r="K311" s="8" t="n">
        <v>0</v>
      </c>
      <c r="L311" s="7"/>
      <c r="M311" s="8" t="n">
        <v>0</v>
      </c>
      <c r="N311" s="7"/>
      <c r="O311" s="7" t="s">
        <v>294</v>
      </c>
      <c r="P311" s="7" t="s">
        <v>108</v>
      </c>
      <c r="Q311" s="8" t="s">
        <v>1200</v>
      </c>
      <c r="R311" s="8" t="s">
        <v>1201</v>
      </c>
      <c r="S311" s="8" t="s">
        <v>325</v>
      </c>
      <c r="T311" s="8" t="s">
        <v>109</v>
      </c>
      <c r="U311" s="7" t="s">
        <v>87</v>
      </c>
      <c r="V311" s="7" t="s">
        <v>92</v>
      </c>
      <c r="W311" s="7"/>
      <c r="X311" s="7"/>
      <c r="Y311" s="7" t="s">
        <v>101</v>
      </c>
      <c r="Z311" s="8" t="s">
        <v>94</v>
      </c>
      <c r="AA311" s="7"/>
      <c r="AB311" s="7"/>
      <c r="AC311" s="7"/>
      <c r="AD311" s="7"/>
      <c r="AE311" s="8"/>
      <c r="AF311" s="9" t="s">
        <v>1007</v>
      </c>
      <c r="AG311" s="9" t="s">
        <v>1202</v>
      </c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 t="s">
        <v>97</v>
      </c>
      <c r="BN311" s="7" t="s">
        <v>97</v>
      </c>
      <c r="BO311" s="7"/>
      <c r="BP311" s="7" t="s">
        <v>98</v>
      </c>
      <c r="BQ311" s="7" t="s">
        <v>98</v>
      </c>
      <c r="BR311" s="7" t="s">
        <v>98</v>
      </c>
      <c r="BS311" s="7" t="s">
        <v>98</v>
      </c>
      <c r="BT311" s="7" t="s">
        <v>98</v>
      </c>
      <c r="BU311" s="7" t="s">
        <v>98</v>
      </c>
      <c r="BV311" s="7" t="s">
        <v>98</v>
      </c>
      <c r="BW311" s="7" t="s">
        <v>98</v>
      </c>
      <c r="BX311" s="7" t="s">
        <v>98</v>
      </c>
      <c r="BY311" s="7" t="s">
        <v>98</v>
      </c>
      <c r="BZ311" s="7" t="s">
        <v>98</v>
      </c>
      <c r="CA311" s="7" t="s">
        <v>98</v>
      </c>
      <c r="CB311" s="7" t="n">
        <v>35</v>
      </c>
      <c r="CC311" s="7" t="n">
        <v>35</v>
      </c>
      <c r="CD311" s="7" t="s">
        <v>98</v>
      </c>
      <c r="CE311" s="7" t="s">
        <v>98</v>
      </c>
      <c r="CF311" s="7" t="s">
        <v>98</v>
      </c>
      <c r="CG311" s="7" t="s">
        <v>98</v>
      </c>
      <c r="CH311" s="7" t="s">
        <v>98</v>
      </c>
      <c r="CI311" s="6" t="n">
        <f aca="false">SUMIF($AH311:$CH311,35,Base!$B$5:$BB$5)*7*$Z311</f>
        <v>140</v>
      </c>
      <c r="CJ311" s="6" t="n">
        <f aca="false">SUMIF($AH311:$CH311,"PR",Base!$B$5:$BB$5)*7*$Z311</f>
        <v>1134</v>
      </c>
      <c r="CK311" s="6"/>
      <c r="CL311" s="6"/>
    </row>
    <row r="312" customFormat="false" ht="13.8" hidden="false" customHeight="false" outlineLevel="0" collapsed="false">
      <c r="A312" s="7" t="s">
        <v>77</v>
      </c>
      <c r="B312" s="7" t="s">
        <v>78</v>
      </c>
      <c r="C312" s="7" t="s">
        <v>289</v>
      </c>
      <c r="D312" s="7" t="s">
        <v>1196</v>
      </c>
      <c r="E312" s="7" t="s">
        <v>1197</v>
      </c>
      <c r="F312" s="7" t="s">
        <v>17</v>
      </c>
      <c r="G312" s="7" t="s">
        <v>1198</v>
      </c>
      <c r="H312" s="7" t="s">
        <v>1199</v>
      </c>
      <c r="I312" s="7" t="s">
        <v>84</v>
      </c>
      <c r="J312" s="7" t="s">
        <v>85</v>
      </c>
      <c r="K312" s="8" t="n">
        <v>0</v>
      </c>
      <c r="L312" s="7"/>
      <c r="M312" s="8" t="n">
        <v>0</v>
      </c>
      <c r="N312" s="7"/>
      <c r="O312" s="7" t="s">
        <v>294</v>
      </c>
      <c r="P312" s="7" t="s">
        <v>108</v>
      </c>
      <c r="Q312" s="8" t="s">
        <v>1200</v>
      </c>
      <c r="R312" s="8" t="s">
        <v>1201</v>
      </c>
      <c r="S312" s="8" t="s">
        <v>325</v>
      </c>
      <c r="T312" s="8" t="s">
        <v>109</v>
      </c>
      <c r="U312" s="7" t="s">
        <v>87</v>
      </c>
      <c r="V312" s="7" t="s">
        <v>92</v>
      </c>
      <c r="W312" s="7"/>
      <c r="X312" s="7"/>
      <c r="Y312" s="7" t="s">
        <v>179</v>
      </c>
      <c r="Z312" s="8" t="s">
        <v>127</v>
      </c>
      <c r="AA312" s="7"/>
      <c r="AB312" s="7"/>
      <c r="AC312" s="7"/>
      <c r="AD312" s="7"/>
      <c r="AE312" s="8"/>
      <c r="AF312" s="9" t="s">
        <v>1007</v>
      </c>
      <c r="AG312" s="9" t="s">
        <v>1202</v>
      </c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 t="s">
        <v>97</v>
      </c>
      <c r="BN312" s="7" t="s">
        <v>97</v>
      </c>
      <c r="BO312" s="7"/>
      <c r="BP312" s="7" t="s">
        <v>98</v>
      </c>
      <c r="BQ312" s="7" t="s">
        <v>98</v>
      </c>
      <c r="BR312" s="7" t="s">
        <v>98</v>
      </c>
      <c r="BS312" s="7" t="s">
        <v>98</v>
      </c>
      <c r="BT312" s="7" t="s">
        <v>98</v>
      </c>
      <c r="BU312" s="7" t="s">
        <v>98</v>
      </c>
      <c r="BV312" s="7" t="s">
        <v>98</v>
      </c>
      <c r="BW312" s="7" t="s">
        <v>98</v>
      </c>
      <c r="BX312" s="7" t="s">
        <v>98</v>
      </c>
      <c r="BY312" s="7" t="s">
        <v>98</v>
      </c>
      <c r="BZ312" s="7" t="s">
        <v>98</v>
      </c>
      <c r="CA312" s="7" t="s">
        <v>98</v>
      </c>
      <c r="CB312" s="7" t="n">
        <v>35</v>
      </c>
      <c r="CC312" s="7" t="n">
        <v>35</v>
      </c>
      <c r="CD312" s="7" t="s">
        <v>98</v>
      </c>
      <c r="CE312" s="7" t="s">
        <v>98</v>
      </c>
      <c r="CF312" s="7" t="s">
        <v>98</v>
      </c>
      <c r="CG312" s="7" t="s">
        <v>98</v>
      </c>
      <c r="CH312" s="7" t="s">
        <v>98</v>
      </c>
      <c r="CI312" s="6" t="n">
        <f aca="false">SUMIF($AH312:$CH312,35,Base!$B$5:$BB$5)*7*$Z312</f>
        <v>280</v>
      </c>
      <c r="CJ312" s="6" t="n">
        <f aca="false">SUMIF($AH312:$CH312,"PR",Base!$B$5:$BB$5)*7*$Z312</f>
        <v>2268</v>
      </c>
      <c r="CK312" s="6"/>
      <c r="CL312" s="6"/>
    </row>
    <row r="313" customFormat="false" ht="13.8" hidden="false" customHeight="false" outlineLevel="0" collapsed="false">
      <c r="A313" s="7" t="s">
        <v>77</v>
      </c>
      <c r="B313" s="7" t="s">
        <v>78</v>
      </c>
      <c r="C313" s="7" t="s">
        <v>289</v>
      </c>
      <c r="D313" s="7" t="s">
        <v>1196</v>
      </c>
      <c r="E313" s="7" t="s">
        <v>1197</v>
      </c>
      <c r="F313" s="7" t="s">
        <v>17</v>
      </c>
      <c r="G313" s="7" t="s">
        <v>1198</v>
      </c>
      <c r="H313" s="7" t="s">
        <v>1199</v>
      </c>
      <c r="I313" s="7" t="s">
        <v>84</v>
      </c>
      <c r="J313" s="7" t="s">
        <v>85</v>
      </c>
      <c r="K313" s="8" t="n">
        <v>0</v>
      </c>
      <c r="L313" s="7"/>
      <c r="M313" s="8" t="n">
        <v>0</v>
      </c>
      <c r="N313" s="7"/>
      <c r="O313" s="7" t="s">
        <v>294</v>
      </c>
      <c r="P313" s="7" t="s">
        <v>108</v>
      </c>
      <c r="Q313" s="8" t="s">
        <v>1200</v>
      </c>
      <c r="R313" s="8" t="s">
        <v>1201</v>
      </c>
      <c r="S313" s="8" t="s">
        <v>325</v>
      </c>
      <c r="T313" s="8" t="s">
        <v>109</v>
      </c>
      <c r="U313" s="7" t="s">
        <v>87</v>
      </c>
      <c r="V313" s="7" t="s">
        <v>92</v>
      </c>
      <c r="W313" s="7"/>
      <c r="X313" s="7"/>
      <c r="Y313" s="7" t="s">
        <v>112</v>
      </c>
      <c r="Z313" s="8" t="s">
        <v>127</v>
      </c>
      <c r="AA313" s="7"/>
      <c r="AB313" s="7"/>
      <c r="AC313" s="7"/>
      <c r="AD313" s="7"/>
      <c r="AE313" s="8"/>
      <c r="AF313" s="9" t="s">
        <v>1007</v>
      </c>
      <c r="AG313" s="9" t="s">
        <v>1202</v>
      </c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 t="s">
        <v>97</v>
      </c>
      <c r="BN313" s="7" t="s">
        <v>97</v>
      </c>
      <c r="BO313" s="7"/>
      <c r="BP313" s="7" t="s">
        <v>98</v>
      </c>
      <c r="BQ313" s="7" t="s">
        <v>98</v>
      </c>
      <c r="BR313" s="7" t="s">
        <v>98</v>
      </c>
      <c r="BS313" s="7" t="s">
        <v>98</v>
      </c>
      <c r="BT313" s="7" t="s">
        <v>98</v>
      </c>
      <c r="BU313" s="7" t="s">
        <v>98</v>
      </c>
      <c r="BV313" s="7" t="s">
        <v>98</v>
      </c>
      <c r="BW313" s="7" t="s">
        <v>98</v>
      </c>
      <c r="BX313" s="7" t="s">
        <v>98</v>
      </c>
      <c r="BY313" s="7" t="s">
        <v>98</v>
      </c>
      <c r="BZ313" s="7" t="s">
        <v>98</v>
      </c>
      <c r="CA313" s="7" t="s">
        <v>98</v>
      </c>
      <c r="CB313" s="7" t="n">
        <v>35</v>
      </c>
      <c r="CC313" s="7" t="n">
        <v>35</v>
      </c>
      <c r="CD313" s="7" t="s">
        <v>98</v>
      </c>
      <c r="CE313" s="7" t="s">
        <v>98</v>
      </c>
      <c r="CF313" s="7" t="s">
        <v>98</v>
      </c>
      <c r="CG313" s="7" t="s">
        <v>98</v>
      </c>
      <c r="CH313" s="7" t="s">
        <v>98</v>
      </c>
      <c r="CI313" s="6" t="n">
        <f aca="false">SUMIF($AH313:$CH313,35,Base!$B$5:$BB$5)*7*$Z313</f>
        <v>280</v>
      </c>
      <c r="CJ313" s="6" t="n">
        <f aca="false">SUMIF($AH313:$CH313,"PR",Base!$B$5:$BB$5)*7*$Z313</f>
        <v>2268</v>
      </c>
      <c r="CK313" s="6"/>
      <c r="CL313" s="6"/>
    </row>
    <row r="314" customFormat="false" ht="13.8" hidden="false" customHeight="false" outlineLevel="0" collapsed="false">
      <c r="A314" s="7" t="s">
        <v>77</v>
      </c>
      <c r="B314" s="7" t="s">
        <v>78</v>
      </c>
      <c r="C314" s="7" t="s">
        <v>289</v>
      </c>
      <c r="D314" s="7" t="s">
        <v>1196</v>
      </c>
      <c r="E314" s="7" t="s">
        <v>1197</v>
      </c>
      <c r="F314" s="7" t="s">
        <v>17</v>
      </c>
      <c r="G314" s="7" t="s">
        <v>1198</v>
      </c>
      <c r="H314" s="7" t="s">
        <v>1199</v>
      </c>
      <c r="I314" s="7" t="s">
        <v>84</v>
      </c>
      <c r="J314" s="7" t="s">
        <v>85</v>
      </c>
      <c r="K314" s="8" t="n">
        <v>0</v>
      </c>
      <c r="L314" s="7"/>
      <c r="M314" s="8" t="n">
        <v>0</v>
      </c>
      <c r="N314" s="7"/>
      <c r="O314" s="7" t="s">
        <v>294</v>
      </c>
      <c r="P314" s="7" t="s">
        <v>108</v>
      </c>
      <c r="Q314" s="8" t="s">
        <v>1200</v>
      </c>
      <c r="R314" s="8" t="s">
        <v>1201</v>
      </c>
      <c r="S314" s="8" t="s">
        <v>325</v>
      </c>
      <c r="T314" s="8" t="s">
        <v>109</v>
      </c>
      <c r="U314" s="7" t="s">
        <v>87</v>
      </c>
      <c r="V314" s="7" t="s">
        <v>92</v>
      </c>
      <c r="W314" s="7"/>
      <c r="X314" s="7"/>
      <c r="Y314" s="7" t="s">
        <v>102</v>
      </c>
      <c r="Z314" s="8" t="s">
        <v>155</v>
      </c>
      <c r="AA314" s="7"/>
      <c r="AB314" s="7"/>
      <c r="AC314" s="7"/>
      <c r="AD314" s="7"/>
      <c r="AE314" s="8"/>
      <c r="AF314" s="9" t="s">
        <v>1007</v>
      </c>
      <c r="AG314" s="9" t="s">
        <v>1202</v>
      </c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 t="s">
        <v>97</v>
      </c>
      <c r="BN314" s="7" t="s">
        <v>97</v>
      </c>
      <c r="BO314" s="7"/>
      <c r="BP314" s="7" t="s">
        <v>98</v>
      </c>
      <c r="BQ314" s="7" t="s">
        <v>98</v>
      </c>
      <c r="BR314" s="7" t="s">
        <v>98</v>
      </c>
      <c r="BS314" s="7" t="s">
        <v>98</v>
      </c>
      <c r="BT314" s="7" t="s">
        <v>98</v>
      </c>
      <c r="BU314" s="7" t="s">
        <v>98</v>
      </c>
      <c r="BV314" s="7" t="s">
        <v>98</v>
      </c>
      <c r="BW314" s="7" t="s">
        <v>98</v>
      </c>
      <c r="BX314" s="7" t="s">
        <v>98</v>
      </c>
      <c r="BY314" s="7" t="s">
        <v>98</v>
      </c>
      <c r="BZ314" s="7" t="s">
        <v>98</v>
      </c>
      <c r="CA314" s="7" t="s">
        <v>98</v>
      </c>
      <c r="CB314" s="7" t="n">
        <v>35</v>
      </c>
      <c r="CC314" s="7" t="n">
        <v>35</v>
      </c>
      <c r="CD314" s="7" t="s">
        <v>98</v>
      </c>
      <c r="CE314" s="7" t="s">
        <v>98</v>
      </c>
      <c r="CF314" s="7" t="s">
        <v>98</v>
      </c>
      <c r="CG314" s="7" t="s">
        <v>98</v>
      </c>
      <c r="CH314" s="7" t="s">
        <v>98</v>
      </c>
      <c r="CI314" s="6" t="n">
        <f aca="false">SUMIF($AH314:$CH314,35,Base!$B$5:$BB$5)*7*$Z314</f>
        <v>210</v>
      </c>
      <c r="CJ314" s="6" t="n">
        <f aca="false">SUMIF($AH314:$CH314,"PR",Base!$B$5:$BB$5)*7*$Z314</f>
        <v>1701</v>
      </c>
      <c r="CK314" s="6"/>
      <c r="CL314" s="6"/>
    </row>
    <row r="315" customFormat="false" ht="13.8" hidden="false" customHeight="false" outlineLevel="0" collapsed="false">
      <c r="A315" s="7" t="s">
        <v>77</v>
      </c>
      <c r="B315" s="7" t="s">
        <v>78</v>
      </c>
      <c r="C315" s="7" t="s">
        <v>289</v>
      </c>
      <c r="D315" s="7" t="s">
        <v>1203</v>
      </c>
      <c r="E315" s="7" t="s">
        <v>1204</v>
      </c>
      <c r="F315" s="7" t="s">
        <v>17</v>
      </c>
      <c r="G315" s="7" t="s">
        <v>1198</v>
      </c>
      <c r="H315" s="7" t="s">
        <v>1199</v>
      </c>
      <c r="I315" s="7" t="s">
        <v>84</v>
      </c>
      <c r="J315" s="7" t="s">
        <v>85</v>
      </c>
      <c r="K315" s="8" t="n">
        <v>0</v>
      </c>
      <c r="L315" s="7"/>
      <c r="M315" s="8" t="n">
        <v>0</v>
      </c>
      <c r="N315" s="7" t="s">
        <v>1205</v>
      </c>
      <c r="O315" s="7" t="s">
        <v>294</v>
      </c>
      <c r="P315" s="7" t="s">
        <v>108</v>
      </c>
      <c r="Q315" s="8" t="s">
        <v>1206</v>
      </c>
      <c r="R315" s="8" t="s">
        <v>1207</v>
      </c>
      <c r="S315" s="8" t="s">
        <v>325</v>
      </c>
      <c r="T315" s="8" t="s">
        <v>109</v>
      </c>
      <c r="U315" s="7" t="s">
        <v>87</v>
      </c>
      <c r="V315" s="7" t="s">
        <v>92</v>
      </c>
      <c r="W315" s="7"/>
      <c r="X315" s="7"/>
      <c r="Y315" s="7" t="s">
        <v>430</v>
      </c>
      <c r="Z315" s="8" t="s">
        <v>87</v>
      </c>
      <c r="AA315" s="7"/>
      <c r="AB315" s="7"/>
      <c r="AC315" s="7"/>
      <c r="AD315" s="7"/>
      <c r="AE315" s="8"/>
      <c r="AF315" s="9" t="s">
        <v>1208</v>
      </c>
      <c r="AG315" s="9" t="s">
        <v>397</v>
      </c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 t="s">
        <v>98</v>
      </c>
      <c r="AV315" s="7" t="s">
        <v>98</v>
      </c>
      <c r="AW315" s="7" t="s">
        <v>98</v>
      </c>
      <c r="AX315" s="7" t="s">
        <v>98</v>
      </c>
      <c r="AY315" s="7" t="s">
        <v>98</v>
      </c>
      <c r="AZ315" s="7" t="s">
        <v>98</v>
      </c>
      <c r="BA315" s="7" t="s">
        <v>98</v>
      </c>
      <c r="BB315" s="7" t="s">
        <v>98</v>
      </c>
      <c r="BC315" s="7" t="s">
        <v>98</v>
      </c>
      <c r="BD315" s="7" t="s">
        <v>98</v>
      </c>
      <c r="BE315" s="7" t="s">
        <v>98</v>
      </c>
      <c r="BF315" s="7" t="s">
        <v>98</v>
      </c>
      <c r="BG315" s="7" t="s">
        <v>98</v>
      </c>
      <c r="BH315" s="7" t="n">
        <v>35</v>
      </c>
      <c r="BI315" s="7" t="n">
        <v>35</v>
      </c>
      <c r="BJ315" s="7" t="s">
        <v>98</v>
      </c>
      <c r="BK315" s="7" t="s">
        <v>98</v>
      </c>
      <c r="BL315" s="7" t="s">
        <v>98</v>
      </c>
      <c r="BM315" s="7" t="s">
        <v>97</v>
      </c>
      <c r="BN315" s="7" t="s">
        <v>97</v>
      </c>
      <c r="BO315" s="7" t="s">
        <v>98</v>
      </c>
      <c r="BP315" s="7" t="s">
        <v>98</v>
      </c>
      <c r="BQ315" s="7" t="s">
        <v>98</v>
      </c>
      <c r="BR315" s="7" t="s">
        <v>98</v>
      </c>
      <c r="BS315" s="7" t="s">
        <v>98</v>
      </c>
      <c r="BT315" s="7" t="s">
        <v>98</v>
      </c>
      <c r="BU315" s="7" t="s">
        <v>98</v>
      </c>
      <c r="BV315" s="7" t="s">
        <v>98</v>
      </c>
      <c r="BW315" s="7" t="n">
        <v>35</v>
      </c>
      <c r="BX315" s="7" t="n">
        <v>35</v>
      </c>
      <c r="BY315" s="7" t="s">
        <v>98</v>
      </c>
      <c r="BZ315" s="7" t="s">
        <v>98</v>
      </c>
      <c r="CA315" s="7" t="s">
        <v>98</v>
      </c>
      <c r="CB315" s="7" t="s">
        <v>98</v>
      </c>
      <c r="CC315" s="7" t="s">
        <v>98</v>
      </c>
      <c r="CD315" s="7"/>
      <c r="CE315" s="7"/>
      <c r="CF315" s="7"/>
      <c r="CG315" s="7"/>
      <c r="CH315" s="7"/>
      <c r="CI315" s="6" t="n">
        <f aca="false">SUMIF($AH315:$CH315,35,Base!$B$5:$BB$5)*7*$Z315</f>
        <v>140</v>
      </c>
      <c r="CJ315" s="6" t="n">
        <f aca="false">SUMIF($AH315:$CH315,"PR",Base!$B$5:$BB$5)*7*$Z315</f>
        <v>966</v>
      </c>
      <c r="CK315" s="6"/>
      <c r="CL315" s="6"/>
    </row>
    <row r="316" customFormat="false" ht="13.8" hidden="false" customHeight="false" outlineLevel="0" collapsed="false">
      <c r="A316" s="7" t="s">
        <v>77</v>
      </c>
      <c r="B316" s="7" t="s">
        <v>78</v>
      </c>
      <c r="C316" s="7" t="s">
        <v>118</v>
      </c>
      <c r="D316" s="7" t="s">
        <v>1209</v>
      </c>
      <c r="E316" s="7" t="s">
        <v>1210</v>
      </c>
      <c r="F316" s="7" t="s">
        <v>17</v>
      </c>
      <c r="G316" s="7" t="s">
        <v>1211</v>
      </c>
      <c r="H316" s="7" t="s">
        <v>1211</v>
      </c>
      <c r="I316" s="7" t="s">
        <v>84</v>
      </c>
      <c r="J316" s="7" t="s">
        <v>85</v>
      </c>
      <c r="K316" s="8" t="n">
        <v>0</v>
      </c>
      <c r="L316" s="7"/>
      <c r="M316" s="8" t="n">
        <v>0</v>
      </c>
      <c r="N316" s="7" t="s">
        <v>1212</v>
      </c>
      <c r="O316" s="7" t="s">
        <v>317</v>
      </c>
      <c r="P316" s="7" t="s">
        <v>124</v>
      </c>
      <c r="Q316" s="8" t="s">
        <v>1213</v>
      </c>
      <c r="R316" s="8" t="s">
        <v>1214</v>
      </c>
      <c r="S316" s="8" t="s">
        <v>325</v>
      </c>
      <c r="T316" s="8" t="s">
        <v>109</v>
      </c>
      <c r="U316" s="7" t="s">
        <v>87</v>
      </c>
      <c r="V316" s="7" t="s">
        <v>92</v>
      </c>
      <c r="W316" s="7"/>
      <c r="X316" s="7"/>
      <c r="Y316" s="7" t="s">
        <v>93</v>
      </c>
      <c r="Z316" s="8" t="s">
        <v>87</v>
      </c>
      <c r="AA316" s="7"/>
      <c r="AB316" s="7"/>
      <c r="AC316" s="7"/>
      <c r="AD316" s="7"/>
      <c r="AE316" s="8"/>
      <c r="AF316" s="9" t="s">
        <v>1007</v>
      </c>
      <c r="AG316" s="9" t="s">
        <v>1215</v>
      </c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 t="s">
        <v>97</v>
      </c>
      <c r="BN316" s="7" t="s">
        <v>97</v>
      </c>
      <c r="BO316" s="7"/>
      <c r="BP316" s="7" t="s">
        <v>98</v>
      </c>
      <c r="BQ316" s="7" t="s">
        <v>98</v>
      </c>
      <c r="BR316" s="7" t="s">
        <v>98</v>
      </c>
      <c r="BS316" s="7" t="s">
        <v>98</v>
      </c>
      <c r="BT316" s="7" t="s">
        <v>98</v>
      </c>
      <c r="BU316" s="7" t="s">
        <v>98</v>
      </c>
      <c r="BV316" s="7" t="n">
        <v>35</v>
      </c>
      <c r="BW316" s="7" t="n">
        <v>35</v>
      </c>
      <c r="BX316" s="7" t="s">
        <v>98</v>
      </c>
      <c r="BY316" s="7" t="s">
        <v>98</v>
      </c>
      <c r="BZ316" s="7" t="s">
        <v>98</v>
      </c>
      <c r="CA316" s="7" t="s">
        <v>98</v>
      </c>
      <c r="CB316" s="7" t="s">
        <v>98</v>
      </c>
      <c r="CC316" s="7" t="s">
        <v>98</v>
      </c>
      <c r="CD316" s="7" t="s">
        <v>98</v>
      </c>
      <c r="CE316" s="7" t="s">
        <v>98</v>
      </c>
      <c r="CF316" s="7" t="s">
        <v>98</v>
      </c>
      <c r="CG316" s="7" t="s">
        <v>98</v>
      </c>
      <c r="CH316" s="7" t="s">
        <v>98</v>
      </c>
      <c r="CI316" s="6" t="n">
        <f aca="false">SUMIF($AH316:$CH316,35,Base!$B$5:$BB$5)*7*$Z316</f>
        <v>70</v>
      </c>
      <c r="CJ316" s="6" t="n">
        <f aca="false">SUMIF($AH316:$CH316,"PR",Base!$B$5:$BB$5)*7*$Z316</f>
        <v>567</v>
      </c>
      <c r="CK316" s="6"/>
      <c r="CL316" s="6"/>
    </row>
    <row r="317" customFormat="false" ht="13.8" hidden="false" customHeight="false" outlineLevel="0" collapsed="false">
      <c r="A317" s="7" t="s">
        <v>77</v>
      </c>
      <c r="B317" s="7" t="s">
        <v>78</v>
      </c>
      <c r="C317" s="7" t="s">
        <v>118</v>
      </c>
      <c r="D317" s="7" t="s">
        <v>1209</v>
      </c>
      <c r="E317" s="7" t="s">
        <v>1210</v>
      </c>
      <c r="F317" s="7" t="s">
        <v>17</v>
      </c>
      <c r="G317" s="7" t="s">
        <v>1211</v>
      </c>
      <c r="H317" s="7" t="s">
        <v>1211</v>
      </c>
      <c r="I317" s="7" t="s">
        <v>84</v>
      </c>
      <c r="J317" s="7" t="s">
        <v>85</v>
      </c>
      <c r="K317" s="8" t="n">
        <v>0</v>
      </c>
      <c r="L317" s="7"/>
      <c r="M317" s="8" t="n">
        <v>0</v>
      </c>
      <c r="N317" s="7" t="s">
        <v>1212</v>
      </c>
      <c r="O317" s="7" t="s">
        <v>317</v>
      </c>
      <c r="P317" s="7" t="s">
        <v>124</v>
      </c>
      <c r="Q317" s="8" t="s">
        <v>1213</v>
      </c>
      <c r="R317" s="8" t="s">
        <v>1214</v>
      </c>
      <c r="S317" s="8" t="s">
        <v>325</v>
      </c>
      <c r="T317" s="8" t="s">
        <v>109</v>
      </c>
      <c r="U317" s="7" t="s">
        <v>87</v>
      </c>
      <c r="V317" s="7" t="s">
        <v>92</v>
      </c>
      <c r="W317" s="7"/>
      <c r="X317" s="7"/>
      <c r="Y317" s="7" t="s">
        <v>101</v>
      </c>
      <c r="Z317" s="8" t="s">
        <v>94</v>
      </c>
      <c r="AA317" s="7"/>
      <c r="AB317" s="7"/>
      <c r="AC317" s="7"/>
      <c r="AD317" s="7"/>
      <c r="AE317" s="8"/>
      <c r="AF317" s="9" t="s">
        <v>1007</v>
      </c>
      <c r="AG317" s="9" t="s">
        <v>1215</v>
      </c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 t="s">
        <v>97</v>
      </c>
      <c r="BN317" s="7" t="s">
        <v>97</v>
      </c>
      <c r="BO317" s="7"/>
      <c r="BP317" s="7" t="s">
        <v>98</v>
      </c>
      <c r="BQ317" s="7" t="s">
        <v>98</v>
      </c>
      <c r="BR317" s="7" t="s">
        <v>98</v>
      </c>
      <c r="BS317" s="7" t="s">
        <v>98</v>
      </c>
      <c r="BT317" s="7" t="s">
        <v>98</v>
      </c>
      <c r="BU317" s="7" t="s">
        <v>98</v>
      </c>
      <c r="BV317" s="7" t="n">
        <v>35</v>
      </c>
      <c r="BW317" s="7" t="n">
        <v>35</v>
      </c>
      <c r="BX317" s="7" t="s">
        <v>98</v>
      </c>
      <c r="BY317" s="7" t="s">
        <v>98</v>
      </c>
      <c r="BZ317" s="7" t="s">
        <v>98</v>
      </c>
      <c r="CA317" s="7" t="s">
        <v>98</v>
      </c>
      <c r="CB317" s="7" t="s">
        <v>98</v>
      </c>
      <c r="CC317" s="7" t="s">
        <v>98</v>
      </c>
      <c r="CD317" s="7" t="s">
        <v>98</v>
      </c>
      <c r="CE317" s="7" t="s">
        <v>98</v>
      </c>
      <c r="CF317" s="7" t="s">
        <v>98</v>
      </c>
      <c r="CG317" s="7" t="s">
        <v>98</v>
      </c>
      <c r="CH317" s="7" t="s">
        <v>98</v>
      </c>
      <c r="CI317" s="6" t="n">
        <f aca="false">SUMIF($AH317:$CH317,35,Base!$B$5:$BB$5)*7*$Z317</f>
        <v>140</v>
      </c>
      <c r="CJ317" s="6" t="n">
        <f aca="false">SUMIF($AH317:$CH317,"PR",Base!$B$5:$BB$5)*7*$Z317</f>
        <v>1134</v>
      </c>
      <c r="CK317" s="6"/>
      <c r="CL317" s="6"/>
    </row>
    <row r="318" customFormat="false" ht="13.8" hidden="false" customHeight="false" outlineLevel="0" collapsed="false">
      <c r="A318" s="7" t="s">
        <v>77</v>
      </c>
      <c r="B318" s="7" t="s">
        <v>78</v>
      </c>
      <c r="C318" s="7" t="s">
        <v>118</v>
      </c>
      <c r="D318" s="7" t="s">
        <v>1209</v>
      </c>
      <c r="E318" s="7" t="s">
        <v>1210</v>
      </c>
      <c r="F318" s="7" t="s">
        <v>17</v>
      </c>
      <c r="G318" s="7" t="s">
        <v>1211</v>
      </c>
      <c r="H318" s="7" t="s">
        <v>1211</v>
      </c>
      <c r="I318" s="7" t="s">
        <v>84</v>
      </c>
      <c r="J318" s="7" t="s">
        <v>85</v>
      </c>
      <c r="K318" s="8" t="n">
        <v>0</v>
      </c>
      <c r="L318" s="7"/>
      <c r="M318" s="8" t="n">
        <v>0</v>
      </c>
      <c r="N318" s="7" t="s">
        <v>1212</v>
      </c>
      <c r="O318" s="7" t="s">
        <v>317</v>
      </c>
      <c r="P318" s="7" t="s">
        <v>124</v>
      </c>
      <c r="Q318" s="8" t="s">
        <v>1213</v>
      </c>
      <c r="R318" s="8" t="s">
        <v>1214</v>
      </c>
      <c r="S318" s="8" t="s">
        <v>325</v>
      </c>
      <c r="T318" s="8" t="s">
        <v>109</v>
      </c>
      <c r="U318" s="7" t="s">
        <v>87</v>
      </c>
      <c r="V318" s="7" t="s">
        <v>92</v>
      </c>
      <c r="W318" s="7"/>
      <c r="X318" s="7"/>
      <c r="Y318" s="7" t="s">
        <v>179</v>
      </c>
      <c r="Z318" s="8" t="s">
        <v>127</v>
      </c>
      <c r="AA318" s="7"/>
      <c r="AB318" s="7"/>
      <c r="AC318" s="7"/>
      <c r="AD318" s="7"/>
      <c r="AE318" s="8"/>
      <c r="AF318" s="9" t="s">
        <v>1007</v>
      </c>
      <c r="AG318" s="9" t="s">
        <v>1215</v>
      </c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 t="s">
        <v>97</v>
      </c>
      <c r="BN318" s="7" t="s">
        <v>97</v>
      </c>
      <c r="BO318" s="7"/>
      <c r="BP318" s="7" t="s">
        <v>98</v>
      </c>
      <c r="BQ318" s="7" t="s">
        <v>98</v>
      </c>
      <c r="BR318" s="7" t="s">
        <v>98</v>
      </c>
      <c r="BS318" s="7" t="s">
        <v>98</v>
      </c>
      <c r="BT318" s="7" t="s">
        <v>98</v>
      </c>
      <c r="BU318" s="7" t="s">
        <v>98</v>
      </c>
      <c r="BV318" s="7" t="n">
        <v>35</v>
      </c>
      <c r="BW318" s="7" t="n">
        <v>35</v>
      </c>
      <c r="BX318" s="7" t="s">
        <v>98</v>
      </c>
      <c r="BY318" s="7" t="s">
        <v>98</v>
      </c>
      <c r="BZ318" s="7" t="s">
        <v>98</v>
      </c>
      <c r="CA318" s="7" t="s">
        <v>98</v>
      </c>
      <c r="CB318" s="7" t="s">
        <v>98</v>
      </c>
      <c r="CC318" s="7" t="s">
        <v>98</v>
      </c>
      <c r="CD318" s="7" t="s">
        <v>98</v>
      </c>
      <c r="CE318" s="7" t="s">
        <v>98</v>
      </c>
      <c r="CF318" s="7" t="s">
        <v>98</v>
      </c>
      <c r="CG318" s="7" t="s">
        <v>98</v>
      </c>
      <c r="CH318" s="7" t="s">
        <v>98</v>
      </c>
      <c r="CI318" s="6" t="n">
        <f aca="false">SUMIF($AH318:$CH318,35,Base!$B$5:$BB$5)*7*$Z318</f>
        <v>280</v>
      </c>
      <c r="CJ318" s="6" t="n">
        <f aca="false">SUMIF($AH318:$CH318,"PR",Base!$B$5:$BB$5)*7*$Z318</f>
        <v>2268</v>
      </c>
      <c r="CK318" s="6"/>
      <c r="CL318" s="6"/>
    </row>
    <row r="319" customFormat="false" ht="13.8" hidden="false" customHeight="false" outlineLevel="0" collapsed="false">
      <c r="A319" s="7" t="s">
        <v>77</v>
      </c>
      <c r="B319" s="7" t="s">
        <v>78</v>
      </c>
      <c r="C319" s="7" t="s">
        <v>118</v>
      </c>
      <c r="D319" s="7" t="s">
        <v>1209</v>
      </c>
      <c r="E319" s="7" t="s">
        <v>1210</v>
      </c>
      <c r="F319" s="7" t="s">
        <v>17</v>
      </c>
      <c r="G319" s="7" t="s">
        <v>1211</v>
      </c>
      <c r="H319" s="7" t="s">
        <v>1211</v>
      </c>
      <c r="I319" s="7" t="s">
        <v>84</v>
      </c>
      <c r="J319" s="7" t="s">
        <v>85</v>
      </c>
      <c r="K319" s="8" t="n">
        <v>0</v>
      </c>
      <c r="L319" s="7"/>
      <c r="M319" s="8" t="n">
        <v>0</v>
      </c>
      <c r="N319" s="7" t="s">
        <v>1212</v>
      </c>
      <c r="O319" s="7" t="s">
        <v>317</v>
      </c>
      <c r="P319" s="7" t="s">
        <v>124</v>
      </c>
      <c r="Q319" s="8" t="s">
        <v>1213</v>
      </c>
      <c r="R319" s="8" t="s">
        <v>1214</v>
      </c>
      <c r="S319" s="8" t="s">
        <v>325</v>
      </c>
      <c r="T319" s="8" t="s">
        <v>109</v>
      </c>
      <c r="U319" s="7" t="s">
        <v>87</v>
      </c>
      <c r="V319" s="7" t="s">
        <v>92</v>
      </c>
      <c r="W319" s="7"/>
      <c r="X319" s="7"/>
      <c r="Y319" s="7" t="s">
        <v>112</v>
      </c>
      <c r="Z319" s="8" t="s">
        <v>178</v>
      </c>
      <c r="AA319" s="7"/>
      <c r="AB319" s="7"/>
      <c r="AC319" s="7"/>
      <c r="AD319" s="7"/>
      <c r="AE319" s="8"/>
      <c r="AF319" s="9" t="s">
        <v>1007</v>
      </c>
      <c r="AG319" s="9" t="s">
        <v>1215</v>
      </c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 t="s">
        <v>97</v>
      </c>
      <c r="BN319" s="7" t="s">
        <v>97</v>
      </c>
      <c r="BO319" s="7"/>
      <c r="BP319" s="7" t="s">
        <v>98</v>
      </c>
      <c r="BQ319" s="7" t="s">
        <v>98</v>
      </c>
      <c r="BR319" s="7" t="s">
        <v>98</v>
      </c>
      <c r="BS319" s="7" t="s">
        <v>98</v>
      </c>
      <c r="BT319" s="7" t="s">
        <v>98</v>
      </c>
      <c r="BU319" s="7" t="s">
        <v>98</v>
      </c>
      <c r="BV319" s="7" t="n">
        <v>35</v>
      </c>
      <c r="BW319" s="7" t="n">
        <v>35</v>
      </c>
      <c r="BX319" s="7" t="s">
        <v>98</v>
      </c>
      <c r="BY319" s="7" t="s">
        <v>98</v>
      </c>
      <c r="BZ319" s="7" t="s">
        <v>98</v>
      </c>
      <c r="CA319" s="7" t="s">
        <v>98</v>
      </c>
      <c r="CB319" s="7" t="s">
        <v>98</v>
      </c>
      <c r="CC319" s="7" t="s">
        <v>98</v>
      </c>
      <c r="CD319" s="7" t="s">
        <v>98</v>
      </c>
      <c r="CE319" s="7" t="s">
        <v>98</v>
      </c>
      <c r="CF319" s="7" t="s">
        <v>98</v>
      </c>
      <c r="CG319" s="7" t="s">
        <v>98</v>
      </c>
      <c r="CH319" s="7" t="s">
        <v>98</v>
      </c>
      <c r="CI319" s="6" t="n">
        <f aca="false">SUMIF($AH319:$CH319,35,Base!$B$5:$BB$5)*7*$Z319</f>
        <v>350</v>
      </c>
      <c r="CJ319" s="6" t="n">
        <f aca="false">SUMIF($AH319:$CH319,"PR",Base!$B$5:$BB$5)*7*$Z319</f>
        <v>2835</v>
      </c>
      <c r="CK319" s="6"/>
      <c r="CL319" s="6"/>
    </row>
    <row r="320" customFormat="false" ht="13.8" hidden="false" customHeight="false" outlineLevel="0" collapsed="false">
      <c r="A320" s="7" t="s">
        <v>77</v>
      </c>
      <c r="B320" s="7" t="s">
        <v>78</v>
      </c>
      <c r="C320" s="7" t="s">
        <v>118</v>
      </c>
      <c r="D320" s="7" t="s">
        <v>1209</v>
      </c>
      <c r="E320" s="7" t="s">
        <v>1210</v>
      </c>
      <c r="F320" s="7" t="s">
        <v>17</v>
      </c>
      <c r="G320" s="7" t="s">
        <v>1211</v>
      </c>
      <c r="H320" s="7" t="s">
        <v>1211</v>
      </c>
      <c r="I320" s="7" t="s">
        <v>84</v>
      </c>
      <c r="J320" s="7" t="s">
        <v>85</v>
      </c>
      <c r="K320" s="8" t="n">
        <v>0</v>
      </c>
      <c r="L320" s="7"/>
      <c r="M320" s="8" t="n">
        <v>0</v>
      </c>
      <c r="N320" s="7" t="s">
        <v>1212</v>
      </c>
      <c r="O320" s="7" t="s">
        <v>317</v>
      </c>
      <c r="P320" s="7" t="s">
        <v>124</v>
      </c>
      <c r="Q320" s="8" t="s">
        <v>1213</v>
      </c>
      <c r="R320" s="8" t="s">
        <v>1214</v>
      </c>
      <c r="S320" s="8" t="s">
        <v>325</v>
      </c>
      <c r="T320" s="8" t="s">
        <v>109</v>
      </c>
      <c r="U320" s="7" t="s">
        <v>87</v>
      </c>
      <c r="V320" s="7" t="s">
        <v>92</v>
      </c>
      <c r="W320" s="7"/>
      <c r="X320" s="7"/>
      <c r="Y320" s="7" t="s">
        <v>102</v>
      </c>
      <c r="Z320" s="8" t="s">
        <v>127</v>
      </c>
      <c r="AA320" s="7"/>
      <c r="AB320" s="7"/>
      <c r="AC320" s="7"/>
      <c r="AD320" s="7"/>
      <c r="AE320" s="8"/>
      <c r="AF320" s="9" t="s">
        <v>1007</v>
      </c>
      <c r="AG320" s="9" t="s">
        <v>1215</v>
      </c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 t="s">
        <v>97</v>
      </c>
      <c r="BN320" s="7" t="s">
        <v>97</v>
      </c>
      <c r="BO320" s="7"/>
      <c r="BP320" s="7" t="s">
        <v>98</v>
      </c>
      <c r="BQ320" s="7" t="s">
        <v>98</v>
      </c>
      <c r="BR320" s="7" t="s">
        <v>98</v>
      </c>
      <c r="BS320" s="7" t="s">
        <v>98</v>
      </c>
      <c r="BT320" s="7" t="s">
        <v>98</v>
      </c>
      <c r="BU320" s="7" t="s">
        <v>98</v>
      </c>
      <c r="BV320" s="7" t="n">
        <v>35</v>
      </c>
      <c r="BW320" s="7" t="n">
        <v>35</v>
      </c>
      <c r="BX320" s="7" t="s">
        <v>98</v>
      </c>
      <c r="BY320" s="7" t="s">
        <v>98</v>
      </c>
      <c r="BZ320" s="7" t="s">
        <v>98</v>
      </c>
      <c r="CA320" s="7" t="s">
        <v>98</v>
      </c>
      <c r="CB320" s="7" t="s">
        <v>98</v>
      </c>
      <c r="CC320" s="7" t="s">
        <v>98</v>
      </c>
      <c r="CD320" s="7" t="s">
        <v>98</v>
      </c>
      <c r="CE320" s="7" t="s">
        <v>98</v>
      </c>
      <c r="CF320" s="7" t="s">
        <v>98</v>
      </c>
      <c r="CG320" s="7" t="s">
        <v>98</v>
      </c>
      <c r="CH320" s="7" t="s">
        <v>98</v>
      </c>
      <c r="CI320" s="6" t="n">
        <f aca="false">SUMIF($AH320:$CH320,35,Base!$B$5:$BB$5)*7*$Z320</f>
        <v>280</v>
      </c>
      <c r="CJ320" s="6" t="n">
        <f aca="false">SUMIF($AH320:$CH320,"PR",Base!$B$5:$BB$5)*7*$Z320</f>
        <v>2268</v>
      </c>
      <c r="CK320" s="6"/>
      <c r="CL320" s="6"/>
    </row>
    <row r="321" customFormat="false" ht="13.8" hidden="false" customHeight="false" outlineLevel="0" collapsed="false">
      <c r="A321" s="7" t="s">
        <v>77</v>
      </c>
      <c r="B321" s="7" t="s">
        <v>78</v>
      </c>
      <c r="C321" s="7" t="s">
        <v>118</v>
      </c>
      <c r="D321" s="7" t="s">
        <v>1216</v>
      </c>
      <c r="E321" s="7" t="s">
        <v>1217</v>
      </c>
      <c r="F321" s="7" t="s">
        <v>17</v>
      </c>
      <c r="G321" s="7" t="s">
        <v>1218</v>
      </c>
      <c r="H321" s="7" t="s">
        <v>1218</v>
      </c>
      <c r="I321" s="7" t="s">
        <v>84</v>
      </c>
      <c r="J321" s="7" t="s">
        <v>85</v>
      </c>
      <c r="K321" s="8" t="n">
        <v>0</v>
      </c>
      <c r="L321" s="7"/>
      <c r="M321" s="8" t="n">
        <v>0</v>
      </c>
      <c r="N321" s="7" t="s">
        <v>1219</v>
      </c>
      <c r="O321" s="7" t="s">
        <v>317</v>
      </c>
      <c r="P321" s="7" t="s">
        <v>124</v>
      </c>
      <c r="Q321" s="8" t="s">
        <v>1220</v>
      </c>
      <c r="R321" s="8" t="s">
        <v>1221</v>
      </c>
      <c r="S321" s="8" t="s">
        <v>173</v>
      </c>
      <c r="T321" s="8" t="s">
        <v>1222</v>
      </c>
      <c r="U321" s="7" t="s">
        <v>87</v>
      </c>
      <c r="V321" s="7" t="s">
        <v>92</v>
      </c>
      <c r="W321" s="7"/>
      <c r="X321" s="7"/>
      <c r="Y321" s="7" t="s">
        <v>93</v>
      </c>
      <c r="Z321" s="8" t="s">
        <v>94</v>
      </c>
      <c r="AA321" s="7"/>
      <c r="AB321" s="7"/>
      <c r="AC321" s="7"/>
      <c r="AD321" s="7"/>
      <c r="AE321" s="8"/>
      <c r="AF321" s="9" t="s">
        <v>1223</v>
      </c>
      <c r="AG321" s="9" t="s">
        <v>1224</v>
      </c>
      <c r="AH321" s="7"/>
      <c r="AI321" s="7" t="s">
        <v>98</v>
      </c>
      <c r="AJ321" s="7" t="s">
        <v>98</v>
      </c>
      <c r="AK321" s="7" t="s">
        <v>98</v>
      </c>
      <c r="AL321" s="7" t="s">
        <v>98</v>
      </c>
      <c r="AM321" s="7" t="s">
        <v>98</v>
      </c>
      <c r="AN321" s="7" t="s">
        <v>98</v>
      </c>
      <c r="AO321" s="7" t="s">
        <v>98</v>
      </c>
      <c r="AP321" s="7" t="s">
        <v>98</v>
      </c>
      <c r="AQ321" s="7" t="n">
        <v>35</v>
      </c>
      <c r="AR321" s="7" t="n">
        <v>35</v>
      </c>
      <c r="AS321" s="7" t="s">
        <v>98</v>
      </c>
      <c r="AT321" s="7" t="s">
        <v>98</v>
      </c>
      <c r="AU321" s="7" t="s">
        <v>98</v>
      </c>
      <c r="AV321" s="7" t="s">
        <v>98</v>
      </c>
      <c r="AW321" s="7" t="s">
        <v>98</v>
      </c>
      <c r="AX321" s="7" t="s">
        <v>98</v>
      </c>
      <c r="AY321" s="7" t="s">
        <v>98</v>
      </c>
      <c r="AZ321" s="7" t="s">
        <v>98</v>
      </c>
      <c r="BA321" s="7" t="s">
        <v>98</v>
      </c>
      <c r="BB321" s="7" t="n">
        <v>35</v>
      </c>
      <c r="BC321" s="7" t="n">
        <v>35</v>
      </c>
      <c r="BD321" s="7" t="s">
        <v>98</v>
      </c>
      <c r="BE321" s="7" t="s">
        <v>98</v>
      </c>
      <c r="BF321" s="7" t="s">
        <v>98</v>
      </c>
      <c r="BG321" s="7" t="s">
        <v>98</v>
      </c>
      <c r="BH321" s="7"/>
      <c r="BI321" s="7"/>
      <c r="BJ321" s="7"/>
      <c r="BK321" s="7"/>
      <c r="BL321" s="7"/>
      <c r="BM321" s="7" t="s">
        <v>97</v>
      </c>
      <c r="BN321" s="7" t="s">
        <v>97</v>
      </c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6" t="n">
        <f aca="false">SUMIF($AH321:$CH321,35,Base!$B$5:$BB$5)*7*$Z321</f>
        <v>266</v>
      </c>
      <c r="CJ321" s="6" t="n">
        <f aca="false">SUMIF($AH321:$CH321,"PR",Base!$B$5:$BB$5)*7*$Z321</f>
        <v>1414</v>
      </c>
      <c r="CK321" s="6"/>
      <c r="CL321" s="6"/>
    </row>
    <row r="322" customFormat="false" ht="13.8" hidden="false" customHeight="false" outlineLevel="0" collapsed="false">
      <c r="A322" s="7" t="s">
        <v>77</v>
      </c>
      <c r="B322" s="7" t="s">
        <v>78</v>
      </c>
      <c r="C322" s="7" t="s">
        <v>741</v>
      </c>
      <c r="D322" s="7" t="s">
        <v>1225</v>
      </c>
      <c r="E322" s="7" t="s">
        <v>1226</v>
      </c>
      <c r="F322" s="7" t="s">
        <v>17</v>
      </c>
      <c r="G322" s="7" t="s">
        <v>1227</v>
      </c>
      <c r="H322" s="7" t="s">
        <v>1097</v>
      </c>
      <c r="I322" s="7" t="s">
        <v>84</v>
      </c>
      <c r="J322" s="7" t="s">
        <v>85</v>
      </c>
      <c r="K322" s="8" t="n">
        <v>0</v>
      </c>
      <c r="L322" s="7"/>
      <c r="M322" s="8" t="n">
        <v>0</v>
      </c>
      <c r="N322" s="7" t="s">
        <v>1228</v>
      </c>
      <c r="O322" s="7" t="s">
        <v>1099</v>
      </c>
      <c r="P322" s="7" t="s">
        <v>155</v>
      </c>
      <c r="Q322" s="8" t="s">
        <v>1229</v>
      </c>
      <c r="R322" s="8" t="s">
        <v>1230</v>
      </c>
      <c r="S322" s="8" t="s">
        <v>336</v>
      </c>
      <c r="T322" s="8" t="s">
        <v>242</v>
      </c>
      <c r="U322" s="7" t="s">
        <v>87</v>
      </c>
      <c r="V322" s="7" t="s">
        <v>92</v>
      </c>
      <c r="W322" s="7"/>
      <c r="X322" s="7"/>
      <c r="Y322" s="7" t="s">
        <v>99</v>
      </c>
      <c r="Z322" s="8" t="s">
        <v>242</v>
      </c>
      <c r="AA322" s="7"/>
      <c r="AB322" s="7"/>
      <c r="AC322" s="7"/>
      <c r="AD322" s="7"/>
      <c r="AE322" s="8"/>
      <c r="AF322" s="9" t="s">
        <v>1231</v>
      </c>
      <c r="AG322" s="9" t="s">
        <v>1093</v>
      </c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 t="s">
        <v>98</v>
      </c>
      <c r="AY322" s="7" t="s">
        <v>98</v>
      </c>
      <c r="AZ322" s="7" t="s">
        <v>98</v>
      </c>
      <c r="BA322" s="7" t="s">
        <v>98</v>
      </c>
      <c r="BB322" s="7" t="s">
        <v>98</v>
      </c>
      <c r="BC322" s="7" t="s">
        <v>98</v>
      </c>
      <c r="BD322" s="7" t="s">
        <v>98</v>
      </c>
      <c r="BE322" s="7" t="s">
        <v>98</v>
      </c>
      <c r="BF322" s="7" t="s">
        <v>98</v>
      </c>
      <c r="BG322" s="7" t="s">
        <v>98</v>
      </c>
      <c r="BH322" s="7" t="s">
        <v>98</v>
      </c>
      <c r="BI322" s="7" t="s">
        <v>98</v>
      </c>
      <c r="BJ322" s="7" t="n">
        <v>35</v>
      </c>
      <c r="BK322" s="7" t="n">
        <v>35</v>
      </c>
      <c r="BL322" s="7" t="n">
        <v>35</v>
      </c>
      <c r="BM322" s="7" t="s">
        <v>97</v>
      </c>
      <c r="BN322" s="7" t="s">
        <v>97</v>
      </c>
      <c r="BO322" s="7" t="n">
        <v>35</v>
      </c>
      <c r="BP322" s="7" t="s">
        <v>98</v>
      </c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6" t="n">
        <f aca="false">SUMIF($AH322:$CH322,35,Base!$B$5:$BB$5)*7*$Z322</f>
        <v>1680</v>
      </c>
      <c r="CJ322" s="6" t="n">
        <f aca="false">SUMIF($AH322:$CH322,"PR",Base!$B$5:$BB$5)*7*$Z322</f>
        <v>5040</v>
      </c>
      <c r="CK322" s="6"/>
      <c r="CL322" s="6"/>
    </row>
    <row r="323" customFormat="false" ht="13.8" hidden="false" customHeight="false" outlineLevel="0" collapsed="false">
      <c r="A323" s="7" t="s">
        <v>77</v>
      </c>
      <c r="B323" s="7" t="s">
        <v>78</v>
      </c>
      <c r="C323" s="7" t="s">
        <v>756</v>
      </c>
      <c r="D323" s="7" t="s">
        <v>1232</v>
      </c>
      <c r="E323" s="7" t="s">
        <v>1233</v>
      </c>
      <c r="F323" s="7" t="s">
        <v>17</v>
      </c>
      <c r="G323" s="7" t="s">
        <v>1234</v>
      </c>
      <c r="H323" s="7" t="s">
        <v>1235</v>
      </c>
      <c r="I323" s="7" t="s">
        <v>84</v>
      </c>
      <c r="J323" s="7" t="s">
        <v>85</v>
      </c>
      <c r="K323" s="8" t="n">
        <v>0</v>
      </c>
      <c r="L323" s="7"/>
      <c r="M323" s="8" t="n">
        <v>0</v>
      </c>
      <c r="N323" s="7"/>
      <c r="O323" s="7" t="s">
        <v>1236</v>
      </c>
      <c r="P323" s="7" t="s">
        <v>87</v>
      </c>
      <c r="Q323" s="8" t="s">
        <v>1237</v>
      </c>
      <c r="R323" s="8" t="s">
        <v>1237</v>
      </c>
      <c r="S323" s="8" t="s">
        <v>110</v>
      </c>
      <c r="T323" s="8" t="s">
        <v>1115</v>
      </c>
      <c r="U323" s="7" t="s">
        <v>94</v>
      </c>
      <c r="V323" s="7" t="s">
        <v>92</v>
      </c>
      <c r="W323" s="7"/>
      <c r="X323" s="7"/>
      <c r="Y323" s="7" t="s">
        <v>101</v>
      </c>
      <c r="Z323" s="8" t="s">
        <v>1115</v>
      </c>
      <c r="AA323" s="7"/>
      <c r="AB323" s="7"/>
      <c r="AC323" s="7"/>
      <c r="AD323" s="7"/>
      <c r="AE323" s="8"/>
      <c r="AF323" s="9" t="s">
        <v>1238</v>
      </c>
      <c r="AG323" s="9" t="s">
        <v>1224</v>
      </c>
      <c r="AH323" s="7" t="s">
        <v>98</v>
      </c>
      <c r="AI323" s="7" t="s">
        <v>98</v>
      </c>
      <c r="AJ323" s="7" t="s">
        <v>98</v>
      </c>
      <c r="AK323" s="7" t="s">
        <v>98</v>
      </c>
      <c r="AL323" s="7" t="s">
        <v>98</v>
      </c>
      <c r="AM323" s="7" t="s">
        <v>98</v>
      </c>
      <c r="AN323" s="7" t="s">
        <v>98</v>
      </c>
      <c r="AO323" s="7" t="s">
        <v>98</v>
      </c>
      <c r="AP323" s="7" t="s">
        <v>98</v>
      </c>
      <c r="AQ323" s="7" t="s">
        <v>98</v>
      </c>
      <c r="AR323" s="7" t="s">
        <v>98</v>
      </c>
      <c r="AS323" s="7" t="s">
        <v>98</v>
      </c>
      <c r="AT323" s="7" t="s">
        <v>98</v>
      </c>
      <c r="AU323" s="7" t="s">
        <v>98</v>
      </c>
      <c r="AV323" s="7" t="s">
        <v>98</v>
      </c>
      <c r="AW323" s="7" t="s">
        <v>98</v>
      </c>
      <c r="AX323" s="7" t="s">
        <v>98</v>
      </c>
      <c r="AY323" s="7" t="s">
        <v>98</v>
      </c>
      <c r="AZ323" s="7" t="s">
        <v>98</v>
      </c>
      <c r="BA323" s="7" t="s">
        <v>98</v>
      </c>
      <c r="BB323" s="7" t="s">
        <v>98</v>
      </c>
      <c r="BC323" s="7" t="s">
        <v>98</v>
      </c>
      <c r="BD323" s="7" t="s">
        <v>98</v>
      </c>
      <c r="BE323" s="7" t="s">
        <v>98</v>
      </c>
      <c r="BF323" s="7" t="s">
        <v>98</v>
      </c>
      <c r="BG323" s="7" t="s">
        <v>98</v>
      </c>
      <c r="BH323" s="7"/>
      <c r="BI323" s="7"/>
      <c r="BJ323" s="7"/>
      <c r="BK323" s="7"/>
      <c r="BL323" s="7"/>
      <c r="BM323" s="7" t="s">
        <v>97</v>
      </c>
      <c r="BN323" s="7" t="s">
        <v>97</v>
      </c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6" t="n">
        <f aca="false">SUMIF($AH323:$CH323,35,Base!$B$5:$BB$5)*7*$Z323</f>
        <v>0</v>
      </c>
      <c r="CJ323" s="6" t="n">
        <f aca="false">SUMIF($AH323:$CH323,"PR",Base!$B$5:$BB$5)*7*$Z323</f>
        <v>217000</v>
      </c>
      <c r="CK323" s="6"/>
      <c r="CL323" s="6"/>
    </row>
    <row r="324" customFormat="false" ht="13.8" hidden="false" customHeight="false" outlineLevel="0" collapsed="false">
      <c r="A324" s="7" t="s">
        <v>77</v>
      </c>
      <c r="B324" s="7" t="s">
        <v>78</v>
      </c>
      <c r="C324" s="7" t="s">
        <v>756</v>
      </c>
      <c r="D324" s="7" t="s">
        <v>1239</v>
      </c>
      <c r="E324" s="7" t="s">
        <v>1240</v>
      </c>
      <c r="F324" s="7" t="s">
        <v>17</v>
      </c>
      <c r="G324" s="7" t="s">
        <v>1241</v>
      </c>
      <c r="H324" s="7" t="s">
        <v>1242</v>
      </c>
      <c r="I324" s="7" t="s">
        <v>84</v>
      </c>
      <c r="J324" s="7" t="s">
        <v>85</v>
      </c>
      <c r="K324" s="8" t="n">
        <v>0</v>
      </c>
      <c r="L324" s="7"/>
      <c r="M324" s="8" t="n">
        <v>0</v>
      </c>
      <c r="N324" s="7"/>
      <c r="O324" s="7" t="s">
        <v>1243</v>
      </c>
      <c r="P324" s="7" t="s">
        <v>87</v>
      </c>
      <c r="Q324" s="8" t="s">
        <v>1237</v>
      </c>
      <c r="R324" s="8" t="s">
        <v>1237</v>
      </c>
      <c r="S324" s="8" t="s">
        <v>110</v>
      </c>
      <c r="T324" s="8" t="s">
        <v>1115</v>
      </c>
      <c r="U324" s="7" t="s">
        <v>94</v>
      </c>
      <c r="V324" s="7" t="s">
        <v>92</v>
      </c>
      <c r="W324" s="7"/>
      <c r="X324" s="7"/>
      <c r="Y324" s="7" t="s">
        <v>101</v>
      </c>
      <c r="Z324" s="8" t="s">
        <v>1115</v>
      </c>
      <c r="AA324" s="7"/>
      <c r="AB324" s="7"/>
      <c r="AC324" s="7"/>
      <c r="AD324" s="7"/>
      <c r="AE324" s="8"/>
      <c r="AF324" s="9" t="s">
        <v>1238</v>
      </c>
      <c r="AG324" s="9" t="s">
        <v>1224</v>
      </c>
      <c r="AH324" s="7" t="s">
        <v>98</v>
      </c>
      <c r="AI324" s="7" t="s">
        <v>98</v>
      </c>
      <c r="AJ324" s="7" t="s">
        <v>98</v>
      </c>
      <c r="AK324" s="7" t="s">
        <v>98</v>
      </c>
      <c r="AL324" s="7" t="s">
        <v>98</v>
      </c>
      <c r="AM324" s="7" t="s">
        <v>98</v>
      </c>
      <c r="AN324" s="7" t="s">
        <v>98</v>
      </c>
      <c r="AO324" s="7" t="s">
        <v>98</v>
      </c>
      <c r="AP324" s="7" t="s">
        <v>98</v>
      </c>
      <c r="AQ324" s="7" t="s">
        <v>98</v>
      </c>
      <c r="AR324" s="7" t="s">
        <v>98</v>
      </c>
      <c r="AS324" s="7" t="s">
        <v>98</v>
      </c>
      <c r="AT324" s="7" t="s">
        <v>98</v>
      </c>
      <c r="AU324" s="7" t="s">
        <v>98</v>
      </c>
      <c r="AV324" s="7" t="s">
        <v>98</v>
      </c>
      <c r="AW324" s="7" t="s">
        <v>98</v>
      </c>
      <c r="AX324" s="7" t="s">
        <v>98</v>
      </c>
      <c r="AY324" s="7" t="s">
        <v>98</v>
      </c>
      <c r="AZ324" s="7" t="s">
        <v>98</v>
      </c>
      <c r="BA324" s="7" t="s">
        <v>98</v>
      </c>
      <c r="BB324" s="7" t="s">
        <v>98</v>
      </c>
      <c r="BC324" s="7" t="s">
        <v>98</v>
      </c>
      <c r="BD324" s="7" t="s">
        <v>98</v>
      </c>
      <c r="BE324" s="7" t="s">
        <v>98</v>
      </c>
      <c r="BF324" s="7" t="s">
        <v>98</v>
      </c>
      <c r="BG324" s="7" t="s">
        <v>98</v>
      </c>
      <c r="BH324" s="7"/>
      <c r="BI324" s="7"/>
      <c r="BJ324" s="7"/>
      <c r="BK324" s="7"/>
      <c r="BL324" s="7"/>
      <c r="BM324" s="7" t="s">
        <v>97</v>
      </c>
      <c r="BN324" s="7" t="s">
        <v>97</v>
      </c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6" t="n">
        <f aca="false">SUMIF($AH324:$CH324,35,Base!$B$5:$BB$5)*7*$Z324</f>
        <v>0</v>
      </c>
      <c r="CJ324" s="6" t="n">
        <f aca="false">SUMIF($AH324:$CH324,"PR",Base!$B$5:$BB$5)*7*$Z324</f>
        <v>217000</v>
      </c>
      <c r="CK324" s="6"/>
      <c r="CL324" s="6"/>
    </row>
    <row r="325" customFormat="false" ht="13.8" hidden="false" customHeight="false" outlineLevel="0" collapsed="false">
      <c r="A325" s="7" t="s">
        <v>77</v>
      </c>
      <c r="B325" s="7" t="s">
        <v>78</v>
      </c>
      <c r="C325" s="7" t="s">
        <v>103</v>
      </c>
      <c r="D325" s="7" t="s">
        <v>1244</v>
      </c>
      <c r="E325" s="7" t="s">
        <v>1245</v>
      </c>
      <c r="F325" s="7" t="s">
        <v>17</v>
      </c>
      <c r="G325" s="7" t="s">
        <v>461</v>
      </c>
      <c r="H325" s="7" t="s">
        <v>462</v>
      </c>
      <c r="I325" s="7" t="s">
        <v>84</v>
      </c>
      <c r="J325" s="7" t="s">
        <v>85</v>
      </c>
      <c r="K325" s="8" t="n">
        <v>0</v>
      </c>
      <c r="L325" s="7"/>
      <c r="M325" s="8" t="n">
        <v>0</v>
      </c>
      <c r="N325" s="7"/>
      <c r="O325" s="7" t="s">
        <v>107</v>
      </c>
      <c r="P325" s="7" t="s">
        <v>108</v>
      </c>
      <c r="Q325" s="8" t="s">
        <v>1246</v>
      </c>
      <c r="R325" s="8" t="s">
        <v>1247</v>
      </c>
      <c r="S325" s="8" t="s">
        <v>347</v>
      </c>
      <c r="T325" s="8" t="s">
        <v>109</v>
      </c>
      <c r="U325" s="7" t="s">
        <v>87</v>
      </c>
      <c r="V325" s="7" t="s">
        <v>92</v>
      </c>
      <c r="W325" s="7"/>
      <c r="X325" s="7"/>
      <c r="Y325" s="7" t="s">
        <v>93</v>
      </c>
      <c r="Z325" s="8" t="s">
        <v>87</v>
      </c>
      <c r="AA325" s="7"/>
      <c r="AB325" s="7"/>
      <c r="AC325" s="7"/>
      <c r="AD325" s="7"/>
      <c r="AE325" s="8"/>
      <c r="AF325" s="9" t="s">
        <v>1248</v>
      </c>
      <c r="AG325" s="9" t="s">
        <v>726</v>
      </c>
      <c r="AH325" s="7"/>
      <c r="AI325" s="7"/>
      <c r="AJ325" s="7"/>
      <c r="AK325" s="7"/>
      <c r="AL325" s="7"/>
      <c r="AM325" s="7" t="s">
        <v>98</v>
      </c>
      <c r="AN325" s="7" t="s">
        <v>98</v>
      </c>
      <c r="AO325" s="7" t="s">
        <v>98</v>
      </c>
      <c r="AP325" s="7" t="s">
        <v>98</v>
      </c>
      <c r="AQ325" s="7" t="s">
        <v>98</v>
      </c>
      <c r="AR325" s="7" t="s">
        <v>98</v>
      </c>
      <c r="AS325" s="7" t="s">
        <v>98</v>
      </c>
      <c r="AT325" s="7" t="s">
        <v>98</v>
      </c>
      <c r="AU325" s="7" t="s">
        <v>98</v>
      </c>
      <c r="AV325" s="7" t="s">
        <v>98</v>
      </c>
      <c r="AW325" s="7" t="s">
        <v>98</v>
      </c>
      <c r="AX325" s="7" t="s">
        <v>98</v>
      </c>
      <c r="AY325" s="7" t="s">
        <v>98</v>
      </c>
      <c r="AZ325" s="7" t="s">
        <v>98</v>
      </c>
      <c r="BA325" s="7" t="s">
        <v>98</v>
      </c>
      <c r="BB325" s="7" t="s">
        <v>98</v>
      </c>
      <c r="BC325" s="7" t="s">
        <v>98</v>
      </c>
      <c r="BD325" s="7" t="s">
        <v>98</v>
      </c>
      <c r="BE325" s="7" t="s">
        <v>98</v>
      </c>
      <c r="BF325" s="7" t="s">
        <v>98</v>
      </c>
      <c r="BG325" s="7" t="s">
        <v>98</v>
      </c>
      <c r="BH325" s="7" t="s">
        <v>98</v>
      </c>
      <c r="BI325" s="7" t="s">
        <v>98</v>
      </c>
      <c r="BJ325" s="7" t="s">
        <v>98</v>
      </c>
      <c r="BK325" s="7" t="s">
        <v>98</v>
      </c>
      <c r="BL325" s="7" t="s">
        <v>98</v>
      </c>
      <c r="BM325" s="7" t="s">
        <v>97</v>
      </c>
      <c r="BN325" s="7" t="s">
        <v>97</v>
      </c>
      <c r="BO325" s="7" t="s">
        <v>98</v>
      </c>
      <c r="BP325" s="7" t="s">
        <v>98</v>
      </c>
      <c r="BQ325" s="7" t="n">
        <v>35</v>
      </c>
      <c r="BR325" s="7" t="n">
        <v>35</v>
      </c>
      <c r="BS325" s="7" t="n">
        <v>35</v>
      </c>
      <c r="BT325" s="7" t="n">
        <v>35</v>
      </c>
      <c r="BU325" s="7" t="n">
        <v>35</v>
      </c>
      <c r="BV325" s="7" t="s">
        <v>98</v>
      </c>
      <c r="BW325" s="7" t="s">
        <v>98</v>
      </c>
      <c r="BX325" s="7" t="s">
        <v>98</v>
      </c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6" t="n">
        <f aca="false">SUMIF($AH325:$CH325,35,Base!$B$5:$BB$5)*7*$Z325</f>
        <v>175</v>
      </c>
      <c r="CJ325" s="6" t="n">
        <f aca="false">SUMIF($AH325:$CH325,"PR",Base!$B$5:$BB$5)*7*$Z325</f>
        <v>1050</v>
      </c>
      <c r="CK325" s="6"/>
      <c r="CL325" s="6"/>
    </row>
    <row r="326" customFormat="false" ht="13.8" hidden="false" customHeight="false" outlineLevel="0" collapsed="false">
      <c r="A326" s="7" t="s">
        <v>77</v>
      </c>
      <c r="B326" s="7" t="s">
        <v>78</v>
      </c>
      <c r="C326" s="7" t="s">
        <v>741</v>
      </c>
      <c r="D326" s="7" t="s">
        <v>1249</v>
      </c>
      <c r="E326" s="7" t="s">
        <v>1250</v>
      </c>
      <c r="F326" s="7" t="s">
        <v>17</v>
      </c>
      <c r="G326" s="7" t="s">
        <v>1227</v>
      </c>
      <c r="H326" s="7" t="s">
        <v>1097</v>
      </c>
      <c r="I326" s="7" t="s">
        <v>84</v>
      </c>
      <c r="J326" s="7" t="s">
        <v>85</v>
      </c>
      <c r="K326" s="8" t="n">
        <v>0</v>
      </c>
      <c r="L326" s="7"/>
      <c r="M326" s="8" t="n">
        <v>0</v>
      </c>
      <c r="N326" s="7" t="s">
        <v>1251</v>
      </c>
      <c r="O326" s="7" t="s">
        <v>1099</v>
      </c>
      <c r="P326" s="7" t="s">
        <v>155</v>
      </c>
      <c r="Q326" s="8" t="s">
        <v>1229</v>
      </c>
      <c r="R326" s="8" t="s">
        <v>1230</v>
      </c>
      <c r="S326" s="8" t="s">
        <v>336</v>
      </c>
      <c r="T326" s="8" t="s">
        <v>242</v>
      </c>
      <c r="U326" s="7" t="s">
        <v>87</v>
      </c>
      <c r="V326" s="7" t="s">
        <v>92</v>
      </c>
      <c r="W326" s="7"/>
      <c r="X326" s="7"/>
      <c r="Y326" s="7" t="s">
        <v>99</v>
      </c>
      <c r="Z326" s="8" t="s">
        <v>100</v>
      </c>
      <c r="AA326" s="7"/>
      <c r="AB326" s="7"/>
      <c r="AC326" s="7"/>
      <c r="AD326" s="7"/>
      <c r="AE326" s="8"/>
      <c r="AF326" s="9" t="s">
        <v>1223</v>
      </c>
      <c r="AG326" s="9" t="s">
        <v>349</v>
      </c>
      <c r="AH326" s="7"/>
      <c r="AI326" s="7" t="s">
        <v>98</v>
      </c>
      <c r="AJ326" s="7" t="s">
        <v>98</v>
      </c>
      <c r="AK326" s="7" t="s">
        <v>98</v>
      </c>
      <c r="AL326" s="7" t="s">
        <v>98</v>
      </c>
      <c r="AM326" s="7" t="s">
        <v>98</v>
      </c>
      <c r="AN326" s="7" t="s">
        <v>98</v>
      </c>
      <c r="AO326" s="7" t="s">
        <v>98</v>
      </c>
      <c r="AP326" s="7" t="s">
        <v>98</v>
      </c>
      <c r="AQ326" s="7" t="s">
        <v>98</v>
      </c>
      <c r="AR326" s="7" t="n">
        <v>35</v>
      </c>
      <c r="AS326" s="7" t="n">
        <v>35</v>
      </c>
      <c r="AT326" s="7" t="n">
        <v>35</v>
      </c>
      <c r="AU326" s="7" t="s">
        <v>98</v>
      </c>
      <c r="AV326" s="7" t="s">
        <v>98</v>
      </c>
      <c r="AW326" s="7" t="s">
        <v>98</v>
      </c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 t="s">
        <v>97</v>
      </c>
      <c r="BN326" s="7" t="s">
        <v>97</v>
      </c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6" t="n">
        <f aca="false">SUMIF($AH326:$CH326,35,Base!$B$5:$BB$5)*7*$Z326</f>
        <v>1050</v>
      </c>
      <c r="CJ326" s="6" t="n">
        <f aca="false">SUMIF($AH326:$CH326,"PR",Base!$B$5:$BB$5)*7*$Z326</f>
        <v>4200</v>
      </c>
      <c r="CK326" s="6"/>
      <c r="CL326" s="6"/>
    </row>
    <row r="327" customFormat="false" ht="13.8" hidden="false" customHeight="false" outlineLevel="0" collapsed="false">
      <c r="A327" s="7" t="s">
        <v>77</v>
      </c>
      <c r="B327" s="7" t="s">
        <v>78</v>
      </c>
      <c r="C327" s="7" t="s">
        <v>103</v>
      </c>
      <c r="D327" s="7" t="s">
        <v>1252</v>
      </c>
      <c r="E327" s="7" t="s">
        <v>1253</v>
      </c>
      <c r="F327" s="7" t="s">
        <v>17</v>
      </c>
      <c r="G327" s="7" t="s">
        <v>461</v>
      </c>
      <c r="H327" s="7" t="s">
        <v>1254</v>
      </c>
      <c r="I327" s="7" t="s">
        <v>84</v>
      </c>
      <c r="J327" s="7" t="s">
        <v>85</v>
      </c>
      <c r="K327" s="8" t="n">
        <v>0</v>
      </c>
      <c r="L327" s="7"/>
      <c r="M327" s="8" t="n">
        <v>0</v>
      </c>
      <c r="N327" s="7" t="s">
        <v>1255</v>
      </c>
      <c r="O327" s="7" t="s">
        <v>107</v>
      </c>
      <c r="P327" s="7" t="s">
        <v>108</v>
      </c>
      <c r="Q327" s="8" t="s">
        <v>713</v>
      </c>
      <c r="R327" s="8" t="s">
        <v>1256</v>
      </c>
      <c r="S327" s="8" t="s">
        <v>325</v>
      </c>
      <c r="T327" s="8" t="s">
        <v>242</v>
      </c>
      <c r="U327" s="7" t="s">
        <v>87</v>
      </c>
      <c r="V327" s="7" t="s">
        <v>92</v>
      </c>
      <c r="W327" s="7"/>
      <c r="X327" s="7"/>
      <c r="Y327" s="7" t="s">
        <v>1182</v>
      </c>
      <c r="Z327" s="8" t="s">
        <v>242</v>
      </c>
      <c r="AA327" s="7"/>
      <c r="AB327" s="7"/>
      <c r="AC327" s="7"/>
      <c r="AD327" s="7"/>
      <c r="AE327" s="8"/>
      <c r="AF327" s="9" t="s">
        <v>1257</v>
      </c>
      <c r="AG327" s="9" t="s">
        <v>1258</v>
      </c>
      <c r="AH327" s="7" t="s">
        <v>98</v>
      </c>
      <c r="AI327" s="7" t="s">
        <v>98</v>
      </c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 t="s">
        <v>97</v>
      </c>
      <c r="BN327" s="7" t="s">
        <v>97</v>
      </c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6" t="n">
        <f aca="false">SUMIF($AH327:$CH327,35,Base!$B$5:$BB$5)*7*$Z327</f>
        <v>0</v>
      </c>
      <c r="CJ327" s="6" t="n">
        <f aca="false">SUMIF($AH327:$CH327,"PR",Base!$B$5:$BB$5)*7*$Z327</f>
        <v>756</v>
      </c>
      <c r="CK327" s="6"/>
      <c r="CL327" s="6"/>
    </row>
    <row r="328" customFormat="false" ht="13.8" hidden="false" customHeight="false" outlineLevel="0" collapsed="false">
      <c r="A328" s="7" t="s">
        <v>77</v>
      </c>
      <c r="B328" s="7" t="s">
        <v>78</v>
      </c>
      <c r="C328" s="7" t="s">
        <v>1259</v>
      </c>
      <c r="D328" s="7" t="s">
        <v>1260</v>
      </c>
      <c r="E328" s="7" t="s">
        <v>1261</v>
      </c>
      <c r="F328" s="7" t="s">
        <v>17</v>
      </c>
      <c r="G328" s="7" t="s">
        <v>1262</v>
      </c>
      <c r="H328" s="7" t="s">
        <v>1263</v>
      </c>
      <c r="I328" s="7" t="s">
        <v>84</v>
      </c>
      <c r="J328" s="7" t="s">
        <v>85</v>
      </c>
      <c r="K328" s="8" t="n">
        <v>0</v>
      </c>
      <c r="L328" s="7"/>
      <c r="M328" s="8" t="n">
        <v>0</v>
      </c>
      <c r="N328" s="7" t="s">
        <v>1264</v>
      </c>
      <c r="O328" s="7" t="s">
        <v>1265</v>
      </c>
      <c r="P328" s="7" t="s">
        <v>87</v>
      </c>
      <c r="Q328" s="8" t="s">
        <v>1266</v>
      </c>
      <c r="R328" s="8" t="s">
        <v>1267</v>
      </c>
      <c r="S328" s="8" t="s">
        <v>1268</v>
      </c>
      <c r="T328" s="8" t="s">
        <v>109</v>
      </c>
      <c r="U328" s="7" t="s">
        <v>87</v>
      </c>
      <c r="V328" s="7" t="s">
        <v>92</v>
      </c>
      <c r="W328" s="7"/>
      <c r="X328" s="7"/>
      <c r="Y328" s="7" t="s">
        <v>93</v>
      </c>
      <c r="Z328" s="8" t="s">
        <v>94</v>
      </c>
      <c r="AA328" s="7"/>
      <c r="AB328" s="7"/>
      <c r="AC328" s="7"/>
      <c r="AD328" s="7"/>
      <c r="AE328" s="8"/>
      <c r="AF328" s="9" t="s">
        <v>923</v>
      </c>
      <c r="AG328" s="9" t="s">
        <v>1224</v>
      </c>
      <c r="AH328" s="7" t="s">
        <v>98</v>
      </c>
      <c r="AI328" s="7" t="n">
        <v>35</v>
      </c>
      <c r="AJ328" s="7" t="n">
        <v>35</v>
      </c>
      <c r="AK328" s="7" t="n">
        <v>35</v>
      </c>
      <c r="AL328" s="7" t="s">
        <v>98</v>
      </c>
      <c r="AM328" s="7" t="s">
        <v>98</v>
      </c>
      <c r="AN328" s="7" t="s">
        <v>98</v>
      </c>
      <c r="AO328" s="7" t="s">
        <v>98</v>
      </c>
      <c r="AP328" s="7" t="s">
        <v>98</v>
      </c>
      <c r="AQ328" s="7" t="s">
        <v>98</v>
      </c>
      <c r="AR328" s="7" t="s">
        <v>98</v>
      </c>
      <c r="AS328" s="7" t="s">
        <v>98</v>
      </c>
      <c r="AT328" s="7" t="s">
        <v>98</v>
      </c>
      <c r="AU328" s="7" t="s">
        <v>98</v>
      </c>
      <c r="AV328" s="7" t="s">
        <v>98</v>
      </c>
      <c r="AW328" s="7" t="s">
        <v>98</v>
      </c>
      <c r="AX328" s="7" t="s">
        <v>98</v>
      </c>
      <c r="AY328" s="7" t="s">
        <v>98</v>
      </c>
      <c r="AZ328" s="7" t="n">
        <v>35</v>
      </c>
      <c r="BA328" s="7" t="n">
        <v>35</v>
      </c>
      <c r="BB328" s="7" t="n">
        <v>35</v>
      </c>
      <c r="BC328" s="7" t="n">
        <v>35</v>
      </c>
      <c r="BD328" s="7" t="n">
        <v>35</v>
      </c>
      <c r="BE328" s="7" t="s">
        <v>98</v>
      </c>
      <c r="BF328" s="7" t="s">
        <v>98</v>
      </c>
      <c r="BG328" s="7" t="s">
        <v>98</v>
      </c>
      <c r="BH328" s="7"/>
      <c r="BI328" s="7"/>
      <c r="BJ328" s="7"/>
      <c r="BK328" s="7"/>
      <c r="BL328" s="7"/>
      <c r="BM328" s="7" t="s">
        <v>97</v>
      </c>
      <c r="BN328" s="7" t="s">
        <v>97</v>
      </c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6" t="n">
        <f aca="false">SUMIF($AH328:$CH328,35,Base!$B$5:$BB$5)*7*$Z328</f>
        <v>532</v>
      </c>
      <c r="CJ328" s="6" t="n">
        <f aca="false">SUMIF($AH328:$CH328,"PR",Base!$B$5:$BB$5)*7*$Z328</f>
        <v>1204</v>
      </c>
      <c r="CK328" s="6"/>
      <c r="CL328" s="6"/>
    </row>
    <row r="329" customFormat="false" ht="13.8" hidden="false" customHeight="false" outlineLevel="0" collapsed="false">
      <c r="A329" s="7" t="s">
        <v>77</v>
      </c>
      <c r="B329" s="7" t="s">
        <v>78</v>
      </c>
      <c r="C329" s="7" t="s">
        <v>1259</v>
      </c>
      <c r="D329" s="7" t="s">
        <v>1260</v>
      </c>
      <c r="E329" s="7" t="s">
        <v>1261</v>
      </c>
      <c r="F329" s="7" t="s">
        <v>17</v>
      </c>
      <c r="G329" s="7" t="s">
        <v>1262</v>
      </c>
      <c r="H329" s="7" t="s">
        <v>1263</v>
      </c>
      <c r="I329" s="7" t="s">
        <v>84</v>
      </c>
      <c r="J329" s="7" t="s">
        <v>85</v>
      </c>
      <c r="K329" s="8" t="n">
        <v>0</v>
      </c>
      <c r="L329" s="7"/>
      <c r="M329" s="8" t="n">
        <v>0</v>
      </c>
      <c r="N329" s="7" t="s">
        <v>1264</v>
      </c>
      <c r="O329" s="7" t="s">
        <v>1265</v>
      </c>
      <c r="P329" s="7" t="s">
        <v>87</v>
      </c>
      <c r="Q329" s="8" t="s">
        <v>1266</v>
      </c>
      <c r="R329" s="8" t="s">
        <v>1267</v>
      </c>
      <c r="S329" s="8" t="s">
        <v>1268</v>
      </c>
      <c r="T329" s="8" t="s">
        <v>109</v>
      </c>
      <c r="U329" s="7" t="s">
        <v>87</v>
      </c>
      <c r="V329" s="7" t="s">
        <v>92</v>
      </c>
      <c r="W329" s="7"/>
      <c r="X329" s="7"/>
      <c r="Y329" s="7" t="s">
        <v>99</v>
      </c>
      <c r="Z329" s="8" t="s">
        <v>242</v>
      </c>
      <c r="AA329" s="7"/>
      <c r="AB329" s="7"/>
      <c r="AC329" s="7"/>
      <c r="AD329" s="7"/>
      <c r="AE329" s="8"/>
      <c r="AF329" s="9" t="s">
        <v>923</v>
      </c>
      <c r="AG329" s="9" t="s">
        <v>1224</v>
      </c>
      <c r="AH329" s="7" t="s">
        <v>98</v>
      </c>
      <c r="AI329" s="7" t="n">
        <v>35</v>
      </c>
      <c r="AJ329" s="7" t="n">
        <v>35</v>
      </c>
      <c r="AK329" s="7" t="n">
        <v>35</v>
      </c>
      <c r="AL329" s="7" t="s">
        <v>98</v>
      </c>
      <c r="AM329" s="7" t="s">
        <v>98</v>
      </c>
      <c r="AN329" s="7" t="s">
        <v>98</v>
      </c>
      <c r="AO329" s="7" t="s">
        <v>98</v>
      </c>
      <c r="AP329" s="7" t="s">
        <v>98</v>
      </c>
      <c r="AQ329" s="7" t="s">
        <v>98</v>
      </c>
      <c r="AR329" s="7" t="s">
        <v>98</v>
      </c>
      <c r="AS329" s="7" t="s">
        <v>98</v>
      </c>
      <c r="AT329" s="7" t="s">
        <v>98</v>
      </c>
      <c r="AU329" s="7" t="s">
        <v>98</v>
      </c>
      <c r="AV329" s="7" t="s">
        <v>98</v>
      </c>
      <c r="AW329" s="7" t="s">
        <v>98</v>
      </c>
      <c r="AX329" s="7" t="s">
        <v>98</v>
      </c>
      <c r="AY329" s="7" t="s">
        <v>98</v>
      </c>
      <c r="AZ329" s="7" t="n">
        <v>35</v>
      </c>
      <c r="BA329" s="7" t="n">
        <v>35</v>
      </c>
      <c r="BB329" s="7" t="n">
        <v>35</v>
      </c>
      <c r="BC329" s="7" t="n">
        <v>35</v>
      </c>
      <c r="BD329" s="7" t="n">
        <v>35</v>
      </c>
      <c r="BE329" s="7" t="s">
        <v>98</v>
      </c>
      <c r="BF329" s="7" t="s">
        <v>98</v>
      </c>
      <c r="BG329" s="7" t="s">
        <v>98</v>
      </c>
      <c r="BH329" s="7"/>
      <c r="BI329" s="7"/>
      <c r="BJ329" s="7"/>
      <c r="BK329" s="7"/>
      <c r="BL329" s="7"/>
      <c r="BM329" s="7" t="s">
        <v>97</v>
      </c>
      <c r="BN329" s="7" t="s">
        <v>97</v>
      </c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6" t="n">
        <f aca="false">SUMIF($AH329:$CH329,35,Base!$B$5:$BB$5)*7*$Z329</f>
        <v>3192</v>
      </c>
      <c r="CJ329" s="6" t="n">
        <f aca="false">SUMIF($AH329:$CH329,"PR",Base!$B$5:$BB$5)*7*$Z329</f>
        <v>7224</v>
      </c>
      <c r="CK329" s="6"/>
      <c r="CL329" s="6"/>
    </row>
    <row r="330" customFormat="false" ht="13.8" hidden="false" customHeight="false" outlineLevel="0" collapsed="false">
      <c r="A330" s="7" t="s">
        <v>77</v>
      </c>
      <c r="B330" s="7" t="s">
        <v>78</v>
      </c>
      <c r="C330" s="7" t="s">
        <v>1259</v>
      </c>
      <c r="D330" s="7" t="s">
        <v>1260</v>
      </c>
      <c r="E330" s="7" t="s">
        <v>1261</v>
      </c>
      <c r="F330" s="7" t="s">
        <v>17</v>
      </c>
      <c r="G330" s="7" t="s">
        <v>1262</v>
      </c>
      <c r="H330" s="7" t="s">
        <v>1263</v>
      </c>
      <c r="I330" s="7" t="s">
        <v>84</v>
      </c>
      <c r="J330" s="7" t="s">
        <v>85</v>
      </c>
      <c r="K330" s="8" t="n">
        <v>0</v>
      </c>
      <c r="L330" s="7"/>
      <c r="M330" s="8" t="n">
        <v>0</v>
      </c>
      <c r="N330" s="7" t="s">
        <v>1264</v>
      </c>
      <c r="O330" s="7" t="s">
        <v>1265</v>
      </c>
      <c r="P330" s="7" t="s">
        <v>87</v>
      </c>
      <c r="Q330" s="8" t="s">
        <v>1266</v>
      </c>
      <c r="R330" s="8" t="s">
        <v>1267</v>
      </c>
      <c r="S330" s="8" t="s">
        <v>1268</v>
      </c>
      <c r="T330" s="8" t="s">
        <v>109</v>
      </c>
      <c r="U330" s="7" t="s">
        <v>87</v>
      </c>
      <c r="V330" s="7" t="s">
        <v>92</v>
      </c>
      <c r="W330" s="7"/>
      <c r="X330" s="7"/>
      <c r="Y330" s="7" t="s">
        <v>112</v>
      </c>
      <c r="Z330" s="8" t="s">
        <v>94</v>
      </c>
      <c r="AA330" s="7"/>
      <c r="AB330" s="7"/>
      <c r="AC330" s="7"/>
      <c r="AD330" s="7"/>
      <c r="AE330" s="8"/>
      <c r="AF330" s="9" t="s">
        <v>923</v>
      </c>
      <c r="AG330" s="9" t="s">
        <v>1224</v>
      </c>
      <c r="AH330" s="7" t="s">
        <v>98</v>
      </c>
      <c r="AI330" s="7" t="n">
        <v>35</v>
      </c>
      <c r="AJ330" s="7" t="n">
        <v>35</v>
      </c>
      <c r="AK330" s="7" t="n">
        <v>35</v>
      </c>
      <c r="AL330" s="7" t="s">
        <v>98</v>
      </c>
      <c r="AM330" s="7" t="s">
        <v>98</v>
      </c>
      <c r="AN330" s="7" t="s">
        <v>98</v>
      </c>
      <c r="AO330" s="7" t="s">
        <v>98</v>
      </c>
      <c r="AP330" s="7" t="s">
        <v>98</v>
      </c>
      <c r="AQ330" s="7" t="s">
        <v>98</v>
      </c>
      <c r="AR330" s="7" t="s">
        <v>98</v>
      </c>
      <c r="AS330" s="7" t="s">
        <v>98</v>
      </c>
      <c r="AT330" s="7" t="s">
        <v>98</v>
      </c>
      <c r="AU330" s="7" t="s">
        <v>98</v>
      </c>
      <c r="AV330" s="7" t="s">
        <v>98</v>
      </c>
      <c r="AW330" s="7" t="s">
        <v>98</v>
      </c>
      <c r="AX330" s="7" t="s">
        <v>98</v>
      </c>
      <c r="AY330" s="7" t="s">
        <v>98</v>
      </c>
      <c r="AZ330" s="7" t="n">
        <v>35</v>
      </c>
      <c r="BA330" s="7" t="n">
        <v>35</v>
      </c>
      <c r="BB330" s="7" t="n">
        <v>35</v>
      </c>
      <c r="BC330" s="7" t="n">
        <v>35</v>
      </c>
      <c r="BD330" s="7" t="n">
        <v>35</v>
      </c>
      <c r="BE330" s="7" t="s">
        <v>98</v>
      </c>
      <c r="BF330" s="7" t="s">
        <v>98</v>
      </c>
      <c r="BG330" s="7" t="s">
        <v>98</v>
      </c>
      <c r="BH330" s="7"/>
      <c r="BI330" s="7"/>
      <c r="BJ330" s="7"/>
      <c r="BK330" s="7"/>
      <c r="BL330" s="7"/>
      <c r="BM330" s="7" t="s">
        <v>97</v>
      </c>
      <c r="BN330" s="7" t="s">
        <v>97</v>
      </c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6" t="n">
        <f aca="false">SUMIF($AH330:$CH330,35,Base!$B$5:$BB$5)*7*$Z330</f>
        <v>532</v>
      </c>
      <c r="CJ330" s="6" t="n">
        <f aca="false">SUMIF($AH330:$CH330,"PR",Base!$B$5:$BB$5)*7*$Z330</f>
        <v>1204</v>
      </c>
      <c r="CK330" s="6"/>
      <c r="CL330" s="6"/>
    </row>
    <row r="331" customFormat="false" ht="13.8" hidden="false" customHeight="false" outlineLevel="0" collapsed="false">
      <c r="A331" s="7" t="s">
        <v>77</v>
      </c>
      <c r="B331" s="7" t="s">
        <v>78</v>
      </c>
      <c r="C331" s="7" t="s">
        <v>223</v>
      </c>
      <c r="D331" s="7" t="s">
        <v>1269</v>
      </c>
      <c r="E331" s="7" t="s">
        <v>1270</v>
      </c>
      <c r="F331" s="7" t="s">
        <v>17</v>
      </c>
      <c r="G331" s="7" t="s">
        <v>1271</v>
      </c>
      <c r="H331" s="7" t="s">
        <v>1272</v>
      </c>
      <c r="I331" s="7" t="s">
        <v>84</v>
      </c>
      <c r="J331" s="7" t="s">
        <v>85</v>
      </c>
      <c r="K331" s="8" t="n">
        <v>0</v>
      </c>
      <c r="L331" s="7"/>
      <c r="M331" s="8" t="n">
        <v>0</v>
      </c>
      <c r="N331" s="7" t="s">
        <v>1273</v>
      </c>
      <c r="O331" s="7" t="s">
        <v>1274</v>
      </c>
      <c r="P331" s="7" t="s">
        <v>178</v>
      </c>
      <c r="Q331" s="8" t="s">
        <v>1275</v>
      </c>
      <c r="R331" s="8" t="s">
        <v>1276</v>
      </c>
      <c r="S331" s="8" t="s">
        <v>362</v>
      </c>
      <c r="T331" s="8" t="s">
        <v>242</v>
      </c>
      <c r="U331" s="7" t="s">
        <v>87</v>
      </c>
      <c r="V331" s="7" t="s">
        <v>92</v>
      </c>
      <c r="W331" s="7"/>
      <c r="X331" s="7"/>
      <c r="Y331" s="7" t="s">
        <v>93</v>
      </c>
      <c r="Z331" s="8" t="s">
        <v>87</v>
      </c>
      <c r="AA331" s="7"/>
      <c r="AB331" s="7"/>
      <c r="AC331" s="7"/>
      <c r="AD331" s="7"/>
      <c r="AE331" s="8"/>
      <c r="AF331" s="9" t="s">
        <v>1277</v>
      </c>
      <c r="AG331" s="9" t="s">
        <v>802</v>
      </c>
      <c r="AH331" s="7" t="s">
        <v>98</v>
      </c>
      <c r="AI331" s="7" t="s">
        <v>98</v>
      </c>
      <c r="AJ331" s="7" t="s">
        <v>98</v>
      </c>
      <c r="AK331" s="7" t="s">
        <v>98</v>
      </c>
      <c r="AL331" s="7" t="s">
        <v>98</v>
      </c>
      <c r="AM331" s="7" t="s">
        <v>98</v>
      </c>
      <c r="AN331" s="7" t="s">
        <v>98</v>
      </c>
      <c r="AO331" s="7" t="n">
        <v>35</v>
      </c>
      <c r="AP331" s="7" t="n">
        <v>35</v>
      </c>
      <c r="AQ331" s="7" t="n">
        <v>35</v>
      </c>
      <c r="AR331" s="7" t="s">
        <v>98</v>
      </c>
      <c r="AS331" s="7" t="s">
        <v>98</v>
      </c>
      <c r="AT331" s="7" t="s">
        <v>98</v>
      </c>
      <c r="AU331" s="7" t="s">
        <v>98</v>
      </c>
      <c r="AV331" s="7" t="s">
        <v>98</v>
      </c>
      <c r="AW331" s="7" t="s">
        <v>98</v>
      </c>
      <c r="AX331" s="7" t="s">
        <v>98</v>
      </c>
      <c r="AY331" s="7" t="s">
        <v>98</v>
      </c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 t="s">
        <v>97</v>
      </c>
      <c r="BN331" s="7" t="s">
        <v>97</v>
      </c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6" t="n">
        <f aca="false">SUMIF($AH331:$CH331,35,Base!$B$5:$BB$5)*7*$Z331</f>
        <v>105</v>
      </c>
      <c r="CJ331" s="6" t="n">
        <f aca="false">SUMIF($AH331:$CH331,"PR",Base!$B$5:$BB$5)*7*$Z331</f>
        <v>504</v>
      </c>
      <c r="CK331" s="6"/>
      <c r="CL331" s="6"/>
    </row>
    <row r="332" customFormat="false" ht="13.8" hidden="false" customHeight="false" outlineLevel="0" collapsed="false">
      <c r="A332" s="7" t="s">
        <v>77</v>
      </c>
      <c r="B332" s="7" t="s">
        <v>78</v>
      </c>
      <c r="C332" s="7" t="s">
        <v>223</v>
      </c>
      <c r="D332" s="7" t="s">
        <v>1269</v>
      </c>
      <c r="E332" s="7" t="s">
        <v>1270</v>
      </c>
      <c r="F332" s="7" t="s">
        <v>17</v>
      </c>
      <c r="G332" s="7" t="s">
        <v>1271</v>
      </c>
      <c r="H332" s="7" t="s">
        <v>1272</v>
      </c>
      <c r="I332" s="7" t="s">
        <v>84</v>
      </c>
      <c r="J332" s="7" t="s">
        <v>85</v>
      </c>
      <c r="K332" s="8" t="n">
        <v>0</v>
      </c>
      <c r="L332" s="7"/>
      <c r="M332" s="8" t="n">
        <v>0</v>
      </c>
      <c r="N332" s="7" t="s">
        <v>1273</v>
      </c>
      <c r="O332" s="7" t="s">
        <v>1274</v>
      </c>
      <c r="P332" s="7" t="s">
        <v>178</v>
      </c>
      <c r="Q332" s="8" t="s">
        <v>1275</v>
      </c>
      <c r="R332" s="8" t="s">
        <v>1276</v>
      </c>
      <c r="S332" s="8" t="s">
        <v>362</v>
      </c>
      <c r="T332" s="8" t="s">
        <v>242</v>
      </c>
      <c r="U332" s="7" t="s">
        <v>87</v>
      </c>
      <c r="V332" s="7" t="s">
        <v>92</v>
      </c>
      <c r="W332" s="7"/>
      <c r="X332" s="7"/>
      <c r="Y332" s="7" t="s">
        <v>99</v>
      </c>
      <c r="Z332" s="8" t="s">
        <v>108</v>
      </c>
      <c r="AA332" s="7"/>
      <c r="AB332" s="7"/>
      <c r="AC332" s="7"/>
      <c r="AD332" s="7"/>
      <c r="AE332" s="8"/>
      <c r="AF332" s="9" t="s">
        <v>1277</v>
      </c>
      <c r="AG332" s="9" t="s">
        <v>802</v>
      </c>
      <c r="AH332" s="7" t="s">
        <v>98</v>
      </c>
      <c r="AI332" s="7" t="s">
        <v>98</v>
      </c>
      <c r="AJ332" s="7" t="s">
        <v>98</v>
      </c>
      <c r="AK332" s="7" t="s">
        <v>98</v>
      </c>
      <c r="AL332" s="7" t="s">
        <v>98</v>
      </c>
      <c r="AM332" s="7" t="s">
        <v>98</v>
      </c>
      <c r="AN332" s="7" t="s">
        <v>98</v>
      </c>
      <c r="AO332" s="7" t="n">
        <v>35</v>
      </c>
      <c r="AP332" s="7" t="n">
        <v>35</v>
      </c>
      <c r="AQ332" s="7" t="n">
        <v>35</v>
      </c>
      <c r="AR332" s="7" t="s">
        <v>98</v>
      </c>
      <c r="AS332" s="7" t="s">
        <v>98</v>
      </c>
      <c r="AT332" s="7" t="s">
        <v>98</v>
      </c>
      <c r="AU332" s="7" t="s">
        <v>98</v>
      </c>
      <c r="AV332" s="7" t="s">
        <v>98</v>
      </c>
      <c r="AW332" s="7" t="s">
        <v>98</v>
      </c>
      <c r="AX332" s="7" t="s">
        <v>98</v>
      </c>
      <c r="AY332" s="7" t="s">
        <v>98</v>
      </c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 t="s">
        <v>97</v>
      </c>
      <c r="BN332" s="7" t="s">
        <v>97</v>
      </c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6" t="n">
        <f aca="false">SUMIF($AH332:$CH332,35,Base!$B$5:$BB$5)*7*$Z332</f>
        <v>840</v>
      </c>
      <c r="CJ332" s="6" t="n">
        <f aca="false">SUMIF($AH332:$CH332,"PR",Base!$B$5:$BB$5)*7*$Z332</f>
        <v>4032</v>
      </c>
      <c r="CK332" s="6"/>
      <c r="CL332" s="6"/>
    </row>
    <row r="333" customFormat="false" ht="13.8" hidden="false" customHeight="false" outlineLevel="0" collapsed="false">
      <c r="A333" s="7" t="s">
        <v>77</v>
      </c>
      <c r="B333" s="7" t="s">
        <v>78</v>
      </c>
      <c r="C333" s="7" t="s">
        <v>223</v>
      </c>
      <c r="D333" s="7" t="s">
        <v>1269</v>
      </c>
      <c r="E333" s="7" t="s">
        <v>1270</v>
      </c>
      <c r="F333" s="7" t="s">
        <v>17</v>
      </c>
      <c r="G333" s="7" t="s">
        <v>1271</v>
      </c>
      <c r="H333" s="7" t="s">
        <v>1272</v>
      </c>
      <c r="I333" s="7" t="s">
        <v>84</v>
      </c>
      <c r="J333" s="7" t="s">
        <v>85</v>
      </c>
      <c r="K333" s="8" t="n">
        <v>0</v>
      </c>
      <c r="L333" s="7"/>
      <c r="M333" s="8" t="n">
        <v>0</v>
      </c>
      <c r="N333" s="7" t="s">
        <v>1273</v>
      </c>
      <c r="O333" s="7" t="s">
        <v>1274</v>
      </c>
      <c r="P333" s="7" t="s">
        <v>178</v>
      </c>
      <c r="Q333" s="8" t="s">
        <v>1275</v>
      </c>
      <c r="R333" s="8" t="s">
        <v>1276</v>
      </c>
      <c r="S333" s="8" t="s">
        <v>362</v>
      </c>
      <c r="T333" s="8" t="s">
        <v>242</v>
      </c>
      <c r="U333" s="7" t="s">
        <v>87</v>
      </c>
      <c r="V333" s="7" t="s">
        <v>92</v>
      </c>
      <c r="W333" s="7"/>
      <c r="X333" s="7"/>
      <c r="Y333" s="7" t="s">
        <v>112</v>
      </c>
      <c r="Z333" s="8" t="s">
        <v>94</v>
      </c>
      <c r="AA333" s="7"/>
      <c r="AB333" s="7"/>
      <c r="AC333" s="7"/>
      <c r="AD333" s="7"/>
      <c r="AE333" s="8"/>
      <c r="AF333" s="9" t="s">
        <v>1277</v>
      </c>
      <c r="AG333" s="9" t="s">
        <v>802</v>
      </c>
      <c r="AH333" s="7" t="s">
        <v>98</v>
      </c>
      <c r="AI333" s="7" t="s">
        <v>98</v>
      </c>
      <c r="AJ333" s="7" t="s">
        <v>98</v>
      </c>
      <c r="AK333" s="7" t="s">
        <v>98</v>
      </c>
      <c r="AL333" s="7" t="s">
        <v>98</v>
      </c>
      <c r="AM333" s="7" t="s">
        <v>98</v>
      </c>
      <c r="AN333" s="7" t="s">
        <v>98</v>
      </c>
      <c r="AO333" s="7" t="n">
        <v>35</v>
      </c>
      <c r="AP333" s="7" t="n">
        <v>35</v>
      </c>
      <c r="AQ333" s="7" t="n">
        <v>35</v>
      </c>
      <c r="AR333" s="7" t="s">
        <v>98</v>
      </c>
      <c r="AS333" s="7" t="s">
        <v>98</v>
      </c>
      <c r="AT333" s="7" t="s">
        <v>98</v>
      </c>
      <c r="AU333" s="7" t="s">
        <v>98</v>
      </c>
      <c r="AV333" s="7" t="s">
        <v>98</v>
      </c>
      <c r="AW333" s="7" t="s">
        <v>98</v>
      </c>
      <c r="AX333" s="7" t="s">
        <v>98</v>
      </c>
      <c r="AY333" s="7" t="s">
        <v>98</v>
      </c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 t="s">
        <v>97</v>
      </c>
      <c r="BN333" s="7" t="s">
        <v>97</v>
      </c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6" t="n">
        <f aca="false">SUMIF($AH333:$CH333,35,Base!$B$5:$BB$5)*7*$Z333</f>
        <v>210</v>
      </c>
      <c r="CJ333" s="6" t="n">
        <f aca="false">SUMIF($AH333:$CH333,"PR",Base!$B$5:$BB$5)*7*$Z333</f>
        <v>1008</v>
      </c>
      <c r="CK333" s="6"/>
      <c r="CL333" s="6"/>
    </row>
    <row r="334" customFormat="false" ht="13.8" hidden="false" customHeight="false" outlineLevel="0" collapsed="false">
      <c r="A334" s="7" t="s">
        <v>77</v>
      </c>
      <c r="B334" s="7" t="s">
        <v>78</v>
      </c>
      <c r="C334" s="7" t="s">
        <v>376</v>
      </c>
      <c r="D334" s="7" t="s">
        <v>1278</v>
      </c>
      <c r="E334" s="7" t="s">
        <v>1279</v>
      </c>
      <c r="F334" s="7" t="s">
        <v>17</v>
      </c>
      <c r="G334" s="7" t="s">
        <v>1062</v>
      </c>
      <c r="H334" s="7" t="s">
        <v>1280</v>
      </c>
      <c r="I334" s="7" t="s">
        <v>84</v>
      </c>
      <c r="J334" s="7" t="s">
        <v>85</v>
      </c>
      <c r="K334" s="8" t="n">
        <v>0</v>
      </c>
      <c r="L334" s="7"/>
      <c r="M334" s="8" t="n">
        <v>0</v>
      </c>
      <c r="N334" s="7"/>
      <c r="O334" s="7" t="s">
        <v>1065</v>
      </c>
      <c r="P334" s="7" t="s">
        <v>108</v>
      </c>
      <c r="Q334" s="8" t="s">
        <v>1281</v>
      </c>
      <c r="R334" s="8" t="s">
        <v>1282</v>
      </c>
      <c r="S334" s="8" t="s">
        <v>1283</v>
      </c>
      <c r="T334" s="8" t="s">
        <v>109</v>
      </c>
      <c r="U334" s="7" t="s">
        <v>87</v>
      </c>
      <c r="V334" s="7" t="s">
        <v>92</v>
      </c>
      <c r="W334" s="7"/>
      <c r="X334" s="7"/>
      <c r="Y334" s="7" t="s">
        <v>125</v>
      </c>
      <c r="Z334" s="8" t="s">
        <v>94</v>
      </c>
      <c r="AA334" s="7"/>
      <c r="AB334" s="7"/>
      <c r="AC334" s="7"/>
      <c r="AD334" s="7"/>
      <c r="AE334" s="8"/>
      <c r="AF334" s="9" t="s">
        <v>1284</v>
      </c>
      <c r="AG334" s="9" t="s">
        <v>748</v>
      </c>
      <c r="AH334" s="7" t="s">
        <v>98</v>
      </c>
      <c r="AI334" s="7" t="s">
        <v>98</v>
      </c>
      <c r="AJ334" s="7" t="s">
        <v>98</v>
      </c>
      <c r="AK334" s="7" t="s">
        <v>98</v>
      </c>
      <c r="AL334" s="7" t="s">
        <v>98</v>
      </c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 t="s">
        <v>97</v>
      </c>
      <c r="BN334" s="7" t="s">
        <v>97</v>
      </c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6" t="n">
        <f aca="false">SUMIF($AH334:$CH334,35,Base!$B$5:$BB$5)*7*$Z334</f>
        <v>0</v>
      </c>
      <c r="CJ334" s="6" t="n">
        <f aca="false">SUMIF($AH334:$CH334,"PR",Base!$B$5:$BB$5)*7*$Z334</f>
        <v>336</v>
      </c>
      <c r="CK334" s="6"/>
      <c r="CL334" s="6"/>
    </row>
    <row r="335" customFormat="false" ht="13.8" hidden="false" customHeight="false" outlineLevel="0" collapsed="false">
      <c r="A335" s="7" t="s">
        <v>77</v>
      </c>
      <c r="B335" s="7" t="s">
        <v>78</v>
      </c>
      <c r="C335" s="7" t="s">
        <v>376</v>
      </c>
      <c r="D335" s="7" t="s">
        <v>1278</v>
      </c>
      <c r="E335" s="7" t="s">
        <v>1279</v>
      </c>
      <c r="F335" s="7" t="s">
        <v>17</v>
      </c>
      <c r="G335" s="7" t="s">
        <v>1062</v>
      </c>
      <c r="H335" s="7" t="s">
        <v>1280</v>
      </c>
      <c r="I335" s="7" t="s">
        <v>84</v>
      </c>
      <c r="J335" s="7" t="s">
        <v>85</v>
      </c>
      <c r="K335" s="8" t="n">
        <v>0</v>
      </c>
      <c r="L335" s="7"/>
      <c r="M335" s="8" t="n">
        <v>0</v>
      </c>
      <c r="N335" s="7"/>
      <c r="O335" s="7" t="s">
        <v>1065</v>
      </c>
      <c r="P335" s="7" t="s">
        <v>108</v>
      </c>
      <c r="Q335" s="8" t="s">
        <v>1281</v>
      </c>
      <c r="R335" s="8" t="s">
        <v>1282</v>
      </c>
      <c r="S335" s="8" t="s">
        <v>1283</v>
      </c>
      <c r="T335" s="8" t="s">
        <v>109</v>
      </c>
      <c r="U335" s="7" t="s">
        <v>87</v>
      </c>
      <c r="V335" s="7" t="s">
        <v>92</v>
      </c>
      <c r="W335" s="7"/>
      <c r="X335" s="7"/>
      <c r="Y335" s="7" t="s">
        <v>93</v>
      </c>
      <c r="Z335" s="8" t="s">
        <v>127</v>
      </c>
      <c r="AA335" s="7"/>
      <c r="AB335" s="7"/>
      <c r="AC335" s="7"/>
      <c r="AD335" s="7"/>
      <c r="AE335" s="8"/>
      <c r="AF335" s="9" t="s">
        <v>1284</v>
      </c>
      <c r="AG335" s="9" t="s">
        <v>748</v>
      </c>
      <c r="AH335" s="7" t="s">
        <v>98</v>
      </c>
      <c r="AI335" s="7" t="s">
        <v>98</v>
      </c>
      <c r="AJ335" s="7" t="s">
        <v>98</v>
      </c>
      <c r="AK335" s="7" t="s">
        <v>98</v>
      </c>
      <c r="AL335" s="7" t="s">
        <v>98</v>
      </c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 t="s">
        <v>97</v>
      </c>
      <c r="BN335" s="7" t="s">
        <v>97</v>
      </c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6" t="n">
        <f aca="false">SUMIF($AH335:$CH335,35,Base!$B$5:$BB$5)*7*$Z335</f>
        <v>0</v>
      </c>
      <c r="CJ335" s="6" t="n">
        <f aca="false">SUMIF($AH335:$CH335,"PR",Base!$B$5:$BB$5)*7*$Z335</f>
        <v>672</v>
      </c>
      <c r="CK335" s="6"/>
      <c r="CL335" s="6"/>
    </row>
    <row r="336" customFormat="false" ht="13.8" hidden="false" customHeight="false" outlineLevel="0" collapsed="false">
      <c r="A336" s="7" t="s">
        <v>77</v>
      </c>
      <c r="B336" s="7" t="s">
        <v>78</v>
      </c>
      <c r="C336" s="7" t="s">
        <v>376</v>
      </c>
      <c r="D336" s="7" t="s">
        <v>1278</v>
      </c>
      <c r="E336" s="7" t="s">
        <v>1279</v>
      </c>
      <c r="F336" s="7" t="s">
        <v>17</v>
      </c>
      <c r="G336" s="7" t="s">
        <v>1062</v>
      </c>
      <c r="H336" s="7" t="s">
        <v>1280</v>
      </c>
      <c r="I336" s="7" t="s">
        <v>84</v>
      </c>
      <c r="J336" s="7" t="s">
        <v>85</v>
      </c>
      <c r="K336" s="8" t="n">
        <v>0</v>
      </c>
      <c r="L336" s="7"/>
      <c r="M336" s="8" t="n">
        <v>0</v>
      </c>
      <c r="N336" s="7"/>
      <c r="O336" s="7" t="s">
        <v>1065</v>
      </c>
      <c r="P336" s="7" t="s">
        <v>108</v>
      </c>
      <c r="Q336" s="8" t="s">
        <v>1281</v>
      </c>
      <c r="R336" s="8" t="s">
        <v>1282</v>
      </c>
      <c r="S336" s="8" t="s">
        <v>1283</v>
      </c>
      <c r="T336" s="8" t="s">
        <v>109</v>
      </c>
      <c r="U336" s="7" t="s">
        <v>87</v>
      </c>
      <c r="V336" s="7" t="s">
        <v>92</v>
      </c>
      <c r="W336" s="7"/>
      <c r="X336" s="7"/>
      <c r="Y336" s="7" t="s">
        <v>112</v>
      </c>
      <c r="Z336" s="8" t="s">
        <v>87</v>
      </c>
      <c r="AA336" s="7"/>
      <c r="AB336" s="7"/>
      <c r="AC336" s="7"/>
      <c r="AD336" s="7"/>
      <c r="AE336" s="8"/>
      <c r="AF336" s="9" t="s">
        <v>1284</v>
      </c>
      <c r="AG336" s="9" t="s">
        <v>748</v>
      </c>
      <c r="AH336" s="7" t="s">
        <v>98</v>
      </c>
      <c r="AI336" s="7" t="s">
        <v>98</v>
      </c>
      <c r="AJ336" s="7" t="s">
        <v>98</v>
      </c>
      <c r="AK336" s="7" t="s">
        <v>98</v>
      </c>
      <c r="AL336" s="7" t="s">
        <v>98</v>
      </c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 t="s">
        <v>97</v>
      </c>
      <c r="BN336" s="7" t="s">
        <v>97</v>
      </c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6" t="n">
        <f aca="false">SUMIF($AH336:$CH336,35,Base!$B$5:$BB$5)*7*$Z336</f>
        <v>0</v>
      </c>
      <c r="CJ336" s="6" t="n">
        <f aca="false">SUMIF($AH336:$CH336,"PR",Base!$B$5:$BB$5)*7*$Z336</f>
        <v>168</v>
      </c>
      <c r="CK336" s="6"/>
      <c r="CL336" s="6"/>
    </row>
    <row r="337" customFormat="false" ht="13.8" hidden="false" customHeight="false" outlineLevel="0" collapsed="false">
      <c r="A337" s="7" t="s">
        <v>77</v>
      </c>
      <c r="B337" s="7" t="s">
        <v>78</v>
      </c>
      <c r="C337" s="7" t="s">
        <v>756</v>
      </c>
      <c r="D337" s="7" t="s">
        <v>1285</v>
      </c>
      <c r="E337" s="7" t="s">
        <v>1286</v>
      </c>
      <c r="F337" s="7" t="s">
        <v>17</v>
      </c>
      <c r="G337" s="7" t="s">
        <v>789</v>
      </c>
      <c r="H337" s="7" t="s">
        <v>789</v>
      </c>
      <c r="I337" s="7" t="s">
        <v>84</v>
      </c>
      <c r="J337" s="7" t="s">
        <v>85</v>
      </c>
      <c r="K337" s="8" t="n">
        <v>93950148608</v>
      </c>
      <c r="L337" s="7"/>
      <c r="M337" s="8" t="n">
        <v>0</v>
      </c>
      <c r="N337" s="7"/>
      <c r="O337" s="7" t="s">
        <v>790</v>
      </c>
      <c r="P337" s="7" t="s">
        <v>87</v>
      </c>
      <c r="Q337" s="8" t="s">
        <v>1287</v>
      </c>
      <c r="R337" s="8" t="s">
        <v>1287</v>
      </c>
      <c r="S337" s="8" t="s">
        <v>110</v>
      </c>
      <c r="T337" s="8" t="s">
        <v>764</v>
      </c>
      <c r="U337" s="7" t="s">
        <v>94</v>
      </c>
      <c r="V337" s="7" t="s">
        <v>92</v>
      </c>
      <c r="W337" s="7"/>
      <c r="X337" s="7"/>
      <c r="Y337" s="7" t="s">
        <v>179</v>
      </c>
      <c r="Z337" s="8" t="s">
        <v>764</v>
      </c>
      <c r="AA337" s="7"/>
      <c r="AB337" s="7"/>
      <c r="AC337" s="7"/>
      <c r="AD337" s="7"/>
      <c r="AE337" s="8"/>
      <c r="AF337" s="9" t="s">
        <v>1288</v>
      </c>
      <c r="AG337" s="9" t="s">
        <v>748</v>
      </c>
      <c r="AH337" s="7" t="s">
        <v>98</v>
      </c>
      <c r="AI337" s="7" t="s">
        <v>98</v>
      </c>
      <c r="AJ337" s="7" t="s">
        <v>98</v>
      </c>
      <c r="AK337" s="7" t="s">
        <v>98</v>
      </c>
      <c r="AL337" s="7" t="s">
        <v>98</v>
      </c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 t="s">
        <v>97</v>
      </c>
      <c r="BN337" s="7" t="s">
        <v>97</v>
      </c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6" t="n">
        <f aca="false">SUMIF($AH337:$CH337,35,Base!$B$5:$BB$5)*7*$Z337</f>
        <v>0</v>
      </c>
      <c r="CJ337" s="6" t="n">
        <f aca="false">SUMIF($AH337:$CH337,"PR",Base!$B$5:$BB$5)*7*$Z337</f>
        <v>16800</v>
      </c>
      <c r="CK337" s="6"/>
      <c r="CL337" s="6"/>
    </row>
    <row r="338" customFormat="false" ht="13.8" hidden="false" customHeight="false" outlineLevel="0" collapsed="false">
      <c r="A338" s="7" t="s">
        <v>77</v>
      </c>
      <c r="B338" s="7" t="s">
        <v>78</v>
      </c>
      <c r="C338" s="7" t="s">
        <v>756</v>
      </c>
      <c r="D338" s="7" t="s">
        <v>1289</v>
      </c>
      <c r="E338" s="7" t="s">
        <v>1290</v>
      </c>
      <c r="F338" s="7" t="s">
        <v>17</v>
      </c>
      <c r="G338" s="7" t="s">
        <v>784</v>
      </c>
      <c r="H338" s="7" t="s">
        <v>785</v>
      </c>
      <c r="I338" s="7" t="s">
        <v>84</v>
      </c>
      <c r="J338" s="7" t="s">
        <v>85</v>
      </c>
      <c r="K338" s="8" t="n">
        <v>93950148608</v>
      </c>
      <c r="L338" s="7"/>
      <c r="M338" s="8" t="n">
        <v>0</v>
      </c>
      <c r="N338" s="7"/>
      <c r="O338" s="7" t="s">
        <v>786</v>
      </c>
      <c r="P338" s="7" t="s">
        <v>87</v>
      </c>
      <c r="Q338" s="8" t="s">
        <v>1287</v>
      </c>
      <c r="R338" s="8" t="s">
        <v>1287</v>
      </c>
      <c r="S338" s="8" t="s">
        <v>110</v>
      </c>
      <c r="T338" s="8" t="s">
        <v>764</v>
      </c>
      <c r="U338" s="7" t="s">
        <v>94</v>
      </c>
      <c r="V338" s="7" t="s">
        <v>92</v>
      </c>
      <c r="W338" s="7"/>
      <c r="X338" s="7"/>
      <c r="Y338" s="7" t="s">
        <v>179</v>
      </c>
      <c r="Z338" s="8" t="s">
        <v>764</v>
      </c>
      <c r="AA338" s="7"/>
      <c r="AB338" s="7"/>
      <c r="AC338" s="7"/>
      <c r="AD338" s="7"/>
      <c r="AE338" s="8"/>
      <c r="AF338" s="9" t="s">
        <v>1288</v>
      </c>
      <c r="AG338" s="9" t="s">
        <v>748</v>
      </c>
      <c r="AH338" s="7" t="s">
        <v>98</v>
      </c>
      <c r="AI338" s="7" t="s">
        <v>98</v>
      </c>
      <c r="AJ338" s="7" t="s">
        <v>98</v>
      </c>
      <c r="AK338" s="7" t="s">
        <v>98</v>
      </c>
      <c r="AL338" s="7" t="s">
        <v>98</v>
      </c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 t="s">
        <v>97</v>
      </c>
      <c r="BN338" s="7" t="s">
        <v>97</v>
      </c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6" t="n">
        <f aca="false">SUMIF($AH338:$CH338,35,Base!$B$5:$BB$5)*7*$Z338</f>
        <v>0</v>
      </c>
      <c r="CJ338" s="6" t="n">
        <f aca="false">SUMIF($AH338:$CH338,"PR",Base!$B$5:$BB$5)*7*$Z338</f>
        <v>16800</v>
      </c>
      <c r="CK338" s="6"/>
      <c r="CL338" s="6"/>
    </row>
    <row r="339" customFormat="false" ht="13.8" hidden="false" customHeight="false" outlineLevel="0" collapsed="false">
      <c r="A339" s="7" t="s">
        <v>77</v>
      </c>
      <c r="B339" s="7" t="s">
        <v>78</v>
      </c>
      <c r="C339" s="7" t="s">
        <v>756</v>
      </c>
      <c r="D339" s="7" t="s">
        <v>1291</v>
      </c>
      <c r="E339" s="7" t="s">
        <v>1292</v>
      </c>
      <c r="F339" s="7" t="s">
        <v>17</v>
      </c>
      <c r="G339" s="7" t="s">
        <v>759</v>
      </c>
      <c r="H339" s="7" t="s">
        <v>760</v>
      </c>
      <c r="I339" s="7" t="s">
        <v>84</v>
      </c>
      <c r="J339" s="7" t="s">
        <v>85</v>
      </c>
      <c r="K339" s="8" t="n">
        <v>9399015424</v>
      </c>
      <c r="L339" s="7" t="s">
        <v>761</v>
      </c>
      <c r="M339" s="8" t="n">
        <v>0</v>
      </c>
      <c r="N339" s="7"/>
      <c r="O339" s="7" t="s">
        <v>762</v>
      </c>
      <c r="P339" s="7" t="s">
        <v>87</v>
      </c>
      <c r="Q339" s="8" t="s">
        <v>1287</v>
      </c>
      <c r="R339" s="8" t="s">
        <v>1287</v>
      </c>
      <c r="S339" s="8" t="s">
        <v>110</v>
      </c>
      <c r="T339" s="8" t="s">
        <v>764</v>
      </c>
      <c r="U339" s="7" t="s">
        <v>94</v>
      </c>
      <c r="V339" s="7" t="s">
        <v>92</v>
      </c>
      <c r="W339" s="7"/>
      <c r="X339" s="7"/>
      <c r="Y339" s="7" t="s">
        <v>179</v>
      </c>
      <c r="Z339" s="8" t="s">
        <v>764</v>
      </c>
      <c r="AA339" s="7"/>
      <c r="AB339" s="7"/>
      <c r="AC339" s="7"/>
      <c r="AD339" s="7"/>
      <c r="AE339" s="8"/>
      <c r="AF339" s="9" t="s">
        <v>1288</v>
      </c>
      <c r="AG339" s="9" t="s">
        <v>748</v>
      </c>
      <c r="AH339" s="7" t="s">
        <v>98</v>
      </c>
      <c r="AI339" s="7" t="s">
        <v>98</v>
      </c>
      <c r="AJ339" s="7" t="s">
        <v>98</v>
      </c>
      <c r="AK339" s="7" t="s">
        <v>98</v>
      </c>
      <c r="AL339" s="7" t="s">
        <v>98</v>
      </c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 t="s">
        <v>97</v>
      </c>
      <c r="BN339" s="7" t="s">
        <v>97</v>
      </c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6" t="n">
        <f aca="false">SUMIF($AH339:$CH339,35,Base!$B$5:$BB$5)*7*$Z339</f>
        <v>0</v>
      </c>
      <c r="CJ339" s="6" t="n">
        <f aca="false">SUMIF($AH339:$CH339,"PR",Base!$B$5:$BB$5)*7*$Z339</f>
        <v>16800</v>
      </c>
      <c r="CK339" s="6"/>
      <c r="CL339" s="6"/>
    </row>
    <row r="340" customFormat="false" ht="13.8" hidden="false" customHeight="false" outlineLevel="0" collapsed="false">
      <c r="A340" s="7" t="s">
        <v>77</v>
      </c>
      <c r="B340" s="7" t="s">
        <v>78</v>
      </c>
      <c r="C340" s="7" t="s">
        <v>756</v>
      </c>
      <c r="D340" s="7" t="s">
        <v>1293</v>
      </c>
      <c r="E340" s="7" t="s">
        <v>1294</v>
      </c>
      <c r="F340" s="7" t="s">
        <v>17</v>
      </c>
      <c r="G340" s="7" t="s">
        <v>768</v>
      </c>
      <c r="H340" s="7" t="s">
        <v>769</v>
      </c>
      <c r="I340" s="7" t="s">
        <v>84</v>
      </c>
      <c r="J340" s="7" t="s">
        <v>85</v>
      </c>
      <c r="K340" s="8" t="n">
        <v>93990150144</v>
      </c>
      <c r="L340" s="7" t="s">
        <v>761</v>
      </c>
      <c r="M340" s="8" t="n">
        <v>0</v>
      </c>
      <c r="N340" s="7"/>
      <c r="O340" s="7" t="s">
        <v>770</v>
      </c>
      <c r="P340" s="7" t="s">
        <v>87</v>
      </c>
      <c r="Q340" s="8" t="s">
        <v>1287</v>
      </c>
      <c r="R340" s="8" t="s">
        <v>1287</v>
      </c>
      <c r="S340" s="8" t="s">
        <v>110</v>
      </c>
      <c r="T340" s="8" t="s">
        <v>764</v>
      </c>
      <c r="U340" s="7" t="s">
        <v>94</v>
      </c>
      <c r="V340" s="7" t="s">
        <v>92</v>
      </c>
      <c r="W340" s="7"/>
      <c r="X340" s="7"/>
      <c r="Y340" s="7" t="s">
        <v>179</v>
      </c>
      <c r="Z340" s="8" t="s">
        <v>764</v>
      </c>
      <c r="AA340" s="7"/>
      <c r="AB340" s="7"/>
      <c r="AC340" s="7"/>
      <c r="AD340" s="7"/>
      <c r="AE340" s="8"/>
      <c r="AF340" s="9" t="s">
        <v>1288</v>
      </c>
      <c r="AG340" s="9" t="s">
        <v>748</v>
      </c>
      <c r="AH340" s="7" t="s">
        <v>98</v>
      </c>
      <c r="AI340" s="7" t="s">
        <v>98</v>
      </c>
      <c r="AJ340" s="7" t="s">
        <v>98</v>
      </c>
      <c r="AK340" s="7" t="s">
        <v>98</v>
      </c>
      <c r="AL340" s="7" t="s">
        <v>98</v>
      </c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 t="s">
        <v>97</v>
      </c>
      <c r="BN340" s="7" t="s">
        <v>97</v>
      </c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6" t="n">
        <f aca="false">SUMIF($AH340:$CH340,35,Base!$B$5:$BB$5)*7*$Z340</f>
        <v>0</v>
      </c>
      <c r="CJ340" s="6" t="n">
        <f aca="false">SUMIF($AH340:$CH340,"PR",Base!$B$5:$BB$5)*7*$Z340</f>
        <v>16800</v>
      </c>
      <c r="CK340" s="6"/>
      <c r="CL340" s="6"/>
    </row>
    <row r="341" customFormat="false" ht="13.8" hidden="false" customHeight="false" outlineLevel="0" collapsed="false">
      <c r="A341" s="7" t="s">
        <v>77</v>
      </c>
      <c r="B341" s="7" t="s">
        <v>78</v>
      </c>
      <c r="C341" s="7" t="s">
        <v>756</v>
      </c>
      <c r="D341" s="7" t="s">
        <v>1295</v>
      </c>
      <c r="E341" s="7" t="s">
        <v>1296</v>
      </c>
      <c r="F341" s="7" t="s">
        <v>17</v>
      </c>
      <c r="G341" s="7" t="s">
        <v>773</v>
      </c>
      <c r="H341" s="7" t="s">
        <v>774</v>
      </c>
      <c r="I341" s="7" t="s">
        <v>84</v>
      </c>
      <c r="J341" s="7" t="s">
        <v>85</v>
      </c>
      <c r="K341" s="8" t="n">
        <v>93990150144</v>
      </c>
      <c r="L341" s="7" t="s">
        <v>761</v>
      </c>
      <c r="M341" s="8" t="n">
        <v>0</v>
      </c>
      <c r="N341" s="7"/>
      <c r="O341" s="7" t="s">
        <v>775</v>
      </c>
      <c r="P341" s="7" t="s">
        <v>87</v>
      </c>
      <c r="Q341" s="8" t="s">
        <v>1287</v>
      </c>
      <c r="R341" s="8" t="s">
        <v>1287</v>
      </c>
      <c r="S341" s="8" t="s">
        <v>110</v>
      </c>
      <c r="T341" s="8" t="s">
        <v>764</v>
      </c>
      <c r="U341" s="7" t="s">
        <v>94</v>
      </c>
      <c r="V341" s="7" t="s">
        <v>92</v>
      </c>
      <c r="W341" s="7"/>
      <c r="X341" s="7"/>
      <c r="Y341" s="7" t="s">
        <v>179</v>
      </c>
      <c r="Z341" s="8" t="s">
        <v>764</v>
      </c>
      <c r="AA341" s="7"/>
      <c r="AB341" s="7"/>
      <c r="AC341" s="7"/>
      <c r="AD341" s="7"/>
      <c r="AE341" s="8"/>
      <c r="AF341" s="9" t="s">
        <v>1288</v>
      </c>
      <c r="AG341" s="9" t="s">
        <v>748</v>
      </c>
      <c r="AH341" s="7" t="s">
        <v>98</v>
      </c>
      <c r="AI341" s="7" t="s">
        <v>98</v>
      </c>
      <c r="AJ341" s="7" t="s">
        <v>98</v>
      </c>
      <c r="AK341" s="7" t="s">
        <v>98</v>
      </c>
      <c r="AL341" s="7" t="s">
        <v>98</v>
      </c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 t="s">
        <v>97</v>
      </c>
      <c r="BN341" s="7" t="s">
        <v>97</v>
      </c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6" t="n">
        <f aca="false">SUMIF($AH341:$CH341,35,Base!$B$5:$BB$5)*7*$Z341</f>
        <v>0</v>
      </c>
      <c r="CJ341" s="6" t="n">
        <f aca="false">SUMIF($AH341:$CH341,"PR",Base!$B$5:$BB$5)*7*$Z341</f>
        <v>16800</v>
      </c>
      <c r="CK341" s="6"/>
      <c r="CL341" s="6"/>
    </row>
    <row r="342" customFormat="false" ht="13.8" hidden="false" customHeight="false" outlineLevel="0" collapsed="false">
      <c r="A342" s="7" t="s">
        <v>77</v>
      </c>
      <c r="B342" s="7" t="s">
        <v>78</v>
      </c>
      <c r="C342" s="7" t="s">
        <v>756</v>
      </c>
      <c r="D342" s="7" t="s">
        <v>1297</v>
      </c>
      <c r="E342" s="7" t="s">
        <v>1298</v>
      </c>
      <c r="F342" s="7" t="s">
        <v>17</v>
      </c>
      <c r="G342" s="7" t="s">
        <v>778</v>
      </c>
      <c r="H342" s="7" t="s">
        <v>779</v>
      </c>
      <c r="I342" s="7" t="s">
        <v>84</v>
      </c>
      <c r="J342" s="7" t="s">
        <v>85</v>
      </c>
      <c r="K342" s="8" t="n">
        <v>93950148608</v>
      </c>
      <c r="L342" s="7" t="s">
        <v>780</v>
      </c>
      <c r="M342" s="8" t="n">
        <v>0</v>
      </c>
      <c r="N342" s="7"/>
      <c r="O342" s="7" t="s">
        <v>781</v>
      </c>
      <c r="P342" s="7" t="s">
        <v>87</v>
      </c>
      <c r="Q342" s="8" t="s">
        <v>1287</v>
      </c>
      <c r="R342" s="8" t="s">
        <v>1287</v>
      </c>
      <c r="S342" s="8" t="s">
        <v>110</v>
      </c>
      <c r="T342" s="8" t="s">
        <v>764</v>
      </c>
      <c r="U342" s="7" t="s">
        <v>94</v>
      </c>
      <c r="V342" s="7" t="s">
        <v>92</v>
      </c>
      <c r="W342" s="7"/>
      <c r="X342" s="7"/>
      <c r="Y342" s="7" t="s">
        <v>179</v>
      </c>
      <c r="Z342" s="8" t="s">
        <v>764</v>
      </c>
      <c r="AA342" s="7"/>
      <c r="AB342" s="7"/>
      <c r="AC342" s="7"/>
      <c r="AD342" s="7"/>
      <c r="AE342" s="8"/>
      <c r="AF342" s="9" t="s">
        <v>1288</v>
      </c>
      <c r="AG342" s="9" t="s">
        <v>748</v>
      </c>
      <c r="AH342" s="7" t="s">
        <v>98</v>
      </c>
      <c r="AI342" s="7" t="s">
        <v>98</v>
      </c>
      <c r="AJ342" s="7" t="s">
        <v>98</v>
      </c>
      <c r="AK342" s="7" t="s">
        <v>98</v>
      </c>
      <c r="AL342" s="7" t="s">
        <v>98</v>
      </c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 t="s">
        <v>97</v>
      </c>
      <c r="BN342" s="7" t="s">
        <v>97</v>
      </c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6" t="n">
        <f aca="false">SUMIF($AH342:$CH342,35,Base!$B$5:$BB$5)*7*$Z342</f>
        <v>0</v>
      </c>
      <c r="CJ342" s="6" t="n">
        <f aca="false">SUMIF($AH342:$CH342,"PR",Base!$B$5:$BB$5)*7*$Z342</f>
        <v>16800</v>
      </c>
      <c r="CK342" s="6"/>
      <c r="CL342" s="6"/>
    </row>
    <row r="343" customFormat="false" ht="13.8" hidden="false" customHeight="false" outlineLevel="0" collapsed="false">
      <c r="A343" s="7" t="s">
        <v>77</v>
      </c>
      <c r="B343" s="7" t="s">
        <v>78</v>
      </c>
      <c r="C343" s="7" t="s">
        <v>79</v>
      </c>
      <c r="D343" s="7" t="s">
        <v>1299</v>
      </c>
      <c r="E343" s="7" t="s">
        <v>1300</v>
      </c>
      <c r="F343" s="7" t="s">
        <v>17</v>
      </c>
      <c r="G343" s="7" t="s">
        <v>1301</v>
      </c>
      <c r="H343" s="7" t="s">
        <v>1185</v>
      </c>
      <c r="I343" s="7" t="s">
        <v>84</v>
      </c>
      <c r="J343" s="7" t="s">
        <v>85</v>
      </c>
      <c r="K343" s="8" t="n">
        <v>0</v>
      </c>
      <c r="L343" s="7"/>
      <c r="M343" s="8" t="n">
        <v>0</v>
      </c>
      <c r="N343" s="7"/>
      <c r="O343" s="7" t="s">
        <v>256</v>
      </c>
      <c r="P343" s="7" t="s">
        <v>127</v>
      </c>
      <c r="Q343" s="8" t="s">
        <v>1302</v>
      </c>
      <c r="R343" s="8" t="s">
        <v>1303</v>
      </c>
      <c r="S343" s="8" t="s">
        <v>1304</v>
      </c>
      <c r="T343" s="8" t="s">
        <v>109</v>
      </c>
      <c r="U343" s="7" t="s">
        <v>87</v>
      </c>
      <c r="V343" s="7" t="s">
        <v>92</v>
      </c>
      <c r="W343" s="7"/>
      <c r="X343" s="7"/>
      <c r="Y343" s="7" t="s">
        <v>93</v>
      </c>
      <c r="Z343" s="8" t="s">
        <v>155</v>
      </c>
      <c r="AA343" s="7"/>
      <c r="AB343" s="7"/>
      <c r="AC343" s="7"/>
      <c r="AD343" s="7"/>
      <c r="AE343" s="8"/>
      <c r="AF343" s="9" t="s">
        <v>1305</v>
      </c>
      <c r="AG343" s="9" t="s">
        <v>465</v>
      </c>
      <c r="AH343" s="7" t="s">
        <v>98</v>
      </c>
      <c r="AI343" s="7" t="s">
        <v>98</v>
      </c>
      <c r="AJ343" s="7" t="s">
        <v>98</v>
      </c>
      <c r="AK343" s="7" t="s">
        <v>98</v>
      </c>
      <c r="AL343" s="7" t="s">
        <v>98</v>
      </c>
      <c r="AM343" s="7" t="s">
        <v>98</v>
      </c>
      <c r="AN343" s="7" t="s">
        <v>98</v>
      </c>
      <c r="AO343" s="7" t="s">
        <v>98</v>
      </c>
      <c r="AP343" s="7" t="s">
        <v>98</v>
      </c>
      <c r="AQ343" s="7" t="s">
        <v>98</v>
      </c>
      <c r="AR343" s="7" t="s">
        <v>98</v>
      </c>
      <c r="AS343" s="7" t="s">
        <v>98</v>
      </c>
      <c r="AT343" s="7" t="s">
        <v>98</v>
      </c>
      <c r="AU343" s="7" t="s">
        <v>98</v>
      </c>
      <c r="AV343" s="7" t="n">
        <v>35</v>
      </c>
      <c r="AW343" s="7" t="n">
        <v>35</v>
      </c>
      <c r="AX343" s="7" t="n">
        <v>35</v>
      </c>
      <c r="AY343" s="7" t="s">
        <v>98</v>
      </c>
      <c r="AZ343" s="7" t="s">
        <v>98</v>
      </c>
      <c r="BA343" s="7" t="s">
        <v>98</v>
      </c>
      <c r="BB343" s="7" t="s">
        <v>98</v>
      </c>
      <c r="BC343" s="7" t="s">
        <v>98</v>
      </c>
      <c r="BD343" s="7" t="n">
        <v>35</v>
      </c>
      <c r="BE343" s="7" t="n">
        <v>35</v>
      </c>
      <c r="BF343" s="7" t="n">
        <v>35</v>
      </c>
      <c r="BG343" s="7" t="s">
        <v>98</v>
      </c>
      <c r="BH343" s="7" t="s">
        <v>98</v>
      </c>
      <c r="BI343" s="7" t="s">
        <v>98</v>
      </c>
      <c r="BJ343" s="7" t="s">
        <v>98</v>
      </c>
      <c r="BK343" s="7"/>
      <c r="BL343" s="7"/>
      <c r="BM343" s="7" t="s">
        <v>97</v>
      </c>
      <c r="BN343" s="7" t="s">
        <v>97</v>
      </c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6" t="n">
        <f aca="false">SUMIF($AH343:$CH343,35,Base!$B$5:$BB$5)*7*$Z343</f>
        <v>588</v>
      </c>
      <c r="CJ343" s="6" t="n">
        <f aca="false">SUMIF($AH343:$CH343,"PR",Base!$B$5:$BB$5)*7*$Z343</f>
        <v>2331</v>
      </c>
      <c r="CK343" s="6"/>
      <c r="CL343" s="6"/>
    </row>
    <row r="344" customFormat="false" ht="13.8" hidden="false" customHeight="false" outlineLevel="0" collapsed="false">
      <c r="A344" s="7" t="s">
        <v>77</v>
      </c>
      <c r="B344" s="7" t="s">
        <v>78</v>
      </c>
      <c r="C344" s="7" t="s">
        <v>79</v>
      </c>
      <c r="D344" s="7" t="s">
        <v>1299</v>
      </c>
      <c r="E344" s="7" t="s">
        <v>1300</v>
      </c>
      <c r="F344" s="7" t="s">
        <v>17</v>
      </c>
      <c r="G344" s="7" t="s">
        <v>1301</v>
      </c>
      <c r="H344" s="7" t="s">
        <v>1185</v>
      </c>
      <c r="I344" s="7" t="s">
        <v>84</v>
      </c>
      <c r="J344" s="7" t="s">
        <v>85</v>
      </c>
      <c r="K344" s="8" t="n">
        <v>0</v>
      </c>
      <c r="L344" s="7"/>
      <c r="M344" s="8" t="n">
        <v>0</v>
      </c>
      <c r="N344" s="7"/>
      <c r="O344" s="7" t="s">
        <v>256</v>
      </c>
      <c r="P344" s="7" t="s">
        <v>127</v>
      </c>
      <c r="Q344" s="8" t="s">
        <v>1302</v>
      </c>
      <c r="R344" s="8" t="s">
        <v>1303</v>
      </c>
      <c r="S344" s="8" t="s">
        <v>1304</v>
      </c>
      <c r="T344" s="8" t="s">
        <v>109</v>
      </c>
      <c r="U344" s="7" t="s">
        <v>87</v>
      </c>
      <c r="V344" s="7" t="s">
        <v>92</v>
      </c>
      <c r="W344" s="7"/>
      <c r="X344" s="7"/>
      <c r="Y344" s="7" t="s">
        <v>99</v>
      </c>
      <c r="Z344" s="8" t="s">
        <v>896</v>
      </c>
      <c r="AA344" s="7"/>
      <c r="AB344" s="7"/>
      <c r="AC344" s="7"/>
      <c r="AD344" s="7"/>
      <c r="AE344" s="8"/>
      <c r="AF344" s="9" t="s">
        <v>1305</v>
      </c>
      <c r="AG344" s="9" t="s">
        <v>465</v>
      </c>
      <c r="AH344" s="7" t="s">
        <v>98</v>
      </c>
      <c r="AI344" s="7" t="s">
        <v>98</v>
      </c>
      <c r="AJ344" s="7" t="s">
        <v>98</v>
      </c>
      <c r="AK344" s="7" t="s">
        <v>98</v>
      </c>
      <c r="AL344" s="7" t="s">
        <v>98</v>
      </c>
      <c r="AM344" s="7" t="s">
        <v>98</v>
      </c>
      <c r="AN344" s="7" t="s">
        <v>98</v>
      </c>
      <c r="AO344" s="7" t="s">
        <v>98</v>
      </c>
      <c r="AP344" s="7" t="s">
        <v>98</v>
      </c>
      <c r="AQ344" s="7" t="s">
        <v>98</v>
      </c>
      <c r="AR344" s="7" t="s">
        <v>98</v>
      </c>
      <c r="AS344" s="7" t="s">
        <v>98</v>
      </c>
      <c r="AT344" s="7" t="s">
        <v>98</v>
      </c>
      <c r="AU344" s="7" t="s">
        <v>98</v>
      </c>
      <c r="AV344" s="7" t="n">
        <v>35</v>
      </c>
      <c r="AW344" s="7" t="n">
        <v>35</v>
      </c>
      <c r="AX344" s="7" t="n">
        <v>35</v>
      </c>
      <c r="AY344" s="7" t="s">
        <v>98</v>
      </c>
      <c r="AZ344" s="7" t="s">
        <v>98</v>
      </c>
      <c r="BA344" s="7" t="s">
        <v>98</v>
      </c>
      <c r="BB344" s="7" t="s">
        <v>98</v>
      </c>
      <c r="BC344" s="7" t="s">
        <v>98</v>
      </c>
      <c r="BD344" s="7" t="n">
        <v>35</v>
      </c>
      <c r="BE344" s="7" t="n">
        <v>35</v>
      </c>
      <c r="BF344" s="7" t="n">
        <v>35</v>
      </c>
      <c r="BG344" s="7" t="s">
        <v>98</v>
      </c>
      <c r="BH344" s="7" t="s">
        <v>98</v>
      </c>
      <c r="BI344" s="7" t="s">
        <v>98</v>
      </c>
      <c r="BJ344" s="7" t="s">
        <v>98</v>
      </c>
      <c r="BK344" s="7"/>
      <c r="BL344" s="7"/>
      <c r="BM344" s="7" t="s">
        <v>97</v>
      </c>
      <c r="BN344" s="7" t="s">
        <v>97</v>
      </c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6" t="n">
        <f aca="false">SUMIF($AH344:$CH344,35,Base!$B$5:$BB$5)*7*$Z344</f>
        <v>2548</v>
      </c>
      <c r="CJ344" s="6" t="n">
        <f aca="false">SUMIF($AH344:$CH344,"PR",Base!$B$5:$BB$5)*7*$Z344</f>
        <v>10101</v>
      </c>
      <c r="CK344" s="6"/>
      <c r="CL344" s="6"/>
    </row>
    <row r="345" customFormat="false" ht="13.8" hidden="false" customHeight="false" outlineLevel="0" collapsed="false">
      <c r="A345" s="7" t="s">
        <v>77</v>
      </c>
      <c r="B345" s="7" t="s">
        <v>78</v>
      </c>
      <c r="C345" s="7" t="s">
        <v>79</v>
      </c>
      <c r="D345" s="7" t="s">
        <v>1299</v>
      </c>
      <c r="E345" s="7" t="s">
        <v>1300</v>
      </c>
      <c r="F345" s="7" t="s">
        <v>17</v>
      </c>
      <c r="G345" s="7" t="s">
        <v>1301</v>
      </c>
      <c r="H345" s="7" t="s">
        <v>1185</v>
      </c>
      <c r="I345" s="7" t="s">
        <v>84</v>
      </c>
      <c r="J345" s="7" t="s">
        <v>85</v>
      </c>
      <c r="K345" s="8" t="n">
        <v>0</v>
      </c>
      <c r="L345" s="7"/>
      <c r="M345" s="8" t="n">
        <v>0</v>
      </c>
      <c r="N345" s="7"/>
      <c r="O345" s="7" t="s">
        <v>256</v>
      </c>
      <c r="P345" s="7" t="s">
        <v>127</v>
      </c>
      <c r="Q345" s="8" t="s">
        <v>1302</v>
      </c>
      <c r="R345" s="8" t="s">
        <v>1303</v>
      </c>
      <c r="S345" s="8" t="s">
        <v>1304</v>
      </c>
      <c r="T345" s="8" t="s">
        <v>109</v>
      </c>
      <c r="U345" s="7" t="s">
        <v>87</v>
      </c>
      <c r="V345" s="7" t="s">
        <v>92</v>
      </c>
      <c r="W345" s="7"/>
      <c r="X345" s="7"/>
      <c r="Y345" s="7" t="s">
        <v>1182</v>
      </c>
      <c r="Z345" s="8" t="s">
        <v>87</v>
      </c>
      <c r="AA345" s="7"/>
      <c r="AB345" s="7"/>
      <c r="AC345" s="7"/>
      <c r="AD345" s="7"/>
      <c r="AE345" s="8"/>
      <c r="AF345" s="9" t="s">
        <v>1305</v>
      </c>
      <c r="AG345" s="9" t="s">
        <v>465</v>
      </c>
      <c r="AH345" s="7" t="s">
        <v>98</v>
      </c>
      <c r="AI345" s="7" t="s">
        <v>98</v>
      </c>
      <c r="AJ345" s="7" t="s">
        <v>98</v>
      </c>
      <c r="AK345" s="7" t="s">
        <v>98</v>
      </c>
      <c r="AL345" s="7" t="s">
        <v>98</v>
      </c>
      <c r="AM345" s="7" t="s">
        <v>98</v>
      </c>
      <c r="AN345" s="7" t="s">
        <v>98</v>
      </c>
      <c r="AO345" s="7" t="s">
        <v>98</v>
      </c>
      <c r="AP345" s="7" t="s">
        <v>98</v>
      </c>
      <c r="AQ345" s="7" t="s">
        <v>98</v>
      </c>
      <c r="AR345" s="7" t="s">
        <v>98</v>
      </c>
      <c r="AS345" s="7" t="s">
        <v>98</v>
      </c>
      <c r="AT345" s="7" t="s">
        <v>98</v>
      </c>
      <c r="AU345" s="7" t="s">
        <v>98</v>
      </c>
      <c r="AV345" s="7" t="n">
        <v>35</v>
      </c>
      <c r="AW345" s="7" t="n">
        <v>35</v>
      </c>
      <c r="AX345" s="7" t="n">
        <v>35</v>
      </c>
      <c r="AY345" s="7" t="s">
        <v>98</v>
      </c>
      <c r="AZ345" s="7" t="s">
        <v>98</v>
      </c>
      <c r="BA345" s="7" t="s">
        <v>98</v>
      </c>
      <c r="BB345" s="7" t="s">
        <v>98</v>
      </c>
      <c r="BC345" s="7" t="s">
        <v>98</v>
      </c>
      <c r="BD345" s="7" t="n">
        <v>35</v>
      </c>
      <c r="BE345" s="7" t="n">
        <v>35</v>
      </c>
      <c r="BF345" s="7" t="n">
        <v>35</v>
      </c>
      <c r="BG345" s="7" t="s">
        <v>98</v>
      </c>
      <c r="BH345" s="7" t="s">
        <v>98</v>
      </c>
      <c r="BI345" s="7" t="s">
        <v>98</v>
      </c>
      <c r="BJ345" s="7" t="s">
        <v>98</v>
      </c>
      <c r="BK345" s="7"/>
      <c r="BL345" s="7"/>
      <c r="BM345" s="7" t="s">
        <v>97</v>
      </c>
      <c r="BN345" s="7" t="s">
        <v>97</v>
      </c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6" t="n">
        <f aca="false">SUMIF($AH345:$CH345,35,Base!$B$5:$BB$5)*7*$Z345</f>
        <v>196</v>
      </c>
      <c r="CJ345" s="6" t="n">
        <f aca="false">SUMIF($AH345:$CH345,"PR",Base!$B$5:$BB$5)*7*$Z345</f>
        <v>777</v>
      </c>
      <c r="CK345" s="6"/>
      <c r="CL345" s="6"/>
    </row>
    <row r="346" customFormat="false" ht="13.8" hidden="false" customHeight="false" outlineLevel="0" collapsed="false">
      <c r="A346" s="7" t="s">
        <v>77</v>
      </c>
      <c r="B346" s="7" t="s">
        <v>78</v>
      </c>
      <c r="C346" s="7" t="s">
        <v>79</v>
      </c>
      <c r="D346" s="7" t="s">
        <v>1299</v>
      </c>
      <c r="E346" s="7" t="s">
        <v>1300</v>
      </c>
      <c r="F346" s="7" t="s">
        <v>17</v>
      </c>
      <c r="G346" s="7" t="s">
        <v>1301</v>
      </c>
      <c r="H346" s="7" t="s">
        <v>1185</v>
      </c>
      <c r="I346" s="7" t="s">
        <v>84</v>
      </c>
      <c r="J346" s="7" t="s">
        <v>85</v>
      </c>
      <c r="K346" s="8" t="n">
        <v>0</v>
      </c>
      <c r="L346" s="7"/>
      <c r="M346" s="8" t="n">
        <v>0</v>
      </c>
      <c r="N346" s="7"/>
      <c r="O346" s="7" t="s">
        <v>256</v>
      </c>
      <c r="P346" s="7" t="s">
        <v>127</v>
      </c>
      <c r="Q346" s="8" t="s">
        <v>1302</v>
      </c>
      <c r="R346" s="8" t="s">
        <v>1303</v>
      </c>
      <c r="S346" s="8" t="s">
        <v>1304</v>
      </c>
      <c r="T346" s="8" t="s">
        <v>109</v>
      </c>
      <c r="U346" s="7" t="s">
        <v>87</v>
      </c>
      <c r="V346" s="7" t="s">
        <v>92</v>
      </c>
      <c r="W346" s="7"/>
      <c r="X346" s="7"/>
      <c r="Y346" s="7" t="s">
        <v>430</v>
      </c>
      <c r="Z346" s="8" t="s">
        <v>87</v>
      </c>
      <c r="AA346" s="7"/>
      <c r="AB346" s="7"/>
      <c r="AC346" s="7"/>
      <c r="AD346" s="7"/>
      <c r="AE346" s="8"/>
      <c r="AF346" s="9" t="s">
        <v>1305</v>
      </c>
      <c r="AG346" s="9" t="s">
        <v>465</v>
      </c>
      <c r="AH346" s="7" t="s">
        <v>98</v>
      </c>
      <c r="AI346" s="7" t="s">
        <v>98</v>
      </c>
      <c r="AJ346" s="7" t="s">
        <v>98</v>
      </c>
      <c r="AK346" s="7" t="s">
        <v>98</v>
      </c>
      <c r="AL346" s="7" t="s">
        <v>98</v>
      </c>
      <c r="AM346" s="7" t="s">
        <v>98</v>
      </c>
      <c r="AN346" s="7" t="s">
        <v>98</v>
      </c>
      <c r="AO346" s="7" t="s">
        <v>98</v>
      </c>
      <c r="AP346" s="7" t="s">
        <v>98</v>
      </c>
      <c r="AQ346" s="7" t="s">
        <v>98</v>
      </c>
      <c r="AR346" s="7" t="s">
        <v>98</v>
      </c>
      <c r="AS346" s="7" t="s">
        <v>98</v>
      </c>
      <c r="AT346" s="7" t="s">
        <v>98</v>
      </c>
      <c r="AU346" s="7" t="s">
        <v>98</v>
      </c>
      <c r="AV346" s="7" t="n">
        <v>35</v>
      </c>
      <c r="AW346" s="7" t="n">
        <v>35</v>
      </c>
      <c r="AX346" s="7" t="n">
        <v>35</v>
      </c>
      <c r="AY346" s="7" t="s">
        <v>98</v>
      </c>
      <c r="AZ346" s="7" t="s">
        <v>98</v>
      </c>
      <c r="BA346" s="7" t="s">
        <v>98</v>
      </c>
      <c r="BB346" s="7" t="s">
        <v>98</v>
      </c>
      <c r="BC346" s="7" t="s">
        <v>98</v>
      </c>
      <c r="BD346" s="7" t="n">
        <v>35</v>
      </c>
      <c r="BE346" s="7" t="n">
        <v>35</v>
      </c>
      <c r="BF346" s="7" t="n">
        <v>35</v>
      </c>
      <c r="BG346" s="7" t="s">
        <v>98</v>
      </c>
      <c r="BH346" s="7" t="s">
        <v>98</v>
      </c>
      <c r="BI346" s="7" t="s">
        <v>98</v>
      </c>
      <c r="BJ346" s="7" t="s">
        <v>98</v>
      </c>
      <c r="BK346" s="7"/>
      <c r="BL346" s="7"/>
      <c r="BM346" s="7" t="s">
        <v>97</v>
      </c>
      <c r="BN346" s="7" t="s">
        <v>97</v>
      </c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6" t="n">
        <f aca="false">SUMIF($AH346:$CH346,35,Base!$B$5:$BB$5)*7*$Z346</f>
        <v>196</v>
      </c>
      <c r="CJ346" s="6" t="n">
        <f aca="false">SUMIF($AH346:$CH346,"PR",Base!$B$5:$BB$5)*7*$Z346</f>
        <v>777</v>
      </c>
      <c r="CK346" s="6"/>
      <c r="CL346" s="6"/>
    </row>
    <row r="347" customFormat="false" ht="13.8" hidden="false" customHeight="false" outlineLevel="0" collapsed="false">
      <c r="A347" s="7" t="s">
        <v>77</v>
      </c>
      <c r="B347" s="7" t="s">
        <v>78</v>
      </c>
      <c r="C347" s="7" t="s">
        <v>79</v>
      </c>
      <c r="D347" s="7" t="s">
        <v>1306</v>
      </c>
      <c r="E347" s="7" t="s">
        <v>1307</v>
      </c>
      <c r="F347" s="7" t="s">
        <v>17</v>
      </c>
      <c r="G347" s="7" t="s">
        <v>1301</v>
      </c>
      <c r="H347" s="7" t="s">
        <v>1185</v>
      </c>
      <c r="I347" s="7" t="s">
        <v>84</v>
      </c>
      <c r="J347" s="7" t="s">
        <v>85</v>
      </c>
      <c r="K347" s="8" t="n">
        <v>0</v>
      </c>
      <c r="L347" s="7"/>
      <c r="M347" s="8" t="n">
        <v>0</v>
      </c>
      <c r="N347" s="7"/>
      <c r="O347" s="7" t="s">
        <v>256</v>
      </c>
      <c r="P347" s="7" t="s">
        <v>127</v>
      </c>
      <c r="Q347" s="8" t="s">
        <v>1308</v>
      </c>
      <c r="R347" s="8" t="s">
        <v>1091</v>
      </c>
      <c r="S347" s="8" t="s">
        <v>1309</v>
      </c>
      <c r="T347" s="8" t="s">
        <v>109</v>
      </c>
      <c r="U347" s="7" t="s">
        <v>87</v>
      </c>
      <c r="V347" s="7" t="s">
        <v>92</v>
      </c>
      <c r="W347" s="7"/>
      <c r="X347" s="7"/>
      <c r="Y347" s="7" t="s">
        <v>99</v>
      </c>
      <c r="Z347" s="8" t="s">
        <v>242</v>
      </c>
      <c r="AA347" s="7"/>
      <c r="AB347" s="7"/>
      <c r="AC347" s="7"/>
      <c r="AD347" s="7"/>
      <c r="AE347" s="8"/>
      <c r="AF347" s="9" t="s">
        <v>1310</v>
      </c>
      <c r="AG347" s="9" t="s">
        <v>1311</v>
      </c>
      <c r="AH347" s="7" t="s">
        <v>98</v>
      </c>
      <c r="AI347" s="7" t="s">
        <v>98</v>
      </c>
      <c r="AJ347" s="7" t="s">
        <v>98</v>
      </c>
      <c r="AK347" s="7" t="s">
        <v>98</v>
      </c>
      <c r="AL347" s="7" t="s">
        <v>98</v>
      </c>
      <c r="AM347" s="7" t="s">
        <v>98</v>
      </c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 t="s">
        <v>97</v>
      </c>
      <c r="BN347" s="7" t="s">
        <v>97</v>
      </c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6" t="n">
        <f aca="false">SUMIF($AH347:$CH347,35,Base!$B$5:$BB$5)*7*$Z347</f>
        <v>0</v>
      </c>
      <c r="CJ347" s="6" t="n">
        <f aca="false">SUMIF($AH347:$CH347,"PR",Base!$B$5:$BB$5)*7*$Z347</f>
        <v>2436</v>
      </c>
      <c r="CK347" s="6"/>
      <c r="CL347" s="6"/>
    </row>
    <row r="348" customFormat="false" ht="13.8" hidden="false" customHeight="false" outlineLevel="0" collapsed="false">
      <c r="A348" s="7" t="s">
        <v>77</v>
      </c>
      <c r="B348" s="7" t="s">
        <v>78</v>
      </c>
      <c r="C348" s="7" t="s">
        <v>376</v>
      </c>
      <c r="D348" s="7" t="s">
        <v>1312</v>
      </c>
      <c r="E348" s="7" t="s">
        <v>1313</v>
      </c>
      <c r="F348" s="7" t="s">
        <v>17</v>
      </c>
      <c r="G348" s="7" t="s">
        <v>711</v>
      </c>
      <c r="H348" s="7" t="s">
        <v>712</v>
      </c>
      <c r="I348" s="7" t="s">
        <v>84</v>
      </c>
      <c r="J348" s="7" t="s">
        <v>85</v>
      </c>
      <c r="K348" s="8" t="n">
        <v>0</v>
      </c>
      <c r="L348" s="7"/>
      <c r="M348" s="8" t="n">
        <v>0</v>
      </c>
      <c r="N348" s="7"/>
      <c r="O348" s="7" t="s">
        <v>492</v>
      </c>
      <c r="P348" s="7" t="s">
        <v>124</v>
      </c>
      <c r="Q348" s="8" t="s">
        <v>1314</v>
      </c>
      <c r="R348" s="8" t="s">
        <v>1315</v>
      </c>
      <c r="S348" s="8" t="s">
        <v>1316</v>
      </c>
      <c r="T348" s="8" t="s">
        <v>109</v>
      </c>
      <c r="U348" s="7" t="s">
        <v>87</v>
      </c>
      <c r="V348" s="7" t="s">
        <v>92</v>
      </c>
      <c r="W348" s="7"/>
      <c r="X348" s="7"/>
      <c r="Y348" s="7" t="s">
        <v>125</v>
      </c>
      <c r="Z348" s="8" t="s">
        <v>108</v>
      </c>
      <c r="AA348" s="7"/>
      <c r="AB348" s="7"/>
      <c r="AC348" s="7"/>
      <c r="AD348" s="7"/>
      <c r="AE348" s="8"/>
      <c r="AF348" s="9" t="s">
        <v>1317</v>
      </c>
      <c r="AG348" s="9" t="s">
        <v>1157</v>
      </c>
      <c r="AH348" s="7" t="s">
        <v>98</v>
      </c>
      <c r="AI348" s="7" t="s">
        <v>98</v>
      </c>
      <c r="AJ348" s="7" t="s">
        <v>98</v>
      </c>
      <c r="AK348" s="7" t="n">
        <v>35</v>
      </c>
      <c r="AL348" s="7" t="n">
        <v>35</v>
      </c>
      <c r="AM348" s="7" t="n">
        <v>35</v>
      </c>
      <c r="AN348" s="7" t="s">
        <v>98</v>
      </c>
      <c r="AO348" s="7" t="s">
        <v>98</v>
      </c>
      <c r="AP348" s="7" t="s">
        <v>98</v>
      </c>
      <c r="AQ348" s="7" t="s">
        <v>98</v>
      </c>
      <c r="AR348" s="7" t="s">
        <v>98</v>
      </c>
      <c r="AS348" s="7" t="n">
        <v>35</v>
      </c>
      <c r="AT348" s="7" t="n">
        <v>35</v>
      </c>
      <c r="AU348" s="7" t="s">
        <v>98</v>
      </c>
      <c r="AV348" s="7" t="s">
        <v>98</v>
      </c>
      <c r="AW348" s="7" t="s">
        <v>98</v>
      </c>
      <c r="AX348" s="7" t="s">
        <v>98</v>
      </c>
      <c r="AY348" s="7" t="n">
        <v>35</v>
      </c>
      <c r="AZ348" s="7" t="n">
        <v>35</v>
      </c>
      <c r="BA348" s="7" t="n">
        <v>35</v>
      </c>
      <c r="BB348" s="7" t="n">
        <v>35</v>
      </c>
      <c r="BC348" s="7" t="s">
        <v>98</v>
      </c>
      <c r="BD348" s="7" t="s">
        <v>98</v>
      </c>
      <c r="BE348" s="7"/>
      <c r="BF348" s="7"/>
      <c r="BG348" s="7"/>
      <c r="BH348" s="7"/>
      <c r="BI348" s="7"/>
      <c r="BJ348" s="7"/>
      <c r="BK348" s="7"/>
      <c r="BL348" s="7"/>
      <c r="BM348" s="7" t="s">
        <v>97</v>
      </c>
      <c r="BN348" s="7" t="s">
        <v>97</v>
      </c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6" t="n">
        <f aca="false">SUMIF($AH348:$CH348,35,Base!$B$5:$BB$5)*7*$Z348</f>
        <v>2408</v>
      </c>
      <c r="CJ348" s="6" t="n">
        <f aca="false">SUMIF($AH348:$CH348,"PR",Base!$B$5:$BB$5)*7*$Z348</f>
        <v>3752</v>
      </c>
      <c r="CK348" s="6"/>
      <c r="CL348" s="6"/>
    </row>
    <row r="349" customFormat="false" ht="13.8" hidden="false" customHeight="false" outlineLevel="0" collapsed="false">
      <c r="A349" s="7" t="s">
        <v>77</v>
      </c>
      <c r="B349" s="7" t="s">
        <v>78</v>
      </c>
      <c r="C349" s="7" t="s">
        <v>376</v>
      </c>
      <c r="D349" s="7" t="s">
        <v>1312</v>
      </c>
      <c r="E349" s="7" t="s">
        <v>1313</v>
      </c>
      <c r="F349" s="7" t="s">
        <v>17</v>
      </c>
      <c r="G349" s="7" t="s">
        <v>711</v>
      </c>
      <c r="H349" s="7" t="s">
        <v>712</v>
      </c>
      <c r="I349" s="7" t="s">
        <v>84</v>
      </c>
      <c r="J349" s="7" t="s">
        <v>85</v>
      </c>
      <c r="K349" s="8" t="n">
        <v>0</v>
      </c>
      <c r="L349" s="7"/>
      <c r="M349" s="8" t="n">
        <v>0</v>
      </c>
      <c r="N349" s="7"/>
      <c r="O349" s="7" t="s">
        <v>492</v>
      </c>
      <c r="P349" s="7" t="s">
        <v>124</v>
      </c>
      <c r="Q349" s="8" t="s">
        <v>1314</v>
      </c>
      <c r="R349" s="8" t="s">
        <v>1315</v>
      </c>
      <c r="S349" s="8" t="s">
        <v>1316</v>
      </c>
      <c r="T349" s="8" t="s">
        <v>109</v>
      </c>
      <c r="U349" s="7" t="s">
        <v>87</v>
      </c>
      <c r="V349" s="7" t="s">
        <v>92</v>
      </c>
      <c r="W349" s="7"/>
      <c r="X349" s="7"/>
      <c r="Y349" s="7" t="s">
        <v>93</v>
      </c>
      <c r="Z349" s="8" t="s">
        <v>168</v>
      </c>
      <c r="AA349" s="7"/>
      <c r="AB349" s="7"/>
      <c r="AC349" s="7"/>
      <c r="AD349" s="7"/>
      <c r="AE349" s="8"/>
      <c r="AF349" s="9" t="s">
        <v>1317</v>
      </c>
      <c r="AG349" s="9" t="s">
        <v>1157</v>
      </c>
      <c r="AH349" s="7" t="s">
        <v>98</v>
      </c>
      <c r="AI349" s="7" t="s">
        <v>98</v>
      </c>
      <c r="AJ349" s="7" t="s">
        <v>98</v>
      </c>
      <c r="AK349" s="7" t="n">
        <v>35</v>
      </c>
      <c r="AL349" s="7" t="n">
        <v>35</v>
      </c>
      <c r="AM349" s="7" t="n">
        <v>35</v>
      </c>
      <c r="AN349" s="7" t="s">
        <v>98</v>
      </c>
      <c r="AO349" s="7" t="s">
        <v>98</v>
      </c>
      <c r="AP349" s="7" t="s">
        <v>98</v>
      </c>
      <c r="AQ349" s="7" t="s">
        <v>98</v>
      </c>
      <c r="AR349" s="7" t="s">
        <v>98</v>
      </c>
      <c r="AS349" s="7" t="n">
        <v>35</v>
      </c>
      <c r="AT349" s="7" t="n">
        <v>35</v>
      </c>
      <c r="AU349" s="7" t="s">
        <v>98</v>
      </c>
      <c r="AV349" s="7" t="s">
        <v>98</v>
      </c>
      <c r="AW349" s="7" t="s">
        <v>98</v>
      </c>
      <c r="AX349" s="7" t="s">
        <v>98</v>
      </c>
      <c r="AY349" s="7" t="n">
        <v>35</v>
      </c>
      <c r="AZ349" s="7" t="n">
        <v>35</v>
      </c>
      <c r="BA349" s="7" t="n">
        <v>35</v>
      </c>
      <c r="BB349" s="7" t="n">
        <v>35</v>
      </c>
      <c r="BC349" s="7" t="s">
        <v>98</v>
      </c>
      <c r="BD349" s="7" t="s">
        <v>98</v>
      </c>
      <c r="BE349" s="7"/>
      <c r="BF349" s="7"/>
      <c r="BG349" s="7"/>
      <c r="BH349" s="7"/>
      <c r="BI349" s="7"/>
      <c r="BJ349" s="7"/>
      <c r="BK349" s="7"/>
      <c r="BL349" s="7"/>
      <c r="BM349" s="7" t="s">
        <v>97</v>
      </c>
      <c r="BN349" s="7" t="s">
        <v>97</v>
      </c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6" t="n">
        <f aca="false">SUMIF($AH349:$CH349,35,Base!$B$5:$BB$5)*7*$Z349</f>
        <v>2709</v>
      </c>
      <c r="CJ349" s="6" t="n">
        <f aca="false">SUMIF($AH349:$CH349,"PR",Base!$B$5:$BB$5)*7*$Z349</f>
        <v>4221</v>
      </c>
      <c r="CK349" s="6"/>
      <c r="CL349" s="6"/>
    </row>
    <row r="350" customFormat="false" ht="13.8" hidden="false" customHeight="false" outlineLevel="0" collapsed="false">
      <c r="A350" s="7" t="s">
        <v>77</v>
      </c>
      <c r="B350" s="7" t="s">
        <v>78</v>
      </c>
      <c r="C350" s="7" t="s">
        <v>376</v>
      </c>
      <c r="D350" s="7" t="s">
        <v>1312</v>
      </c>
      <c r="E350" s="7" t="s">
        <v>1313</v>
      </c>
      <c r="F350" s="7" t="s">
        <v>17</v>
      </c>
      <c r="G350" s="7" t="s">
        <v>711</v>
      </c>
      <c r="H350" s="7" t="s">
        <v>712</v>
      </c>
      <c r="I350" s="7" t="s">
        <v>84</v>
      </c>
      <c r="J350" s="7" t="s">
        <v>85</v>
      </c>
      <c r="K350" s="8" t="n">
        <v>0</v>
      </c>
      <c r="L350" s="7"/>
      <c r="M350" s="8" t="n">
        <v>0</v>
      </c>
      <c r="N350" s="7"/>
      <c r="O350" s="7" t="s">
        <v>492</v>
      </c>
      <c r="P350" s="7" t="s">
        <v>124</v>
      </c>
      <c r="Q350" s="8" t="s">
        <v>1314</v>
      </c>
      <c r="R350" s="8" t="s">
        <v>1315</v>
      </c>
      <c r="S350" s="8" t="s">
        <v>1316</v>
      </c>
      <c r="T350" s="8" t="s">
        <v>109</v>
      </c>
      <c r="U350" s="7" t="s">
        <v>87</v>
      </c>
      <c r="V350" s="7" t="s">
        <v>92</v>
      </c>
      <c r="W350" s="7"/>
      <c r="X350" s="7"/>
      <c r="Y350" s="7" t="s">
        <v>112</v>
      </c>
      <c r="Z350" s="8" t="s">
        <v>94</v>
      </c>
      <c r="AA350" s="7"/>
      <c r="AB350" s="7"/>
      <c r="AC350" s="7"/>
      <c r="AD350" s="7"/>
      <c r="AE350" s="8"/>
      <c r="AF350" s="9" t="s">
        <v>1317</v>
      </c>
      <c r="AG350" s="9" t="s">
        <v>1157</v>
      </c>
      <c r="AH350" s="7" t="s">
        <v>98</v>
      </c>
      <c r="AI350" s="7" t="s">
        <v>98</v>
      </c>
      <c r="AJ350" s="7" t="s">
        <v>98</v>
      </c>
      <c r="AK350" s="7" t="n">
        <v>35</v>
      </c>
      <c r="AL350" s="7" t="n">
        <v>35</v>
      </c>
      <c r="AM350" s="7" t="n">
        <v>35</v>
      </c>
      <c r="AN350" s="7" t="s">
        <v>98</v>
      </c>
      <c r="AO350" s="7" t="s">
        <v>98</v>
      </c>
      <c r="AP350" s="7" t="s">
        <v>98</v>
      </c>
      <c r="AQ350" s="7" t="s">
        <v>98</v>
      </c>
      <c r="AR350" s="7" t="s">
        <v>98</v>
      </c>
      <c r="AS350" s="7" t="n">
        <v>35</v>
      </c>
      <c r="AT350" s="7" t="n">
        <v>35</v>
      </c>
      <c r="AU350" s="7" t="s">
        <v>98</v>
      </c>
      <c r="AV350" s="7" t="s">
        <v>98</v>
      </c>
      <c r="AW350" s="7" t="s">
        <v>98</v>
      </c>
      <c r="AX350" s="7" t="s">
        <v>98</v>
      </c>
      <c r="AY350" s="7" t="n">
        <v>35</v>
      </c>
      <c r="AZ350" s="7" t="n">
        <v>35</v>
      </c>
      <c r="BA350" s="7" t="n">
        <v>35</v>
      </c>
      <c r="BB350" s="7" t="n">
        <v>35</v>
      </c>
      <c r="BC350" s="7" t="s">
        <v>98</v>
      </c>
      <c r="BD350" s="7" t="s">
        <v>98</v>
      </c>
      <c r="BE350" s="7"/>
      <c r="BF350" s="7"/>
      <c r="BG350" s="7"/>
      <c r="BH350" s="7"/>
      <c r="BI350" s="7"/>
      <c r="BJ350" s="7"/>
      <c r="BK350" s="7"/>
      <c r="BL350" s="7"/>
      <c r="BM350" s="7" t="s">
        <v>97</v>
      </c>
      <c r="BN350" s="7" t="s">
        <v>97</v>
      </c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6" t="n">
        <f aca="false">SUMIF($AH350:$CH350,35,Base!$B$5:$BB$5)*7*$Z350</f>
        <v>602</v>
      </c>
      <c r="CJ350" s="6" t="n">
        <f aca="false">SUMIF($AH350:$CH350,"PR",Base!$B$5:$BB$5)*7*$Z350</f>
        <v>938</v>
      </c>
      <c r="CK350" s="6"/>
      <c r="CL350" s="6"/>
    </row>
    <row r="351" customFormat="false" ht="13.8" hidden="false" customHeight="false" outlineLevel="0" collapsed="false">
      <c r="A351" s="7" t="s">
        <v>77</v>
      </c>
      <c r="B351" s="7" t="s">
        <v>78</v>
      </c>
      <c r="C351" s="7" t="s">
        <v>1318</v>
      </c>
      <c r="D351" s="7" t="s">
        <v>1319</v>
      </c>
      <c r="E351" s="7" t="s">
        <v>1320</v>
      </c>
      <c r="F351" s="7" t="s">
        <v>17</v>
      </c>
      <c r="G351" s="7" t="s">
        <v>1321</v>
      </c>
      <c r="H351" s="7" t="s">
        <v>1322</v>
      </c>
      <c r="I351" s="7" t="s">
        <v>84</v>
      </c>
      <c r="J351" s="7" t="s">
        <v>85</v>
      </c>
      <c r="K351" s="8" t="n">
        <v>0</v>
      </c>
      <c r="L351" s="7"/>
      <c r="M351" s="8" t="n">
        <v>0</v>
      </c>
      <c r="N351" s="7"/>
      <c r="O351" s="7" t="s">
        <v>1323</v>
      </c>
      <c r="P351" s="7" t="s">
        <v>108</v>
      </c>
      <c r="Q351" s="8" t="s">
        <v>1275</v>
      </c>
      <c r="R351" s="8" t="s">
        <v>1194</v>
      </c>
      <c r="S351" s="8" t="s">
        <v>325</v>
      </c>
      <c r="T351" s="8" t="s">
        <v>108</v>
      </c>
      <c r="U351" s="7" t="s">
        <v>87</v>
      </c>
      <c r="V351" s="7" t="s">
        <v>92</v>
      </c>
      <c r="W351" s="7"/>
      <c r="X351" s="7"/>
      <c r="Y351" s="7" t="s">
        <v>125</v>
      </c>
      <c r="Z351" s="8" t="s">
        <v>94</v>
      </c>
      <c r="AA351" s="7"/>
      <c r="AB351" s="7"/>
      <c r="AC351" s="7"/>
      <c r="AD351" s="7"/>
      <c r="AE351" s="8"/>
      <c r="AF351" s="9" t="s">
        <v>870</v>
      </c>
      <c r="AG351" s="9" t="s">
        <v>1224</v>
      </c>
      <c r="AH351" s="7" t="s">
        <v>98</v>
      </c>
      <c r="AI351" s="7" t="s">
        <v>98</v>
      </c>
      <c r="AJ351" s="7" t="s">
        <v>98</v>
      </c>
      <c r="AK351" s="7" t="s">
        <v>98</v>
      </c>
      <c r="AL351" s="7" t="s">
        <v>98</v>
      </c>
      <c r="AM351" s="7" t="s">
        <v>98</v>
      </c>
      <c r="AN351" s="7" t="s">
        <v>98</v>
      </c>
      <c r="AO351" s="7" t="s">
        <v>98</v>
      </c>
      <c r="AP351" s="7" t="n">
        <v>35</v>
      </c>
      <c r="AQ351" s="7" t="n">
        <v>35</v>
      </c>
      <c r="AR351" s="7" t="s">
        <v>98</v>
      </c>
      <c r="AS351" s="7" t="s">
        <v>98</v>
      </c>
      <c r="AT351" s="7" t="s">
        <v>98</v>
      </c>
      <c r="AU351" s="7" t="s">
        <v>98</v>
      </c>
      <c r="AV351" s="7" t="s">
        <v>98</v>
      </c>
      <c r="AW351" s="7" t="s">
        <v>98</v>
      </c>
      <c r="AX351" s="7" t="s">
        <v>98</v>
      </c>
      <c r="AY351" s="7" t="s">
        <v>98</v>
      </c>
      <c r="AZ351" s="7" t="s">
        <v>98</v>
      </c>
      <c r="BA351" s="7" t="n">
        <v>35</v>
      </c>
      <c r="BB351" s="7" t="n">
        <v>35</v>
      </c>
      <c r="BC351" s="7" t="s">
        <v>98</v>
      </c>
      <c r="BD351" s="7" t="s">
        <v>98</v>
      </c>
      <c r="BE351" s="7" t="s">
        <v>98</v>
      </c>
      <c r="BF351" s="7" t="s">
        <v>98</v>
      </c>
      <c r="BG351" s="7" t="s">
        <v>98</v>
      </c>
      <c r="BH351" s="7"/>
      <c r="BI351" s="7"/>
      <c r="BJ351" s="7"/>
      <c r="BK351" s="7"/>
      <c r="BL351" s="7"/>
      <c r="BM351" s="7" t="s">
        <v>97</v>
      </c>
      <c r="BN351" s="7" t="s">
        <v>97</v>
      </c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6" t="n">
        <f aca="false">SUMIF($AH351:$CH351,35,Base!$B$5:$BB$5)*7*$Z351</f>
        <v>280</v>
      </c>
      <c r="CJ351" s="6" t="n">
        <f aca="false">SUMIF($AH351:$CH351,"PR",Base!$B$5:$BB$5)*7*$Z351</f>
        <v>1456</v>
      </c>
      <c r="CK351" s="6"/>
      <c r="CL351" s="6"/>
    </row>
    <row r="352" customFormat="false" ht="13.8" hidden="false" customHeight="false" outlineLevel="0" collapsed="false">
      <c r="A352" s="7" t="s">
        <v>77</v>
      </c>
      <c r="B352" s="7" t="s">
        <v>78</v>
      </c>
      <c r="C352" s="7" t="s">
        <v>1318</v>
      </c>
      <c r="D352" s="7" t="s">
        <v>1319</v>
      </c>
      <c r="E352" s="7" t="s">
        <v>1320</v>
      </c>
      <c r="F352" s="7" t="s">
        <v>17</v>
      </c>
      <c r="G352" s="7" t="s">
        <v>1321</v>
      </c>
      <c r="H352" s="7" t="s">
        <v>1322</v>
      </c>
      <c r="I352" s="7" t="s">
        <v>84</v>
      </c>
      <c r="J352" s="7" t="s">
        <v>85</v>
      </c>
      <c r="K352" s="8" t="n">
        <v>0</v>
      </c>
      <c r="L352" s="7"/>
      <c r="M352" s="8" t="n">
        <v>0</v>
      </c>
      <c r="N352" s="7"/>
      <c r="O352" s="7" t="s">
        <v>1323</v>
      </c>
      <c r="P352" s="7" t="s">
        <v>108</v>
      </c>
      <c r="Q352" s="8" t="s">
        <v>1275</v>
      </c>
      <c r="R352" s="8" t="s">
        <v>1194</v>
      </c>
      <c r="S352" s="8" t="s">
        <v>325</v>
      </c>
      <c r="T352" s="8" t="s">
        <v>108</v>
      </c>
      <c r="U352" s="7" t="s">
        <v>87</v>
      </c>
      <c r="V352" s="7" t="s">
        <v>92</v>
      </c>
      <c r="W352" s="7"/>
      <c r="X352" s="7"/>
      <c r="Y352" s="7" t="s">
        <v>93</v>
      </c>
      <c r="Z352" s="8" t="s">
        <v>178</v>
      </c>
      <c r="AA352" s="7"/>
      <c r="AB352" s="7"/>
      <c r="AC352" s="7"/>
      <c r="AD352" s="7"/>
      <c r="AE352" s="8"/>
      <c r="AF352" s="9" t="s">
        <v>870</v>
      </c>
      <c r="AG352" s="9" t="s">
        <v>1224</v>
      </c>
      <c r="AH352" s="7" t="s">
        <v>98</v>
      </c>
      <c r="AI352" s="7" t="s">
        <v>98</v>
      </c>
      <c r="AJ352" s="7" t="s">
        <v>98</v>
      </c>
      <c r="AK352" s="7" t="s">
        <v>98</v>
      </c>
      <c r="AL352" s="7" t="s">
        <v>98</v>
      </c>
      <c r="AM352" s="7" t="s">
        <v>98</v>
      </c>
      <c r="AN352" s="7" t="s">
        <v>98</v>
      </c>
      <c r="AO352" s="7" t="s">
        <v>98</v>
      </c>
      <c r="AP352" s="7" t="n">
        <v>35</v>
      </c>
      <c r="AQ352" s="7" t="n">
        <v>35</v>
      </c>
      <c r="AR352" s="7" t="s">
        <v>98</v>
      </c>
      <c r="AS352" s="7" t="s">
        <v>98</v>
      </c>
      <c r="AT352" s="7" t="s">
        <v>98</v>
      </c>
      <c r="AU352" s="7" t="s">
        <v>98</v>
      </c>
      <c r="AV352" s="7" t="s">
        <v>98</v>
      </c>
      <c r="AW352" s="7" t="s">
        <v>98</v>
      </c>
      <c r="AX352" s="7" t="s">
        <v>98</v>
      </c>
      <c r="AY352" s="7" t="s">
        <v>98</v>
      </c>
      <c r="AZ352" s="7" t="s">
        <v>98</v>
      </c>
      <c r="BA352" s="7" t="n">
        <v>35</v>
      </c>
      <c r="BB352" s="7" t="n">
        <v>35</v>
      </c>
      <c r="BC352" s="7" t="s">
        <v>98</v>
      </c>
      <c r="BD352" s="7" t="s">
        <v>98</v>
      </c>
      <c r="BE352" s="7" t="s">
        <v>98</v>
      </c>
      <c r="BF352" s="7" t="s">
        <v>98</v>
      </c>
      <c r="BG352" s="7" t="s">
        <v>98</v>
      </c>
      <c r="BH352" s="7"/>
      <c r="BI352" s="7"/>
      <c r="BJ352" s="7"/>
      <c r="BK352" s="7"/>
      <c r="BL352" s="7"/>
      <c r="BM352" s="7" t="s">
        <v>97</v>
      </c>
      <c r="BN352" s="7" t="s">
        <v>97</v>
      </c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6" t="n">
        <f aca="false">SUMIF($AH352:$CH352,35,Base!$B$5:$BB$5)*7*$Z352</f>
        <v>700</v>
      </c>
      <c r="CJ352" s="6" t="n">
        <f aca="false">SUMIF($AH352:$CH352,"PR",Base!$B$5:$BB$5)*7*$Z352</f>
        <v>3640</v>
      </c>
      <c r="CK352" s="6"/>
      <c r="CL352" s="6"/>
    </row>
    <row r="353" customFormat="false" ht="13.8" hidden="false" customHeight="false" outlineLevel="0" collapsed="false">
      <c r="A353" s="7" t="s">
        <v>77</v>
      </c>
      <c r="B353" s="7" t="s">
        <v>78</v>
      </c>
      <c r="C353" s="7" t="s">
        <v>1318</v>
      </c>
      <c r="D353" s="7" t="s">
        <v>1319</v>
      </c>
      <c r="E353" s="7" t="s">
        <v>1320</v>
      </c>
      <c r="F353" s="7" t="s">
        <v>17</v>
      </c>
      <c r="G353" s="7" t="s">
        <v>1321</v>
      </c>
      <c r="H353" s="7" t="s">
        <v>1322</v>
      </c>
      <c r="I353" s="7" t="s">
        <v>84</v>
      </c>
      <c r="J353" s="7" t="s">
        <v>85</v>
      </c>
      <c r="K353" s="8" t="n">
        <v>0</v>
      </c>
      <c r="L353" s="7"/>
      <c r="M353" s="8" t="n">
        <v>0</v>
      </c>
      <c r="N353" s="7"/>
      <c r="O353" s="7" t="s">
        <v>1323</v>
      </c>
      <c r="P353" s="7" t="s">
        <v>108</v>
      </c>
      <c r="Q353" s="8" t="s">
        <v>1275</v>
      </c>
      <c r="R353" s="8" t="s">
        <v>1194</v>
      </c>
      <c r="S353" s="8" t="s">
        <v>325</v>
      </c>
      <c r="T353" s="8" t="s">
        <v>108</v>
      </c>
      <c r="U353" s="7" t="s">
        <v>87</v>
      </c>
      <c r="V353" s="7" t="s">
        <v>92</v>
      </c>
      <c r="W353" s="7"/>
      <c r="X353" s="7"/>
      <c r="Y353" s="7" t="s">
        <v>112</v>
      </c>
      <c r="Z353" s="8" t="s">
        <v>87</v>
      </c>
      <c r="AA353" s="7"/>
      <c r="AB353" s="7"/>
      <c r="AC353" s="7"/>
      <c r="AD353" s="7"/>
      <c r="AE353" s="8"/>
      <c r="AF353" s="9" t="s">
        <v>870</v>
      </c>
      <c r="AG353" s="9" t="s">
        <v>1224</v>
      </c>
      <c r="AH353" s="7" t="s">
        <v>98</v>
      </c>
      <c r="AI353" s="7" t="s">
        <v>98</v>
      </c>
      <c r="AJ353" s="7" t="s">
        <v>98</v>
      </c>
      <c r="AK353" s="7" t="s">
        <v>98</v>
      </c>
      <c r="AL353" s="7" t="s">
        <v>98</v>
      </c>
      <c r="AM353" s="7" t="s">
        <v>98</v>
      </c>
      <c r="AN353" s="7" t="s">
        <v>98</v>
      </c>
      <c r="AO353" s="7" t="s">
        <v>98</v>
      </c>
      <c r="AP353" s="7" t="n">
        <v>35</v>
      </c>
      <c r="AQ353" s="7" t="n">
        <v>35</v>
      </c>
      <c r="AR353" s="7" t="s">
        <v>98</v>
      </c>
      <c r="AS353" s="7" t="s">
        <v>98</v>
      </c>
      <c r="AT353" s="7" t="s">
        <v>98</v>
      </c>
      <c r="AU353" s="7" t="s">
        <v>98</v>
      </c>
      <c r="AV353" s="7" t="s">
        <v>98</v>
      </c>
      <c r="AW353" s="7" t="s">
        <v>98</v>
      </c>
      <c r="AX353" s="7" t="s">
        <v>98</v>
      </c>
      <c r="AY353" s="7" t="s">
        <v>98</v>
      </c>
      <c r="AZ353" s="7" t="s">
        <v>98</v>
      </c>
      <c r="BA353" s="7" t="n">
        <v>35</v>
      </c>
      <c r="BB353" s="7" t="n">
        <v>35</v>
      </c>
      <c r="BC353" s="7" t="s">
        <v>98</v>
      </c>
      <c r="BD353" s="7" t="s">
        <v>98</v>
      </c>
      <c r="BE353" s="7" t="s">
        <v>98</v>
      </c>
      <c r="BF353" s="7" t="s">
        <v>98</v>
      </c>
      <c r="BG353" s="7" t="s">
        <v>98</v>
      </c>
      <c r="BH353" s="7"/>
      <c r="BI353" s="7"/>
      <c r="BJ353" s="7"/>
      <c r="BK353" s="7"/>
      <c r="BL353" s="7"/>
      <c r="BM353" s="7" t="s">
        <v>97</v>
      </c>
      <c r="BN353" s="7" t="s">
        <v>97</v>
      </c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6" t="n">
        <f aca="false">SUMIF($AH353:$CH353,35,Base!$B$5:$BB$5)*7*$Z353</f>
        <v>140</v>
      </c>
      <c r="CJ353" s="6" t="n">
        <f aca="false">SUMIF($AH353:$CH353,"PR",Base!$B$5:$BB$5)*7*$Z353</f>
        <v>728</v>
      </c>
      <c r="CK353" s="6"/>
      <c r="CL353" s="6"/>
    </row>
    <row r="354" customFormat="false" ht="13.8" hidden="false" customHeight="false" outlineLevel="0" collapsed="false">
      <c r="A354" s="7" t="s">
        <v>77</v>
      </c>
      <c r="B354" s="7" t="s">
        <v>78</v>
      </c>
      <c r="C354" s="7" t="s">
        <v>1318</v>
      </c>
      <c r="D354" s="7" t="s">
        <v>1319</v>
      </c>
      <c r="E354" s="7" t="s">
        <v>1320</v>
      </c>
      <c r="F354" s="7" t="s">
        <v>17</v>
      </c>
      <c r="G354" s="7" t="s">
        <v>1321</v>
      </c>
      <c r="H354" s="7" t="s">
        <v>1322</v>
      </c>
      <c r="I354" s="7" t="s">
        <v>84</v>
      </c>
      <c r="J354" s="7" t="s">
        <v>85</v>
      </c>
      <c r="K354" s="8" t="n">
        <v>0</v>
      </c>
      <c r="L354" s="7"/>
      <c r="M354" s="8" t="n">
        <v>0</v>
      </c>
      <c r="N354" s="7"/>
      <c r="O354" s="7" t="s">
        <v>1323</v>
      </c>
      <c r="P354" s="7" t="s">
        <v>108</v>
      </c>
      <c r="Q354" s="8" t="s">
        <v>1275</v>
      </c>
      <c r="R354" s="8" t="s">
        <v>1194</v>
      </c>
      <c r="S354" s="8" t="s">
        <v>325</v>
      </c>
      <c r="T354" s="8" t="s">
        <v>108</v>
      </c>
      <c r="U354" s="7" t="s">
        <v>87</v>
      </c>
      <c r="V354" s="7" t="s">
        <v>92</v>
      </c>
      <c r="W354" s="7"/>
      <c r="X354" s="7"/>
      <c r="Y354" s="7" t="s">
        <v>99</v>
      </c>
      <c r="Z354" s="8" t="s">
        <v>127</v>
      </c>
      <c r="AA354" s="7"/>
      <c r="AB354" s="7"/>
      <c r="AC354" s="7"/>
      <c r="AD354" s="7"/>
      <c r="AE354" s="8"/>
      <c r="AF354" s="9" t="s">
        <v>870</v>
      </c>
      <c r="AG354" s="9" t="s">
        <v>1224</v>
      </c>
      <c r="AH354" s="7" t="s">
        <v>98</v>
      </c>
      <c r="AI354" s="7" t="s">
        <v>98</v>
      </c>
      <c r="AJ354" s="7" t="s">
        <v>98</v>
      </c>
      <c r="AK354" s="7" t="s">
        <v>98</v>
      </c>
      <c r="AL354" s="7" t="s">
        <v>98</v>
      </c>
      <c r="AM354" s="7" t="s">
        <v>98</v>
      </c>
      <c r="AN354" s="7" t="s">
        <v>98</v>
      </c>
      <c r="AO354" s="7" t="s">
        <v>98</v>
      </c>
      <c r="AP354" s="7" t="n">
        <v>35</v>
      </c>
      <c r="AQ354" s="7" t="n">
        <v>35</v>
      </c>
      <c r="AR354" s="7" t="s">
        <v>98</v>
      </c>
      <c r="AS354" s="7" t="s">
        <v>98</v>
      </c>
      <c r="AT354" s="7" t="s">
        <v>98</v>
      </c>
      <c r="AU354" s="7" t="s">
        <v>98</v>
      </c>
      <c r="AV354" s="7" t="s">
        <v>98</v>
      </c>
      <c r="AW354" s="7" t="s">
        <v>98</v>
      </c>
      <c r="AX354" s="7" t="s">
        <v>98</v>
      </c>
      <c r="AY354" s="7" t="s">
        <v>98</v>
      </c>
      <c r="AZ354" s="7" t="s">
        <v>98</v>
      </c>
      <c r="BA354" s="7" t="n">
        <v>35</v>
      </c>
      <c r="BB354" s="7" t="n">
        <v>35</v>
      </c>
      <c r="BC354" s="7" t="s">
        <v>98</v>
      </c>
      <c r="BD354" s="7" t="s">
        <v>98</v>
      </c>
      <c r="BE354" s="7" t="s">
        <v>98</v>
      </c>
      <c r="BF354" s="7" t="s">
        <v>98</v>
      </c>
      <c r="BG354" s="7" t="s">
        <v>98</v>
      </c>
      <c r="BH354" s="7"/>
      <c r="BI354" s="7"/>
      <c r="BJ354" s="7"/>
      <c r="BK354" s="7"/>
      <c r="BL354" s="7"/>
      <c r="BM354" s="7" t="s">
        <v>97</v>
      </c>
      <c r="BN354" s="7" t="s">
        <v>97</v>
      </c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6" t="n">
        <f aca="false">SUMIF($AH354:$CH354,35,Base!$B$5:$BB$5)*7*$Z354</f>
        <v>560</v>
      </c>
      <c r="CJ354" s="6" t="n">
        <f aca="false">SUMIF($AH354:$CH354,"PR",Base!$B$5:$BB$5)*7*$Z354</f>
        <v>2912</v>
      </c>
      <c r="CK354" s="6"/>
      <c r="CL354" s="6"/>
    </row>
    <row r="355" customFormat="false" ht="13.8" hidden="false" customHeight="false" outlineLevel="0" collapsed="false">
      <c r="A355" s="7" t="s">
        <v>77</v>
      </c>
      <c r="B355" s="7" t="s">
        <v>78</v>
      </c>
      <c r="C355" s="7" t="s">
        <v>236</v>
      </c>
      <c r="D355" s="7" t="s">
        <v>1324</v>
      </c>
      <c r="E355" s="7" t="s">
        <v>1325</v>
      </c>
      <c r="F355" s="7" t="s">
        <v>17</v>
      </c>
      <c r="G355" s="7" t="s">
        <v>422</v>
      </c>
      <c r="H355" s="7" t="s">
        <v>423</v>
      </c>
      <c r="I355" s="7" t="s">
        <v>84</v>
      </c>
      <c r="J355" s="7" t="s">
        <v>85</v>
      </c>
      <c r="K355" s="8" t="n">
        <v>0</v>
      </c>
      <c r="L355" s="7"/>
      <c r="M355" s="8" t="n">
        <v>0</v>
      </c>
      <c r="N355" s="7"/>
      <c r="O355" s="7" t="s">
        <v>425</v>
      </c>
      <c r="P355" s="7" t="s">
        <v>87</v>
      </c>
      <c r="Q355" s="8" t="s">
        <v>1326</v>
      </c>
      <c r="R355" s="8" t="s">
        <v>1327</v>
      </c>
      <c r="S355" s="8" t="s">
        <v>325</v>
      </c>
      <c r="T355" s="8" t="s">
        <v>108</v>
      </c>
      <c r="U355" s="7" t="s">
        <v>87</v>
      </c>
      <c r="V355" s="7" t="s">
        <v>92</v>
      </c>
      <c r="W355" s="7"/>
      <c r="X355" s="7"/>
      <c r="Y355" s="7" t="s">
        <v>125</v>
      </c>
      <c r="Z355" s="8" t="s">
        <v>87</v>
      </c>
      <c r="AA355" s="7"/>
      <c r="AB355" s="7"/>
      <c r="AC355" s="7"/>
      <c r="AD355" s="7"/>
      <c r="AE355" s="8"/>
      <c r="AF355" s="9" t="s">
        <v>1328</v>
      </c>
      <c r="AG355" s="9" t="s">
        <v>1329</v>
      </c>
      <c r="AH355" s="7" t="s">
        <v>98</v>
      </c>
      <c r="AI355" s="7" t="s">
        <v>98</v>
      </c>
      <c r="AJ355" s="7" t="s">
        <v>98</v>
      </c>
      <c r="AK355" s="7" t="s">
        <v>98</v>
      </c>
      <c r="AL355" s="7" t="s">
        <v>98</v>
      </c>
      <c r="AM355" s="7" t="s">
        <v>98</v>
      </c>
      <c r="AN355" s="7" t="s">
        <v>98</v>
      </c>
      <c r="AO355" s="7" t="s">
        <v>98</v>
      </c>
      <c r="AP355" s="7" t="s">
        <v>98</v>
      </c>
      <c r="AQ355" s="7" t="n">
        <v>35</v>
      </c>
      <c r="AR355" s="7" t="n">
        <v>35</v>
      </c>
      <c r="AS355" s="7" t="s">
        <v>98</v>
      </c>
      <c r="AT355" s="7" t="s">
        <v>98</v>
      </c>
      <c r="AU355" s="7" t="s">
        <v>98</v>
      </c>
      <c r="AV355" s="7" t="s">
        <v>98</v>
      </c>
      <c r="AW355" s="7" t="s">
        <v>98</v>
      </c>
      <c r="AX355" s="7" t="s">
        <v>98</v>
      </c>
      <c r="AY355" s="7" t="s">
        <v>98</v>
      </c>
      <c r="AZ355" s="7" t="s">
        <v>98</v>
      </c>
      <c r="BA355" s="7" t="s">
        <v>98</v>
      </c>
      <c r="BB355" s="7" t="s">
        <v>98</v>
      </c>
      <c r="BC355" s="7" t="s">
        <v>98</v>
      </c>
      <c r="BD355" s="7"/>
      <c r="BE355" s="7"/>
      <c r="BF355" s="7"/>
      <c r="BG355" s="7"/>
      <c r="BH355" s="7"/>
      <c r="BI355" s="7"/>
      <c r="BJ355" s="7"/>
      <c r="BK355" s="7"/>
      <c r="BL355" s="7"/>
      <c r="BM355" s="7" t="s">
        <v>97</v>
      </c>
      <c r="BN355" s="7" t="s">
        <v>97</v>
      </c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6" t="n">
        <f aca="false">SUMIF($AH355:$CH355,35,Base!$B$5:$BB$5)*7*$Z355</f>
        <v>70</v>
      </c>
      <c r="CJ355" s="6" t="n">
        <f aca="false">SUMIF($AH355:$CH355,"PR",Base!$B$5:$BB$5)*7*$Z355</f>
        <v>665</v>
      </c>
      <c r="CK355" s="6"/>
      <c r="CL355" s="6"/>
    </row>
    <row r="356" customFormat="false" ht="13.8" hidden="false" customHeight="false" outlineLevel="0" collapsed="false">
      <c r="A356" s="7" t="s">
        <v>77</v>
      </c>
      <c r="B356" s="7" t="s">
        <v>78</v>
      </c>
      <c r="C356" s="7" t="s">
        <v>236</v>
      </c>
      <c r="D356" s="7" t="s">
        <v>1324</v>
      </c>
      <c r="E356" s="7" t="s">
        <v>1325</v>
      </c>
      <c r="F356" s="7" t="s">
        <v>17</v>
      </c>
      <c r="G356" s="7" t="s">
        <v>422</v>
      </c>
      <c r="H356" s="7" t="s">
        <v>423</v>
      </c>
      <c r="I356" s="7" t="s">
        <v>84</v>
      </c>
      <c r="J356" s="7" t="s">
        <v>85</v>
      </c>
      <c r="K356" s="8" t="n">
        <v>0</v>
      </c>
      <c r="L356" s="7"/>
      <c r="M356" s="8" t="n">
        <v>0</v>
      </c>
      <c r="N356" s="7"/>
      <c r="O356" s="7" t="s">
        <v>425</v>
      </c>
      <c r="P356" s="7" t="s">
        <v>87</v>
      </c>
      <c r="Q356" s="8" t="s">
        <v>1326</v>
      </c>
      <c r="R356" s="8" t="s">
        <v>1327</v>
      </c>
      <c r="S356" s="8" t="s">
        <v>325</v>
      </c>
      <c r="T356" s="8" t="s">
        <v>108</v>
      </c>
      <c r="U356" s="7" t="s">
        <v>87</v>
      </c>
      <c r="V356" s="7" t="s">
        <v>92</v>
      </c>
      <c r="W356" s="7"/>
      <c r="X356" s="7"/>
      <c r="Y356" s="7" t="s">
        <v>93</v>
      </c>
      <c r="Z356" s="8" t="s">
        <v>94</v>
      </c>
      <c r="AA356" s="7"/>
      <c r="AB356" s="7"/>
      <c r="AC356" s="7"/>
      <c r="AD356" s="7"/>
      <c r="AE356" s="8"/>
      <c r="AF356" s="9" t="s">
        <v>1328</v>
      </c>
      <c r="AG356" s="9" t="s">
        <v>1329</v>
      </c>
      <c r="AH356" s="7" t="s">
        <v>98</v>
      </c>
      <c r="AI356" s="7" t="s">
        <v>98</v>
      </c>
      <c r="AJ356" s="7" t="s">
        <v>98</v>
      </c>
      <c r="AK356" s="7" t="s">
        <v>98</v>
      </c>
      <c r="AL356" s="7" t="s">
        <v>98</v>
      </c>
      <c r="AM356" s="7" t="s">
        <v>98</v>
      </c>
      <c r="AN356" s="7" t="s">
        <v>98</v>
      </c>
      <c r="AO356" s="7" t="s">
        <v>98</v>
      </c>
      <c r="AP356" s="7" t="s">
        <v>98</v>
      </c>
      <c r="AQ356" s="7" t="n">
        <v>35</v>
      </c>
      <c r="AR356" s="7" t="n">
        <v>35</v>
      </c>
      <c r="AS356" s="7" t="s">
        <v>98</v>
      </c>
      <c r="AT356" s="7" t="s">
        <v>98</v>
      </c>
      <c r="AU356" s="7" t="s">
        <v>98</v>
      </c>
      <c r="AV356" s="7" t="s">
        <v>98</v>
      </c>
      <c r="AW356" s="7" t="s">
        <v>98</v>
      </c>
      <c r="AX356" s="7" t="s">
        <v>98</v>
      </c>
      <c r="AY356" s="7" t="s">
        <v>98</v>
      </c>
      <c r="AZ356" s="7" t="s">
        <v>98</v>
      </c>
      <c r="BA356" s="7" t="s">
        <v>98</v>
      </c>
      <c r="BB356" s="7" t="s">
        <v>98</v>
      </c>
      <c r="BC356" s="7" t="s">
        <v>98</v>
      </c>
      <c r="BD356" s="7"/>
      <c r="BE356" s="7"/>
      <c r="BF356" s="7"/>
      <c r="BG356" s="7"/>
      <c r="BH356" s="7"/>
      <c r="BI356" s="7"/>
      <c r="BJ356" s="7"/>
      <c r="BK356" s="7"/>
      <c r="BL356" s="7"/>
      <c r="BM356" s="7" t="s">
        <v>97</v>
      </c>
      <c r="BN356" s="7" t="s">
        <v>97</v>
      </c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6" t="n">
        <f aca="false">SUMIF($AH356:$CH356,35,Base!$B$5:$BB$5)*7*$Z356</f>
        <v>140</v>
      </c>
      <c r="CJ356" s="6" t="n">
        <f aca="false">SUMIF($AH356:$CH356,"PR",Base!$B$5:$BB$5)*7*$Z356</f>
        <v>1330</v>
      </c>
      <c r="CK356" s="6"/>
      <c r="CL356" s="6"/>
    </row>
    <row r="357" customFormat="false" ht="13.8" hidden="false" customHeight="false" outlineLevel="0" collapsed="false">
      <c r="A357" s="7" t="s">
        <v>77</v>
      </c>
      <c r="B357" s="7" t="s">
        <v>78</v>
      </c>
      <c r="C357" s="7" t="s">
        <v>236</v>
      </c>
      <c r="D357" s="7" t="s">
        <v>1330</v>
      </c>
      <c r="E357" s="7" t="s">
        <v>1331</v>
      </c>
      <c r="F357" s="7" t="s">
        <v>17</v>
      </c>
      <c r="G357" s="7" t="s">
        <v>422</v>
      </c>
      <c r="H357" s="7" t="s">
        <v>423</v>
      </c>
      <c r="I357" s="7" t="s">
        <v>84</v>
      </c>
      <c r="J357" s="7" t="s">
        <v>85</v>
      </c>
      <c r="K357" s="8" t="n">
        <v>0</v>
      </c>
      <c r="L357" s="7"/>
      <c r="M357" s="8" t="n">
        <v>0</v>
      </c>
      <c r="N357" s="7"/>
      <c r="O357" s="7" t="s">
        <v>425</v>
      </c>
      <c r="P357" s="7" t="s">
        <v>87</v>
      </c>
      <c r="Q357" s="8" t="s">
        <v>1332</v>
      </c>
      <c r="R357" s="8" t="s">
        <v>1333</v>
      </c>
      <c r="S357" s="8" t="s">
        <v>1334</v>
      </c>
      <c r="T357" s="8" t="s">
        <v>108</v>
      </c>
      <c r="U357" s="7" t="s">
        <v>87</v>
      </c>
      <c r="V357" s="7" t="s">
        <v>92</v>
      </c>
      <c r="W357" s="7"/>
      <c r="X357" s="7"/>
      <c r="Y357" s="7" t="s">
        <v>125</v>
      </c>
      <c r="Z357" s="8" t="s">
        <v>94</v>
      </c>
      <c r="AA357" s="7"/>
      <c r="AB357" s="7"/>
      <c r="AC357" s="7"/>
      <c r="AD357" s="7"/>
      <c r="AE357" s="8"/>
      <c r="AF357" s="9" t="s">
        <v>1335</v>
      </c>
      <c r="AG357" s="9" t="s">
        <v>1336</v>
      </c>
      <c r="AH357" s="7" t="s">
        <v>98</v>
      </c>
      <c r="AI357" s="7" t="s">
        <v>98</v>
      </c>
      <c r="AJ357" s="7" t="s">
        <v>98</v>
      </c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 t="s">
        <v>97</v>
      </c>
      <c r="BN357" s="7" t="s">
        <v>97</v>
      </c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6" t="n">
        <f aca="false">SUMIF($AH357:$CH357,35,Base!$B$5:$BB$5)*7*$Z357</f>
        <v>0</v>
      </c>
      <c r="CJ357" s="6" t="n">
        <f aca="false">SUMIF($AH357:$CH357,"PR",Base!$B$5:$BB$5)*7*$Z357</f>
        <v>196</v>
      </c>
      <c r="CK357" s="6"/>
      <c r="CL357" s="6"/>
    </row>
    <row r="358" customFormat="false" ht="13.8" hidden="false" customHeight="false" outlineLevel="0" collapsed="false">
      <c r="A358" s="7" t="s">
        <v>77</v>
      </c>
      <c r="B358" s="7" t="s">
        <v>78</v>
      </c>
      <c r="C358" s="7" t="s">
        <v>236</v>
      </c>
      <c r="D358" s="7" t="s">
        <v>1330</v>
      </c>
      <c r="E358" s="7" t="s">
        <v>1331</v>
      </c>
      <c r="F358" s="7" t="s">
        <v>17</v>
      </c>
      <c r="G358" s="7" t="s">
        <v>422</v>
      </c>
      <c r="H358" s="7" t="s">
        <v>423</v>
      </c>
      <c r="I358" s="7" t="s">
        <v>84</v>
      </c>
      <c r="J358" s="7" t="s">
        <v>85</v>
      </c>
      <c r="K358" s="8" t="n">
        <v>0</v>
      </c>
      <c r="L358" s="7"/>
      <c r="M358" s="8" t="n">
        <v>0</v>
      </c>
      <c r="N358" s="7"/>
      <c r="O358" s="7" t="s">
        <v>425</v>
      </c>
      <c r="P358" s="7" t="s">
        <v>87</v>
      </c>
      <c r="Q358" s="8" t="s">
        <v>1332</v>
      </c>
      <c r="R358" s="8" t="s">
        <v>1333</v>
      </c>
      <c r="S358" s="8" t="s">
        <v>1334</v>
      </c>
      <c r="T358" s="8" t="s">
        <v>108</v>
      </c>
      <c r="U358" s="7" t="s">
        <v>87</v>
      </c>
      <c r="V358" s="7" t="s">
        <v>92</v>
      </c>
      <c r="W358" s="7"/>
      <c r="X358" s="7"/>
      <c r="Y358" s="7" t="s">
        <v>93</v>
      </c>
      <c r="Z358" s="8" t="s">
        <v>94</v>
      </c>
      <c r="AA358" s="7"/>
      <c r="AB358" s="7"/>
      <c r="AC358" s="7"/>
      <c r="AD358" s="7"/>
      <c r="AE358" s="8"/>
      <c r="AF358" s="9" t="s">
        <v>1335</v>
      </c>
      <c r="AG358" s="9" t="s">
        <v>1336</v>
      </c>
      <c r="AH358" s="7" t="s">
        <v>98</v>
      </c>
      <c r="AI358" s="7" t="s">
        <v>98</v>
      </c>
      <c r="AJ358" s="7" t="s">
        <v>98</v>
      </c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 t="s">
        <v>97</v>
      </c>
      <c r="BN358" s="7" t="s">
        <v>97</v>
      </c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6" t="n">
        <f aca="false">SUMIF($AH358:$CH358,35,Base!$B$5:$BB$5)*7*$Z358</f>
        <v>0</v>
      </c>
      <c r="CJ358" s="6" t="n">
        <f aca="false">SUMIF($AH358:$CH358,"PR",Base!$B$5:$BB$5)*7*$Z358</f>
        <v>196</v>
      </c>
      <c r="CK358" s="6"/>
      <c r="CL358" s="6"/>
    </row>
    <row r="359" customFormat="false" ht="13.8" hidden="false" customHeight="false" outlineLevel="0" collapsed="false">
      <c r="A359" s="7" t="s">
        <v>77</v>
      </c>
      <c r="B359" s="7" t="s">
        <v>78</v>
      </c>
      <c r="C359" s="7" t="s">
        <v>236</v>
      </c>
      <c r="D359" s="7" t="s">
        <v>1330</v>
      </c>
      <c r="E359" s="7" t="s">
        <v>1331</v>
      </c>
      <c r="F359" s="7" t="s">
        <v>17</v>
      </c>
      <c r="G359" s="7" t="s">
        <v>422</v>
      </c>
      <c r="H359" s="7" t="s">
        <v>423</v>
      </c>
      <c r="I359" s="7" t="s">
        <v>84</v>
      </c>
      <c r="J359" s="7" t="s">
        <v>85</v>
      </c>
      <c r="K359" s="8" t="n">
        <v>0</v>
      </c>
      <c r="L359" s="7"/>
      <c r="M359" s="8" t="n">
        <v>0</v>
      </c>
      <c r="N359" s="7"/>
      <c r="O359" s="7" t="s">
        <v>425</v>
      </c>
      <c r="P359" s="7" t="s">
        <v>87</v>
      </c>
      <c r="Q359" s="8" t="s">
        <v>1332</v>
      </c>
      <c r="R359" s="8" t="s">
        <v>1333</v>
      </c>
      <c r="S359" s="8" t="s">
        <v>1334</v>
      </c>
      <c r="T359" s="8" t="s">
        <v>108</v>
      </c>
      <c r="U359" s="7" t="s">
        <v>87</v>
      </c>
      <c r="V359" s="7" t="s">
        <v>92</v>
      </c>
      <c r="W359" s="7"/>
      <c r="X359" s="7"/>
      <c r="Y359" s="7" t="s">
        <v>101</v>
      </c>
      <c r="Z359" s="8" t="s">
        <v>87</v>
      </c>
      <c r="AA359" s="7"/>
      <c r="AB359" s="7"/>
      <c r="AC359" s="7"/>
      <c r="AD359" s="7"/>
      <c r="AE359" s="8"/>
      <c r="AF359" s="9" t="s">
        <v>1335</v>
      </c>
      <c r="AG359" s="9" t="s">
        <v>1336</v>
      </c>
      <c r="AH359" s="7" t="s">
        <v>98</v>
      </c>
      <c r="AI359" s="7" t="s">
        <v>98</v>
      </c>
      <c r="AJ359" s="7" t="s">
        <v>98</v>
      </c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 t="s">
        <v>97</v>
      </c>
      <c r="BN359" s="7" t="s">
        <v>97</v>
      </c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6" t="n">
        <f aca="false">SUMIF($AH359:$CH359,35,Base!$B$5:$BB$5)*7*$Z359</f>
        <v>0</v>
      </c>
      <c r="CJ359" s="6" t="n">
        <f aca="false">SUMIF($AH359:$CH359,"PR",Base!$B$5:$BB$5)*7*$Z359</f>
        <v>98</v>
      </c>
      <c r="CK359" s="6"/>
      <c r="CL359" s="6"/>
    </row>
    <row r="360" customFormat="false" ht="13.8" hidden="false" customHeight="false" outlineLevel="0" collapsed="false">
      <c r="A360" s="7" t="s">
        <v>77</v>
      </c>
      <c r="B360" s="7" t="s">
        <v>78</v>
      </c>
      <c r="C360" s="7" t="s">
        <v>236</v>
      </c>
      <c r="D360" s="7" t="s">
        <v>1330</v>
      </c>
      <c r="E360" s="7" t="s">
        <v>1331</v>
      </c>
      <c r="F360" s="7" t="s">
        <v>17</v>
      </c>
      <c r="G360" s="7" t="s">
        <v>422</v>
      </c>
      <c r="H360" s="7" t="s">
        <v>423</v>
      </c>
      <c r="I360" s="7" t="s">
        <v>84</v>
      </c>
      <c r="J360" s="7" t="s">
        <v>85</v>
      </c>
      <c r="K360" s="8" t="n">
        <v>0</v>
      </c>
      <c r="L360" s="7"/>
      <c r="M360" s="8" t="n">
        <v>0</v>
      </c>
      <c r="N360" s="7"/>
      <c r="O360" s="7" t="s">
        <v>425</v>
      </c>
      <c r="P360" s="7" t="s">
        <v>87</v>
      </c>
      <c r="Q360" s="8" t="s">
        <v>1332</v>
      </c>
      <c r="R360" s="8" t="s">
        <v>1333</v>
      </c>
      <c r="S360" s="8" t="s">
        <v>1334</v>
      </c>
      <c r="T360" s="8" t="s">
        <v>108</v>
      </c>
      <c r="U360" s="7" t="s">
        <v>87</v>
      </c>
      <c r="V360" s="7" t="s">
        <v>92</v>
      </c>
      <c r="W360" s="7"/>
      <c r="X360" s="7"/>
      <c r="Y360" s="7" t="s">
        <v>112</v>
      </c>
      <c r="Z360" s="8" t="s">
        <v>87</v>
      </c>
      <c r="AA360" s="7"/>
      <c r="AB360" s="7"/>
      <c r="AC360" s="7"/>
      <c r="AD360" s="7"/>
      <c r="AE360" s="8"/>
      <c r="AF360" s="9" t="s">
        <v>1335</v>
      </c>
      <c r="AG360" s="9" t="s">
        <v>1336</v>
      </c>
      <c r="AH360" s="7" t="s">
        <v>98</v>
      </c>
      <c r="AI360" s="7" t="s">
        <v>98</v>
      </c>
      <c r="AJ360" s="7" t="s">
        <v>98</v>
      </c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 t="s">
        <v>97</v>
      </c>
      <c r="BN360" s="7" t="s">
        <v>97</v>
      </c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6" t="n">
        <f aca="false">SUMIF($AH360:$CH360,35,Base!$B$5:$BB$5)*7*$Z360</f>
        <v>0</v>
      </c>
      <c r="CJ360" s="6" t="n">
        <f aca="false">SUMIF($AH360:$CH360,"PR",Base!$B$5:$BB$5)*7*$Z360</f>
        <v>98</v>
      </c>
      <c r="CK360" s="6"/>
      <c r="CL360" s="6"/>
    </row>
    <row r="361" customFormat="false" ht="13.8" hidden="false" customHeight="false" outlineLevel="0" collapsed="false">
      <c r="A361" s="7" t="s">
        <v>77</v>
      </c>
      <c r="B361" s="7" t="s">
        <v>78</v>
      </c>
      <c r="C361" s="7" t="s">
        <v>236</v>
      </c>
      <c r="D361" s="7" t="s">
        <v>1330</v>
      </c>
      <c r="E361" s="7" t="s">
        <v>1331</v>
      </c>
      <c r="F361" s="7" t="s">
        <v>17</v>
      </c>
      <c r="G361" s="7" t="s">
        <v>422</v>
      </c>
      <c r="H361" s="7" t="s">
        <v>423</v>
      </c>
      <c r="I361" s="7" t="s">
        <v>84</v>
      </c>
      <c r="J361" s="7" t="s">
        <v>85</v>
      </c>
      <c r="K361" s="8" t="n">
        <v>0</v>
      </c>
      <c r="L361" s="7"/>
      <c r="M361" s="8" t="n">
        <v>0</v>
      </c>
      <c r="N361" s="7"/>
      <c r="O361" s="7" t="s">
        <v>425</v>
      </c>
      <c r="P361" s="7" t="s">
        <v>87</v>
      </c>
      <c r="Q361" s="8" t="s">
        <v>1332</v>
      </c>
      <c r="R361" s="8" t="s">
        <v>1333</v>
      </c>
      <c r="S361" s="8" t="s">
        <v>1334</v>
      </c>
      <c r="T361" s="8" t="s">
        <v>108</v>
      </c>
      <c r="U361" s="7" t="s">
        <v>87</v>
      </c>
      <c r="V361" s="7" t="s">
        <v>92</v>
      </c>
      <c r="W361" s="7"/>
      <c r="X361" s="7"/>
      <c r="Y361" s="7" t="s">
        <v>102</v>
      </c>
      <c r="Z361" s="8" t="s">
        <v>94</v>
      </c>
      <c r="AA361" s="7"/>
      <c r="AB361" s="7"/>
      <c r="AC361" s="7"/>
      <c r="AD361" s="7"/>
      <c r="AE361" s="8"/>
      <c r="AF361" s="9" t="s">
        <v>1335</v>
      </c>
      <c r="AG361" s="9" t="s">
        <v>1336</v>
      </c>
      <c r="AH361" s="7" t="s">
        <v>98</v>
      </c>
      <c r="AI361" s="7" t="s">
        <v>98</v>
      </c>
      <c r="AJ361" s="7" t="s">
        <v>98</v>
      </c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 t="s">
        <v>97</v>
      </c>
      <c r="BN361" s="7" t="s">
        <v>97</v>
      </c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6" t="n">
        <f aca="false">SUMIF($AH361:$CH361,35,Base!$B$5:$BB$5)*7*$Z361</f>
        <v>0</v>
      </c>
      <c r="CJ361" s="6" t="n">
        <f aca="false">SUMIF($AH361:$CH361,"PR",Base!$B$5:$BB$5)*7*$Z361</f>
        <v>196</v>
      </c>
      <c r="CK361" s="6"/>
      <c r="CL361" s="6"/>
    </row>
    <row r="362" customFormat="false" ht="13.8" hidden="false" customHeight="false" outlineLevel="0" collapsed="false">
      <c r="A362" s="7" t="s">
        <v>77</v>
      </c>
      <c r="B362" s="7" t="s">
        <v>78</v>
      </c>
      <c r="C362" s="7" t="s">
        <v>236</v>
      </c>
      <c r="D362" s="7" t="s">
        <v>1337</v>
      </c>
      <c r="E362" s="7" t="s">
        <v>1338</v>
      </c>
      <c r="F362" s="7" t="s">
        <v>17</v>
      </c>
      <c r="G362" s="7" t="s">
        <v>433</v>
      </c>
      <c r="H362" s="7" t="s">
        <v>434</v>
      </c>
      <c r="I362" s="7" t="s">
        <v>84</v>
      </c>
      <c r="J362" s="7" t="s">
        <v>85</v>
      </c>
      <c r="K362" s="8" t="n">
        <v>0</v>
      </c>
      <c r="L362" s="7"/>
      <c r="M362" s="8" t="n">
        <v>0</v>
      </c>
      <c r="N362" s="7"/>
      <c r="O362" s="7" t="s">
        <v>241</v>
      </c>
      <c r="P362" s="7" t="s">
        <v>242</v>
      </c>
      <c r="Q362" s="8" t="s">
        <v>1083</v>
      </c>
      <c r="R362" s="8" t="s">
        <v>1339</v>
      </c>
      <c r="S362" s="8" t="s">
        <v>325</v>
      </c>
      <c r="T362" s="8" t="s">
        <v>108</v>
      </c>
      <c r="U362" s="7" t="s">
        <v>87</v>
      </c>
      <c r="V362" s="7" t="s">
        <v>92</v>
      </c>
      <c r="W362" s="7"/>
      <c r="X362" s="7"/>
      <c r="Y362" s="7" t="s">
        <v>93</v>
      </c>
      <c r="Z362" s="8" t="s">
        <v>155</v>
      </c>
      <c r="AA362" s="7"/>
      <c r="AB362" s="7"/>
      <c r="AC362" s="7"/>
      <c r="AD362" s="7"/>
      <c r="AE362" s="8"/>
      <c r="AF362" s="9" t="s">
        <v>1328</v>
      </c>
      <c r="AG362" s="9" t="s">
        <v>1340</v>
      </c>
      <c r="AH362" s="7" t="s">
        <v>98</v>
      </c>
      <c r="AI362" s="7" t="s">
        <v>98</v>
      </c>
      <c r="AJ362" s="7" t="s">
        <v>98</v>
      </c>
      <c r="AK362" s="7" t="s">
        <v>98</v>
      </c>
      <c r="AL362" s="7" t="s">
        <v>98</v>
      </c>
      <c r="AM362" s="7" t="s">
        <v>98</v>
      </c>
      <c r="AN362" s="7" t="s">
        <v>98</v>
      </c>
      <c r="AO362" s="7" t="s">
        <v>98</v>
      </c>
      <c r="AP362" s="7" t="s">
        <v>98</v>
      </c>
      <c r="AQ362" s="7" t="n">
        <v>35</v>
      </c>
      <c r="AR362" s="7" t="n">
        <v>35</v>
      </c>
      <c r="AS362" s="7" t="s">
        <v>98</v>
      </c>
      <c r="AT362" s="7" t="s">
        <v>98</v>
      </c>
      <c r="AU362" s="7" t="s">
        <v>98</v>
      </c>
      <c r="AV362" s="7" t="s">
        <v>98</v>
      </c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 t="s">
        <v>97</v>
      </c>
      <c r="BN362" s="7" t="s">
        <v>97</v>
      </c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6" t="n">
        <f aca="false">SUMIF($AH362:$CH362,35,Base!$B$5:$BB$5)*7*$Z362</f>
        <v>210</v>
      </c>
      <c r="CJ362" s="6" t="n">
        <f aca="false">SUMIF($AH362:$CH362,"PR",Base!$B$5:$BB$5)*7*$Z362</f>
        <v>1344</v>
      </c>
      <c r="CK362" s="6"/>
      <c r="CL362" s="6"/>
    </row>
    <row r="363" customFormat="false" ht="13.8" hidden="false" customHeight="false" outlineLevel="0" collapsed="false">
      <c r="A363" s="7" t="s">
        <v>77</v>
      </c>
      <c r="B363" s="7" t="s">
        <v>78</v>
      </c>
      <c r="C363" s="7" t="s">
        <v>236</v>
      </c>
      <c r="D363" s="7" t="s">
        <v>1337</v>
      </c>
      <c r="E363" s="7" t="s">
        <v>1338</v>
      </c>
      <c r="F363" s="7" t="s">
        <v>17</v>
      </c>
      <c r="G363" s="7" t="s">
        <v>433</v>
      </c>
      <c r="H363" s="7" t="s">
        <v>434</v>
      </c>
      <c r="I363" s="7" t="s">
        <v>84</v>
      </c>
      <c r="J363" s="7" t="s">
        <v>85</v>
      </c>
      <c r="K363" s="8" t="n">
        <v>0</v>
      </c>
      <c r="L363" s="7"/>
      <c r="M363" s="8" t="n">
        <v>0</v>
      </c>
      <c r="N363" s="7"/>
      <c r="O363" s="7" t="s">
        <v>241</v>
      </c>
      <c r="P363" s="7" t="s">
        <v>242</v>
      </c>
      <c r="Q363" s="8" t="s">
        <v>1083</v>
      </c>
      <c r="R363" s="8" t="s">
        <v>1339</v>
      </c>
      <c r="S363" s="8" t="s">
        <v>325</v>
      </c>
      <c r="T363" s="8" t="s">
        <v>108</v>
      </c>
      <c r="U363" s="7" t="s">
        <v>87</v>
      </c>
      <c r="V363" s="7" t="s">
        <v>92</v>
      </c>
      <c r="W363" s="7"/>
      <c r="X363" s="7"/>
      <c r="Y363" s="7" t="s">
        <v>430</v>
      </c>
      <c r="Z363" s="8" t="s">
        <v>87</v>
      </c>
      <c r="AA363" s="7"/>
      <c r="AB363" s="7"/>
      <c r="AC363" s="7"/>
      <c r="AD363" s="7"/>
      <c r="AE363" s="8"/>
      <c r="AF363" s="9" t="s">
        <v>1328</v>
      </c>
      <c r="AG363" s="9" t="s">
        <v>1340</v>
      </c>
      <c r="AH363" s="7" t="s">
        <v>98</v>
      </c>
      <c r="AI363" s="7" t="s">
        <v>98</v>
      </c>
      <c r="AJ363" s="7" t="s">
        <v>98</v>
      </c>
      <c r="AK363" s="7" t="s">
        <v>98</v>
      </c>
      <c r="AL363" s="7" t="s">
        <v>98</v>
      </c>
      <c r="AM363" s="7" t="s">
        <v>98</v>
      </c>
      <c r="AN363" s="7" t="s">
        <v>98</v>
      </c>
      <c r="AO363" s="7" t="s">
        <v>98</v>
      </c>
      <c r="AP363" s="7" t="s">
        <v>98</v>
      </c>
      <c r="AQ363" s="7" t="n">
        <v>35</v>
      </c>
      <c r="AR363" s="7" t="n">
        <v>35</v>
      </c>
      <c r="AS363" s="7" t="s">
        <v>98</v>
      </c>
      <c r="AT363" s="7" t="s">
        <v>98</v>
      </c>
      <c r="AU363" s="7" t="s">
        <v>98</v>
      </c>
      <c r="AV363" s="7" t="s">
        <v>98</v>
      </c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 t="s">
        <v>97</v>
      </c>
      <c r="BN363" s="7" t="s">
        <v>97</v>
      </c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6" t="n">
        <f aca="false">SUMIF($AH363:$CH363,35,Base!$B$5:$BB$5)*7*$Z363</f>
        <v>70</v>
      </c>
      <c r="CJ363" s="6" t="n">
        <f aca="false">SUMIF($AH363:$CH363,"PR",Base!$B$5:$BB$5)*7*$Z363</f>
        <v>448</v>
      </c>
      <c r="CK363" s="6"/>
      <c r="CL363" s="6"/>
    </row>
    <row r="364" customFormat="false" ht="13.8" hidden="false" customHeight="false" outlineLevel="0" collapsed="false">
      <c r="A364" s="7" t="s">
        <v>77</v>
      </c>
      <c r="B364" s="7" t="s">
        <v>78</v>
      </c>
      <c r="C364" s="7" t="s">
        <v>223</v>
      </c>
      <c r="D364" s="7" t="s">
        <v>1341</v>
      </c>
      <c r="E364" s="7" t="s">
        <v>1342</v>
      </c>
      <c r="F364" s="7" t="s">
        <v>17</v>
      </c>
      <c r="G364" s="7" t="s">
        <v>1343</v>
      </c>
      <c r="H364" s="7" t="s">
        <v>1344</v>
      </c>
      <c r="I364" s="7" t="s">
        <v>84</v>
      </c>
      <c r="J364" s="7" t="s">
        <v>85</v>
      </c>
      <c r="K364" s="8" t="n">
        <v>0</v>
      </c>
      <c r="L364" s="7"/>
      <c r="M364" s="8" t="n">
        <v>0</v>
      </c>
      <c r="N364" s="7"/>
      <c r="O364" s="7" t="s">
        <v>227</v>
      </c>
      <c r="P364" s="7" t="s">
        <v>168</v>
      </c>
      <c r="Q364" s="8" t="s">
        <v>1345</v>
      </c>
      <c r="R364" s="8" t="s">
        <v>1346</v>
      </c>
      <c r="S364" s="8" t="s">
        <v>1108</v>
      </c>
      <c r="T364" s="8" t="s">
        <v>109</v>
      </c>
      <c r="U364" s="7" t="s">
        <v>87</v>
      </c>
      <c r="V364" s="7" t="s">
        <v>92</v>
      </c>
      <c r="W364" s="7"/>
      <c r="X364" s="7"/>
      <c r="Y364" s="7" t="s">
        <v>93</v>
      </c>
      <c r="Z364" s="8" t="s">
        <v>155</v>
      </c>
      <c r="AA364" s="7"/>
      <c r="AB364" s="7"/>
      <c r="AC364" s="7"/>
      <c r="AD364" s="7"/>
      <c r="AE364" s="8"/>
      <c r="AF364" s="9" t="s">
        <v>1347</v>
      </c>
      <c r="AG364" s="9" t="s">
        <v>349</v>
      </c>
      <c r="AH364" s="7" t="s">
        <v>98</v>
      </c>
      <c r="AI364" s="7" t="s">
        <v>98</v>
      </c>
      <c r="AJ364" s="7" t="s">
        <v>98</v>
      </c>
      <c r="AK364" s="7" t="s">
        <v>98</v>
      </c>
      <c r="AL364" s="7" t="s">
        <v>98</v>
      </c>
      <c r="AM364" s="7" t="s">
        <v>98</v>
      </c>
      <c r="AN364" s="7" t="s">
        <v>98</v>
      </c>
      <c r="AO364" s="7" t="s">
        <v>98</v>
      </c>
      <c r="AP364" s="7" t="s">
        <v>98</v>
      </c>
      <c r="AQ364" s="7" t="s">
        <v>98</v>
      </c>
      <c r="AR364" s="7" t="s">
        <v>98</v>
      </c>
      <c r="AS364" s="7" t="n">
        <v>35</v>
      </c>
      <c r="AT364" s="7" t="n">
        <v>35</v>
      </c>
      <c r="AU364" s="7" t="n">
        <v>35</v>
      </c>
      <c r="AV364" s="7" t="n">
        <v>35</v>
      </c>
      <c r="AW364" s="7" t="n">
        <v>35</v>
      </c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 t="s">
        <v>97</v>
      </c>
      <c r="BN364" s="7" t="s">
        <v>97</v>
      </c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6" t="n">
        <f aca="false">SUMIF($AH364:$CH364,35,Base!$B$5:$BB$5)*7*$Z364</f>
        <v>525</v>
      </c>
      <c r="CJ364" s="6" t="n">
        <f aca="false">SUMIF($AH364:$CH364,"PR",Base!$B$5:$BB$5)*7*$Z364</f>
        <v>1134</v>
      </c>
      <c r="CK364" s="6"/>
      <c r="CL364" s="6"/>
    </row>
    <row r="365" customFormat="false" ht="13.8" hidden="false" customHeight="false" outlineLevel="0" collapsed="false">
      <c r="A365" s="7" t="s">
        <v>77</v>
      </c>
      <c r="B365" s="7" t="s">
        <v>78</v>
      </c>
      <c r="C365" s="7" t="s">
        <v>223</v>
      </c>
      <c r="D365" s="7" t="s">
        <v>1341</v>
      </c>
      <c r="E365" s="7" t="s">
        <v>1342</v>
      </c>
      <c r="F365" s="7" t="s">
        <v>17</v>
      </c>
      <c r="G365" s="7" t="s">
        <v>1343</v>
      </c>
      <c r="H365" s="7" t="s">
        <v>1344</v>
      </c>
      <c r="I365" s="7" t="s">
        <v>84</v>
      </c>
      <c r="J365" s="7" t="s">
        <v>85</v>
      </c>
      <c r="K365" s="8" t="n">
        <v>0</v>
      </c>
      <c r="L365" s="7"/>
      <c r="M365" s="8" t="n">
        <v>0</v>
      </c>
      <c r="N365" s="7"/>
      <c r="O365" s="7" t="s">
        <v>227</v>
      </c>
      <c r="P365" s="7" t="s">
        <v>168</v>
      </c>
      <c r="Q365" s="8" t="s">
        <v>1345</v>
      </c>
      <c r="R365" s="8" t="s">
        <v>1346</v>
      </c>
      <c r="S365" s="8" t="s">
        <v>1108</v>
      </c>
      <c r="T365" s="8" t="s">
        <v>109</v>
      </c>
      <c r="U365" s="7" t="s">
        <v>87</v>
      </c>
      <c r="V365" s="7" t="s">
        <v>92</v>
      </c>
      <c r="W365" s="7"/>
      <c r="X365" s="7"/>
      <c r="Y365" s="7" t="s">
        <v>99</v>
      </c>
      <c r="Z365" s="8" t="s">
        <v>91</v>
      </c>
      <c r="AA365" s="7"/>
      <c r="AB365" s="7"/>
      <c r="AC365" s="7"/>
      <c r="AD365" s="7"/>
      <c r="AE365" s="8"/>
      <c r="AF365" s="9" t="s">
        <v>1347</v>
      </c>
      <c r="AG365" s="9" t="s">
        <v>349</v>
      </c>
      <c r="AH365" s="7" t="s">
        <v>98</v>
      </c>
      <c r="AI365" s="7" t="s">
        <v>98</v>
      </c>
      <c r="AJ365" s="7" t="s">
        <v>98</v>
      </c>
      <c r="AK365" s="7" t="s">
        <v>98</v>
      </c>
      <c r="AL365" s="7" t="s">
        <v>98</v>
      </c>
      <c r="AM365" s="7" t="s">
        <v>98</v>
      </c>
      <c r="AN365" s="7" t="s">
        <v>98</v>
      </c>
      <c r="AO365" s="7" t="s">
        <v>98</v>
      </c>
      <c r="AP365" s="7" t="s">
        <v>98</v>
      </c>
      <c r="AQ365" s="7" t="s">
        <v>98</v>
      </c>
      <c r="AR365" s="7" t="s">
        <v>98</v>
      </c>
      <c r="AS365" s="7" t="n">
        <v>35</v>
      </c>
      <c r="AT365" s="7" t="n">
        <v>35</v>
      </c>
      <c r="AU365" s="7" t="n">
        <v>35</v>
      </c>
      <c r="AV365" s="7" t="n">
        <v>35</v>
      </c>
      <c r="AW365" s="7" t="n">
        <v>35</v>
      </c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 t="s">
        <v>97</v>
      </c>
      <c r="BN365" s="7" t="s">
        <v>97</v>
      </c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6" t="n">
        <f aca="false">SUMIF($AH365:$CH365,35,Base!$B$5:$BB$5)*7*$Z365</f>
        <v>2450</v>
      </c>
      <c r="CJ365" s="6" t="n">
        <f aca="false">SUMIF($AH365:$CH365,"PR",Base!$B$5:$BB$5)*7*$Z365</f>
        <v>5292</v>
      </c>
      <c r="CK365" s="6"/>
      <c r="CL365" s="6"/>
    </row>
    <row r="366" customFormat="false" ht="13.8" hidden="false" customHeight="false" outlineLevel="0" collapsed="false">
      <c r="A366" s="7" t="s">
        <v>77</v>
      </c>
      <c r="B366" s="7" t="s">
        <v>78</v>
      </c>
      <c r="C366" s="7" t="s">
        <v>103</v>
      </c>
      <c r="D366" s="7" t="s">
        <v>1348</v>
      </c>
      <c r="E366" s="7" t="s">
        <v>1349</v>
      </c>
      <c r="F366" s="7" t="s">
        <v>17</v>
      </c>
      <c r="G366" s="7" t="s">
        <v>461</v>
      </c>
      <c r="H366" s="7" t="s">
        <v>462</v>
      </c>
      <c r="I366" s="7" t="s">
        <v>84</v>
      </c>
      <c r="J366" s="7" t="s">
        <v>85</v>
      </c>
      <c r="K366" s="8" t="n">
        <v>0</v>
      </c>
      <c r="L366" s="7"/>
      <c r="M366" s="8" t="n">
        <v>0</v>
      </c>
      <c r="N366" s="7"/>
      <c r="O366" s="7" t="s">
        <v>107</v>
      </c>
      <c r="P366" s="7" t="s">
        <v>108</v>
      </c>
      <c r="Q366" s="8" t="s">
        <v>1350</v>
      </c>
      <c r="R366" s="8" t="s">
        <v>1351</v>
      </c>
      <c r="S366" s="8" t="s">
        <v>347</v>
      </c>
      <c r="T366" s="8" t="s">
        <v>108</v>
      </c>
      <c r="U366" s="7" t="s">
        <v>87</v>
      </c>
      <c r="V366" s="7" t="s">
        <v>92</v>
      </c>
      <c r="W366" s="7"/>
      <c r="X366" s="7"/>
      <c r="Y366" s="7" t="s">
        <v>125</v>
      </c>
      <c r="Z366" s="8" t="s">
        <v>87</v>
      </c>
      <c r="AA366" s="7"/>
      <c r="AB366" s="7"/>
      <c r="AC366" s="7"/>
      <c r="AD366" s="7"/>
      <c r="AE366" s="8"/>
      <c r="AF366" s="9" t="s">
        <v>923</v>
      </c>
      <c r="AG366" s="9" t="s">
        <v>1127</v>
      </c>
      <c r="AH366" s="7" t="s">
        <v>98</v>
      </c>
      <c r="AI366" s="7" t="s">
        <v>98</v>
      </c>
      <c r="AJ366" s="7" t="s">
        <v>98</v>
      </c>
      <c r="AK366" s="7" t="s">
        <v>98</v>
      </c>
      <c r="AL366" s="7" t="s">
        <v>98</v>
      </c>
      <c r="AM366" s="7" t="s">
        <v>98</v>
      </c>
      <c r="AN366" s="7" t="s">
        <v>98</v>
      </c>
      <c r="AO366" s="7" t="s">
        <v>98</v>
      </c>
      <c r="AP366" s="7" t="s">
        <v>98</v>
      </c>
      <c r="AQ366" s="7" t="s">
        <v>98</v>
      </c>
      <c r="AR366" s="7" t="s">
        <v>98</v>
      </c>
      <c r="AS366" s="7" t="s">
        <v>98</v>
      </c>
      <c r="AT366" s="7" t="n">
        <v>35</v>
      </c>
      <c r="AU366" s="7" t="n">
        <v>35</v>
      </c>
      <c r="AV366" s="7" t="n">
        <v>35</v>
      </c>
      <c r="AW366" s="7" t="s">
        <v>98</v>
      </c>
      <c r="AX366" s="7" t="s">
        <v>98</v>
      </c>
      <c r="AY366" s="7" t="s">
        <v>98</v>
      </c>
      <c r="AZ366" s="7" t="s">
        <v>98</v>
      </c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 t="s">
        <v>97</v>
      </c>
      <c r="BN366" s="7" t="s">
        <v>97</v>
      </c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6" t="n">
        <f aca="false">SUMIF($AH366:$CH366,35,Base!$B$5:$BB$5)*7*$Z366</f>
        <v>105</v>
      </c>
      <c r="CJ366" s="6" t="n">
        <f aca="false">SUMIF($AH366:$CH366,"PR",Base!$B$5:$BB$5)*7*$Z366</f>
        <v>532</v>
      </c>
      <c r="CK366" s="6"/>
      <c r="CL366" s="6"/>
    </row>
    <row r="367" customFormat="false" ht="13.8" hidden="false" customHeight="false" outlineLevel="0" collapsed="false">
      <c r="A367" s="7" t="s">
        <v>77</v>
      </c>
      <c r="B367" s="7" t="s">
        <v>78</v>
      </c>
      <c r="C367" s="7" t="s">
        <v>103</v>
      </c>
      <c r="D367" s="7" t="s">
        <v>1348</v>
      </c>
      <c r="E367" s="7" t="s">
        <v>1349</v>
      </c>
      <c r="F367" s="7" t="s">
        <v>17</v>
      </c>
      <c r="G367" s="7" t="s">
        <v>461</v>
      </c>
      <c r="H367" s="7" t="s">
        <v>462</v>
      </c>
      <c r="I367" s="7" t="s">
        <v>84</v>
      </c>
      <c r="J367" s="7" t="s">
        <v>85</v>
      </c>
      <c r="K367" s="8" t="n">
        <v>0</v>
      </c>
      <c r="L367" s="7"/>
      <c r="M367" s="8" t="n">
        <v>0</v>
      </c>
      <c r="N367" s="7"/>
      <c r="O367" s="7" t="s">
        <v>107</v>
      </c>
      <c r="P367" s="7" t="s">
        <v>108</v>
      </c>
      <c r="Q367" s="8" t="s">
        <v>1350</v>
      </c>
      <c r="R367" s="8" t="s">
        <v>1351</v>
      </c>
      <c r="S367" s="8" t="s">
        <v>347</v>
      </c>
      <c r="T367" s="8" t="s">
        <v>108</v>
      </c>
      <c r="U367" s="7" t="s">
        <v>87</v>
      </c>
      <c r="V367" s="7" t="s">
        <v>92</v>
      </c>
      <c r="W367" s="7"/>
      <c r="X367" s="7"/>
      <c r="Y367" s="7" t="s">
        <v>93</v>
      </c>
      <c r="Z367" s="8" t="s">
        <v>87</v>
      </c>
      <c r="AA367" s="7"/>
      <c r="AB367" s="7"/>
      <c r="AC367" s="7"/>
      <c r="AD367" s="7"/>
      <c r="AE367" s="8"/>
      <c r="AF367" s="9" t="s">
        <v>923</v>
      </c>
      <c r="AG367" s="9" t="s">
        <v>1127</v>
      </c>
      <c r="AH367" s="7" t="s">
        <v>98</v>
      </c>
      <c r="AI367" s="7" t="s">
        <v>98</v>
      </c>
      <c r="AJ367" s="7" t="s">
        <v>98</v>
      </c>
      <c r="AK367" s="7" t="s">
        <v>98</v>
      </c>
      <c r="AL367" s="7" t="s">
        <v>98</v>
      </c>
      <c r="AM367" s="7" t="s">
        <v>98</v>
      </c>
      <c r="AN367" s="7" t="s">
        <v>98</v>
      </c>
      <c r="AO367" s="7" t="s">
        <v>98</v>
      </c>
      <c r="AP367" s="7" t="s">
        <v>98</v>
      </c>
      <c r="AQ367" s="7" t="s">
        <v>98</v>
      </c>
      <c r="AR367" s="7" t="s">
        <v>98</v>
      </c>
      <c r="AS367" s="7" t="s">
        <v>98</v>
      </c>
      <c r="AT367" s="7" t="n">
        <v>35</v>
      </c>
      <c r="AU367" s="7" t="n">
        <v>35</v>
      </c>
      <c r="AV367" s="7" t="n">
        <v>35</v>
      </c>
      <c r="AW367" s="7" t="s">
        <v>98</v>
      </c>
      <c r="AX367" s="7" t="s">
        <v>98</v>
      </c>
      <c r="AY367" s="7" t="s">
        <v>98</v>
      </c>
      <c r="AZ367" s="7" t="s">
        <v>98</v>
      </c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 t="s">
        <v>97</v>
      </c>
      <c r="BN367" s="7" t="s">
        <v>97</v>
      </c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6" t="n">
        <f aca="false">SUMIF($AH367:$CH367,35,Base!$B$5:$BB$5)*7*$Z367</f>
        <v>105</v>
      </c>
      <c r="CJ367" s="6" t="n">
        <f aca="false">SUMIF($AH367:$CH367,"PR",Base!$B$5:$BB$5)*7*$Z367</f>
        <v>532</v>
      </c>
      <c r="CK367" s="6"/>
      <c r="CL367" s="6"/>
    </row>
    <row r="368" customFormat="false" ht="13.8" hidden="false" customHeight="false" outlineLevel="0" collapsed="false">
      <c r="A368" s="7" t="s">
        <v>77</v>
      </c>
      <c r="B368" s="7" t="s">
        <v>78</v>
      </c>
      <c r="C368" s="7" t="s">
        <v>103</v>
      </c>
      <c r="D368" s="7" t="s">
        <v>1348</v>
      </c>
      <c r="E368" s="7" t="s">
        <v>1349</v>
      </c>
      <c r="F368" s="7" t="s">
        <v>17</v>
      </c>
      <c r="G368" s="7" t="s">
        <v>461</v>
      </c>
      <c r="H368" s="7" t="s">
        <v>462</v>
      </c>
      <c r="I368" s="7" t="s">
        <v>84</v>
      </c>
      <c r="J368" s="7" t="s">
        <v>85</v>
      </c>
      <c r="K368" s="8" t="n">
        <v>0</v>
      </c>
      <c r="L368" s="7"/>
      <c r="M368" s="8" t="n">
        <v>0</v>
      </c>
      <c r="N368" s="7"/>
      <c r="O368" s="7" t="s">
        <v>107</v>
      </c>
      <c r="P368" s="7" t="s">
        <v>108</v>
      </c>
      <c r="Q368" s="8" t="s">
        <v>1350</v>
      </c>
      <c r="R368" s="8" t="s">
        <v>1351</v>
      </c>
      <c r="S368" s="8" t="s">
        <v>347</v>
      </c>
      <c r="T368" s="8" t="s">
        <v>108</v>
      </c>
      <c r="U368" s="7" t="s">
        <v>87</v>
      </c>
      <c r="V368" s="7" t="s">
        <v>92</v>
      </c>
      <c r="W368" s="7"/>
      <c r="X368" s="7"/>
      <c r="Y368" s="7" t="s">
        <v>430</v>
      </c>
      <c r="Z368" s="8" t="s">
        <v>87</v>
      </c>
      <c r="AA368" s="7"/>
      <c r="AB368" s="7"/>
      <c r="AC368" s="7"/>
      <c r="AD368" s="7"/>
      <c r="AE368" s="8"/>
      <c r="AF368" s="9" t="s">
        <v>923</v>
      </c>
      <c r="AG368" s="9" t="s">
        <v>1127</v>
      </c>
      <c r="AH368" s="7" t="s">
        <v>98</v>
      </c>
      <c r="AI368" s="7" t="s">
        <v>98</v>
      </c>
      <c r="AJ368" s="7" t="s">
        <v>98</v>
      </c>
      <c r="AK368" s="7" t="s">
        <v>98</v>
      </c>
      <c r="AL368" s="7" t="s">
        <v>98</v>
      </c>
      <c r="AM368" s="7" t="s">
        <v>98</v>
      </c>
      <c r="AN368" s="7" t="s">
        <v>98</v>
      </c>
      <c r="AO368" s="7" t="s">
        <v>98</v>
      </c>
      <c r="AP368" s="7" t="s">
        <v>98</v>
      </c>
      <c r="AQ368" s="7" t="s">
        <v>98</v>
      </c>
      <c r="AR368" s="7" t="s">
        <v>98</v>
      </c>
      <c r="AS368" s="7" t="s">
        <v>98</v>
      </c>
      <c r="AT368" s="7" t="n">
        <v>35</v>
      </c>
      <c r="AU368" s="7" t="n">
        <v>35</v>
      </c>
      <c r="AV368" s="7" t="n">
        <v>35</v>
      </c>
      <c r="AW368" s="7" t="s">
        <v>98</v>
      </c>
      <c r="AX368" s="7" t="s">
        <v>98</v>
      </c>
      <c r="AY368" s="7" t="s">
        <v>98</v>
      </c>
      <c r="AZ368" s="7" t="s">
        <v>98</v>
      </c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 t="s">
        <v>97</v>
      </c>
      <c r="BN368" s="7" t="s">
        <v>97</v>
      </c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6" t="n">
        <f aca="false">SUMIF($AH368:$CH368,35,Base!$B$5:$BB$5)*7*$Z368</f>
        <v>105</v>
      </c>
      <c r="CJ368" s="6" t="n">
        <f aca="false">SUMIF($AH368:$CH368,"PR",Base!$B$5:$BB$5)*7*$Z368</f>
        <v>532</v>
      </c>
      <c r="CK368" s="6"/>
      <c r="CL368" s="6"/>
    </row>
    <row r="369" customFormat="false" ht="13.8" hidden="false" customHeight="false" outlineLevel="0" collapsed="false">
      <c r="A369" s="7" t="s">
        <v>77</v>
      </c>
      <c r="B369" s="7" t="s">
        <v>78</v>
      </c>
      <c r="C369" s="7" t="s">
        <v>103</v>
      </c>
      <c r="D369" s="7" t="s">
        <v>1352</v>
      </c>
      <c r="E369" s="7" t="s">
        <v>1353</v>
      </c>
      <c r="F369" s="7" t="s">
        <v>17</v>
      </c>
      <c r="G369" s="7" t="s">
        <v>461</v>
      </c>
      <c r="H369" s="7" t="s">
        <v>462</v>
      </c>
      <c r="I369" s="7" t="s">
        <v>84</v>
      </c>
      <c r="J369" s="7" t="s">
        <v>85</v>
      </c>
      <c r="K369" s="8" t="n">
        <v>0</v>
      </c>
      <c r="L369" s="7"/>
      <c r="M369" s="8" t="n">
        <v>0</v>
      </c>
      <c r="N369" s="7"/>
      <c r="O369" s="7" t="s">
        <v>107</v>
      </c>
      <c r="P369" s="7" t="s">
        <v>108</v>
      </c>
      <c r="Q369" s="8" t="s">
        <v>1145</v>
      </c>
      <c r="R369" s="8" t="s">
        <v>1354</v>
      </c>
      <c r="S369" s="8" t="s">
        <v>347</v>
      </c>
      <c r="T369" s="8" t="s">
        <v>108</v>
      </c>
      <c r="U369" s="7" t="s">
        <v>87</v>
      </c>
      <c r="V369" s="7" t="s">
        <v>92</v>
      </c>
      <c r="W369" s="7"/>
      <c r="X369" s="7"/>
      <c r="Y369" s="7" t="s">
        <v>93</v>
      </c>
      <c r="Z369" s="8" t="s">
        <v>87</v>
      </c>
      <c r="AA369" s="7"/>
      <c r="AB369" s="7"/>
      <c r="AC369" s="7"/>
      <c r="AD369" s="7"/>
      <c r="AE369" s="8"/>
      <c r="AF369" s="9" t="s">
        <v>1355</v>
      </c>
      <c r="AG369" s="9" t="s">
        <v>862</v>
      </c>
      <c r="AH369" s="7" t="s">
        <v>98</v>
      </c>
      <c r="AI369" s="7" t="s">
        <v>98</v>
      </c>
      <c r="AJ369" s="7" t="s">
        <v>98</v>
      </c>
      <c r="AK369" s="7" t="s">
        <v>98</v>
      </c>
      <c r="AL369" s="7" t="s">
        <v>98</v>
      </c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 t="s">
        <v>97</v>
      </c>
      <c r="BN369" s="7" t="s">
        <v>97</v>
      </c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6" t="n">
        <f aca="false">SUMIF($AH369:$CH369,35,Base!$B$5:$BB$5)*7*$Z369</f>
        <v>0</v>
      </c>
      <c r="CJ369" s="6" t="n">
        <f aca="false">SUMIF($AH369:$CH369,"PR",Base!$B$5:$BB$5)*7*$Z369</f>
        <v>168</v>
      </c>
      <c r="CK369" s="6"/>
      <c r="CL369" s="6"/>
    </row>
    <row r="370" customFormat="false" ht="13.8" hidden="false" customHeight="false" outlineLevel="0" collapsed="false">
      <c r="A370" s="7" t="s">
        <v>77</v>
      </c>
      <c r="B370" s="7" t="s">
        <v>78</v>
      </c>
      <c r="C370" s="7" t="s">
        <v>328</v>
      </c>
      <c r="D370" s="7" t="s">
        <v>1356</v>
      </c>
      <c r="E370" s="7" t="s">
        <v>1357</v>
      </c>
      <c r="F370" s="7" t="s">
        <v>17</v>
      </c>
      <c r="G370" s="7" t="s">
        <v>1358</v>
      </c>
      <c r="H370" s="7" t="s">
        <v>1359</v>
      </c>
      <c r="I370" s="7" t="s">
        <v>84</v>
      </c>
      <c r="J370" s="7" t="s">
        <v>85</v>
      </c>
      <c r="K370" s="8" t="n">
        <v>0</v>
      </c>
      <c r="L370" s="7"/>
      <c r="M370" s="8" t="n">
        <v>0</v>
      </c>
      <c r="N370" s="7"/>
      <c r="O370" s="7" t="s">
        <v>333</v>
      </c>
      <c r="P370" s="7" t="s">
        <v>124</v>
      </c>
      <c r="Q370" s="8" t="s">
        <v>1360</v>
      </c>
      <c r="R370" s="8" t="s">
        <v>1361</v>
      </c>
      <c r="S370" s="8" t="s">
        <v>325</v>
      </c>
      <c r="T370" s="8" t="s">
        <v>127</v>
      </c>
      <c r="U370" s="7" t="s">
        <v>87</v>
      </c>
      <c r="V370" s="7" t="s">
        <v>92</v>
      </c>
      <c r="W370" s="7"/>
      <c r="X370" s="7"/>
      <c r="Y370" s="7" t="s">
        <v>93</v>
      </c>
      <c r="Z370" s="8" t="s">
        <v>87</v>
      </c>
      <c r="AA370" s="7"/>
      <c r="AB370" s="7"/>
      <c r="AC370" s="7"/>
      <c r="AD370" s="7"/>
      <c r="AE370" s="8"/>
      <c r="AF370" s="9" t="s">
        <v>1362</v>
      </c>
      <c r="AG370" s="9" t="s">
        <v>1363</v>
      </c>
      <c r="AH370" s="7" t="s">
        <v>98</v>
      </c>
      <c r="AI370" s="7" t="s">
        <v>98</v>
      </c>
      <c r="AJ370" s="7" t="n">
        <v>35</v>
      </c>
      <c r="AK370" s="7" t="n">
        <v>35</v>
      </c>
      <c r="AL370" s="7" t="s">
        <v>98</v>
      </c>
      <c r="AM370" s="7" t="s">
        <v>98</v>
      </c>
      <c r="AN370" s="7" t="s">
        <v>98</v>
      </c>
      <c r="AO370" s="7" t="s">
        <v>98</v>
      </c>
      <c r="AP370" s="7" t="s">
        <v>98</v>
      </c>
      <c r="AQ370" s="7" t="s">
        <v>98</v>
      </c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 t="s">
        <v>97</v>
      </c>
      <c r="BN370" s="7" t="s">
        <v>97</v>
      </c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6" t="n">
        <f aca="false">SUMIF($AH370:$CH370,35,Base!$B$5:$BB$5)*7*$Z370</f>
        <v>70</v>
      </c>
      <c r="CJ370" s="6" t="n">
        <f aca="false">SUMIF($AH370:$CH370,"PR",Base!$B$5:$BB$5)*7*$Z370</f>
        <v>273</v>
      </c>
      <c r="CK370" s="6"/>
      <c r="CL370" s="6"/>
    </row>
    <row r="371" customFormat="false" ht="13.8" hidden="false" customHeight="false" outlineLevel="0" collapsed="false">
      <c r="A371" s="7" t="s">
        <v>77</v>
      </c>
      <c r="B371" s="7" t="s">
        <v>78</v>
      </c>
      <c r="C371" s="7" t="s">
        <v>328</v>
      </c>
      <c r="D371" s="7" t="s">
        <v>1356</v>
      </c>
      <c r="E371" s="7" t="s">
        <v>1357</v>
      </c>
      <c r="F371" s="7" t="s">
        <v>17</v>
      </c>
      <c r="G371" s="7" t="s">
        <v>1358</v>
      </c>
      <c r="H371" s="7" t="s">
        <v>1359</v>
      </c>
      <c r="I371" s="7" t="s">
        <v>84</v>
      </c>
      <c r="J371" s="7" t="s">
        <v>85</v>
      </c>
      <c r="K371" s="8" t="n">
        <v>0</v>
      </c>
      <c r="L371" s="7"/>
      <c r="M371" s="8" t="n">
        <v>0</v>
      </c>
      <c r="N371" s="7"/>
      <c r="O371" s="7" t="s">
        <v>333</v>
      </c>
      <c r="P371" s="7" t="s">
        <v>124</v>
      </c>
      <c r="Q371" s="8" t="s">
        <v>1360</v>
      </c>
      <c r="R371" s="8" t="s">
        <v>1361</v>
      </c>
      <c r="S371" s="8" t="s">
        <v>325</v>
      </c>
      <c r="T371" s="8" t="s">
        <v>127</v>
      </c>
      <c r="U371" s="7" t="s">
        <v>87</v>
      </c>
      <c r="V371" s="7" t="s">
        <v>92</v>
      </c>
      <c r="W371" s="7"/>
      <c r="X371" s="7"/>
      <c r="Y371" s="7" t="s">
        <v>101</v>
      </c>
      <c r="Z371" s="8" t="s">
        <v>87</v>
      </c>
      <c r="AA371" s="7"/>
      <c r="AB371" s="7"/>
      <c r="AC371" s="7"/>
      <c r="AD371" s="7"/>
      <c r="AE371" s="8"/>
      <c r="AF371" s="9" t="s">
        <v>1362</v>
      </c>
      <c r="AG371" s="9" t="s">
        <v>1363</v>
      </c>
      <c r="AH371" s="7" t="s">
        <v>98</v>
      </c>
      <c r="AI371" s="7" t="s">
        <v>98</v>
      </c>
      <c r="AJ371" s="7" t="n">
        <v>35</v>
      </c>
      <c r="AK371" s="7" t="n">
        <v>35</v>
      </c>
      <c r="AL371" s="7" t="s">
        <v>98</v>
      </c>
      <c r="AM371" s="7" t="s">
        <v>98</v>
      </c>
      <c r="AN371" s="7" t="s">
        <v>98</v>
      </c>
      <c r="AO371" s="7" t="s">
        <v>98</v>
      </c>
      <c r="AP371" s="7" t="s">
        <v>98</v>
      </c>
      <c r="AQ371" s="7" t="s">
        <v>98</v>
      </c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 t="s">
        <v>97</v>
      </c>
      <c r="BN371" s="7" t="s">
        <v>97</v>
      </c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6" t="n">
        <f aca="false">SUMIF($AH371:$CH371,35,Base!$B$5:$BB$5)*7*$Z371</f>
        <v>70</v>
      </c>
      <c r="CJ371" s="6" t="n">
        <f aca="false">SUMIF($AH371:$CH371,"PR",Base!$B$5:$BB$5)*7*$Z371</f>
        <v>273</v>
      </c>
      <c r="CK371" s="6"/>
      <c r="CL371" s="6"/>
    </row>
    <row r="372" customFormat="false" ht="13.8" hidden="false" customHeight="false" outlineLevel="0" collapsed="false">
      <c r="A372" s="7" t="s">
        <v>77</v>
      </c>
      <c r="B372" s="7" t="s">
        <v>78</v>
      </c>
      <c r="C372" s="7" t="s">
        <v>328</v>
      </c>
      <c r="D372" s="7" t="s">
        <v>1356</v>
      </c>
      <c r="E372" s="7" t="s">
        <v>1357</v>
      </c>
      <c r="F372" s="7" t="s">
        <v>17</v>
      </c>
      <c r="G372" s="7" t="s">
        <v>1358</v>
      </c>
      <c r="H372" s="7" t="s">
        <v>1359</v>
      </c>
      <c r="I372" s="7" t="s">
        <v>84</v>
      </c>
      <c r="J372" s="7" t="s">
        <v>85</v>
      </c>
      <c r="K372" s="8" t="n">
        <v>0</v>
      </c>
      <c r="L372" s="7"/>
      <c r="M372" s="8" t="n">
        <v>0</v>
      </c>
      <c r="N372" s="7"/>
      <c r="O372" s="7" t="s">
        <v>333</v>
      </c>
      <c r="P372" s="7" t="s">
        <v>124</v>
      </c>
      <c r="Q372" s="8" t="s">
        <v>1360</v>
      </c>
      <c r="R372" s="8" t="s">
        <v>1361</v>
      </c>
      <c r="S372" s="8" t="s">
        <v>325</v>
      </c>
      <c r="T372" s="8" t="s">
        <v>127</v>
      </c>
      <c r="U372" s="7" t="s">
        <v>87</v>
      </c>
      <c r="V372" s="7" t="s">
        <v>92</v>
      </c>
      <c r="W372" s="7"/>
      <c r="X372" s="7"/>
      <c r="Y372" s="7" t="s">
        <v>112</v>
      </c>
      <c r="Z372" s="8" t="s">
        <v>87</v>
      </c>
      <c r="AA372" s="7"/>
      <c r="AB372" s="7"/>
      <c r="AC372" s="7"/>
      <c r="AD372" s="7"/>
      <c r="AE372" s="8"/>
      <c r="AF372" s="9" t="s">
        <v>1362</v>
      </c>
      <c r="AG372" s="9" t="s">
        <v>1363</v>
      </c>
      <c r="AH372" s="7" t="s">
        <v>98</v>
      </c>
      <c r="AI372" s="7" t="s">
        <v>98</v>
      </c>
      <c r="AJ372" s="7" t="n">
        <v>35</v>
      </c>
      <c r="AK372" s="7" t="n">
        <v>35</v>
      </c>
      <c r="AL372" s="7" t="s">
        <v>98</v>
      </c>
      <c r="AM372" s="7" t="s">
        <v>98</v>
      </c>
      <c r="AN372" s="7" t="s">
        <v>98</v>
      </c>
      <c r="AO372" s="7" t="s">
        <v>98</v>
      </c>
      <c r="AP372" s="7" t="s">
        <v>98</v>
      </c>
      <c r="AQ372" s="7" t="s">
        <v>98</v>
      </c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 t="s">
        <v>97</v>
      </c>
      <c r="BN372" s="7" t="s">
        <v>97</v>
      </c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6" t="n">
        <f aca="false">SUMIF($AH372:$CH372,35,Base!$B$5:$BB$5)*7*$Z372</f>
        <v>70</v>
      </c>
      <c r="CJ372" s="6" t="n">
        <f aca="false">SUMIF($AH372:$CH372,"PR",Base!$B$5:$BB$5)*7*$Z372</f>
        <v>273</v>
      </c>
      <c r="CK372" s="6"/>
      <c r="CL372" s="6"/>
    </row>
    <row r="373" customFormat="false" ht="13.8" hidden="false" customHeight="false" outlineLevel="0" collapsed="false">
      <c r="A373" s="7" t="s">
        <v>77</v>
      </c>
      <c r="B373" s="7" t="s">
        <v>78</v>
      </c>
      <c r="C373" s="7" t="s">
        <v>328</v>
      </c>
      <c r="D373" s="7" t="s">
        <v>1356</v>
      </c>
      <c r="E373" s="7" t="s">
        <v>1357</v>
      </c>
      <c r="F373" s="7" t="s">
        <v>17</v>
      </c>
      <c r="G373" s="7" t="s">
        <v>1358</v>
      </c>
      <c r="H373" s="7" t="s">
        <v>1359</v>
      </c>
      <c r="I373" s="7" t="s">
        <v>84</v>
      </c>
      <c r="J373" s="7" t="s">
        <v>85</v>
      </c>
      <c r="K373" s="8" t="n">
        <v>0</v>
      </c>
      <c r="L373" s="7"/>
      <c r="M373" s="8" t="n">
        <v>0</v>
      </c>
      <c r="N373" s="7"/>
      <c r="O373" s="7" t="s">
        <v>333</v>
      </c>
      <c r="P373" s="7" t="s">
        <v>124</v>
      </c>
      <c r="Q373" s="8" t="s">
        <v>1360</v>
      </c>
      <c r="R373" s="8" t="s">
        <v>1361</v>
      </c>
      <c r="S373" s="8" t="s">
        <v>325</v>
      </c>
      <c r="T373" s="8" t="s">
        <v>127</v>
      </c>
      <c r="U373" s="7" t="s">
        <v>87</v>
      </c>
      <c r="V373" s="7" t="s">
        <v>92</v>
      </c>
      <c r="W373" s="7"/>
      <c r="X373" s="7"/>
      <c r="Y373" s="7" t="s">
        <v>102</v>
      </c>
      <c r="Z373" s="8" t="s">
        <v>87</v>
      </c>
      <c r="AA373" s="7"/>
      <c r="AB373" s="7"/>
      <c r="AC373" s="7"/>
      <c r="AD373" s="7"/>
      <c r="AE373" s="8"/>
      <c r="AF373" s="9" t="s">
        <v>1362</v>
      </c>
      <c r="AG373" s="9" t="s">
        <v>1363</v>
      </c>
      <c r="AH373" s="7" t="s">
        <v>98</v>
      </c>
      <c r="AI373" s="7" t="s">
        <v>98</v>
      </c>
      <c r="AJ373" s="7" t="n">
        <v>35</v>
      </c>
      <c r="AK373" s="7" t="n">
        <v>35</v>
      </c>
      <c r="AL373" s="7" t="s">
        <v>98</v>
      </c>
      <c r="AM373" s="7" t="s">
        <v>98</v>
      </c>
      <c r="AN373" s="7" t="s">
        <v>98</v>
      </c>
      <c r="AO373" s="7" t="s">
        <v>98</v>
      </c>
      <c r="AP373" s="7" t="s">
        <v>98</v>
      </c>
      <c r="AQ373" s="7" t="s">
        <v>98</v>
      </c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 t="s">
        <v>97</v>
      </c>
      <c r="BN373" s="7" t="s">
        <v>97</v>
      </c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6" t="n">
        <f aca="false">SUMIF($AH373:$CH373,35,Base!$B$5:$BB$5)*7*$Z373</f>
        <v>70</v>
      </c>
      <c r="CJ373" s="6" t="n">
        <f aca="false">SUMIF($AH373:$CH373,"PR",Base!$B$5:$BB$5)*7*$Z373</f>
        <v>273</v>
      </c>
      <c r="CK373" s="6"/>
      <c r="CL373" s="6"/>
    </row>
    <row r="374" customFormat="false" ht="13.8" hidden="false" customHeight="false" outlineLevel="0" collapsed="false">
      <c r="A374" s="7" t="s">
        <v>77</v>
      </c>
      <c r="B374" s="7" t="s">
        <v>78</v>
      </c>
      <c r="C374" s="7" t="s">
        <v>328</v>
      </c>
      <c r="D374" s="7" t="s">
        <v>1356</v>
      </c>
      <c r="E374" s="7" t="s">
        <v>1357</v>
      </c>
      <c r="F374" s="7" t="s">
        <v>17</v>
      </c>
      <c r="G374" s="7" t="s">
        <v>1358</v>
      </c>
      <c r="H374" s="7" t="s">
        <v>1359</v>
      </c>
      <c r="I374" s="7" t="s">
        <v>84</v>
      </c>
      <c r="J374" s="7" t="s">
        <v>85</v>
      </c>
      <c r="K374" s="8" t="n">
        <v>0</v>
      </c>
      <c r="L374" s="7"/>
      <c r="M374" s="8" t="n">
        <v>0</v>
      </c>
      <c r="N374" s="7"/>
      <c r="O374" s="7" t="s">
        <v>333</v>
      </c>
      <c r="P374" s="7" t="s">
        <v>124</v>
      </c>
      <c r="Q374" s="8" t="s">
        <v>1360</v>
      </c>
      <c r="R374" s="8" t="s">
        <v>1361</v>
      </c>
      <c r="S374" s="8" t="s">
        <v>325</v>
      </c>
      <c r="T374" s="8" t="s">
        <v>127</v>
      </c>
      <c r="U374" s="7" t="s">
        <v>87</v>
      </c>
      <c r="V374" s="7" t="s">
        <v>92</v>
      </c>
      <c r="W374" s="7"/>
      <c r="X374" s="7"/>
      <c r="Y374" s="7" t="s">
        <v>99</v>
      </c>
      <c r="Z374" s="8" t="s">
        <v>178</v>
      </c>
      <c r="AA374" s="7"/>
      <c r="AB374" s="7"/>
      <c r="AC374" s="7"/>
      <c r="AD374" s="7"/>
      <c r="AE374" s="8"/>
      <c r="AF374" s="9" t="s">
        <v>1362</v>
      </c>
      <c r="AG374" s="9" t="s">
        <v>1363</v>
      </c>
      <c r="AH374" s="7" t="s">
        <v>98</v>
      </c>
      <c r="AI374" s="7" t="s">
        <v>98</v>
      </c>
      <c r="AJ374" s="7" t="n">
        <v>35</v>
      </c>
      <c r="AK374" s="7" t="n">
        <v>35</v>
      </c>
      <c r="AL374" s="7" t="s">
        <v>98</v>
      </c>
      <c r="AM374" s="7" t="s">
        <v>98</v>
      </c>
      <c r="AN374" s="7" t="s">
        <v>98</v>
      </c>
      <c r="AO374" s="7" t="s">
        <v>98</v>
      </c>
      <c r="AP374" s="7" t="s">
        <v>98</v>
      </c>
      <c r="AQ374" s="7" t="s">
        <v>98</v>
      </c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 t="s">
        <v>97</v>
      </c>
      <c r="BN374" s="7" t="s">
        <v>97</v>
      </c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6" t="n">
        <f aca="false">SUMIF($AH374:$CH374,35,Base!$B$5:$BB$5)*7*$Z374</f>
        <v>350</v>
      </c>
      <c r="CJ374" s="6" t="n">
        <f aca="false">SUMIF($AH374:$CH374,"PR",Base!$B$5:$BB$5)*7*$Z374</f>
        <v>1365</v>
      </c>
      <c r="CK374" s="6"/>
      <c r="CL374" s="6"/>
    </row>
    <row r="375" customFormat="false" ht="13.8" hidden="false" customHeight="false" outlineLevel="0" collapsed="false">
      <c r="A375" s="7" t="s">
        <v>77</v>
      </c>
      <c r="B375" s="7" t="s">
        <v>78</v>
      </c>
      <c r="C375" s="7" t="s">
        <v>118</v>
      </c>
      <c r="D375" s="7" t="s">
        <v>1364</v>
      </c>
      <c r="E375" s="7" t="s">
        <v>1365</v>
      </c>
      <c r="F375" s="7" t="s">
        <v>17</v>
      </c>
      <c r="G375" s="7" t="s">
        <v>1211</v>
      </c>
      <c r="H375" s="7" t="s">
        <v>1218</v>
      </c>
      <c r="I375" s="7" t="s">
        <v>84</v>
      </c>
      <c r="J375" s="7" t="s">
        <v>85</v>
      </c>
      <c r="K375" s="8" t="n">
        <v>0</v>
      </c>
      <c r="L375" s="7"/>
      <c r="M375" s="8" t="n">
        <v>0</v>
      </c>
      <c r="N375" s="7"/>
      <c r="O375" s="7" t="s">
        <v>317</v>
      </c>
      <c r="P375" s="7" t="s">
        <v>178</v>
      </c>
      <c r="Q375" s="8" t="s">
        <v>1366</v>
      </c>
      <c r="R375" s="8" t="s">
        <v>1367</v>
      </c>
      <c r="S375" s="8" t="s">
        <v>325</v>
      </c>
      <c r="T375" s="8" t="s">
        <v>127</v>
      </c>
      <c r="U375" s="7" t="s">
        <v>87</v>
      </c>
      <c r="V375" s="7" t="s">
        <v>92</v>
      </c>
      <c r="W375" s="7"/>
      <c r="X375" s="7"/>
      <c r="Y375" s="7" t="s">
        <v>93</v>
      </c>
      <c r="Z375" s="8" t="s">
        <v>155</v>
      </c>
      <c r="AA375" s="7"/>
      <c r="AB375" s="7"/>
      <c r="AC375" s="7"/>
      <c r="AD375" s="7"/>
      <c r="AE375" s="8"/>
      <c r="AF375" s="9" t="s">
        <v>1362</v>
      </c>
      <c r="AG375" s="9" t="s">
        <v>1368</v>
      </c>
      <c r="AH375" s="7" t="s">
        <v>98</v>
      </c>
      <c r="AI375" s="7" t="s">
        <v>98</v>
      </c>
      <c r="AJ375" s="7" t="n">
        <v>35</v>
      </c>
      <c r="AK375" s="7" t="n">
        <v>35</v>
      </c>
      <c r="AL375" s="7" t="s">
        <v>98</v>
      </c>
      <c r="AM375" s="7" t="s">
        <v>98</v>
      </c>
      <c r="AN375" s="7" t="s">
        <v>98</v>
      </c>
      <c r="AO375" s="7" t="s">
        <v>98</v>
      </c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 t="s">
        <v>97</v>
      </c>
      <c r="BN375" s="7" t="s">
        <v>97</v>
      </c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6" t="n">
        <f aca="false">SUMIF($AH375:$CH375,35,Base!$B$5:$BB$5)*7*$Z375</f>
        <v>210</v>
      </c>
      <c r="CJ375" s="6" t="n">
        <f aca="false">SUMIF($AH375:$CH375,"PR",Base!$B$5:$BB$5)*7*$Z375</f>
        <v>609</v>
      </c>
      <c r="CK375" s="6"/>
      <c r="CL375" s="6"/>
    </row>
    <row r="376" customFormat="false" ht="13.8" hidden="false" customHeight="false" outlineLevel="0" collapsed="false">
      <c r="A376" s="7" t="s">
        <v>77</v>
      </c>
      <c r="B376" s="7" t="s">
        <v>78</v>
      </c>
      <c r="C376" s="7" t="s">
        <v>118</v>
      </c>
      <c r="D376" s="7" t="s">
        <v>1364</v>
      </c>
      <c r="E376" s="7" t="s">
        <v>1365</v>
      </c>
      <c r="F376" s="7" t="s">
        <v>17</v>
      </c>
      <c r="G376" s="7" t="s">
        <v>1211</v>
      </c>
      <c r="H376" s="7" t="s">
        <v>1218</v>
      </c>
      <c r="I376" s="7" t="s">
        <v>84</v>
      </c>
      <c r="J376" s="7" t="s">
        <v>85</v>
      </c>
      <c r="K376" s="8" t="n">
        <v>0</v>
      </c>
      <c r="L376" s="7"/>
      <c r="M376" s="8" t="n">
        <v>0</v>
      </c>
      <c r="N376" s="7"/>
      <c r="O376" s="7" t="s">
        <v>317</v>
      </c>
      <c r="P376" s="7" t="s">
        <v>178</v>
      </c>
      <c r="Q376" s="8" t="s">
        <v>1366</v>
      </c>
      <c r="R376" s="8" t="s">
        <v>1367</v>
      </c>
      <c r="S376" s="8" t="s">
        <v>325</v>
      </c>
      <c r="T376" s="8" t="s">
        <v>127</v>
      </c>
      <c r="U376" s="7" t="s">
        <v>87</v>
      </c>
      <c r="V376" s="7" t="s">
        <v>92</v>
      </c>
      <c r="W376" s="7"/>
      <c r="X376" s="7"/>
      <c r="Y376" s="7" t="s">
        <v>101</v>
      </c>
      <c r="Z376" s="8" t="s">
        <v>87</v>
      </c>
      <c r="AA376" s="7"/>
      <c r="AB376" s="7"/>
      <c r="AC376" s="7"/>
      <c r="AD376" s="7"/>
      <c r="AE376" s="8"/>
      <c r="AF376" s="9" t="s">
        <v>1362</v>
      </c>
      <c r="AG376" s="9" t="s">
        <v>1368</v>
      </c>
      <c r="AH376" s="7" t="s">
        <v>98</v>
      </c>
      <c r="AI376" s="7" t="s">
        <v>98</v>
      </c>
      <c r="AJ376" s="7" t="n">
        <v>35</v>
      </c>
      <c r="AK376" s="7" t="n">
        <v>35</v>
      </c>
      <c r="AL376" s="7" t="s">
        <v>98</v>
      </c>
      <c r="AM376" s="7" t="s">
        <v>98</v>
      </c>
      <c r="AN376" s="7" t="s">
        <v>98</v>
      </c>
      <c r="AO376" s="7" t="s">
        <v>98</v>
      </c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 t="s">
        <v>97</v>
      </c>
      <c r="BN376" s="7" t="s">
        <v>97</v>
      </c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6" t="n">
        <f aca="false">SUMIF($AH376:$CH376,35,Base!$B$5:$BB$5)*7*$Z376</f>
        <v>70</v>
      </c>
      <c r="CJ376" s="6" t="n">
        <f aca="false">SUMIF($AH376:$CH376,"PR",Base!$B$5:$BB$5)*7*$Z376</f>
        <v>203</v>
      </c>
      <c r="CK376" s="6"/>
      <c r="CL376" s="6"/>
    </row>
    <row r="377" customFormat="false" ht="13.8" hidden="false" customHeight="false" outlineLevel="0" collapsed="false">
      <c r="A377" s="7" t="s">
        <v>77</v>
      </c>
      <c r="B377" s="7" t="s">
        <v>78</v>
      </c>
      <c r="C377" s="7" t="s">
        <v>118</v>
      </c>
      <c r="D377" s="7" t="s">
        <v>1364</v>
      </c>
      <c r="E377" s="7" t="s">
        <v>1365</v>
      </c>
      <c r="F377" s="7" t="s">
        <v>17</v>
      </c>
      <c r="G377" s="7" t="s">
        <v>1211</v>
      </c>
      <c r="H377" s="7" t="s">
        <v>1218</v>
      </c>
      <c r="I377" s="7" t="s">
        <v>84</v>
      </c>
      <c r="J377" s="7" t="s">
        <v>85</v>
      </c>
      <c r="K377" s="8" t="n">
        <v>0</v>
      </c>
      <c r="L377" s="7"/>
      <c r="M377" s="8" t="n">
        <v>0</v>
      </c>
      <c r="N377" s="7"/>
      <c r="O377" s="7" t="s">
        <v>317</v>
      </c>
      <c r="P377" s="7" t="s">
        <v>178</v>
      </c>
      <c r="Q377" s="8" t="s">
        <v>1366</v>
      </c>
      <c r="R377" s="8" t="s">
        <v>1367</v>
      </c>
      <c r="S377" s="8" t="s">
        <v>325</v>
      </c>
      <c r="T377" s="8" t="s">
        <v>127</v>
      </c>
      <c r="U377" s="7" t="s">
        <v>87</v>
      </c>
      <c r="V377" s="7" t="s">
        <v>92</v>
      </c>
      <c r="W377" s="7"/>
      <c r="X377" s="7"/>
      <c r="Y377" s="7" t="s">
        <v>112</v>
      </c>
      <c r="Z377" s="8" t="s">
        <v>87</v>
      </c>
      <c r="AA377" s="7"/>
      <c r="AB377" s="7"/>
      <c r="AC377" s="7"/>
      <c r="AD377" s="7"/>
      <c r="AE377" s="8"/>
      <c r="AF377" s="9" t="s">
        <v>1362</v>
      </c>
      <c r="AG377" s="9" t="s">
        <v>1368</v>
      </c>
      <c r="AH377" s="7" t="s">
        <v>98</v>
      </c>
      <c r="AI377" s="7" t="s">
        <v>98</v>
      </c>
      <c r="AJ377" s="7" t="n">
        <v>35</v>
      </c>
      <c r="AK377" s="7" t="n">
        <v>35</v>
      </c>
      <c r="AL377" s="7" t="s">
        <v>98</v>
      </c>
      <c r="AM377" s="7" t="s">
        <v>98</v>
      </c>
      <c r="AN377" s="7" t="s">
        <v>98</v>
      </c>
      <c r="AO377" s="7" t="s">
        <v>98</v>
      </c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 t="s">
        <v>97</v>
      </c>
      <c r="BN377" s="7" t="s">
        <v>97</v>
      </c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6" t="n">
        <f aca="false">SUMIF($AH377:$CH377,35,Base!$B$5:$BB$5)*7*$Z377</f>
        <v>70</v>
      </c>
      <c r="CJ377" s="6" t="n">
        <f aca="false">SUMIF($AH377:$CH377,"PR",Base!$B$5:$BB$5)*7*$Z377</f>
        <v>203</v>
      </c>
      <c r="CK377" s="6"/>
      <c r="CL377" s="6"/>
    </row>
    <row r="378" customFormat="false" ht="13.8" hidden="false" customHeight="false" outlineLevel="0" collapsed="false">
      <c r="A378" s="7" t="s">
        <v>77</v>
      </c>
      <c r="B378" s="7" t="s">
        <v>78</v>
      </c>
      <c r="C378" s="7" t="s">
        <v>118</v>
      </c>
      <c r="D378" s="7" t="s">
        <v>1364</v>
      </c>
      <c r="E378" s="7" t="s">
        <v>1365</v>
      </c>
      <c r="F378" s="7" t="s">
        <v>17</v>
      </c>
      <c r="G378" s="7" t="s">
        <v>1211</v>
      </c>
      <c r="H378" s="7" t="s">
        <v>1218</v>
      </c>
      <c r="I378" s="7" t="s">
        <v>84</v>
      </c>
      <c r="J378" s="7" t="s">
        <v>85</v>
      </c>
      <c r="K378" s="8" t="n">
        <v>0</v>
      </c>
      <c r="L378" s="7"/>
      <c r="M378" s="8" t="n">
        <v>0</v>
      </c>
      <c r="N378" s="7"/>
      <c r="O378" s="7" t="s">
        <v>317</v>
      </c>
      <c r="P378" s="7" t="s">
        <v>178</v>
      </c>
      <c r="Q378" s="8" t="s">
        <v>1366</v>
      </c>
      <c r="R378" s="8" t="s">
        <v>1367</v>
      </c>
      <c r="S378" s="8" t="s">
        <v>325</v>
      </c>
      <c r="T378" s="8" t="s">
        <v>127</v>
      </c>
      <c r="U378" s="7" t="s">
        <v>87</v>
      </c>
      <c r="V378" s="7" t="s">
        <v>92</v>
      </c>
      <c r="W378" s="7"/>
      <c r="X378" s="7"/>
      <c r="Y378" s="7" t="s">
        <v>102</v>
      </c>
      <c r="Z378" s="8" t="s">
        <v>87</v>
      </c>
      <c r="AA378" s="7"/>
      <c r="AB378" s="7"/>
      <c r="AC378" s="7"/>
      <c r="AD378" s="7"/>
      <c r="AE378" s="8"/>
      <c r="AF378" s="9" t="s">
        <v>1362</v>
      </c>
      <c r="AG378" s="9" t="s">
        <v>1368</v>
      </c>
      <c r="AH378" s="7" t="s">
        <v>98</v>
      </c>
      <c r="AI378" s="7" t="s">
        <v>98</v>
      </c>
      <c r="AJ378" s="7" t="n">
        <v>35</v>
      </c>
      <c r="AK378" s="7" t="n">
        <v>35</v>
      </c>
      <c r="AL378" s="7" t="s">
        <v>98</v>
      </c>
      <c r="AM378" s="7" t="s">
        <v>98</v>
      </c>
      <c r="AN378" s="7" t="s">
        <v>98</v>
      </c>
      <c r="AO378" s="7" t="s">
        <v>98</v>
      </c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 t="s">
        <v>97</v>
      </c>
      <c r="BN378" s="7" t="s">
        <v>97</v>
      </c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6" t="n">
        <f aca="false">SUMIF($AH378:$CH378,35,Base!$B$5:$BB$5)*7*$Z378</f>
        <v>70</v>
      </c>
      <c r="CJ378" s="6" t="n">
        <f aca="false">SUMIF($AH378:$CH378,"PR",Base!$B$5:$BB$5)*7*$Z378</f>
        <v>203</v>
      </c>
      <c r="CK378" s="6"/>
      <c r="CL378" s="6"/>
    </row>
    <row r="379" customFormat="false" ht="13.8" hidden="false" customHeight="false" outlineLevel="0" collapsed="false">
      <c r="A379" s="7" t="s">
        <v>77</v>
      </c>
      <c r="B379" s="7" t="s">
        <v>78</v>
      </c>
      <c r="C379" s="7" t="s">
        <v>118</v>
      </c>
      <c r="D379" s="7" t="s">
        <v>1364</v>
      </c>
      <c r="E379" s="7" t="s">
        <v>1365</v>
      </c>
      <c r="F379" s="7" t="s">
        <v>17</v>
      </c>
      <c r="G379" s="7" t="s">
        <v>1211</v>
      </c>
      <c r="H379" s="7" t="s">
        <v>1218</v>
      </c>
      <c r="I379" s="7" t="s">
        <v>84</v>
      </c>
      <c r="J379" s="7" t="s">
        <v>85</v>
      </c>
      <c r="K379" s="8" t="n">
        <v>0</v>
      </c>
      <c r="L379" s="7"/>
      <c r="M379" s="8" t="n">
        <v>0</v>
      </c>
      <c r="N379" s="7"/>
      <c r="O379" s="7" t="s">
        <v>317</v>
      </c>
      <c r="P379" s="7" t="s">
        <v>178</v>
      </c>
      <c r="Q379" s="8" t="s">
        <v>1366</v>
      </c>
      <c r="R379" s="8" t="s">
        <v>1367</v>
      </c>
      <c r="S379" s="8" t="s">
        <v>325</v>
      </c>
      <c r="T379" s="8" t="s">
        <v>127</v>
      </c>
      <c r="U379" s="7" t="s">
        <v>87</v>
      </c>
      <c r="V379" s="7" t="s">
        <v>92</v>
      </c>
      <c r="W379" s="7"/>
      <c r="X379" s="7"/>
      <c r="Y379" s="7" t="s">
        <v>99</v>
      </c>
      <c r="Z379" s="8" t="s">
        <v>127</v>
      </c>
      <c r="AA379" s="7"/>
      <c r="AB379" s="7"/>
      <c r="AC379" s="7"/>
      <c r="AD379" s="7"/>
      <c r="AE379" s="8"/>
      <c r="AF379" s="9" t="s">
        <v>1362</v>
      </c>
      <c r="AG379" s="9" t="s">
        <v>1368</v>
      </c>
      <c r="AH379" s="7" t="s">
        <v>98</v>
      </c>
      <c r="AI379" s="7" t="s">
        <v>98</v>
      </c>
      <c r="AJ379" s="7" t="n">
        <v>35</v>
      </c>
      <c r="AK379" s="7" t="n">
        <v>35</v>
      </c>
      <c r="AL379" s="7" t="s">
        <v>98</v>
      </c>
      <c r="AM379" s="7" t="s">
        <v>98</v>
      </c>
      <c r="AN379" s="7" t="s">
        <v>98</v>
      </c>
      <c r="AO379" s="7" t="s">
        <v>98</v>
      </c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 t="s">
        <v>97</v>
      </c>
      <c r="BN379" s="7" t="s">
        <v>97</v>
      </c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6" t="n">
        <f aca="false">SUMIF($AH379:$CH379,35,Base!$B$5:$BB$5)*7*$Z379</f>
        <v>280</v>
      </c>
      <c r="CJ379" s="6" t="n">
        <f aca="false">SUMIF($AH379:$CH379,"PR",Base!$B$5:$BB$5)*7*$Z379</f>
        <v>812</v>
      </c>
      <c r="CK379" s="6"/>
      <c r="CL379" s="6"/>
    </row>
    <row r="380" customFormat="false" ht="13.8" hidden="false" customHeight="false" outlineLevel="0" collapsed="false">
      <c r="A380" s="7" t="s">
        <v>77</v>
      </c>
      <c r="B380" s="7" t="s">
        <v>78</v>
      </c>
      <c r="C380" s="7" t="s">
        <v>289</v>
      </c>
      <c r="D380" s="7" t="s">
        <v>1369</v>
      </c>
      <c r="E380" s="7" t="s">
        <v>1370</v>
      </c>
      <c r="F380" s="7" t="s">
        <v>17</v>
      </c>
      <c r="G380" s="7" t="s">
        <v>1198</v>
      </c>
      <c r="H380" s="7" t="s">
        <v>1371</v>
      </c>
      <c r="I380" s="7" t="s">
        <v>84</v>
      </c>
      <c r="J380" s="7" t="s">
        <v>85</v>
      </c>
      <c r="K380" s="8" t="n">
        <v>0</v>
      </c>
      <c r="L380" s="7"/>
      <c r="M380" s="8" t="n">
        <v>0</v>
      </c>
      <c r="N380" s="7"/>
      <c r="O380" s="7" t="s">
        <v>294</v>
      </c>
      <c r="P380" s="7" t="s">
        <v>108</v>
      </c>
      <c r="Q380" s="8" t="s">
        <v>1372</v>
      </c>
      <c r="R380" s="8" t="s">
        <v>1373</v>
      </c>
      <c r="S380" s="8" t="s">
        <v>325</v>
      </c>
      <c r="T380" s="8" t="s">
        <v>127</v>
      </c>
      <c r="U380" s="7" t="s">
        <v>87</v>
      </c>
      <c r="V380" s="7" t="s">
        <v>92</v>
      </c>
      <c r="W380" s="7"/>
      <c r="X380" s="7"/>
      <c r="Y380" s="7" t="s">
        <v>93</v>
      </c>
      <c r="Z380" s="8" t="s">
        <v>127</v>
      </c>
      <c r="AA380" s="7"/>
      <c r="AB380" s="7"/>
      <c r="AC380" s="7"/>
      <c r="AD380" s="7"/>
      <c r="AE380" s="8"/>
      <c r="AF380" s="9" t="s">
        <v>1362</v>
      </c>
      <c r="AG380" s="9" t="s">
        <v>1340</v>
      </c>
      <c r="AH380" s="7" t="s">
        <v>98</v>
      </c>
      <c r="AI380" s="7" t="s">
        <v>98</v>
      </c>
      <c r="AJ380" s="7" t="s">
        <v>98</v>
      </c>
      <c r="AK380" s="7" t="s">
        <v>98</v>
      </c>
      <c r="AL380" s="7" t="s">
        <v>98</v>
      </c>
      <c r="AM380" s="7" t="s">
        <v>98</v>
      </c>
      <c r="AN380" s="7" t="n">
        <v>35</v>
      </c>
      <c r="AO380" s="7" t="n">
        <v>35</v>
      </c>
      <c r="AP380" s="7" t="s">
        <v>98</v>
      </c>
      <c r="AQ380" s="7" t="s">
        <v>98</v>
      </c>
      <c r="AR380" s="7" t="s">
        <v>98</v>
      </c>
      <c r="AS380" s="7" t="s">
        <v>98</v>
      </c>
      <c r="AT380" s="7" t="s">
        <v>98</v>
      </c>
      <c r="AU380" s="7" t="s">
        <v>98</v>
      </c>
      <c r="AV380" s="7" t="s">
        <v>98</v>
      </c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 t="s">
        <v>97</v>
      </c>
      <c r="BN380" s="7" t="s">
        <v>97</v>
      </c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6" t="n">
        <f aca="false">SUMIF($AH380:$CH380,35,Base!$B$5:$BB$5)*7*$Z380</f>
        <v>280</v>
      </c>
      <c r="CJ380" s="6" t="n">
        <f aca="false">SUMIF($AH380:$CH380,"PR",Base!$B$5:$BB$5)*7*$Z380</f>
        <v>1792</v>
      </c>
      <c r="CK380" s="6"/>
      <c r="CL380" s="6"/>
    </row>
    <row r="381" customFormat="false" ht="13.8" hidden="false" customHeight="false" outlineLevel="0" collapsed="false">
      <c r="A381" s="7" t="s">
        <v>77</v>
      </c>
      <c r="B381" s="7" t="s">
        <v>78</v>
      </c>
      <c r="C381" s="7" t="s">
        <v>289</v>
      </c>
      <c r="D381" s="7" t="s">
        <v>1369</v>
      </c>
      <c r="E381" s="7" t="s">
        <v>1370</v>
      </c>
      <c r="F381" s="7" t="s">
        <v>17</v>
      </c>
      <c r="G381" s="7" t="s">
        <v>1198</v>
      </c>
      <c r="H381" s="7" t="s">
        <v>1371</v>
      </c>
      <c r="I381" s="7" t="s">
        <v>84</v>
      </c>
      <c r="J381" s="7" t="s">
        <v>85</v>
      </c>
      <c r="K381" s="8" t="n">
        <v>0</v>
      </c>
      <c r="L381" s="7"/>
      <c r="M381" s="8" t="n">
        <v>0</v>
      </c>
      <c r="N381" s="7"/>
      <c r="O381" s="7" t="s">
        <v>294</v>
      </c>
      <c r="P381" s="7" t="s">
        <v>108</v>
      </c>
      <c r="Q381" s="8" t="s">
        <v>1372</v>
      </c>
      <c r="R381" s="8" t="s">
        <v>1373</v>
      </c>
      <c r="S381" s="8" t="s">
        <v>325</v>
      </c>
      <c r="T381" s="8" t="s">
        <v>127</v>
      </c>
      <c r="U381" s="7" t="s">
        <v>87</v>
      </c>
      <c r="V381" s="7" t="s">
        <v>92</v>
      </c>
      <c r="W381" s="7"/>
      <c r="X381" s="7"/>
      <c r="Y381" s="7" t="s">
        <v>101</v>
      </c>
      <c r="Z381" s="8" t="s">
        <v>87</v>
      </c>
      <c r="AA381" s="7"/>
      <c r="AB381" s="7"/>
      <c r="AC381" s="7"/>
      <c r="AD381" s="7"/>
      <c r="AE381" s="8"/>
      <c r="AF381" s="9" t="s">
        <v>1362</v>
      </c>
      <c r="AG381" s="9" t="s">
        <v>1340</v>
      </c>
      <c r="AH381" s="7" t="s">
        <v>98</v>
      </c>
      <c r="AI381" s="7" t="s">
        <v>98</v>
      </c>
      <c r="AJ381" s="7" t="s">
        <v>98</v>
      </c>
      <c r="AK381" s="7" t="s">
        <v>98</v>
      </c>
      <c r="AL381" s="7" t="s">
        <v>98</v>
      </c>
      <c r="AM381" s="7" t="s">
        <v>98</v>
      </c>
      <c r="AN381" s="7" t="n">
        <v>35</v>
      </c>
      <c r="AO381" s="7" t="n">
        <v>35</v>
      </c>
      <c r="AP381" s="7" t="s">
        <v>98</v>
      </c>
      <c r="AQ381" s="7" t="s">
        <v>98</v>
      </c>
      <c r="AR381" s="7" t="s">
        <v>98</v>
      </c>
      <c r="AS381" s="7" t="s">
        <v>98</v>
      </c>
      <c r="AT381" s="7" t="s">
        <v>98</v>
      </c>
      <c r="AU381" s="7" t="s">
        <v>98</v>
      </c>
      <c r="AV381" s="7" t="s">
        <v>98</v>
      </c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 t="s">
        <v>97</v>
      </c>
      <c r="BN381" s="7" t="s">
        <v>97</v>
      </c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6" t="n">
        <f aca="false">SUMIF($AH381:$CH381,35,Base!$B$5:$BB$5)*7*$Z381</f>
        <v>70</v>
      </c>
      <c r="CJ381" s="6" t="n">
        <f aca="false">SUMIF($AH381:$CH381,"PR",Base!$B$5:$BB$5)*7*$Z381</f>
        <v>448</v>
      </c>
      <c r="CK381" s="6"/>
      <c r="CL381" s="6"/>
    </row>
    <row r="382" customFormat="false" ht="13.8" hidden="false" customHeight="false" outlineLevel="0" collapsed="false">
      <c r="A382" s="7" t="s">
        <v>77</v>
      </c>
      <c r="B382" s="7" t="s">
        <v>78</v>
      </c>
      <c r="C382" s="7" t="s">
        <v>289</v>
      </c>
      <c r="D382" s="7" t="s">
        <v>1369</v>
      </c>
      <c r="E382" s="7" t="s">
        <v>1370</v>
      </c>
      <c r="F382" s="7" t="s">
        <v>17</v>
      </c>
      <c r="G382" s="7" t="s">
        <v>1198</v>
      </c>
      <c r="H382" s="7" t="s">
        <v>1371</v>
      </c>
      <c r="I382" s="7" t="s">
        <v>84</v>
      </c>
      <c r="J382" s="7" t="s">
        <v>85</v>
      </c>
      <c r="K382" s="8" t="n">
        <v>0</v>
      </c>
      <c r="L382" s="7"/>
      <c r="M382" s="8" t="n">
        <v>0</v>
      </c>
      <c r="N382" s="7"/>
      <c r="O382" s="7" t="s">
        <v>294</v>
      </c>
      <c r="P382" s="7" t="s">
        <v>108</v>
      </c>
      <c r="Q382" s="8" t="s">
        <v>1372</v>
      </c>
      <c r="R382" s="8" t="s">
        <v>1373</v>
      </c>
      <c r="S382" s="8" t="s">
        <v>325</v>
      </c>
      <c r="T382" s="8" t="s">
        <v>127</v>
      </c>
      <c r="U382" s="7" t="s">
        <v>87</v>
      </c>
      <c r="V382" s="7" t="s">
        <v>92</v>
      </c>
      <c r="W382" s="7"/>
      <c r="X382" s="7"/>
      <c r="Y382" s="7" t="s">
        <v>99</v>
      </c>
      <c r="Z382" s="8" t="s">
        <v>178</v>
      </c>
      <c r="AA382" s="7"/>
      <c r="AB382" s="7"/>
      <c r="AC382" s="7"/>
      <c r="AD382" s="7"/>
      <c r="AE382" s="8"/>
      <c r="AF382" s="9" t="s">
        <v>1362</v>
      </c>
      <c r="AG382" s="9" t="s">
        <v>1340</v>
      </c>
      <c r="AH382" s="7" t="s">
        <v>98</v>
      </c>
      <c r="AI382" s="7" t="s">
        <v>98</v>
      </c>
      <c r="AJ382" s="7" t="s">
        <v>98</v>
      </c>
      <c r="AK382" s="7" t="s">
        <v>98</v>
      </c>
      <c r="AL382" s="7" t="s">
        <v>98</v>
      </c>
      <c r="AM382" s="7" t="s">
        <v>98</v>
      </c>
      <c r="AN382" s="7" t="n">
        <v>35</v>
      </c>
      <c r="AO382" s="7" t="n">
        <v>35</v>
      </c>
      <c r="AP382" s="7" t="s">
        <v>98</v>
      </c>
      <c r="AQ382" s="7" t="s">
        <v>98</v>
      </c>
      <c r="AR382" s="7" t="s">
        <v>98</v>
      </c>
      <c r="AS382" s="7" t="s">
        <v>98</v>
      </c>
      <c r="AT382" s="7" t="s">
        <v>98</v>
      </c>
      <c r="AU382" s="7" t="s">
        <v>98</v>
      </c>
      <c r="AV382" s="7" t="s">
        <v>98</v>
      </c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 t="s">
        <v>97</v>
      </c>
      <c r="BN382" s="7" t="s">
        <v>97</v>
      </c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6" t="n">
        <f aca="false">SUMIF($AH382:$CH382,35,Base!$B$5:$BB$5)*7*$Z382</f>
        <v>350</v>
      </c>
      <c r="CJ382" s="6" t="n">
        <f aca="false">SUMIF($AH382:$CH382,"PR",Base!$B$5:$BB$5)*7*$Z382</f>
        <v>2240</v>
      </c>
      <c r="CK382" s="6"/>
      <c r="CL382" s="6"/>
    </row>
    <row r="383" customFormat="false" ht="13.8" hidden="false" customHeight="false" outlineLevel="0" collapsed="false">
      <c r="A383" s="7" t="s">
        <v>77</v>
      </c>
      <c r="B383" s="7" t="s">
        <v>78</v>
      </c>
      <c r="C383" s="7" t="s">
        <v>376</v>
      </c>
      <c r="D383" s="7" t="s">
        <v>1374</v>
      </c>
      <c r="E383" s="7" t="s">
        <v>1375</v>
      </c>
      <c r="F383" s="7" t="s">
        <v>17</v>
      </c>
      <c r="G383" s="7" t="s">
        <v>1376</v>
      </c>
      <c r="H383" s="7" t="s">
        <v>1377</v>
      </c>
      <c r="I383" s="7" t="s">
        <v>84</v>
      </c>
      <c r="J383" s="7" t="s">
        <v>85</v>
      </c>
      <c r="K383" s="8" t="n">
        <v>0</v>
      </c>
      <c r="L383" s="7"/>
      <c r="M383" s="8" t="n">
        <v>0</v>
      </c>
      <c r="N383" s="7"/>
      <c r="O383" s="7" t="s">
        <v>492</v>
      </c>
      <c r="P383" s="7" t="s">
        <v>124</v>
      </c>
      <c r="Q383" s="8" t="s">
        <v>1378</v>
      </c>
      <c r="R383" s="8" t="s">
        <v>1379</v>
      </c>
      <c r="S383" s="8" t="s">
        <v>1380</v>
      </c>
      <c r="T383" s="8" t="s">
        <v>108</v>
      </c>
      <c r="U383" s="7" t="s">
        <v>127</v>
      </c>
      <c r="V383" s="7" t="s">
        <v>159</v>
      </c>
      <c r="W383" s="7"/>
      <c r="X383" s="7"/>
      <c r="Y383" s="7" t="s">
        <v>160</v>
      </c>
      <c r="Z383" s="8" t="s">
        <v>127</v>
      </c>
      <c r="AA383" s="7"/>
      <c r="AB383" s="7"/>
      <c r="AC383" s="7"/>
      <c r="AD383" s="7"/>
      <c r="AE383" s="8"/>
      <c r="AF383" s="9" t="s">
        <v>1381</v>
      </c>
      <c r="AG383" s="9" t="s">
        <v>221</v>
      </c>
      <c r="AH383" s="7" t="n">
        <v>35</v>
      </c>
      <c r="AI383" s="7" t="n">
        <v>35</v>
      </c>
      <c r="AJ383" s="7" t="n">
        <v>35</v>
      </c>
      <c r="AK383" s="7" t="n">
        <v>35</v>
      </c>
      <c r="AL383" s="7" t="n">
        <v>35</v>
      </c>
      <c r="AM383" s="7" t="n">
        <v>35</v>
      </c>
      <c r="AN383" s="7" t="n">
        <v>35</v>
      </c>
      <c r="AO383" s="7" t="n">
        <v>35</v>
      </c>
      <c r="AP383" s="7" t="n">
        <v>35</v>
      </c>
      <c r="AQ383" s="7" t="n">
        <v>35</v>
      </c>
      <c r="AR383" s="7" t="n">
        <v>35</v>
      </c>
      <c r="AS383" s="7" t="n">
        <v>35</v>
      </c>
      <c r="AT383" s="7" t="n">
        <v>35</v>
      </c>
      <c r="AU383" s="7" t="n">
        <v>35</v>
      </c>
      <c r="AV383" s="7" t="n">
        <v>35</v>
      </c>
      <c r="AW383" s="7" t="n">
        <v>35</v>
      </c>
      <c r="AX383" s="7" t="n">
        <v>35</v>
      </c>
      <c r="AY383" s="7" t="n">
        <v>35</v>
      </c>
      <c r="AZ383" s="7" t="n">
        <v>35</v>
      </c>
      <c r="BA383" s="7" t="n">
        <v>35</v>
      </c>
      <c r="BB383" s="7" t="n">
        <v>35</v>
      </c>
      <c r="BC383" s="7" t="n">
        <v>35</v>
      </c>
      <c r="BD383" s="7" t="n">
        <v>35</v>
      </c>
      <c r="BE383" s="7" t="n">
        <v>35</v>
      </c>
      <c r="BF383" s="7" t="n">
        <v>35</v>
      </c>
      <c r="BG383" s="7" t="n">
        <v>35</v>
      </c>
      <c r="BH383" s="7" t="n">
        <v>35</v>
      </c>
      <c r="BI383" s="7" t="n">
        <v>35</v>
      </c>
      <c r="BJ383" s="7" t="n">
        <v>35</v>
      </c>
      <c r="BK383" s="7" t="n">
        <v>35</v>
      </c>
      <c r="BL383" s="7" t="n">
        <v>35</v>
      </c>
      <c r="BM383" s="7" t="s">
        <v>97</v>
      </c>
      <c r="BN383" s="7" t="s">
        <v>97</v>
      </c>
      <c r="BO383" s="7" t="n">
        <v>35</v>
      </c>
      <c r="BP383" s="7" t="n">
        <v>35</v>
      </c>
      <c r="BQ383" s="7" t="s">
        <v>98</v>
      </c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6" t="n">
        <f aca="false">SUMIF($AH383:$CH383,35,Base!$B$5:$BB$5)*7*$Z383</f>
        <v>4452</v>
      </c>
      <c r="CJ383" s="6" t="n">
        <f aca="false">SUMIF($AH383:$CH383,"PR",Base!$B$5:$BB$5)*7*$Z383</f>
        <v>140</v>
      </c>
      <c r="CK383" s="6"/>
      <c r="CL383" s="6"/>
    </row>
    <row r="384" customFormat="false" ht="13.8" hidden="false" customHeight="false" outlineLevel="0" collapsed="false">
      <c r="A384" s="7" t="s">
        <v>77</v>
      </c>
      <c r="B384" s="7" t="s">
        <v>1382</v>
      </c>
      <c r="C384" s="7" t="s">
        <v>1383</v>
      </c>
      <c r="D384" s="7" t="s">
        <v>1384</v>
      </c>
      <c r="E384" s="7" t="s">
        <v>611</v>
      </c>
      <c r="F384" s="7" t="s">
        <v>17</v>
      </c>
      <c r="G384" s="7" t="s">
        <v>1385</v>
      </c>
      <c r="H384" s="7" t="s">
        <v>1386</v>
      </c>
      <c r="I384" s="7" t="s">
        <v>84</v>
      </c>
      <c r="J384" s="7" t="s">
        <v>85</v>
      </c>
      <c r="K384" s="8" t="n">
        <v>0</v>
      </c>
      <c r="L384" s="7"/>
      <c r="M384" s="8" t="n">
        <v>0</v>
      </c>
      <c r="N384" s="7"/>
      <c r="O384" s="7" t="s">
        <v>1387</v>
      </c>
      <c r="P384" s="7" t="s">
        <v>87</v>
      </c>
      <c r="Q384" s="8" t="s">
        <v>91</v>
      </c>
      <c r="R384" s="8" t="s">
        <v>91</v>
      </c>
      <c r="S384" s="8" t="s">
        <v>110</v>
      </c>
      <c r="T384" s="8" t="s">
        <v>108</v>
      </c>
      <c r="U384" s="7" t="s">
        <v>87</v>
      </c>
      <c r="V384" s="7" t="s">
        <v>92</v>
      </c>
      <c r="W384" s="7"/>
      <c r="X384" s="7"/>
      <c r="Y384" s="7" t="s">
        <v>125</v>
      </c>
      <c r="Z384" s="8" t="s">
        <v>94</v>
      </c>
      <c r="AA384" s="7"/>
      <c r="AB384" s="7"/>
      <c r="AC384" s="7"/>
      <c r="AD384" s="7"/>
      <c r="AE384" s="8"/>
      <c r="AF384" s="9" t="s">
        <v>369</v>
      </c>
      <c r="AG384" s="9" t="s">
        <v>95</v>
      </c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 t="s">
        <v>97</v>
      </c>
      <c r="BN384" s="7" t="s">
        <v>97</v>
      </c>
      <c r="BO384" s="7"/>
      <c r="BP384" s="7"/>
      <c r="BQ384" s="7"/>
      <c r="BR384" s="7"/>
      <c r="BS384" s="7"/>
      <c r="BT384" s="7" t="s">
        <v>98</v>
      </c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6" t="n">
        <f aca="false">SUMIF($AH384:$CH384,35,Base!$B$5:$BB$5)*7*$Z384</f>
        <v>0</v>
      </c>
      <c r="CJ384" s="6" t="n">
        <f aca="false">SUMIF($AH384:$CH384,"PR",Base!$B$5:$BB$5)*7*$Z384</f>
        <v>70</v>
      </c>
      <c r="CK384" s="6"/>
      <c r="CL384" s="6"/>
    </row>
    <row r="385" customFormat="false" ht="13.8" hidden="false" customHeight="false" outlineLevel="0" collapsed="false">
      <c r="A385" s="7" t="s">
        <v>77</v>
      </c>
      <c r="B385" s="7" t="s">
        <v>1382</v>
      </c>
      <c r="C385" s="7" t="s">
        <v>1383</v>
      </c>
      <c r="D385" s="7" t="s">
        <v>1384</v>
      </c>
      <c r="E385" s="7" t="s">
        <v>611</v>
      </c>
      <c r="F385" s="7" t="s">
        <v>17</v>
      </c>
      <c r="G385" s="7" t="s">
        <v>1385</v>
      </c>
      <c r="H385" s="7" t="s">
        <v>1386</v>
      </c>
      <c r="I385" s="7" t="s">
        <v>84</v>
      </c>
      <c r="J385" s="7" t="s">
        <v>85</v>
      </c>
      <c r="K385" s="8" t="n">
        <v>0</v>
      </c>
      <c r="L385" s="7"/>
      <c r="M385" s="8" t="n">
        <v>0</v>
      </c>
      <c r="N385" s="7"/>
      <c r="O385" s="7" t="s">
        <v>1387</v>
      </c>
      <c r="P385" s="7" t="s">
        <v>87</v>
      </c>
      <c r="Q385" s="8" t="s">
        <v>91</v>
      </c>
      <c r="R385" s="8" t="s">
        <v>91</v>
      </c>
      <c r="S385" s="8" t="s">
        <v>110</v>
      </c>
      <c r="T385" s="8" t="s">
        <v>108</v>
      </c>
      <c r="U385" s="7" t="s">
        <v>87</v>
      </c>
      <c r="V385" s="7" t="s">
        <v>92</v>
      </c>
      <c r="W385" s="7"/>
      <c r="X385" s="7"/>
      <c r="Y385" s="7" t="s">
        <v>112</v>
      </c>
      <c r="Z385" s="8" t="s">
        <v>124</v>
      </c>
      <c r="AA385" s="7"/>
      <c r="AB385" s="7"/>
      <c r="AC385" s="7"/>
      <c r="AD385" s="7"/>
      <c r="AE385" s="8"/>
      <c r="AF385" s="9" t="s">
        <v>369</v>
      </c>
      <c r="AG385" s="9" t="s">
        <v>95</v>
      </c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 t="s">
        <v>97</v>
      </c>
      <c r="BN385" s="7" t="s">
        <v>97</v>
      </c>
      <c r="BO385" s="7"/>
      <c r="BP385" s="7"/>
      <c r="BQ385" s="7"/>
      <c r="BR385" s="7"/>
      <c r="BS385" s="7"/>
      <c r="BT385" s="7" t="s">
        <v>98</v>
      </c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6" t="n">
        <f aca="false">SUMIF($AH385:$CH385,35,Base!$B$5:$BB$5)*7*$Z385</f>
        <v>0</v>
      </c>
      <c r="CJ385" s="6" t="n">
        <f aca="false">SUMIF($AH385:$CH385,"PR",Base!$B$5:$BB$5)*7*$Z385</f>
        <v>210</v>
      </c>
      <c r="CK385" s="6"/>
      <c r="CL385" s="6"/>
    </row>
    <row r="386" customFormat="false" ht="13.8" hidden="false" customHeight="false" outlineLevel="0" collapsed="false">
      <c r="A386" s="7" t="s">
        <v>77</v>
      </c>
      <c r="B386" s="7" t="s">
        <v>1382</v>
      </c>
      <c r="C386" s="7" t="s">
        <v>1383</v>
      </c>
      <c r="D386" s="7" t="s">
        <v>1388</v>
      </c>
      <c r="E386" s="7" t="s">
        <v>1389</v>
      </c>
      <c r="F386" s="7" t="s">
        <v>17</v>
      </c>
      <c r="G386" s="7" t="s">
        <v>1390</v>
      </c>
      <c r="H386" s="7" t="s">
        <v>1391</v>
      </c>
      <c r="I386" s="7" t="s">
        <v>84</v>
      </c>
      <c r="J386" s="7" t="s">
        <v>85</v>
      </c>
      <c r="K386" s="8" t="n">
        <v>0</v>
      </c>
      <c r="L386" s="7"/>
      <c r="M386" s="8" t="n">
        <v>0</v>
      </c>
      <c r="N386" s="7"/>
      <c r="O386" s="7" t="s">
        <v>1392</v>
      </c>
      <c r="P386" s="7" t="s">
        <v>87</v>
      </c>
      <c r="Q386" s="8" t="s">
        <v>91</v>
      </c>
      <c r="R386" s="8" t="s">
        <v>91</v>
      </c>
      <c r="S386" s="8" t="s">
        <v>110</v>
      </c>
      <c r="T386" s="8" t="s">
        <v>108</v>
      </c>
      <c r="U386" s="7" t="s">
        <v>87</v>
      </c>
      <c r="V386" s="7" t="s">
        <v>92</v>
      </c>
      <c r="W386" s="7"/>
      <c r="X386" s="7"/>
      <c r="Y386" s="7" t="s">
        <v>125</v>
      </c>
      <c r="Z386" s="8" t="s">
        <v>94</v>
      </c>
      <c r="AA386" s="7"/>
      <c r="AB386" s="7"/>
      <c r="AC386" s="7"/>
      <c r="AD386" s="7"/>
      <c r="AE386" s="8"/>
      <c r="AF386" s="9" t="s">
        <v>959</v>
      </c>
      <c r="AG386" s="9" t="s">
        <v>721</v>
      </c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 t="s">
        <v>97</v>
      </c>
      <c r="BN386" s="7" t="s">
        <v>97</v>
      </c>
      <c r="BO386" s="7"/>
      <c r="BP386" s="7"/>
      <c r="BQ386" s="7"/>
      <c r="BR386" s="7"/>
      <c r="BS386" s="7"/>
      <c r="BT386" s="7"/>
      <c r="BU386" s="7"/>
      <c r="BV386" s="7" t="s">
        <v>98</v>
      </c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6" t="n">
        <f aca="false">SUMIF($AH386:$CH386,35,Base!$B$5:$BB$5)*7*$Z386</f>
        <v>0</v>
      </c>
      <c r="CJ386" s="6" t="n">
        <f aca="false">SUMIF($AH386:$CH386,"PR",Base!$B$5:$BB$5)*7*$Z386</f>
        <v>70</v>
      </c>
      <c r="CK386" s="6"/>
      <c r="CL386" s="6"/>
    </row>
    <row r="387" customFormat="false" ht="13.8" hidden="false" customHeight="false" outlineLevel="0" collapsed="false">
      <c r="A387" s="7" t="s">
        <v>77</v>
      </c>
      <c r="B387" s="7" t="s">
        <v>1382</v>
      </c>
      <c r="C387" s="7" t="s">
        <v>1383</v>
      </c>
      <c r="D387" s="7" t="s">
        <v>1388</v>
      </c>
      <c r="E387" s="7" t="s">
        <v>1389</v>
      </c>
      <c r="F387" s="7" t="s">
        <v>17</v>
      </c>
      <c r="G387" s="7" t="s">
        <v>1390</v>
      </c>
      <c r="H387" s="7" t="s">
        <v>1391</v>
      </c>
      <c r="I387" s="7" t="s">
        <v>84</v>
      </c>
      <c r="J387" s="7" t="s">
        <v>85</v>
      </c>
      <c r="K387" s="8" t="n">
        <v>0</v>
      </c>
      <c r="L387" s="7"/>
      <c r="M387" s="8" t="n">
        <v>0</v>
      </c>
      <c r="N387" s="7"/>
      <c r="O387" s="7" t="s">
        <v>1392</v>
      </c>
      <c r="P387" s="7" t="s">
        <v>87</v>
      </c>
      <c r="Q387" s="8" t="s">
        <v>91</v>
      </c>
      <c r="R387" s="8" t="s">
        <v>91</v>
      </c>
      <c r="S387" s="8" t="s">
        <v>110</v>
      </c>
      <c r="T387" s="8" t="s">
        <v>108</v>
      </c>
      <c r="U387" s="7" t="s">
        <v>87</v>
      </c>
      <c r="V387" s="7" t="s">
        <v>92</v>
      </c>
      <c r="W387" s="7"/>
      <c r="X387" s="7"/>
      <c r="Y387" s="7" t="s">
        <v>112</v>
      </c>
      <c r="Z387" s="8" t="s">
        <v>124</v>
      </c>
      <c r="AA387" s="7"/>
      <c r="AB387" s="7"/>
      <c r="AC387" s="7"/>
      <c r="AD387" s="7"/>
      <c r="AE387" s="8"/>
      <c r="AF387" s="9" t="s">
        <v>959</v>
      </c>
      <c r="AG387" s="9" t="s">
        <v>721</v>
      </c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 t="s">
        <v>97</v>
      </c>
      <c r="BN387" s="7" t="s">
        <v>97</v>
      </c>
      <c r="BO387" s="7"/>
      <c r="BP387" s="7"/>
      <c r="BQ387" s="7"/>
      <c r="BR387" s="7"/>
      <c r="BS387" s="7"/>
      <c r="BT387" s="7"/>
      <c r="BU387" s="7"/>
      <c r="BV387" s="7" t="s">
        <v>98</v>
      </c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6" t="n">
        <f aca="false">SUMIF($AH387:$CH387,35,Base!$B$5:$BB$5)*7*$Z387</f>
        <v>0</v>
      </c>
      <c r="CJ387" s="6" t="n">
        <f aca="false">SUMIF($AH387:$CH387,"PR",Base!$B$5:$BB$5)*7*$Z387</f>
        <v>210</v>
      </c>
      <c r="CK387" s="6"/>
      <c r="CL387" s="6"/>
    </row>
    <row r="388" customFormat="false" ht="13.8" hidden="false" customHeight="false" outlineLevel="0" collapsed="false">
      <c r="A388" s="7" t="s">
        <v>77</v>
      </c>
      <c r="B388" s="7" t="s">
        <v>1382</v>
      </c>
      <c r="C388" s="7" t="s">
        <v>1393</v>
      </c>
      <c r="D388" s="7" t="s">
        <v>1394</v>
      </c>
      <c r="E388" s="7" t="s">
        <v>1395</v>
      </c>
      <c r="F388" s="7" t="s">
        <v>17</v>
      </c>
      <c r="G388" s="7" t="s">
        <v>1396</v>
      </c>
      <c r="H388" s="7" t="s">
        <v>1397</v>
      </c>
      <c r="I388" s="7" t="s">
        <v>84</v>
      </c>
      <c r="J388" s="7" t="s">
        <v>85</v>
      </c>
      <c r="K388" s="8" t="n">
        <v>0</v>
      </c>
      <c r="L388" s="7"/>
      <c r="M388" s="8" t="n">
        <v>0</v>
      </c>
      <c r="N388" s="7"/>
      <c r="O388" s="7" t="s">
        <v>1398</v>
      </c>
      <c r="P388" s="7" t="s">
        <v>127</v>
      </c>
      <c r="Q388" s="8" t="s">
        <v>273</v>
      </c>
      <c r="R388" s="8" t="s">
        <v>228</v>
      </c>
      <c r="S388" s="8" t="s">
        <v>1399</v>
      </c>
      <c r="T388" s="8" t="s">
        <v>178</v>
      </c>
      <c r="U388" s="7" t="s">
        <v>127</v>
      </c>
      <c r="V388" s="7" t="s">
        <v>159</v>
      </c>
      <c r="W388" s="7"/>
      <c r="X388" s="7"/>
      <c r="Y388" s="7" t="s">
        <v>160</v>
      </c>
      <c r="Z388" s="8" t="s">
        <v>178</v>
      </c>
      <c r="AA388" s="7"/>
      <c r="AB388" s="7"/>
      <c r="AC388" s="7"/>
      <c r="AD388" s="7"/>
      <c r="AE388" s="8"/>
      <c r="AF388" s="9" t="s">
        <v>188</v>
      </c>
      <c r="AG388" s="9" t="s">
        <v>1400</v>
      </c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 t="s">
        <v>97</v>
      </c>
      <c r="BN388" s="7" t="s">
        <v>97</v>
      </c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 t="s">
        <v>98</v>
      </c>
      <c r="CG388" s="7" t="s">
        <v>98</v>
      </c>
      <c r="CH388" s="7" t="s">
        <v>98</v>
      </c>
      <c r="CI388" s="6" t="n">
        <f aca="false">SUMIF($AH388:$CH388,35,Base!$B$5:$BB$5)*7*$Z388</f>
        <v>0</v>
      </c>
      <c r="CJ388" s="6" t="n">
        <f aca="false">SUMIF($AH388:$CH388,"PR",Base!$B$5:$BB$5)*7*$Z388</f>
        <v>455</v>
      </c>
      <c r="CK388" s="6"/>
      <c r="CL388" s="6"/>
    </row>
    <row r="389" customFormat="false" ht="13.8" hidden="false" customHeight="false" outlineLevel="0" collapsed="false">
      <c r="A389" s="7" t="s">
        <v>77</v>
      </c>
      <c r="B389" s="7" t="s">
        <v>1382</v>
      </c>
      <c r="C389" s="7" t="s">
        <v>1393</v>
      </c>
      <c r="D389" s="7" t="s">
        <v>1401</v>
      </c>
      <c r="E389" s="7" t="s">
        <v>617</v>
      </c>
      <c r="F389" s="7" t="s">
        <v>17</v>
      </c>
      <c r="G389" s="7" t="s">
        <v>1396</v>
      </c>
      <c r="H389" s="7" t="s">
        <v>1397</v>
      </c>
      <c r="I389" s="7" t="s">
        <v>84</v>
      </c>
      <c r="J389" s="7" t="s">
        <v>85</v>
      </c>
      <c r="K389" s="8" t="n">
        <v>0</v>
      </c>
      <c r="L389" s="7"/>
      <c r="M389" s="8" t="n">
        <v>0</v>
      </c>
      <c r="N389" s="7"/>
      <c r="O389" s="7" t="s">
        <v>1398</v>
      </c>
      <c r="P389" s="7" t="s">
        <v>127</v>
      </c>
      <c r="Q389" s="8" t="s">
        <v>913</v>
      </c>
      <c r="R389" s="8" t="s">
        <v>1402</v>
      </c>
      <c r="S389" s="8" t="s">
        <v>1399</v>
      </c>
      <c r="T389" s="8" t="s">
        <v>178</v>
      </c>
      <c r="U389" s="7" t="s">
        <v>127</v>
      </c>
      <c r="V389" s="7" t="s">
        <v>159</v>
      </c>
      <c r="W389" s="7"/>
      <c r="X389" s="7"/>
      <c r="Y389" s="7" t="s">
        <v>160</v>
      </c>
      <c r="Z389" s="8" t="s">
        <v>178</v>
      </c>
      <c r="AA389" s="7"/>
      <c r="AB389" s="7"/>
      <c r="AC389" s="7"/>
      <c r="AD389" s="7"/>
      <c r="AE389" s="8"/>
      <c r="AF389" s="9" t="s">
        <v>192</v>
      </c>
      <c r="AG389" s="9" t="s">
        <v>1403</v>
      </c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 t="s">
        <v>97</v>
      </c>
      <c r="BN389" s="7" t="s">
        <v>97</v>
      </c>
      <c r="BO389" s="7"/>
      <c r="BP389" s="7"/>
      <c r="BQ389" s="7"/>
      <c r="BR389" s="7"/>
      <c r="BS389" s="7" t="s">
        <v>98</v>
      </c>
      <c r="BT389" s="7" t="s">
        <v>98</v>
      </c>
      <c r="BU389" s="7" t="s">
        <v>98</v>
      </c>
      <c r="BV389" s="7" t="s">
        <v>98</v>
      </c>
      <c r="BW389" s="7" t="s">
        <v>98</v>
      </c>
      <c r="BX389" s="7" t="s">
        <v>98</v>
      </c>
      <c r="BY389" s="7" t="s">
        <v>98</v>
      </c>
      <c r="BZ389" s="7" t="s">
        <v>98</v>
      </c>
      <c r="CA389" s="7" t="s">
        <v>98</v>
      </c>
      <c r="CB389" s="7" t="s">
        <v>98</v>
      </c>
      <c r="CC389" s="7" t="n">
        <v>35</v>
      </c>
      <c r="CD389" s="7" t="n">
        <v>35</v>
      </c>
      <c r="CE389" s="7" t="n">
        <v>35</v>
      </c>
      <c r="CF389" s="7" t="n">
        <v>35</v>
      </c>
      <c r="CG389" s="7" t="n">
        <v>35</v>
      </c>
      <c r="CH389" s="7" t="n">
        <v>35</v>
      </c>
      <c r="CI389" s="6" t="n">
        <f aca="false">SUMIF($AH389:$CH389,35,Base!$B$5:$BB$5)*7*$Z389</f>
        <v>980</v>
      </c>
      <c r="CJ389" s="6" t="n">
        <f aca="false">SUMIF($AH389:$CH389,"PR",Base!$B$5:$BB$5)*7*$Z389</f>
        <v>1680</v>
      </c>
      <c r="CK389" s="6"/>
      <c r="CL389" s="6"/>
    </row>
    <row r="390" customFormat="false" ht="13.8" hidden="false" customHeight="false" outlineLevel="0" collapsed="false">
      <c r="A390" s="7" t="s">
        <v>77</v>
      </c>
      <c r="B390" s="7" t="s">
        <v>1382</v>
      </c>
      <c r="C390" s="7" t="s">
        <v>1393</v>
      </c>
      <c r="D390" s="7" t="s">
        <v>1404</v>
      </c>
      <c r="E390" s="7" t="s">
        <v>627</v>
      </c>
      <c r="F390" s="7" t="s">
        <v>17</v>
      </c>
      <c r="G390" s="7" t="s">
        <v>1405</v>
      </c>
      <c r="H390" s="7" t="s">
        <v>1406</v>
      </c>
      <c r="I390" s="7" t="s">
        <v>84</v>
      </c>
      <c r="J390" s="7" t="s">
        <v>85</v>
      </c>
      <c r="K390" s="8" t="n">
        <v>0</v>
      </c>
      <c r="L390" s="7"/>
      <c r="M390" s="8" t="n">
        <v>0</v>
      </c>
      <c r="N390" s="7"/>
      <c r="O390" s="7" t="s">
        <v>1407</v>
      </c>
      <c r="P390" s="7" t="s">
        <v>896</v>
      </c>
      <c r="Q390" s="8" t="s">
        <v>273</v>
      </c>
      <c r="R390" s="8" t="s">
        <v>1408</v>
      </c>
      <c r="S390" s="8" t="s">
        <v>1276</v>
      </c>
      <c r="T390" s="8" t="s">
        <v>178</v>
      </c>
      <c r="U390" s="7" t="s">
        <v>127</v>
      </c>
      <c r="V390" s="7" t="s">
        <v>159</v>
      </c>
      <c r="W390" s="7"/>
      <c r="X390" s="7"/>
      <c r="Y390" s="7" t="s">
        <v>160</v>
      </c>
      <c r="Z390" s="8" t="s">
        <v>178</v>
      </c>
      <c r="AA390" s="7"/>
      <c r="AB390" s="7"/>
      <c r="AC390" s="7"/>
      <c r="AD390" s="7"/>
      <c r="AE390" s="8"/>
      <c r="AF390" s="9" t="s">
        <v>188</v>
      </c>
      <c r="AG390" s="9" t="s">
        <v>1400</v>
      </c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 t="s">
        <v>97</v>
      </c>
      <c r="BN390" s="7" t="s">
        <v>97</v>
      </c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 t="s">
        <v>98</v>
      </c>
      <c r="CG390" s="7" t="s">
        <v>98</v>
      </c>
      <c r="CH390" s="7" t="s">
        <v>98</v>
      </c>
      <c r="CI390" s="6" t="n">
        <f aca="false">SUMIF($AH390:$CH390,35,Base!$B$5:$BB$5)*7*$Z390</f>
        <v>0</v>
      </c>
      <c r="CJ390" s="6" t="n">
        <f aca="false">SUMIF($AH390:$CH390,"PR",Base!$B$5:$BB$5)*7*$Z390</f>
        <v>455</v>
      </c>
      <c r="CK390" s="6"/>
      <c r="CL390" s="6"/>
    </row>
    <row r="391" customFormat="false" ht="13.8" hidden="false" customHeight="false" outlineLevel="0" collapsed="false">
      <c r="A391" s="7" t="s">
        <v>77</v>
      </c>
      <c r="B391" s="7" t="s">
        <v>1382</v>
      </c>
      <c r="C391" s="7" t="s">
        <v>1393</v>
      </c>
      <c r="D391" s="7" t="s">
        <v>1409</v>
      </c>
      <c r="E391" s="7" t="s">
        <v>1410</v>
      </c>
      <c r="F391" s="7" t="s">
        <v>17</v>
      </c>
      <c r="G391" s="7" t="s">
        <v>1405</v>
      </c>
      <c r="H391" s="7" t="s">
        <v>1406</v>
      </c>
      <c r="I391" s="7" t="s">
        <v>84</v>
      </c>
      <c r="J391" s="7" t="s">
        <v>85</v>
      </c>
      <c r="K391" s="8" t="n">
        <v>0</v>
      </c>
      <c r="L391" s="7"/>
      <c r="M391" s="8" t="n">
        <v>0</v>
      </c>
      <c r="N391" s="7"/>
      <c r="O391" s="7" t="s">
        <v>1407</v>
      </c>
      <c r="P391" s="7" t="s">
        <v>896</v>
      </c>
      <c r="Q391" s="8" t="s">
        <v>273</v>
      </c>
      <c r="R391" s="8" t="s">
        <v>1408</v>
      </c>
      <c r="S391" s="8" t="s">
        <v>1276</v>
      </c>
      <c r="T391" s="8" t="s">
        <v>178</v>
      </c>
      <c r="U391" s="7" t="s">
        <v>127</v>
      </c>
      <c r="V391" s="7" t="s">
        <v>159</v>
      </c>
      <c r="W391" s="7"/>
      <c r="X391" s="7"/>
      <c r="Y391" s="7" t="s">
        <v>160</v>
      </c>
      <c r="Z391" s="8" t="s">
        <v>178</v>
      </c>
      <c r="AA391" s="7"/>
      <c r="AB391" s="7"/>
      <c r="AC391" s="7"/>
      <c r="AD391" s="7"/>
      <c r="AE391" s="8"/>
      <c r="AF391" s="9" t="s">
        <v>192</v>
      </c>
      <c r="AG391" s="9" t="s">
        <v>1403</v>
      </c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 t="s">
        <v>97</v>
      </c>
      <c r="BN391" s="7" t="s">
        <v>97</v>
      </c>
      <c r="BO391" s="7"/>
      <c r="BP391" s="7"/>
      <c r="BQ391" s="7"/>
      <c r="BR391" s="7"/>
      <c r="BS391" s="7" t="s">
        <v>98</v>
      </c>
      <c r="BT391" s="7" t="s">
        <v>98</v>
      </c>
      <c r="BU391" s="7" t="s">
        <v>98</v>
      </c>
      <c r="BV391" s="7" t="s">
        <v>98</v>
      </c>
      <c r="BW391" s="7" t="s">
        <v>98</v>
      </c>
      <c r="BX391" s="7" t="s">
        <v>98</v>
      </c>
      <c r="BY391" s="7" t="s">
        <v>98</v>
      </c>
      <c r="BZ391" s="7" t="s">
        <v>98</v>
      </c>
      <c r="CA391" s="7" t="s">
        <v>98</v>
      </c>
      <c r="CB391" s="7" t="n">
        <v>35</v>
      </c>
      <c r="CC391" s="7" t="n">
        <v>35</v>
      </c>
      <c r="CD391" s="7" t="n">
        <v>35</v>
      </c>
      <c r="CE391" s="7" t="n">
        <v>35</v>
      </c>
      <c r="CF391" s="7" t="n">
        <v>35</v>
      </c>
      <c r="CG391" s="7" t="n">
        <v>35</v>
      </c>
      <c r="CH391" s="7" t="n">
        <v>35</v>
      </c>
      <c r="CI391" s="6" t="n">
        <f aca="false">SUMIF($AH391:$CH391,35,Base!$B$5:$BB$5)*7*$Z391</f>
        <v>1155</v>
      </c>
      <c r="CJ391" s="6" t="n">
        <f aca="false">SUMIF($AH391:$CH391,"PR",Base!$B$5:$BB$5)*7*$Z391</f>
        <v>1505</v>
      </c>
      <c r="CK391" s="6"/>
      <c r="CL391" s="6"/>
    </row>
    <row r="392" customFormat="false" ht="13.8" hidden="false" customHeight="false" outlineLevel="0" collapsed="false">
      <c r="A392" s="7" t="s">
        <v>77</v>
      </c>
      <c r="B392" s="7" t="s">
        <v>1382</v>
      </c>
      <c r="C392" s="7" t="s">
        <v>1383</v>
      </c>
      <c r="D392" s="7" t="s">
        <v>1411</v>
      </c>
      <c r="E392" s="7" t="s">
        <v>1412</v>
      </c>
      <c r="F392" s="7" t="s">
        <v>17</v>
      </c>
      <c r="G392" s="7" t="s">
        <v>1413</v>
      </c>
      <c r="H392" s="7" t="s">
        <v>1414</v>
      </c>
      <c r="I392" s="7" t="s">
        <v>84</v>
      </c>
      <c r="J392" s="7" t="s">
        <v>85</v>
      </c>
      <c r="K392" s="8" t="n">
        <v>0</v>
      </c>
      <c r="L392" s="7"/>
      <c r="M392" s="8" t="n">
        <v>0</v>
      </c>
      <c r="N392" s="7"/>
      <c r="O392" s="7" t="s">
        <v>1415</v>
      </c>
      <c r="P392" s="7" t="s">
        <v>127</v>
      </c>
      <c r="Q392" s="8" t="s">
        <v>1416</v>
      </c>
      <c r="R392" s="8" t="s">
        <v>1417</v>
      </c>
      <c r="S392" s="8" t="s">
        <v>362</v>
      </c>
      <c r="T392" s="8" t="s">
        <v>155</v>
      </c>
      <c r="U392" s="7" t="s">
        <v>127</v>
      </c>
      <c r="V392" s="7" t="s">
        <v>159</v>
      </c>
      <c r="W392" s="7"/>
      <c r="X392" s="7"/>
      <c r="Y392" s="7" t="s">
        <v>160</v>
      </c>
      <c r="Z392" s="8" t="s">
        <v>155</v>
      </c>
      <c r="AA392" s="7"/>
      <c r="AB392" s="7"/>
      <c r="AC392" s="7"/>
      <c r="AD392" s="7"/>
      <c r="AE392" s="8"/>
      <c r="AF392" s="9" t="s">
        <v>188</v>
      </c>
      <c r="AG392" s="9" t="s">
        <v>1400</v>
      </c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 t="s">
        <v>97</v>
      </c>
      <c r="BN392" s="7" t="s">
        <v>97</v>
      </c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 t="s">
        <v>98</v>
      </c>
      <c r="CG392" s="7" t="s">
        <v>98</v>
      </c>
      <c r="CH392" s="7" t="s">
        <v>98</v>
      </c>
      <c r="CI392" s="6" t="n">
        <f aca="false">SUMIF($AH392:$CH392,35,Base!$B$5:$BB$5)*7*$Z392</f>
        <v>0</v>
      </c>
      <c r="CJ392" s="6" t="n">
        <f aca="false">SUMIF($AH392:$CH392,"PR",Base!$B$5:$BB$5)*7*$Z392</f>
        <v>273</v>
      </c>
      <c r="CK392" s="6"/>
      <c r="CL392" s="6"/>
    </row>
    <row r="393" customFormat="false" ht="13.8" hidden="false" customHeight="false" outlineLevel="0" collapsed="false">
      <c r="A393" s="7" t="s">
        <v>77</v>
      </c>
      <c r="B393" s="7" t="s">
        <v>1382</v>
      </c>
      <c r="C393" s="7" t="s">
        <v>1383</v>
      </c>
      <c r="D393" s="7" t="s">
        <v>1418</v>
      </c>
      <c r="E393" s="7" t="s">
        <v>1419</v>
      </c>
      <c r="F393" s="7" t="s">
        <v>17</v>
      </c>
      <c r="G393" s="7" t="s">
        <v>1413</v>
      </c>
      <c r="H393" s="7" t="s">
        <v>1414</v>
      </c>
      <c r="I393" s="7" t="s">
        <v>84</v>
      </c>
      <c r="J393" s="7" t="s">
        <v>85</v>
      </c>
      <c r="K393" s="8" t="n">
        <v>0</v>
      </c>
      <c r="L393" s="7"/>
      <c r="M393" s="8" t="n">
        <v>0</v>
      </c>
      <c r="N393" s="7"/>
      <c r="O393" s="7" t="s">
        <v>1415</v>
      </c>
      <c r="P393" s="7" t="s">
        <v>127</v>
      </c>
      <c r="Q393" s="8" t="s">
        <v>1420</v>
      </c>
      <c r="R393" s="8" t="s">
        <v>1421</v>
      </c>
      <c r="S393" s="8" t="s">
        <v>362</v>
      </c>
      <c r="T393" s="8" t="s">
        <v>155</v>
      </c>
      <c r="U393" s="7" t="s">
        <v>127</v>
      </c>
      <c r="V393" s="7" t="s">
        <v>159</v>
      </c>
      <c r="W393" s="7"/>
      <c r="X393" s="7"/>
      <c r="Y393" s="7" t="s">
        <v>160</v>
      </c>
      <c r="Z393" s="8" t="s">
        <v>155</v>
      </c>
      <c r="AA393" s="7"/>
      <c r="AB393" s="7"/>
      <c r="AC393" s="7"/>
      <c r="AD393" s="7"/>
      <c r="AE393" s="8"/>
      <c r="AF393" s="9" t="s">
        <v>192</v>
      </c>
      <c r="AG393" s="9" t="s">
        <v>1403</v>
      </c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 t="s">
        <v>97</v>
      </c>
      <c r="BN393" s="7" t="s">
        <v>97</v>
      </c>
      <c r="BO393" s="7"/>
      <c r="BP393" s="7"/>
      <c r="BQ393" s="7"/>
      <c r="BR393" s="7"/>
      <c r="BS393" s="7" t="s">
        <v>98</v>
      </c>
      <c r="BT393" s="7" t="s">
        <v>98</v>
      </c>
      <c r="BU393" s="7" t="s">
        <v>98</v>
      </c>
      <c r="BV393" s="7" t="s">
        <v>98</v>
      </c>
      <c r="BW393" s="7" t="s">
        <v>98</v>
      </c>
      <c r="BX393" s="7" t="s">
        <v>98</v>
      </c>
      <c r="BY393" s="7" t="s">
        <v>98</v>
      </c>
      <c r="BZ393" s="7" t="s">
        <v>98</v>
      </c>
      <c r="CA393" s="7" t="s">
        <v>98</v>
      </c>
      <c r="CB393" s="7" t="s">
        <v>98</v>
      </c>
      <c r="CC393" s="7" t="s">
        <v>98</v>
      </c>
      <c r="CD393" s="7" t="s">
        <v>98</v>
      </c>
      <c r="CE393" s="7" t="s">
        <v>98</v>
      </c>
      <c r="CF393" s="7" t="s">
        <v>98</v>
      </c>
      <c r="CG393" s="7" t="s">
        <v>98</v>
      </c>
      <c r="CH393" s="7" t="s">
        <v>98</v>
      </c>
      <c r="CI393" s="6" t="n">
        <f aca="false">SUMIF($AH393:$CH393,35,Base!$B$5:$BB$5)*7*$Z393</f>
        <v>0</v>
      </c>
      <c r="CJ393" s="6" t="n">
        <f aca="false">SUMIF($AH393:$CH393,"PR",Base!$B$5:$BB$5)*7*$Z393</f>
        <v>1596</v>
      </c>
      <c r="CK393" s="6"/>
      <c r="CL393" s="6"/>
    </row>
    <row r="394" customFormat="false" ht="13.8" hidden="false" customHeight="false" outlineLevel="0" collapsed="false">
      <c r="A394" s="7" t="s">
        <v>77</v>
      </c>
      <c r="B394" s="7" t="s">
        <v>1382</v>
      </c>
      <c r="C394" s="7" t="s">
        <v>1383</v>
      </c>
      <c r="D394" s="7" t="s">
        <v>1422</v>
      </c>
      <c r="E394" s="7" t="s">
        <v>640</v>
      </c>
      <c r="F394" s="7" t="s">
        <v>17</v>
      </c>
      <c r="G394" s="7" t="s">
        <v>1413</v>
      </c>
      <c r="H394" s="7" t="s">
        <v>1414</v>
      </c>
      <c r="I394" s="7" t="s">
        <v>84</v>
      </c>
      <c r="J394" s="7" t="s">
        <v>85</v>
      </c>
      <c r="K394" s="8" t="n">
        <v>0</v>
      </c>
      <c r="L394" s="7"/>
      <c r="M394" s="8" t="n">
        <v>0</v>
      </c>
      <c r="N394" s="7"/>
      <c r="O394" s="7" t="s">
        <v>1415</v>
      </c>
      <c r="P394" s="7" t="s">
        <v>127</v>
      </c>
      <c r="Q394" s="8" t="s">
        <v>1423</v>
      </c>
      <c r="R394" s="8" t="s">
        <v>1421</v>
      </c>
      <c r="S394" s="8" t="s">
        <v>1424</v>
      </c>
      <c r="T394" s="8" t="s">
        <v>155</v>
      </c>
      <c r="U394" s="7" t="s">
        <v>127</v>
      </c>
      <c r="V394" s="7" t="s">
        <v>159</v>
      </c>
      <c r="W394" s="7"/>
      <c r="X394" s="7"/>
      <c r="Y394" s="7" t="s">
        <v>160</v>
      </c>
      <c r="Z394" s="8" t="s">
        <v>94</v>
      </c>
      <c r="AA394" s="7"/>
      <c r="AB394" s="7"/>
      <c r="AC394" s="7"/>
      <c r="AD394" s="7"/>
      <c r="AE394" s="8"/>
      <c r="AF394" s="9" t="s">
        <v>1425</v>
      </c>
      <c r="AG394" s="9" t="s">
        <v>1426</v>
      </c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 t="s">
        <v>98</v>
      </c>
      <c r="AX394" s="7" t="s">
        <v>98</v>
      </c>
      <c r="AY394" s="7" t="s">
        <v>98</v>
      </c>
      <c r="AZ394" s="7" t="s">
        <v>98</v>
      </c>
      <c r="BA394" s="7" t="s">
        <v>98</v>
      </c>
      <c r="BB394" s="7" t="s">
        <v>98</v>
      </c>
      <c r="BC394" s="7" t="s">
        <v>98</v>
      </c>
      <c r="BD394" s="7" t="s">
        <v>98</v>
      </c>
      <c r="BE394" s="7" t="s">
        <v>98</v>
      </c>
      <c r="BF394" s="7" t="s">
        <v>98</v>
      </c>
      <c r="BG394" s="7" t="s">
        <v>98</v>
      </c>
      <c r="BH394" s="7" t="s">
        <v>98</v>
      </c>
      <c r="BI394" s="7" t="s">
        <v>98</v>
      </c>
      <c r="BJ394" s="7" t="s">
        <v>98</v>
      </c>
      <c r="BK394" s="7" t="s">
        <v>98</v>
      </c>
      <c r="BL394" s="7" t="s">
        <v>98</v>
      </c>
      <c r="BM394" s="7" t="s">
        <v>97</v>
      </c>
      <c r="BN394" s="7" t="s">
        <v>97</v>
      </c>
      <c r="BO394" s="7" t="s">
        <v>98</v>
      </c>
      <c r="BP394" s="7" t="s">
        <v>98</v>
      </c>
      <c r="BQ394" s="7" t="s">
        <v>98</v>
      </c>
      <c r="BR394" s="7" t="s">
        <v>98</v>
      </c>
      <c r="BS394" s="7" t="s">
        <v>98</v>
      </c>
      <c r="BT394" s="7" t="s">
        <v>98</v>
      </c>
      <c r="BU394" s="7" t="s">
        <v>98</v>
      </c>
      <c r="BV394" s="7" t="s">
        <v>98</v>
      </c>
      <c r="BW394" s="7" t="s">
        <v>98</v>
      </c>
      <c r="BX394" s="7" t="s">
        <v>98</v>
      </c>
      <c r="BY394" s="7" t="s">
        <v>98</v>
      </c>
      <c r="BZ394" s="7" t="s">
        <v>98</v>
      </c>
      <c r="CA394" s="7" t="s">
        <v>98</v>
      </c>
      <c r="CB394" s="7" t="s">
        <v>98</v>
      </c>
      <c r="CC394" s="7" t="s">
        <v>98</v>
      </c>
      <c r="CD394" s="7" t="s">
        <v>98</v>
      </c>
      <c r="CE394" s="7" t="s">
        <v>98</v>
      </c>
      <c r="CF394" s="7" t="s">
        <v>98</v>
      </c>
      <c r="CG394" s="7" t="s">
        <v>98</v>
      </c>
      <c r="CH394" s="7" t="n">
        <v>35</v>
      </c>
      <c r="CI394" s="6" t="n">
        <f aca="false">SUMIF($AH394:$CH394,35,Base!$B$5:$BB$5)*7*$Z394</f>
        <v>56</v>
      </c>
      <c r="CJ394" s="6" t="n">
        <f aca="false">SUMIF($AH394:$CH394,"PR",Base!$B$5:$BB$5)*7*$Z394</f>
        <v>2338</v>
      </c>
      <c r="CK394" s="6"/>
      <c r="CL394" s="6"/>
    </row>
    <row r="395" customFormat="false" ht="13.8" hidden="false" customHeight="false" outlineLevel="0" collapsed="false">
      <c r="A395" s="7" t="s">
        <v>77</v>
      </c>
      <c r="B395" s="7" t="s">
        <v>1382</v>
      </c>
      <c r="C395" s="7" t="s">
        <v>1383</v>
      </c>
      <c r="D395" s="7" t="s">
        <v>1427</v>
      </c>
      <c r="E395" s="7" t="s">
        <v>1428</v>
      </c>
      <c r="F395" s="7" t="s">
        <v>17</v>
      </c>
      <c r="G395" s="7" t="s">
        <v>1429</v>
      </c>
      <c r="H395" s="7" t="s">
        <v>1430</v>
      </c>
      <c r="I395" s="7" t="s">
        <v>84</v>
      </c>
      <c r="J395" s="7" t="s">
        <v>85</v>
      </c>
      <c r="K395" s="8" t="n">
        <v>0</v>
      </c>
      <c r="L395" s="7"/>
      <c r="M395" s="8" t="n">
        <v>0</v>
      </c>
      <c r="N395" s="7"/>
      <c r="O395" s="7" t="s">
        <v>1431</v>
      </c>
      <c r="P395" s="7" t="s">
        <v>155</v>
      </c>
      <c r="Q395" s="8" t="s">
        <v>1420</v>
      </c>
      <c r="R395" s="8" t="s">
        <v>1432</v>
      </c>
      <c r="S395" s="8" t="s">
        <v>1433</v>
      </c>
      <c r="T395" s="8" t="s">
        <v>155</v>
      </c>
      <c r="U395" s="7" t="s">
        <v>127</v>
      </c>
      <c r="V395" s="7" t="s">
        <v>159</v>
      </c>
      <c r="W395" s="7"/>
      <c r="X395" s="7"/>
      <c r="Y395" s="7" t="s">
        <v>160</v>
      </c>
      <c r="Z395" s="8" t="s">
        <v>155</v>
      </c>
      <c r="AA395" s="7"/>
      <c r="AB395" s="7"/>
      <c r="AC395" s="7"/>
      <c r="AD395" s="7"/>
      <c r="AE395" s="8"/>
      <c r="AF395" s="9" t="s">
        <v>188</v>
      </c>
      <c r="AG395" s="9" t="s">
        <v>1400</v>
      </c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 t="s">
        <v>97</v>
      </c>
      <c r="BN395" s="7" t="s">
        <v>97</v>
      </c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 t="s">
        <v>98</v>
      </c>
      <c r="CG395" s="7" t="s">
        <v>98</v>
      </c>
      <c r="CH395" s="7" t="s">
        <v>98</v>
      </c>
      <c r="CI395" s="6" t="n">
        <f aca="false">SUMIF($AH395:$CH395,35,Base!$B$5:$BB$5)*7*$Z395</f>
        <v>0</v>
      </c>
      <c r="CJ395" s="6" t="n">
        <f aca="false">SUMIF($AH395:$CH395,"PR",Base!$B$5:$BB$5)*7*$Z395</f>
        <v>273</v>
      </c>
      <c r="CK395" s="6"/>
      <c r="CL395" s="6"/>
    </row>
    <row r="396" customFormat="false" ht="13.8" hidden="false" customHeight="false" outlineLevel="0" collapsed="false">
      <c r="A396" s="7" t="s">
        <v>77</v>
      </c>
      <c r="B396" s="7" t="s">
        <v>1382</v>
      </c>
      <c r="C396" s="7" t="s">
        <v>1383</v>
      </c>
      <c r="D396" s="7" t="s">
        <v>1434</v>
      </c>
      <c r="E396" s="7" t="s">
        <v>1435</v>
      </c>
      <c r="F396" s="7" t="s">
        <v>17</v>
      </c>
      <c r="G396" s="7" t="s">
        <v>1429</v>
      </c>
      <c r="H396" s="7" t="s">
        <v>1430</v>
      </c>
      <c r="I396" s="7" t="s">
        <v>84</v>
      </c>
      <c r="J396" s="7" t="s">
        <v>85</v>
      </c>
      <c r="K396" s="8" t="n">
        <v>0</v>
      </c>
      <c r="L396" s="7"/>
      <c r="M396" s="8" t="n">
        <v>0</v>
      </c>
      <c r="N396" s="7"/>
      <c r="O396" s="7" t="s">
        <v>1431</v>
      </c>
      <c r="P396" s="7" t="s">
        <v>155</v>
      </c>
      <c r="Q396" s="8" t="s">
        <v>1420</v>
      </c>
      <c r="R396" s="8" t="s">
        <v>1432</v>
      </c>
      <c r="S396" s="8" t="s">
        <v>1433</v>
      </c>
      <c r="T396" s="8" t="s">
        <v>155</v>
      </c>
      <c r="U396" s="7" t="s">
        <v>127</v>
      </c>
      <c r="V396" s="7" t="s">
        <v>159</v>
      </c>
      <c r="W396" s="7"/>
      <c r="X396" s="7"/>
      <c r="Y396" s="7" t="s">
        <v>160</v>
      </c>
      <c r="Z396" s="8" t="s">
        <v>155</v>
      </c>
      <c r="AA396" s="7"/>
      <c r="AB396" s="7"/>
      <c r="AC396" s="7"/>
      <c r="AD396" s="7"/>
      <c r="AE396" s="8"/>
      <c r="AF396" s="9" t="s">
        <v>192</v>
      </c>
      <c r="AG396" s="9" t="s">
        <v>1403</v>
      </c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 t="s">
        <v>97</v>
      </c>
      <c r="BN396" s="7" t="s">
        <v>97</v>
      </c>
      <c r="BO396" s="7"/>
      <c r="BP396" s="7"/>
      <c r="BQ396" s="7"/>
      <c r="BR396" s="7"/>
      <c r="BS396" s="7" t="s">
        <v>98</v>
      </c>
      <c r="BT396" s="7" t="s">
        <v>98</v>
      </c>
      <c r="BU396" s="7" t="s">
        <v>98</v>
      </c>
      <c r="BV396" s="7" t="s">
        <v>98</v>
      </c>
      <c r="BW396" s="7" t="s">
        <v>98</v>
      </c>
      <c r="BX396" s="7" t="s">
        <v>98</v>
      </c>
      <c r="BY396" s="7" t="s">
        <v>98</v>
      </c>
      <c r="BZ396" s="7" t="s">
        <v>98</v>
      </c>
      <c r="CA396" s="7" t="s">
        <v>98</v>
      </c>
      <c r="CB396" s="7" t="n">
        <v>35</v>
      </c>
      <c r="CC396" s="7" t="n">
        <v>35</v>
      </c>
      <c r="CD396" s="7" t="n">
        <v>35</v>
      </c>
      <c r="CE396" s="7" t="n">
        <v>35</v>
      </c>
      <c r="CF396" s="7" t="n">
        <v>35</v>
      </c>
      <c r="CG396" s="7" t="n">
        <v>35</v>
      </c>
      <c r="CH396" s="7" t="n">
        <v>35</v>
      </c>
      <c r="CI396" s="6" t="n">
        <f aca="false">SUMIF($AH396:$CH396,35,Base!$B$5:$BB$5)*7*$Z396</f>
        <v>693</v>
      </c>
      <c r="CJ396" s="6" t="n">
        <f aca="false">SUMIF($AH396:$CH396,"PR",Base!$B$5:$BB$5)*7*$Z396</f>
        <v>903</v>
      </c>
      <c r="CK396" s="6"/>
      <c r="CL396" s="6"/>
    </row>
    <row r="397" customFormat="false" ht="13.8" hidden="false" customHeight="false" outlineLevel="0" collapsed="false">
      <c r="A397" s="7" t="s">
        <v>77</v>
      </c>
      <c r="B397" s="7" t="s">
        <v>1382</v>
      </c>
      <c r="C397" s="7" t="s">
        <v>1383</v>
      </c>
      <c r="D397" s="7" t="s">
        <v>1436</v>
      </c>
      <c r="E397" s="7" t="s">
        <v>651</v>
      </c>
      <c r="F397" s="7" t="s">
        <v>17</v>
      </c>
      <c r="G397" s="7" t="s">
        <v>1437</v>
      </c>
      <c r="H397" s="7" t="s">
        <v>1438</v>
      </c>
      <c r="I397" s="7" t="s">
        <v>84</v>
      </c>
      <c r="J397" s="7" t="s">
        <v>85</v>
      </c>
      <c r="K397" s="8" t="n">
        <v>0</v>
      </c>
      <c r="L397" s="7"/>
      <c r="M397" s="8" t="n">
        <v>0</v>
      </c>
      <c r="N397" s="7"/>
      <c r="O397" s="7" t="s">
        <v>1439</v>
      </c>
      <c r="P397" s="7" t="s">
        <v>94</v>
      </c>
      <c r="Q397" s="8" t="s">
        <v>1440</v>
      </c>
      <c r="R397" s="8" t="s">
        <v>1441</v>
      </c>
      <c r="S397" s="8" t="s">
        <v>1442</v>
      </c>
      <c r="T397" s="8" t="s">
        <v>155</v>
      </c>
      <c r="U397" s="7" t="s">
        <v>127</v>
      </c>
      <c r="V397" s="7" t="s">
        <v>159</v>
      </c>
      <c r="W397" s="7"/>
      <c r="X397" s="7"/>
      <c r="Y397" s="7" t="s">
        <v>160</v>
      </c>
      <c r="Z397" s="8" t="s">
        <v>155</v>
      </c>
      <c r="AA397" s="7"/>
      <c r="AB397" s="7"/>
      <c r="AC397" s="7"/>
      <c r="AD397" s="7"/>
      <c r="AE397" s="8"/>
      <c r="AF397" s="9" t="s">
        <v>188</v>
      </c>
      <c r="AG397" s="9" t="s">
        <v>1400</v>
      </c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 t="s">
        <v>97</v>
      </c>
      <c r="BN397" s="7" t="s">
        <v>97</v>
      </c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 t="s">
        <v>98</v>
      </c>
      <c r="CG397" s="7" t="s">
        <v>98</v>
      </c>
      <c r="CH397" s="7" t="s">
        <v>98</v>
      </c>
      <c r="CI397" s="6" t="n">
        <f aca="false">SUMIF($AH397:$CH397,35,Base!$B$5:$BB$5)*7*$Z397</f>
        <v>0</v>
      </c>
      <c r="CJ397" s="6" t="n">
        <f aca="false">SUMIF($AH397:$CH397,"PR",Base!$B$5:$BB$5)*7*$Z397</f>
        <v>273</v>
      </c>
      <c r="CK397" s="6"/>
      <c r="CL397" s="6"/>
    </row>
    <row r="398" customFormat="false" ht="13.8" hidden="false" customHeight="false" outlineLevel="0" collapsed="false">
      <c r="A398" s="7" t="s">
        <v>77</v>
      </c>
      <c r="B398" s="7" t="s">
        <v>1382</v>
      </c>
      <c r="C398" s="7" t="s">
        <v>1383</v>
      </c>
      <c r="D398" s="7" t="s">
        <v>1443</v>
      </c>
      <c r="E398" s="7" t="s">
        <v>1444</v>
      </c>
      <c r="F398" s="7" t="s">
        <v>17</v>
      </c>
      <c r="G398" s="7" t="s">
        <v>1437</v>
      </c>
      <c r="H398" s="7" t="s">
        <v>1438</v>
      </c>
      <c r="I398" s="7" t="s">
        <v>84</v>
      </c>
      <c r="J398" s="7" t="s">
        <v>85</v>
      </c>
      <c r="K398" s="8" t="n">
        <v>0</v>
      </c>
      <c r="L398" s="7"/>
      <c r="M398" s="8" t="n">
        <v>0</v>
      </c>
      <c r="N398" s="7"/>
      <c r="O398" s="7" t="s">
        <v>1439</v>
      </c>
      <c r="P398" s="7" t="s">
        <v>94</v>
      </c>
      <c r="Q398" s="8" t="s">
        <v>1445</v>
      </c>
      <c r="R398" s="8" t="s">
        <v>1432</v>
      </c>
      <c r="S398" s="8" t="s">
        <v>1442</v>
      </c>
      <c r="T398" s="8" t="s">
        <v>155</v>
      </c>
      <c r="U398" s="7" t="s">
        <v>127</v>
      </c>
      <c r="V398" s="7" t="s">
        <v>159</v>
      </c>
      <c r="W398" s="7"/>
      <c r="X398" s="7"/>
      <c r="Y398" s="7" t="s">
        <v>160</v>
      </c>
      <c r="Z398" s="8" t="s">
        <v>155</v>
      </c>
      <c r="AA398" s="7"/>
      <c r="AB398" s="7"/>
      <c r="AC398" s="7"/>
      <c r="AD398" s="7"/>
      <c r="AE398" s="8"/>
      <c r="AF398" s="9" t="s">
        <v>1019</v>
      </c>
      <c r="AG398" s="9" t="s">
        <v>1446</v>
      </c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 t="s">
        <v>97</v>
      </c>
      <c r="BN398" s="7" t="s">
        <v>97</v>
      </c>
      <c r="BO398" s="7"/>
      <c r="BP398" s="7"/>
      <c r="BQ398" s="7"/>
      <c r="BR398" s="7"/>
      <c r="BS398" s="7" t="s">
        <v>98</v>
      </c>
      <c r="BT398" s="7" t="s">
        <v>98</v>
      </c>
      <c r="BU398" s="7" t="s">
        <v>98</v>
      </c>
      <c r="BV398" s="7" t="s">
        <v>98</v>
      </c>
      <c r="BW398" s="7" t="s">
        <v>98</v>
      </c>
      <c r="BX398" s="7" t="s">
        <v>98</v>
      </c>
      <c r="BY398" s="7" t="s">
        <v>98</v>
      </c>
      <c r="BZ398" s="7" t="s">
        <v>98</v>
      </c>
      <c r="CA398" s="7" t="s">
        <v>98</v>
      </c>
      <c r="CB398" s="7" t="n">
        <v>35</v>
      </c>
      <c r="CC398" s="7" t="n">
        <v>35</v>
      </c>
      <c r="CD398" s="7" t="n">
        <v>35</v>
      </c>
      <c r="CE398" s="7" t="n">
        <v>35</v>
      </c>
      <c r="CF398" s="7" t="n">
        <v>35</v>
      </c>
      <c r="CG398" s="7" t="n">
        <v>35</v>
      </c>
      <c r="CH398" s="7" t="n">
        <v>35</v>
      </c>
      <c r="CI398" s="6" t="n">
        <f aca="false">SUMIF($AH398:$CH398,35,Base!$B$5:$BB$5)*7*$Z398</f>
        <v>693</v>
      </c>
      <c r="CJ398" s="6" t="n">
        <f aca="false">SUMIF($AH398:$CH398,"PR",Base!$B$5:$BB$5)*7*$Z398</f>
        <v>903</v>
      </c>
      <c r="CK398" s="6"/>
      <c r="CL398" s="6"/>
    </row>
    <row r="399" customFormat="false" ht="13.8" hidden="false" customHeight="false" outlineLevel="0" collapsed="false">
      <c r="A399" s="7" t="s">
        <v>77</v>
      </c>
      <c r="B399" s="7" t="s">
        <v>1382</v>
      </c>
      <c r="C399" s="7" t="s">
        <v>1383</v>
      </c>
      <c r="D399" s="7" t="s">
        <v>1447</v>
      </c>
      <c r="E399" s="7" t="s">
        <v>656</v>
      </c>
      <c r="F399" s="7" t="s">
        <v>17</v>
      </c>
      <c r="G399" s="7" t="s">
        <v>1437</v>
      </c>
      <c r="H399" s="7" t="s">
        <v>1438</v>
      </c>
      <c r="I399" s="7" t="s">
        <v>84</v>
      </c>
      <c r="J399" s="7" t="s">
        <v>85</v>
      </c>
      <c r="K399" s="8" t="n">
        <v>0</v>
      </c>
      <c r="L399" s="7"/>
      <c r="M399" s="8" t="n">
        <v>0</v>
      </c>
      <c r="N399" s="7"/>
      <c r="O399" s="7" t="s">
        <v>1439</v>
      </c>
      <c r="P399" s="7" t="s">
        <v>94</v>
      </c>
      <c r="Q399" s="8" t="s">
        <v>1448</v>
      </c>
      <c r="R399" s="8" t="s">
        <v>1402</v>
      </c>
      <c r="S399" s="8" t="s">
        <v>1442</v>
      </c>
      <c r="T399" s="8" t="s">
        <v>155</v>
      </c>
      <c r="U399" s="7" t="s">
        <v>127</v>
      </c>
      <c r="V399" s="7" t="s">
        <v>159</v>
      </c>
      <c r="W399" s="7"/>
      <c r="X399" s="7"/>
      <c r="Y399" s="7" t="s">
        <v>160</v>
      </c>
      <c r="Z399" s="8" t="s">
        <v>155</v>
      </c>
      <c r="AA399" s="7"/>
      <c r="AB399" s="7"/>
      <c r="AC399" s="7"/>
      <c r="AD399" s="7"/>
      <c r="AE399" s="8"/>
      <c r="AF399" s="9" t="s">
        <v>192</v>
      </c>
      <c r="AG399" s="9" t="s">
        <v>1403</v>
      </c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 t="s">
        <v>97</v>
      </c>
      <c r="BN399" s="7" t="s">
        <v>97</v>
      </c>
      <c r="BO399" s="7"/>
      <c r="BP399" s="7"/>
      <c r="BQ399" s="7"/>
      <c r="BR399" s="7"/>
      <c r="BS399" s="7" t="s">
        <v>98</v>
      </c>
      <c r="BT399" s="7" t="s">
        <v>98</v>
      </c>
      <c r="BU399" s="7" t="s">
        <v>98</v>
      </c>
      <c r="BV399" s="7" t="s">
        <v>98</v>
      </c>
      <c r="BW399" s="7" t="s">
        <v>98</v>
      </c>
      <c r="BX399" s="7" t="s">
        <v>98</v>
      </c>
      <c r="BY399" s="7" t="s">
        <v>98</v>
      </c>
      <c r="BZ399" s="7" t="s">
        <v>98</v>
      </c>
      <c r="CA399" s="7" t="n">
        <v>35</v>
      </c>
      <c r="CB399" s="7" t="n">
        <v>35</v>
      </c>
      <c r="CC399" s="7" t="n">
        <v>35</v>
      </c>
      <c r="CD399" s="7" t="n">
        <v>35</v>
      </c>
      <c r="CE399" s="7" t="n">
        <v>35</v>
      </c>
      <c r="CF399" s="7" t="n">
        <v>35</v>
      </c>
      <c r="CG399" s="7" t="n">
        <v>35</v>
      </c>
      <c r="CH399" s="7" t="n">
        <v>35</v>
      </c>
      <c r="CI399" s="6" t="n">
        <f aca="false">SUMIF($AH399:$CH399,35,Base!$B$5:$BB$5)*7*$Z399</f>
        <v>777</v>
      </c>
      <c r="CJ399" s="6" t="n">
        <f aca="false">SUMIF($AH399:$CH399,"PR",Base!$B$5:$BB$5)*7*$Z399</f>
        <v>819</v>
      </c>
      <c r="CK399" s="6"/>
      <c r="CL399" s="6"/>
    </row>
    <row r="400" customFormat="false" ht="13.8" hidden="false" customHeight="false" outlineLevel="0" collapsed="false">
      <c r="A400" s="7" t="s">
        <v>77</v>
      </c>
      <c r="B400" s="7" t="s">
        <v>1382</v>
      </c>
      <c r="C400" s="7" t="s">
        <v>1383</v>
      </c>
      <c r="D400" s="7" t="s">
        <v>1449</v>
      </c>
      <c r="E400" s="7" t="s">
        <v>664</v>
      </c>
      <c r="F400" s="7" t="s">
        <v>17</v>
      </c>
      <c r="G400" s="7" t="s">
        <v>1450</v>
      </c>
      <c r="H400" s="7" t="s">
        <v>1451</v>
      </c>
      <c r="I400" s="7" t="s">
        <v>84</v>
      </c>
      <c r="J400" s="7" t="s">
        <v>85</v>
      </c>
      <c r="K400" s="8" t="n">
        <v>0</v>
      </c>
      <c r="L400" s="7"/>
      <c r="M400" s="8" t="n">
        <v>0</v>
      </c>
      <c r="N400" s="7"/>
      <c r="O400" s="7" t="s">
        <v>1452</v>
      </c>
      <c r="P400" s="7" t="s">
        <v>155</v>
      </c>
      <c r="Q400" s="8" t="s">
        <v>334</v>
      </c>
      <c r="R400" s="8" t="s">
        <v>1453</v>
      </c>
      <c r="S400" s="8" t="s">
        <v>1454</v>
      </c>
      <c r="T400" s="8" t="s">
        <v>155</v>
      </c>
      <c r="U400" s="7" t="s">
        <v>127</v>
      </c>
      <c r="V400" s="7" t="s">
        <v>159</v>
      </c>
      <c r="W400" s="7"/>
      <c r="X400" s="7"/>
      <c r="Y400" s="7" t="s">
        <v>160</v>
      </c>
      <c r="Z400" s="8" t="s">
        <v>155</v>
      </c>
      <c r="AA400" s="7"/>
      <c r="AB400" s="7"/>
      <c r="AC400" s="7"/>
      <c r="AD400" s="7"/>
      <c r="AE400" s="8"/>
      <c r="AF400" s="9" t="s">
        <v>188</v>
      </c>
      <c r="AG400" s="9" t="s">
        <v>1400</v>
      </c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 t="s">
        <v>97</v>
      </c>
      <c r="BN400" s="7" t="s">
        <v>97</v>
      </c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 t="s">
        <v>98</v>
      </c>
      <c r="CG400" s="7" t="s">
        <v>98</v>
      </c>
      <c r="CH400" s="7" t="s">
        <v>98</v>
      </c>
      <c r="CI400" s="6" t="n">
        <f aca="false">SUMIF($AH400:$CH400,35,Base!$B$5:$BB$5)*7*$Z400</f>
        <v>0</v>
      </c>
      <c r="CJ400" s="6" t="n">
        <f aca="false">SUMIF($AH400:$CH400,"PR",Base!$B$5:$BB$5)*7*$Z400</f>
        <v>273</v>
      </c>
      <c r="CK400" s="6"/>
      <c r="CL400" s="6"/>
    </row>
    <row r="401" customFormat="false" ht="13.8" hidden="false" customHeight="false" outlineLevel="0" collapsed="false">
      <c r="A401" s="7" t="s">
        <v>77</v>
      </c>
      <c r="B401" s="7" t="s">
        <v>1382</v>
      </c>
      <c r="C401" s="7" t="s">
        <v>1383</v>
      </c>
      <c r="D401" s="7" t="s">
        <v>1455</v>
      </c>
      <c r="E401" s="7" t="s">
        <v>1456</v>
      </c>
      <c r="F401" s="7" t="s">
        <v>17</v>
      </c>
      <c r="G401" s="7" t="s">
        <v>1450</v>
      </c>
      <c r="H401" s="7" t="s">
        <v>1451</v>
      </c>
      <c r="I401" s="7" t="s">
        <v>84</v>
      </c>
      <c r="J401" s="7" t="s">
        <v>85</v>
      </c>
      <c r="K401" s="8" t="n">
        <v>0</v>
      </c>
      <c r="L401" s="7"/>
      <c r="M401" s="8" t="n">
        <v>0</v>
      </c>
      <c r="N401" s="7"/>
      <c r="O401" s="7" t="s">
        <v>1452</v>
      </c>
      <c r="P401" s="7" t="s">
        <v>155</v>
      </c>
      <c r="Q401" s="8" t="s">
        <v>334</v>
      </c>
      <c r="R401" s="8" t="s">
        <v>1453</v>
      </c>
      <c r="S401" s="8" t="s">
        <v>1454</v>
      </c>
      <c r="T401" s="8" t="s">
        <v>155</v>
      </c>
      <c r="U401" s="7" t="s">
        <v>127</v>
      </c>
      <c r="V401" s="7" t="s">
        <v>159</v>
      </c>
      <c r="W401" s="7"/>
      <c r="X401" s="7"/>
      <c r="Y401" s="7" t="s">
        <v>160</v>
      </c>
      <c r="Z401" s="8" t="s">
        <v>155</v>
      </c>
      <c r="AA401" s="7"/>
      <c r="AB401" s="7"/>
      <c r="AC401" s="7"/>
      <c r="AD401" s="7"/>
      <c r="AE401" s="8"/>
      <c r="AF401" s="9" t="s">
        <v>192</v>
      </c>
      <c r="AG401" s="9" t="s">
        <v>1403</v>
      </c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 t="s">
        <v>97</v>
      </c>
      <c r="BN401" s="7" t="s">
        <v>97</v>
      </c>
      <c r="BO401" s="7"/>
      <c r="BP401" s="7"/>
      <c r="BQ401" s="7"/>
      <c r="BR401" s="7"/>
      <c r="BS401" s="7" t="s">
        <v>98</v>
      </c>
      <c r="BT401" s="7" t="s">
        <v>98</v>
      </c>
      <c r="BU401" s="7" t="s">
        <v>98</v>
      </c>
      <c r="BV401" s="7" t="s">
        <v>98</v>
      </c>
      <c r="BW401" s="7" t="s">
        <v>98</v>
      </c>
      <c r="BX401" s="7" t="s">
        <v>98</v>
      </c>
      <c r="BY401" s="7" t="s">
        <v>98</v>
      </c>
      <c r="BZ401" s="7" t="s">
        <v>98</v>
      </c>
      <c r="CA401" s="7" t="s">
        <v>98</v>
      </c>
      <c r="CB401" s="7" t="s">
        <v>98</v>
      </c>
      <c r="CC401" s="7" t="s">
        <v>98</v>
      </c>
      <c r="CD401" s="7" t="n">
        <v>35</v>
      </c>
      <c r="CE401" s="7" t="n">
        <v>35</v>
      </c>
      <c r="CF401" s="7" t="n">
        <v>35</v>
      </c>
      <c r="CG401" s="7" t="n">
        <v>35</v>
      </c>
      <c r="CH401" s="7" t="n">
        <v>35</v>
      </c>
      <c r="CI401" s="6" t="n">
        <f aca="false">SUMIF($AH401:$CH401,35,Base!$B$5:$BB$5)*7*$Z401</f>
        <v>483</v>
      </c>
      <c r="CJ401" s="6" t="n">
        <f aca="false">SUMIF($AH401:$CH401,"PR",Base!$B$5:$BB$5)*7*$Z401</f>
        <v>1113</v>
      </c>
      <c r="CK401" s="6"/>
      <c r="CL401" s="6"/>
    </row>
    <row r="402" customFormat="false" ht="13.8" hidden="false" customHeight="false" outlineLevel="0" collapsed="false">
      <c r="A402" s="7" t="s">
        <v>77</v>
      </c>
      <c r="B402" s="7" t="s">
        <v>1382</v>
      </c>
      <c r="C402" s="7" t="s">
        <v>1383</v>
      </c>
      <c r="D402" s="7" t="s">
        <v>1457</v>
      </c>
      <c r="E402" s="7" t="s">
        <v>1458</v>
      </c>
      <c r="F402" s="7" t="s">
        <v>17</v>
      </c>
      <c r="G402" s="7" t="s">
        <v>1459</v>
      </c>
      <c r="H402" s="7" t="s">
        <v>1460</v>
      </c>
      <c r="I402" s="7" t="s">
        <v>84</v>
      </c>
      <c r="J402" s="7" t="s">
        <v>85</v>
      </c>
      <c r="K402" s="8" t="n">
        <v>0</v>
      </c>
      <c r="L402" s="7"/>
      <c r="M402" s="8" t="n">
        <v>0</v>
      </c>
      <c r="N402" s="7"/>
      <c r="O402" s="7" t="s">
        <v>1461</v>
      </c>
      <c r="P402" s="7" t="s">
        <v>124</v>
      </c>
      <c r="Q402" s="8" t="s">
        <v>199</v>
      </c>
      <c r="R402" s="8" t="s">
        <v>1462</v>
      </c>
      <c r="S402" s="8" t="s">
        <v>1346</v>
      </c>
      <c r="T402" s="8" t="s">
        <v>155</v>
      </c>
      <c r="U402" s="7" t="s">
        <v>127</v>
      </c>
      <c r="V402" s="7" t="s">
        <v>159</v>
      </c>
      <c r="W402" s="7"/>
      <c r="X402" s="7"/>
      <c r="Y402" s="7" t="s">
        <v>160</v>
      </c>
      <c r="Z402" s="8" t="s">
        <v>155</v>
      </c>
      <c r="AA402" s="7"/>
      <c r="AB402" s="7"/>
      <c r="AC402" s="7"/>
      <c r="AD402" s="7"/>
      <c r="AE402" s="8"/>
      <c r="AF402" s="9" t="s">
        <v>188</v>
      </c>
      <c r="AG402" s="9" t="s">
        <v>1400</v>
      </c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 t="s">
        <v>97</v>
      </c>
      <c r="BN402" s="7" t="s">
        <v>97</v>
      </c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 t="s">
        <v>98</v>
      </c>
      <c r="CG402" s="7" t="s">
        <v>98</v>
      </c>
      <c r="CH402" s="7" t="s">
        <v>98</v>
      </c>
      <c r="CI402" s="6" t="n">
        <f aca="false">SUMIF($AH402:$CH402,35,Base!$B$5:$BB$5)*7*$Z402</f>
        <v>0</v>
      </c>
      <c r="CJ402" s="6" t="n">
        <f aca="false">SUMIF($AH402:$CH402,"PR",Base!$B$5:$BB$5)*7*$Z402</f>
        <v>273</v>
      </c>
      <c r="CK402" s="6"/>
      <c r="CL402" s="6"/>
    </row>
    <row r="403" customFormat="false" ht="13.8" hidden="false" customHeight="false" outlineLevel="0" collapsed="false">
      <c r="A403" s="7" t="s">
        <v>77</v>
      </c>
      <c r="B403" s="7" t="s">
        <v>1382</v>
      </c>
      <c r="C403" s="7" t="s">
        <v>1383</v>
      </c>
      <c r="D403" s="7" t="s">
        <v>1463</v>
      </c>
      <c r="E403" s="7" t="s">
        <v>1464</v>
      </c>
      <c r="F403" s="7" t="s">
        <v>17</v>
      </c>
      <c r="G403" s="7" t="s">
        <v>1459</v>
      </c>
      <c r="H403" s="7" t="s">
        <v>1460</v>
      </c>
      <c r="I403" s="7" t="s">
        <v>84</v>
      </c>
      <c r="J403" s="7" t="s">
        <v>85</v>
      </c>
      <c r="K403" s="8" t="n">
        <v>0</v>
      </c>
      <c r="L403" s="7"/>
      <c r="M403" s="8" t="n">
        <v>0</v>
      </c>
      <c r="N403" s="7"/>
      <c r="O403" s="7" t="s">
        <v>1461</v>
      </c>
      <c r="P403" s="7" t="s">
        <v>124</v>
      </c>
      <c r="Q403" s="8" t="s">
        <v>1448</v>
      </c>
      <c r="R403" s="8" t="s">
        <v>1465</v>
      </c>
      <c r="S403" s="8" t="s">
        <v>1346</v>
      </c>
      <c r="T403" s="8" t="s">
        <v>155</v>
      </c>
      <c r="U403" s="7" t="s">
        <v>127</v>
      </c>
      <c r="V403" s="7" t="s">
        <v>159</v>
      </c>
      <c r="W403" s="7"/>
      <c r="X403" s="7"/>
      <c r="Y403" s="7" t="s">
        <v>160</v>
      </c>
      <c r="Z403" s="8" t="s">
        <v>155</v>
      </c>
      <c r="AA403" s="7"/>
      <c r="AB403" s="7"/>
      <c r="AC403" s="7"/>
      <c r="AD403" s="7"/>
      <c r="AE403" s="8"/>
      <c r="AF403" s="9" t="s">
        <v>192</v>
      </c>
      <c r="AG403" s="9" t="s">
        <v>1403</v>
      </c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 t="s">
        <v>97</v>
      </c>
      <c r="BN403" s="7" t="s">
        <v>97</v>
      </c>
      <c r="BO403" s="7"/>
      <c r="BP403" s="7"/>
      <c r="BQ403" s="7"/>
      <c r="BR403" s="7"/>
      <c r="BS403" s="7" t="s">
        <v>98</v>
      </c>
      <c r="BT403" s="7" t="s">
        <v>98</v>
      </c>
      <c r="BU403" s="7" t="s">
        <v>98</v>
      </c>
      <c r="BV403" s="7" t="s">
        <v>98</v>
      </c>
      <c r="BW403" s="7" t="n">
        <v>35</v>
      </c>
      <c r="BX403" s="7" t="n">
        <v>35</v>
      </c>
      <c r="BY403" s="7" t="n">
        <v>35</v>
      </c>
      <c r="BZ403" s="7" t="n">
        <v>35</v>
      </c>
      <c r="CA403" s="7" t="n">
        <v>35</v>
      </c>
      <c r="CB403" s="7" t="n">
        <v>35</v>
      </c>
      <c r="CC403" s="7" t="n">
        <v>35</v>
      </c>
      <c r="CD403" s="7" t="n">
        <v>35</v>
      </c>
      <c r="CE403" s="7" t="n">
        <v>35</v>
      </c>
      <c r="CF403" s="7" t="n">
        <v>35</v>
      </c>
      <c r="CG403" s="7" t="n">
        <v>35</v>
      </c>
      <c r="CH403" s="7" t="n">
        <v>35</v>
      </c>
      <c r="CI403" s="6" t="n">
        <f aca="false">SUMIF($AH403:$CH403,35,Base!$B$5:$BB$5)*7*$Z403</f>
        <v>1176</v>
      </c>
      <c r="CJ403" s="6" t="n">
        <f aca="false">SUMIF($AH403:$CH403,"PR",Base!$B$5:$BB$5)*7*$Z403</f>
        <v>420</v>
      </c>
      <c r="CK403" s="6"/>
      <c r="CL403" s="6"/>
    </row>
    <row r="404" customFormat="false" ht="13.8" hidden="false" customHeight="false" outlineLevel="0" collapsed="false">
      <c r="A404" s="7" t="s">
        <v>77</v>
      </c>
      <c r="B404" s="7" t="s">
        <v>1382</v>
      </c>
      <c r="C404" s="7" t="s">
        <v>1383</v>
      </c>
      <c r="D404" s="7" t="s">
        <v>1466</v>
      </c>
      <c r="E404" s="7" t="s">
        <v>1467</v>
      </c>
      <c r="F404" s="7" t="s">
        <v>17</v>
      </c>
      <c r="G404" s="7" t="s">
        <v>1468</v>
      </c>
      <c r="H404" s="7" t="s">
        <v>1469</v>
      </c>
      <c r="I404" s="7" t="s">
        <v>84</v>
      </c>
      <c r="J404" s="7" t="s">
        <v>85</v>
      </c>
      <c r="K404" s="8" t="n">
        <v>0</v>
      </c>
      <c r="L404" s="7"/>
      <c r="M404" s="8" t="n">
        <v>0</v>
      </c>
      <c r="N404" s="7"/>
      <c r="O404" s="7" t="s">
        <v>1470</v>
      </c>
      <c r="P404" s="7" t="s">
        <v>124</v>
      </c>
      <c r="Q404" s="8" t="s">
        <v>1471</v>
      </c>
      <c r="R404" s="8" t="s">
        <v>305</v>
      </c>
      <c r="S404" s="8" t="s">
        <v>1354</v>
      </c>
      <c r="T404" s="8" t="s">
        <v>155</v>
      </c>
      <c r="U404" s="7" t="s">
        <v>127</v>
      </c>
      <c r="V404" s="7" t="s">
        <v>159</v>
      </c>
      <c r="W404" s="7"/>
      <c r="X404" s="7"/>
      <c r="Y404" s="7" t="s">
        <v>160</v>
      </c>
      <c r="Z404" s="8" t="s">
        <v>155</v>
      </c>
      <c r="AA404" s="7"/>
      <c r="AB404" s="7"/>
      <c r="AC404" s="7"/>
      <c r="AD404" s="7"/>
      <c r="AE404" s="8"/>
      <c r="AF404" s="9" t="s">
        <v>188</v>
      </c>
      <c r="AG404" s="9" t="s">
        <v>1400</v>
      </c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 t="s">
        <v>97</v>
      </c>
      <c r="BN404" s="7" t="s">
        <v>97</v>
      </c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 t="s">
        <v>98</v>
      </c>
      <c r="CG404" s="7" t="s">
        <v>98</v>
      </c>
      <c r="CH404" s="7" t="s">
        <v>98</v>
      </c>
      <c r="CI404" s="6" t="n">
        <f aca="false">SUMIF($AH404:$CH404,35,Base!$B$5:$BB$5)*7*$Z404</f>
        <v>0</v>
      </c>
      <c r="CJ404" s="6" t="n">
        <f aca="false">SUMIF($AH404:$CH404,"PR",Base!$B$5:$BB$5)*7*$Z404</f>
        <v>273</v>
      </c>
      <c r="CK404" s="6"/>
      <c r="CL404" s="6"/>
    </row>
    <row r="405" customFormat="false" ht="13.8" hidden="false" customHeight="false" outlineLevel="0" collapsed="false">
      <c r="A405" s="7" t="s">
        <v>77</v>
      </c>
      <c r="B405" s="7" t="s">
        <v>1382</v>
      </c>
      <c r="C405" s="7" t="s">
        <v>1383</v>
      </c>
      <c r="D405" s="7" t="s">
        <v>1472</v>
      </c>
      <c r="E405" s="7" t="s">
        <v>1473</v>
      </c>
      <c r="F405" s="7" t="s">
        <v>17</v>
      </c>
      <c r="G405" s="7" t="s">
        <v>1468</v>
      </c>
      <c r="H405" s="7" t="s">
        <v>1469</v>
      </c>
      <c r="I405" s="7" t="s">
        <v>84</v>
      </c>
      <c r="J405" s="7" t="s">
        <v>85</v>
      </c>
      <c r="K405" s="8" t="n">
        <v>0</v>
      </c>
      <c r="L405" s="7"/>
      <c r="M405" s="8" t="n">
        <v>0</v>
      </c>
      <c r="N405" s="7"/>
      <c r="O405" s="7" t="s">
        <v>1470</v>
      </c>
      <c r="P405" s="7" t="s">
        <v>124</v>
      </c>
      <c r="Q405" s="8" t="s">
        <v>1474</v>
      </c>
      <c r="R405" s="8" t="s">
        <v>305</v>
      </c>
      <c r="S405" s="8" t="s">
        <v>1475</v>
      </c>
      <c r="T405" s="8" t="s">
        <v>155</v>
      </c>
      <c r="U405" s="7" t="s">
        <v>127</v>
      </c>
      <c r="V405" s="7" t="s">
        <v>159</v>
      </c>
      <c r="W405" s="7"/>
      <c r="X405" s="7"/>
      <c r="Y405" s="7" t="s">
        <v>160</v>
      </c>
      <c r="Z405" s="8" t="s">
        <v>155</v>
      </c>
      <c r="AA405" s="7"/>
      <c r="AB405" s="7"/>
      <c r="AC405" s="7"/>
      <c r="AD405" s="7"/>
      <c r="AE405" s="8"/>
      <c r="AF405" s="9" t="s">
        <v>192</v>
      </c>
      <c r="AG405" s="9" t="s">
        <v>1403</v>
      </c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 t="s">
        <v>97</v>
      </c>
      <c r="BN405" s="7" t="s">
        <v>97</v>
      </c>
      <c r="BO405" s="7"/>
      <c r="BP405" s="7"/>
      <c r="BQ405" s="7"/>
      <c r="BR405" s="7"/>
      <c r="BS405" s="7" t="s">
        <v>98</v>
      </c>
      <c r="BT405" s="7" t="s">
        <v>98</v>
      </c>
      <c r="BU405" s="7" t="n">
        <v>35</v>
      </c>
      <c r="BV405" s="7" t="n">
        <v>35</v>
      </c>
      <c r="BW405" s="7" t="n">
        <v>35</v>
      </c>
      <c r="BX405" s="7" t="n">
        <v>35</v>
      </c>
      <c r="BY405" s="7" t="n">
        <v>35</v>
      </c>
      <c r="BZ405" s="7" t="n">
        <v>35</v>
      </c>
      <c r="CA405" s="7" t="n">
        <v>35</v>
      </c>
      <c r="CB405" s="7" t="n">
        <v>35</v>
      </c>
      <c r="CC405" s="7" t="n">
        <v>35</v>
      </c>
      <c r="CD405" s="7" t="n">
        <v>35</v>
      </c>
      <c r="CE405" s="7" t="n">
        <v>35</v>
      </c>
      <c r="CF405" s="7" t="n">
        <v>35</v>
      </c>
      <c r="CG405" s="7" t="n">
        <v>35</v>
      </c>
      <c r="CH405" s="7" t="s">
        <v>98</v>
      </c>
      <c r="CI405" s="6" t="n">
        <f aca="false">SUMIF($AH405:$CH405,35,Base!$B$5:$BB$5)*7*$Z405</f>
        <v>1302</v>
      </c>
      <c r="CJ405" s="6" t="n">
        <f aca="false">SUMIF($AH405:$CH405,"PR",Base!$B$5:$BB$5)*7*$Z405</f>
        <v>294</v>
      </c>
      <c r="CK405" s="6"/>
      <c r="CL405" s="6"/>
    </row>
    <row r="406" customFormat="false" ht="13.8" hidden="false" customHeight="false" outlineLevel="0" collapsed="false">
      <c r="A406" s="7" t="s">
        <v>77</v>
      </c>
      <c r="B406" s="7" t="s">
        <v>1382</v>
      </c>
      <c r="C406" s="7" t="s">
        <v>1383</v>
      </c>
      <c r="D406" s="7" t="s">
        <v>1476</v>
      </c>
      <c r="E406" s="7" t="s">
        <v>669</v>
      </c>
      <c r="F406" s="7" t="s">
        <v>17</v>
      </c>
      <c r="G406" s="7" t="s">
        <v>1450</v>
      </c>
      <c r="H406" s="7" t="s">
        <v>1451</v>
      </c>
      <c r="I406" s="7" t="s">
        <v>84</v>
      </c>
      <c r="J406" s="7" t="s">
        <v>85</v>
      </c>
      <c r="K406" s="8" t="n">
        <v>98004189184</v>
      </c>
      <c r="L406" s="7"/>
      <c r="M406" s="8" t="n">
        <v>0</v>
      </c>
      <c r="N406" s="7" t="s">
        <v>1477</v>
      </c>
      <c r="O406" s="7" t="s">
        <v>1452</v>
      </c>
      <c r="P406" s="7" t="s">
        <v>155</v>
      </c>
      <c r="Q406" s="8" t="s">
        <v>1478</v>
      </c>
      <c r="R406" s="8" t="s">
        <v>1442</v>
      </c>
      <c r="S406" s="8" t="s">
        <v>591</v>
      </c>
      <c r="T406" s="8" t="s">
        <v>87</v>
      </c>
      <c r="U406" s="7" t="s">
        <v>127</v>
      </c>
      <c r="V406" s="7" t="s">
        <v>159</v>
      </c>
      <c r="W406" s="7"/>
      <c r="X406" s="7"/>
      <c r="Y406" s="7" t="s">
        <v>160</v>
      </c>
      <c r="Z406" s="8" t="s">
        <v>87</v>
      </c>
      <c r="AA406" s="7"/>
      <c r="AB406" s="7"/>
      <c r="AC406" s="7"/>
      <c r="AD406" s="7"/>
      <c r="AE406" s="8"/>
      <c r="AF406" s="9" t="s">
        <v>1479</v>
      </c>
      <c r="AG406" s="9" t="s">
        <v>1480</v>
      </c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 t="s">
        <v>98</v>
      </c>
      <c r="AW406" s="7" t="s">
        <v>98</v>
      </c>
      <c r="AX406" s="7" t="s">
        <v>98</v>
      </c>
      <c r="AY406" s="7" t="s">
        <v>98</v>
      </c>
      <c r="AZ406" s="7" t="s">
        <v>98</v>
      </c>
      <c r="BA406" s="7" t="s">
        <v>98</v>
      </c>
      <c r="BB406" s="7" t="s">
        <v>98</v>
      </c>
      <c r="BC406" s="7" t="s">
        <v>98</v>
      </c>
      <c r="BD406" s="7" t="s">
        <v>98</v>
      </c>
      <c r="BE406" s="7" t="s">
        <v>98</v>
      </c>
      <c r="BF406" s="7" t="s">
        <v>98</v>
      </c>
      <c r="BG406" s="7" t="s">
        <v>98</v>
      </c>
      <c r="BH406" s="7" t="s">
        <v>98</v>
      </c>
      <c r="BI406" s="7" t="s">
        <v>98</v>
      </c>
      <c r="BJ406" s="7" t="s">
        <v>98</v>
      </c>
      <c r="BK406" s="7" t="s">
        <v>98</v>
      </c>
      <c r="BL406" s="7" t="s">
        <v>98</v>
      </c>
      <c r="BM406" s="7" t="s">
        <v>97</v>
      </c>
      <c r="BN406" s="7" t="s">
        <v>97</v>
      </c>
      <c r="BO406" s="7" t="s">
        <v>98</v>
      </c>
      <c r="BP406" s="7" t="s">
        <v>98</v>
      </c>
      <c r="BQ406" s="7" t="s">
        <v>98</v>
      </c>
      <c r="BR406" s="7" t="s">
        <v>98</v>
      </c>
      <c r="BS406" s="7" t="s">
        <v>98</v>
      </c>
      <c r="BT406" s="7" t="s">
        <v>98</v>
      </c>
      <c r="BU406" s="7" t="s">
        <v>98</v>
      </c>
      <c r="BV406" s="7" t="n">
        <v>35</v>
      </c>
      <c r="BW406" s="7" t="n">
        <v>35</v>
      </c>
      <c r="BX406" s="7" t="n">
        <v>35</v>
      </c>
      <c r="BY406" s="7" t="n">
        <v>35</v>
      </c>
      <c r="BZ406" s="7" t="n">
        <v>35</v>
      </c>
      <c r="CA406" s="7" t="n">
        <v>35</v>
      </c>
      <c r="CB406" s="7" t="n">
        <v>35</v>
      </c>
      <c r="CC406" s="7" t="n">
        <v>35</v>
      </c>
      <c r="CD406" s="7" t="n">
        <v>35</v>
      </c>
      <c r="CE406" s="7" t="n">
        <v>35</v>
      </c>
      <c r="CF406" s="7" t="n">
        <v>35</v>
      </c>
      <c r="CG406" s="7" t="n">
        <v>35</v>
      </c>
      <c r="CH406" s="7" t="n">
        <v>35</v>
      </c>
      <c r="CI406" s="6" t="n">
        <f aca="false">SUMIF($AH406:$CH406,35,Base!$B$5:$BB$5)*7*$Z406</f>
        <v>427</v>
      </c>
      <c r="CJ406" s="6" t="n">
        <f aca="false">SUMIF($AH406:$CH406,"PR",Base!$B$5:$BB$5)*7*$Z406</f>
        <v>805</v>
      </c>
      <c r="CK406" s="6"/>
      <c r="CL406" s="6"/>
    </row>
    <row r="407" customFormat="false" ht="13.8" hidden="false" customHeight="false" outlineLevel="0" collapsed="false">
      <c r="A407" s="7" t="s">
        <v>77</v>
      </c>
      <c r="B407" s="7" t="s">
        <v>1382</v>
      </c>
      <c r="C407" s="7" t="s">
        <v>1383</v>
      </c>
      <c r="D407" s="7" t="s">
        <v>1481</v>
      </c>
      <c r="E407" s="7" t="s">
        <v>683</v>
      </c>
      <c r="F407" s="7" t="s">
        <v>17</v>
      </c>
      <c r="G407" s="7" t="s">
        <v>1413</v>
      </c>
      <c r="H407" s="7" t="s">
        <v>1414</v>
      </c>
      <c r="I407" s="7" t="s">
        <v>84</v>
      </c>
      <c r="J407" s="7" t="s">
        <v>85</v>
      </c>
      <c r="K407" s="8" t="n">
        <v>98004189184</v>
      </c>
      <c r="L407" s="7"/>
      <c r="M407" s="8" t="n">
        <v>0</v>
      </c>
      <c r="N407" s="7" t="s">
        <v>1482</v>
      </c>
      <c r="O407" s="7" t="s">
        <v>1415</v>
      </c>
      <c r="P407" s="7" t="s">
        <v>127</v>
      </c>
      <c r="Q407" s="8" t="s">
        <v>1478</v>
      </c>
      <c r="R407" s="8" t="s">
        <v>186</v>
      </c>
      <c r="S407" s="8" t="s">
        <v>1483</v>
      </c>
      <c r="T407" s="8" t="s">
        <v>94</v>
      </c>
      <c r="U407" s="7" t="s">
        <v>87</v>
      </c>
      <c r="V407" s="7" t="s">
        <v>159</v>
      </c>
      <c r="W407" s="7"/>
      <c r="X407" s="7"/>
      <c r="Y407" s="7" t="s">
        <v>160</v>
      </c>
      <c r="Z407" s="8" t="s">
        <v>87</v>
      </c>
      <c r="AA407" s="7"/>
      <c r="AB407" s="7"/>
      <c r="AC407" s="7"/>
      <c r="AD407" s="7"/>
      <c r="AE407" s="8"/>
      <c r="AF407" s="9" t="s">
        <v>1479</v>
      </c>
      <c r="AG407" s="9" t="s">
        <v>1480</v>
      </c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 t="s">
        <v>98</v>
      </c>
      <c r="AW407" s="7" t="s">
        <v>98</v>
      </c>
      <c r="AX407" s="7" t="s">
        <v>98</v>
      </c>
      <c r="AY407" s="7" t="s">
        <v>98</v>
      </c>
      <c r="AZ407" s="7" t="s">
        <v>98</v>
      </c>
      <c r="BA407" s="7" t="s">
        <v>98</v>
      </c>
      <c r="BB407" s="7" t="s">
        <v>98</v>
      </c>
      <c r="BC407" s="7" t="s">
        <v>98</v>
      </c>
      <c r="BD407" s="7" t="s">
        <v>98</v>
      </c>
      <c r="BE407" s="7" t="s">
        <v>98</v>
      </c>
      <c r="BF407" s="7" t="s">
        <v>98</v>
      </c>
      <c r="BG407" s="7" t="s">
        <v>98</v>
      </c>
      <c r="BH407" s="7" t="s">
        <v>98</v>
      </c>
      <c r="BI407" s="7" t="s">
        <v>98</v>
      </c>
      <c r="BJ407" s="7" t="s">
        <v>98</v>
      </c>
      <c r="BK407" s="7" t="s">
        <v>98</v>
      </c>
      <c r="BL407" s="7" t="s">
        <v>98</v>
      </c>
      <c r="BM407" s="7" t="s">
        <v>97</v>
      </c>
      <c r="BN407" s="7" t="s">
        <v>97</v>
      </c>
      <c r="BO407" s="7" t="n">
        <v>35</v>
      </c>
      <c r="BP407" s="7" t="n">
        <v>35</v>
      </c>
      <c r="BQ407" s="7" t="n">
        <v>35</v>
      </c>
      <c r="BR407" s="7" t="n">
        <v>35</v>
      </c>
      <c r="BS407" s="7" t="n">
        <v>35</v>
      </c>
      <c r="BT407" s="7" t="n">
        <v>35</v>
      </c>
      <c r="BU407" s="7" t="n">
        <v>35</v>
      </c>
      <c r="BV407" s="7" t="n">
        <v>35</v>
      </c>
      <c r="BW407" s="7" t="n">
        <v>35</v>
      </c>
      <c r="BX407" s="7" t="n">
        <v>35</v>
      </c>
      <c r="BY407" s="7" t="n">
        <v>35</v>
      </c>
      <c r="BZ407" s="7" t="n">
        <v>35</v>
      </c>
      <c r="CA407" s="7" t="n">
        <v>35</v>
      </c>
      <c r="CB407" s="7" t="n">
        <v>35</v>
      </c>
      <c r="CC407" s="7" t="n">
        <v>35</v>
      </c>
      <c r="CD407" s="7" t="n">
        <v>35</v>
      </c>
      <c r="CE407" s="7" t="n">
        <v>35</v>
      </c>
      <c r="CF407" s="7" t="n">
        <v>35</v>
      </c>
      <c r="CG407" s="7" t="n">
        <v>35</v>
      </c>
      <c r="CH407" s="7" t="n">
        <v>35</v>
      </c>
      <c r="CI407" s="6" t="n">
        <f aca="false">SUMIF($AH407:$CH407,35,Base!$B$5:$BB$5)*7*$Z407</f>
        <v>672</v>
      </c>
      <c r="CJ407" s="6" t="n">
        <f aca="false">SUMIF($AH407:$CH407,"PR",Base!$B$5:$BB$5)*7*$Z407</f>
        <v>560</v>
      </c>
      <c r="CK407" s="6"/>
      <c r="CL407" s="6"/>
    </row>
    <row r="408" customFormat="false" ht="13.8" hidden="false" customHeight="false" outlineLevel="0" collapsed="false">
      <c r="A408" s="7" t="s">
        <v>77</v>
      </c>
      <c r="B408" s="7" t="s">
        <v>1382</v>
      </c>
      <c r="C408" s="7" t="s">
        <v>1383</v>
      </c>
      <c r="D408" s="7" t="s">
        <v>1484</v>
      </c>
      <c r="E408" s="7" t="s">
        <v>1485</v>
      </c>
      <c r="F408" s="7" t="s">
        <v>17</v>
      </c>
      <c r="G408" s="7" t="s">
        <v>1486</v>
      </c>
      <c r="H408" s="7" t="s">
        <v>1487</v>
      </c>
      <c r="I408" s="7" t="s">
        <v>84</v>
      </c>
      <c r="J408" s="7" t="s">
        <v>85</v>
      </c>
      <c r="K408" s="8" t="n">
        <v>98004189184</v>
      </c>
      <c r="L408" s="7"/>
      <c r="M408" s="8" t="n">
        <v>0</v>
      </c>
      <c r="N408" s="7"/>
      <c r="O408" s="7" t="s">
        <v>1488</v>
      </c>
      <c r="P408" s="7" t="s">
        <v>87</v>
      </c>
      <c r="Q408" s="8" t="s">
        <v>1489</v>
      </c>
      <c r="R408" s="8" t="s">
        <v>1490</v>
      </c>
      <c r="S408" s="8" t="s">
        <v>1491</v>
      </c>
      <c r="T408" s="8" t="s">
        <v>87</v>
      </c>
      <c r="U408" s="7" t="s">
        <v>87</v>
      </c>
      <c r="V408" s="7" t="s">
        <v>159</v>
      </c>
      <c r="W408" s="7"/>
      <c r="X408" s="7"/>
      <c r="Y408" s="7" t="s">
        <v>116</v>
      </c>
      <c r="Z408" s="8" t="s">
        <v>87</v>
      </c>
      <c r="AA408" s="7"/>
      <c r="AB408" s="7"/>
      <c r="AC408" s="7"/>
      <c r="AD408" s="7"/>
      <c r="AE408" s="8"/>
      <c r="AF408" s="9" t="s">
        <v>348</v>
      </c>
      <c r="AG408" s="9" t="s">
        <v>383</v>
      </c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 t="s">
        <v>98</v>
      </c>
      <c r="AT408" s="7" t="n">
        <v>35</v>
      </c>
      <c r="AU408" s="7" t="n">
        <v>35</v>
      </c>
      <c r="AV408" s="7" t="n">
        <v>35</v>
      </c>
      <c r="AW408" s="7" t="n">
        <v>35</v>
      </c>
      <c r="AX408" s="7" t="n">
        <v>35</v>
      </c>
      <c r="AY408" s="7" t="n">
        <v>35</v>
      </c>
      <c r="AZ408" s="7" t="n">
        <v>35</v>
      </c>
      <c r="BA408" s="7" t="n">
        <v>35</v>
      </c>
      <c r="BB408" s="7" t="n">
        <v>35</v>
      </c>
      <c r="BC408" s="7" t="n">
        <v>35</v>
      </c>
      <c r="BD408" s="7" t="n">
        <v>35</v>
      </c>
      <c r="BE408" s="7" t="n">
        <v>35</v>
      </c>
      <c r="BF408" s="7" t="n">
        <v>35</v>
      </c>
      <c r="BG408" s="7" t="n">
        <v>35</v>
      </c>
      <c r="BH408" s="7" t="n">
        <v>35</v>
      </c>
      <c r="BI408" s="7" t="n">
        <v>35</v>
      </c>
      <c r="BJ408" s="7" t="n">
        <v>35</v>
      </c>
      <c r="BK408" s="7" t="n">
        <v>35</v>
      </c>
      <c r="BL408" s="7" t="n">
        <v>35</v>
      </c>
      <c r="BM408" s="7" t="s">
        <v>97</v>
      </c>
      <c r="BN408" s="7" t="s">
        <v>97</v>
      </c>
      <c r="BO408" s="7" t="n">
        <v>35</v>
      </c>
      <c r="BP408" s="7" t="n">
        <v>35</v>
      </c>
      <c r="BQ408" s="7" t="n">
        <v>35</v>
      </c>
      <c r="BR408" s="7" t="n">
        <v>35</v>
      </c>
      <c r="BS408" s="7" t="n">
        <v>35</v>
      </c>
      <c r="BT408" s="7" t="s">
        <v>98</v>
      </c>
      <c r="BU408" s="7" t="s">
        <v>98</v>
      </c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6" t="n">
        <f aca="false">SUMIF($AH408:$CH408,35,Base!$B$5:$BB$5)*7*$Z408</f>
        <v>805</v>
      </c>
      <c r="CJ408" s="6" t="n">
        <f aca="false">SUMIF($AH408:$CH408,"PR",Base!$B$5:$BB$5)*7*$Z408</f>
        <v>105</v>
      </c>
      <c r="CK408" s="6"/>
      <c r="CL408" s="6"/>
    </row>
    <row r="409" customFormat="false" ht="13.8" hidden="false" customHeight="false" outlineLevel="0" collapsed="false">
      <c r="A409" s="7" t="s">
        <v>77</v>
      </c>
      <c r="B409" s="7" t="s">
        <v>1382</v>
      </c>
      <c r="C409" s="7" t="s">
        <v>1383</v>
      </c>
      <c r="D409" s="7" t="s">
        <v>1492</v>
      </c>
      <c r="E409" s="7" t="s">
        <v>1493</v>
      </c>
      <c r="F409" s="7" t="s">
        <v>17</v>
      </c>
      <c r="G409" s="7" t="s">
        <v>1468</v>
      </c>
      <c r="H409" s="7" t="s">
        <v>1469</v>
      </c>
      <c r="I409" s="7" t="s">
        <v>84</v>
      </c>
      <c r="J409" s="7" t="s">
        <v>85</v>
      </c>
      <c r="K409" s="8" t="n">
        <v>98004189184</v>
      </c>
      <c r="L409" s="7"/>
      <c r="M409" s="8" t="n">
        <v>0</v>
      </c>
      <c r="N409" s="7" t="s">
        <v>1494</v>
      </c>
      <c r="O409" s="7" t="s">
        <v>1470</v>
      </c>
      <c r="P409" s="7" t="s">
        <v>124</v>
      </c>
      <c r="Q409" s="8" t="s">
        <v>1495</v>
      </c>
      <c r="R409" s="8" t="s">
        <v>794</v>
      </c>
      <c r="S409" s="8" t="s">
        <v>1496</v>
      </c>
      <c r="T409" s="8" t="s">
        <v>87</v>
      </c>
      <c r="U409" s="7" t="s">
        <v>127</v>
      </c>
      <c r="V409" s="7" t="s">
        <v>159</v>
      </c>
      <c r="W409" s="7"/>
      <c r="X409" s="7"/>
      <c r="Y409" s="7" t="s">
        <v>160</v>
      </c>
      <c r="Z409" s="8" t="s">
        <v>87</v>
      </c>
      <c r="AA409" s="7"/>
      <c r="AB409" s="7"/>
      <c r="AC409" s="7"/>
      <c r="AD409" s="7"/>
      <c r="AE409" s="8"/>
      <c r="AF409" s="9" t="s">
        <v>1497</v>
      </c>
      <c r="AG409" s="9" t="s">
        <v>1215</v>
      </c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 t="s">
        <v>98</v>
      </c>
      <c r="AT409" s="7" t="s">
        <v>98</v>
      </c>
      <c r="AU409" s="7" t="n">
        <v>35</v>
      </c>
      <c r="AV409" s="7" t="n">
        <v>35</v>
      </c>
      <c r="AW409" s="7" t="n">
        <v>35</v>
      </c>
      <c r="AX409" s="7" t="n">
        <v>35</v>
      </c>
      <c r="AY409" s="7" t="n">
        <v>35</v>
      </c>
      <c r="AZ409" s="7" t="n">
        <v>35</v>
      </c>
      <c r="BA409" s="7" t="n">
        <v>35</v>
      </c>
      <c r="BB409" s="7" t="n">
        <v>35</v>
      </c>
      <c r="BC409" s="7" t="n">
        <v>35</v>
      </c>
      <c r="BD409" s="7" t="n">
        <v>35</v>
      </c>
      <c r="BE409" s="7" t="s">
        <v>98</v>
      </c>
      <c r="BF409" s="7" t="s">
        <v>98</v>
      </c>
      <c r="BG409" s="7" t="s">
        <v>98</v>
      </c>
      <c r="BH409" s="7" t="n">
        <v>35</v>
      </c>
      <c r="BI409" s="7" t="n">
        <v>35</v>
      </c>
      <c r="BJ409" s="7" t="n">
        <v>35</v>
      </c>
      <c r="BK409" s="7" t="n">
        <v>35</v>
      </c>
      <c r="BL409" s="7" t="n">
        <v>35</v>
      </c>
      <c r="BM409" s="7" t="s">
        <v>97</v>
      </c>
      <c r="BN409" s="7" t="s">
        <v>97</v>
      </c>
      <c r="BO409" s="7" t="n">
        <v>35</v>
      </c>
      <c r="BP409" s="7" t="n">
        <v>35</v>
      </c>
      <c r="BQ409" s="7" t="n">
        <v>35</v>
      </c>
      <c r="BR409" s="7" t="n">
        <v>35</v>
      </c>
      <c r="BS409" s="7" t="n">
        <v>35</v>
      </c>
      <c r="BT409" s="7" t="n">
        <v>35</v>
      </c>
      <c r="BU409" s="7" t="n">
        <v>35</v>
      </c>
      <c r="BV409" s="7" t="n">
        <v>35</v>
      </c>
      <c r="BW409" s="7" t="n">
        <v>35</v>
      </c>
      <c r="BX409" s="7" t="n">
        <v>35</v>
      </c>
      <c r="BY409" s="7" t="n">
        <v>35</v>
      </c>
      <c r="BZ409" s="7" t="n">
        <v>35</v>
      </c>
      <c r="CA409" s="7" t="s">
        <v>98</v>
      </c>
      <c r="CB409" s="7" t="s">
        <v>98</v>
      </c>
      <c r="CC409" s="7" t="s">
        <v>98</v>
      </c>
      <c r="CD409" s="7" t="s">
        <v>98</v>
      </c>
      <c r="CE409" s="7" t="s">
        <v>98</v>
      </c>
      <c r="CF409" s="7" t="s">
        <v>98</v>
      </c>
      <c r="CG409" s="7" t="s">
        <v>98</v>
      </c>
      <c r="CH409" s="7" t="s">
        <v>98</v>
      </c>
      <c r="CI409" s="6" t="n">
        <f aca="false">SUMIF($AH409:$CH409,35,Base!$B$5:$BB$5)*7*$Z409</f>
        <v>910</v>
      </c>
      <c r="CJ409" s="6" t="n">
        <f aca="false">SUMIF($AH409:$CH409,"PR",Base!$B$5:$BB$5)*7*$Z409</f>
        <v>427</v>
      </c>
      <c r="CK409" s="6"/>
      <c r="CL409" s="6"/>
    </row>
    <row r="410" customFormat="false" ht="13.8" hidden="false" customHeight="false" outlineLevel="0" collapsed="false">
      <c r="A410" s="7" t="s">
        <v>77</v>
      </c>
      <c r="B410" s="7" t="s">
        <v>1382</v>
      </c>
      <c r="C410" s="7" t="s">
        <v>1383</v>
      </c>
      <c r="D410" s="7" t="s">
        <v>1498</v>
      </c>
      <c r="E410" s="7" t="s">
        <v>691</v>
      </c>
      <c r="F410" s="7" t="s">
        <v>17</v>
      </c>
      <c r="G410" s="7" t="s">
        <v>1499</v>
      </c>
      <c r="H410" s="7" t="s">
        <v>1500</v>
      </c>
      <c r="I410" s="7" t="s">
        <v>84</v>
      </c>
      <c r="J410" s="7" t="s">
        <v>85</v>
      </c>
      <c r="K410" s="8" t="n">
        <v>0</v>
      </c>
      <c r="L410" s="7"/>
      <c r="M410" s="8" t="n">
        <v>0</v>
      </c>
      <c r="N410" s="7" t="s">
        <v>1501</v>
      </c>
      <c r="O410" s="7" t="s">
        <v>1415</v>
      </c>
      <c r="P410" s="7" t="s">
        <v>127</v>
      </c>
      <c r="Q410" s="8" t="s">
        <v>1502</v>
      </c>
      <c r="R410" s="8" t="s">
        <v>1503</v>
      </c>
      <c r="S410" s="8" t="s">
        <v>347</v>
      </c>
      <c r="T410" s="8" t="s">
        <v>108</v>
      </c>
      <c r="U410" s="7" t="s">
        <v>87</v>
      </c>
      <c r="V410" s="7" t="s">
        <v>92</v>
      </c>
      <c r="W410" s="7"/>
      <c r="X410" s="7"/>
      <c r="Y410" s="7" t="s">
        <v>125</v>
      </c>
      <c r="Z410" s="8" t="s">
        <v>87</v>
      </c>
      <c r="AA410" s="7"/>
      <c r="AB410" s="7"/>
      <c r="AC410" s="7"/>
      <c r="AD410" s="7"/>
      <c r="AE410" s="8"/>
      <c r="AF410" s="9" t="s">
        <v>326</v>
      </c>
      <c r="AG410" s="9" t="s">
        <v>1480</v>
      </c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 t="s">
        <v>97</v>
      </c>
      <c r="BN410" s="7" t="s">
        <v>97</v>
      </c>
      <c r="BO410" s="7"/>
      <c r="BP410" s="7"/>
      <c r="BQ410" s="7" t="s">
        <v>98</v>
      </c>
      <c r="BR410" s="7" t="s">
        <v>98</v>
      </c>
      <c r="BS410" s="7" t="s">
        <v>98</v>
      </c>
      <c r="BT410" s="7" t="s">
        <v>98</v>
      </c>
      <c r="BU410" s="7" t="s">
        <v>98</v>
      </c>
      <c r="BV410" s="7" t="s">
        <v>98</v>
      </c>
      <c r="BW410" s="7" t="s">
        <v>98</v>
      </c>
      <c r="BX410" s="7" t="s">
        <v>98</v>
      </c>
      <c r="BY410" s="7" t="s">
        <v>98</v>
      </c>
      <c r="BZ410" s="7" t="s">
        <v>98</v>
      </c>
      <c r="CA410" s="7" t="s">
        <v>98</v>
      </c>
      <c r="CB410" s="7" t="s">
        <v>98</v>
      </c>
      <c r="CC410" s="7" t="s">
        <v>98</v>
      </c>
      <c r="CD410" s="7" t="s">
        <v>98</v>
      </c>
      <c r="CE410" s="7" t="s">
        <v>98</v>
      </c>
      <c r="CF410" s="7" t="s">
        <v>98</v>
      </c>
      <c r="CG410" s="7" t="s">
        <v>98</v>
      </c>
      <c r="CH410" s="7" t="s">
        <v>98</v>
      </c>
      <c r="CI410" s="6" t="n">
        <f aca="false">SUMIF($AH410:$CH410,35,Base!$B$5:$BB$5)*7*$Z410</f>
        <v>0</v>
      </c>
      <c r="CJ410" s="6" t="n">
        <f aca="false">SUMIF($AH410:$CH410,"PR",Base!$B$5:$BB$5)*7*$Z410</f>
        <v>602</v>
      </c>
      <c r="CK410" s="6"/>
      <c r="CL410" s="6"/>
    </row>
    <row r="411" customFormat="false" ht="13.8" hidden="false" customHeight="false" outlineLevel="0" collapsed="false">
      <c r="A411" s="7" t="s">
        <v>77</v>
      </c>
      <c r="B411" s="7" t="s">
        <v>1382</v>
      </c>
      <c r="C411" s="7" t="s">
        <v>1383</v>
      </c>
      <c r="D411" s="7" t="s">
        <v>1498</v>
      </c>
      <c r="E411" s="7" t="s">
        <v>691</v>
      </c>
      <c r="F411" s="7" t="s">
        <v>17</v>
      </c>
      <c r="G411" s="7" t="s">
        <v>1499</v>
      </c>
      <c r="H411" s="7" t="s">
        <v>1500</v>
      </c>
      <c r="I411" s="7" t="s">
        <v>84</v>
      </c>
      <c r="J411" s="7" t="s">
        <v>85</v>
      </c>
      <c r="K411" s="8" t="n">
        <v>0</v>
      </c>
      <c r="L411" s="7"/>
      <c r="M411" s="8" t="n">
        <v>0</v>
      </c>
      <c r="N411" s="7" t="s">
        <v>1501</v>
      </c>
      <c r="O411" s="7" t="s">
        <v>1415</v>
      </c>
      <c r="P411" s="7" t="s">
        <v>127</v>
      </c>
      <c r="Q411" s="8" t="s">
        <v>1502</v>
      </c>
      <c r="R411" s="8" t="s">
        <v>1503</v>
      </c>
      <c r="S411" s="8" t="s">
        <v>347</v>
      </c>
      <c r="T411" s="8" t="s">
        <v>108</v>
      </c>
      <c r="U411" s="7" t="s">
        <v>87</v>
      </c>
      <c r="V411" s="7" t="s">
        <v>92</v>
      </c>
      <c r="W411" s="7"/>
      <c r="X411" s="7"/>
      <c r="Y411" s="7" t="s">
        <v>93</v>
      </c>
      <c r="Z411" s="8" t="s">
        <v>94</v>
      </c>
      <c r="AA411" s="7"/>
      <c r="AB411" s="7"/>
      <c r="AC411" s="7"/>
      <c r="AD411" s="7"/>
      <c r="AE411" s="8"/>
      <c r="AF411" s="9" t="s">
        <v>326</v>
      </c>
      <c r="AG411" s="9" t="s">
        <v>1480</v>
      </c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 t="s">
        <v>97</v>
      </c>
      <c r="BN411" s="7" t="s">
        <v>97</v>
      </c>
      <c r="BO411" s="7"/>
      <c r="BP411" s="7"/>
      <c r="BQ411" s="7" t="s">
        <v>98</v>
      </c>
      <c r="BR411" s="7" t="s">
        <v>98</v>
      </c>
      <c r="BS411" s="7" t="s">
        <v>98</v>
      </c>
      <c r="BT411" s="7" t="s">
        <v>98</v>
      </c>
      <c r="BU411" s="7" t="s">
        <v>98</v>
      </c>
      <c r="BV411" s="7" t="s">
        <v>98</v>
      </c>
      <c r="BW411" s="7" t="s">
        <v>98</v>
      </c>
      <c r="BX411" s="7" t="s">
        <v>98</v>
      </c>
      <c r="BY411" s="7" t="s">
        <v>98</v>
      </c>
      <c r="BZ411" s="7" t="s">
        <v>98</v>
      </c>
      <c r="CA411" s="7" t="s">
        <v>98</v>
      </c>
      <c r="CB411" s="7" t="s">
        <v>98</v>
      </c>
      <c r="CC411" s="7" t="s">
        <v>98</v>
      </c>
      <c r="CD411" s="7" t="s">
        <v>98</v>
      </c>
      <c r="CE411" s="7" t="s">
        <v>98</v>
      </c>
      <c r="CF411" s="7" t="s">
        <v>98</v>
      </c>
      <c r="CG411" s="7" t="s">
        <v>98</v>
      </c>
      <c r="CH411" s="7" t="s">
        <v>98</v>
      </c>
      <c r="CI411" s="6" t="n">
        <f aca="false">SUMIF($AH411:$CH411,35,Base!$B$5:$BB$5)*7*$Z411</f>
        <v>0</v>
      </c>
      <c r="CJ411" s="6" t="n">
        <f aca="false">SUMIF($AH411:$CH411,"PR",Base!$B$5:$BB$5)*7*$Z411</f>
        <v>1204</v>
      </c>
      <c r="CK411" s="6"/>
      <c r="CL411" s="6"/>
    </row>
    <row r="412" customFormat="false" ht="13.8" hidden="false" customHeight="false" outlineLevel="0" collapsed="false">
      <c r="A412" s="7" t="s">
        <v>77</v>
      </c>
      <c r="B412" s="7" t="s">
        <v>1382</v>
      </c>
      <c r="C412" s="7" t="s">
        <v>1383</v>
      </c>
      <c r="D412" s="7" t="s">
        <v>1498</v>
      </c>
      <c r="E412" s="7" t="s">
        <v>691</v>
      </c>
      <c r="F412" s="7" t="s">
        <v>17</v>
      </c>
      <c r="G412" s="7" t="s">
        <v>1499</v>
      </c>
      <c r="H412" s="7" t="s">
        <v>1500</v>
      </c>
      <c r="I412" s="7" t="s">
        <v>84</v>
      </c>
      <c r="J412" s="7" t="s">
        <v>85</v>
      </c>
      <c r="K412" s="8" t="n">
        <v>0</v>
      </c>
      <c r="L412" s="7"/>
      <c r="M412" s="8" t="n">
        <v>0</v>
      </c>
      <c r="N412" s="7" t="s">
        <v>1501</v>
      </c>
      <c r="O412" s="7" t="s">
        <v>1415</v>
      </c>
      <c r="P412" s="7" t="s">
        <v>127</v>
      </c>
      <c r="Q412" s="8" t="s">
        <v>1502</v>
      </c>
      <c r="R412" s="8" t="s">
        <v>1503</v>
      </c>
      <c r="S412" s="8" t="s">
        <v>347</v>
      </c>
      <c r="T412" s="8" t="s">
        <v>108</v>
      </c>
      <c r="U412" s="7" t="s">
        <v>87</v>
      </c>
      <c r="V412" s="7" t="s">
        <v>92</v>
      </c>
      <c r="W412" s="7"/>
      <c r="X412" s="7"/>
      <c r="Y412" s="7" t="s">
        <v>101</v>
      </c>
      <c r="Z412" s="8" t="s">
        <v>94</v>
      </c>
      <c r="AA412" s="7"/>
      <c r="AB412" s="7"/>
      <c r="AC412" s="7"/>
      <c r="AD412" s="7"/>
      <c r="AE412" s="8"/>
      <c r="AF412" s="9" t="s">
        <v>326</v>
      </c>
      <c r="AG412" s="9" t="s">
        <v>1480</v>
      </c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 t="s">
        <v>97</v>
      </c>
      <c r="BN412" s="7" t="s">
        <v>97</v>
      </c>
      <c r="BO412" s="7"/>
      <c r="BP412" s="7"/>
      <c r="BQ412" s="7" t="s">
        <v>98</v>
      </c>
      <c r="BR412" s="7" t="s">
        <v>98</v>
      </c>
      <c r="BS412" s="7" t="s">
        <v>98</v>
      </c>
      <c r="BT412" s="7" t="s">
        <v>98</v>
      </c>
      <c r="BU412" s="7" t="s">
        <v>98</v>
      </c>
      <c r="BV412" s="7" t="s">
        <v>98</v>
      </c>
      <c r="BW412" s="7" t="s">
        <v>98</v>
      </c>
      <c r="BX412" s="7" t="s">
        <v>98</v>
      </c>
      <c r="BY412" s="7" t="s">
        <v>98</v>
      </c>
      <c r="BZ412" s="7" t="s">
        <v>98</v>
      </c>
      <c r="CA412" s="7" t="s">
        <v>98</v>
      </c>
      <c r="CB412" s="7" t="s">
        <v>98</v>
      </c>
      <c r="CC412" s="7" t="s">
        <v>98</v>
      </c>
      <c r="CD412" s="7" t="s">
        <v>98</v>
      </c>
      <c r="CE412" s="7" t="s">
        <v>98</v>
      </c>
      <c r="CF412" s="7" t="s">
        <v>98</v>
      </c>
      <c r="CG412" s="7" t="s">
        <v>98</v>
      </c>
      <c r="CH412" s="7" t="s">
        <v>98</v>
      </c>
      <c r="CI412" s="6" t="n">
        <f aca="false">SUMIF($AH412:$CH412,35,Base!$B$5:$BB$5)*7*$Z412</f>
        <v>0</v>
      </c>
      <c r="CJ412" s="6" t="n">
        <f aca="false">SUMIF($AH412:$CH412,"PR",Base!$B$5:$BB$5)*7*$Z412</f>
        <v>1204</v>
      </c>
      <c r="CK412" s="6"/>
      <c r="CL412" s="6"/>
    </row>
    <row r="413" customFormat="false" ht="13.8" hidden="false" customHeight="false" outlineLevel="0" collapsed="false">
      <c r="A413" s="7" t="s">
        <v>77</v>
      </c>
      <c r="B413" s="7" t="s">
        <v>1382</v>
      </c>
      <c r="C413" s="7" t="s">
        <v>1383</v>
      </c>
      <c r="D413" s="7" t="s">
        <v>1498</v>
      </c>
      <c r="E413" s="7" t="s">
        <v>691</v>
      </c>
      <c r="F413" s="7" t="s">
        <v>17</v>
      </c>
      <c r="G413" s="7" t="s">
        <v>1499</v>
      </c>
      <c r="H413" s="7" t="s">
        <v>1500</v>
      </c>
      <c r="I413" s="7" t="s">
        <v>84</v>
      </c>
      <c r="J413" s="7" t="s">
        <v>85</v>
      </c>
      <c r="K413" s="8" t="n">
        <v>0</v>
      </c>
      <c r="L413" s="7"/>
      <c r="M413" s="8" t="n">
        <v>0</v>
      </c>
      <c r="N413" s="7" t="s">
        <v>1501</v>
      </c>
      <c r="O413" s="7" t="s">
        <v>1415</v>
      </c>
      <c r="P413" s="7" t="s">
        <v>127</v>
      </c>
      <c r="Q413" s="8" t="s">
        <v>1502</v>
      </c>
      <c r="R413" s="8" t="s">
        <v>1503</v>
      </c>
      <c r="S413" s="8" t="s">
        <v>347</v>
      </c>
      <c r="T413" s="8" t="s">
        <v>108</v>
      </c>
      <c r="U413" s="7" t="s">
        <v>87</v>
      </c>
      <c r="V413" s="7" t="s">
        <v>92</v>
      </c>
      <c r="W413" s="7"/>
      <c r="X413" s="7"/>
      <c r="Y413" s="7" t="s">
        <v>112</v>
      </c>
      <c r="Z413" s="8" t="s">
        <v>87</v>
      </c>
      <c r="AA413" s="7"/>
      <c r="AB413" s="7"/>
      <c r="AC413" s="7"/>
      <c r="AD413" s="7"/>
      <c r="AE413" s="8"/>
      <c r="AF413" s="9" t="s">
        <v>326</v>
      </c>
      <c r="AG413" s="9" t="s">
        <v>1480</v>
      </c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 t="s">
        <v>97</v>
      </c>
      <c r="BN413" s="7" t="s">
        <v>97</v>
      </c>
      <c r="BO413" s="7"/>
      <c r="BP413" s="7"/>
      <c r="BQ413" s="7" t="s">
        <v>98</v>
      </c>
      <c r="BR413" s="7" t="s">
        <v>98</v>
      </c>
      <c r="BS413" s="7" t="s">
        <v>98</v>
      </c>
      <c r="BT413" s="7" t="s">
        <v>98</v>
      </c>
      <c r="BU413" s="7" t="s">
        <v>98</v>
      </c>
      <c r="BV413" s="7" t="s">
        <v>98</v>
      </c>
      <c r="BW413" s="7" t="s">
        <v>98</v>
      </c>
      <c r="BX413" s="7" t="s">
        <v>98</v>
      </c>
      <c r="BY413" s="7" t="s">
        <v>98</v>
      </c>
      <c r="BZ413" s="7" t="s">
        <v>98</v>
      </c>
      <c r="CA413" s="7" t="s">
        <v>98</v>
      </c>
      <c r="CB413" s="7" t="s">
        <v>98</v>
      </c>
      <c r="CC413" s="7" t="s">
        <v>98</v>
      </c>
      <c r="CD413" s="7" t="s">
        <v>98</v>
      </c>
      <c r="CE413" s="7" t="s">
        <v>98</v>
      </c>
      <c r="CF413" s="7" t="s">
        <v>98</v>
      </c>
      <c r="CG413" s="7" t="s">
        <v>98</v>
      </c>
      <c r="CH413" s="7" t="s">
        <v>98</v>
      </c>
      <c r="CI413" s="6" t="n">
        <f aca="false">SUMIF($AH413:$CH413,35,Base!$B$5:$BB$5)*7*$Z413</f>
        <v>0</v>
      </c>
      <c r="CJ413" s="6" t="n">
        <f aca="false">SUMIF($AH413:$CH413,"PR",Base!$B$5:$BB$5)*7*$Z413</f>
        <v>602</v>
      </c>
      <c r="CK413" s="6"/>
      <c r="CL413" s="6"/>
    </row>
    <row r="414" customFormat="false" ht="13.8" hidden="false" customHeight="false" outlineLevel="0" collapsed="false">
      <c r="A414" s="7" t="s">
        <v>77</v>
      </c>
      <c r="B414" s="7" t="s">
        <v>1382</v>
      </c>
      <c r="C414" s="7" t="s">
        <v>1383</v>
      </c>
      <c r="D414" s="7" t="s">
        <v>1498</v>
      </c>
      <c r="E414" s="7" t="s">
        <v>691</v>
      </c>
      <c r="F414" s="7" t="s">
        <v>17</v>
      </c>
      <c r="G414" s="7" t="s">
        <v>1499</v>
      </c>
      <c r="H414" s="7" t="s">
        <v>1500</v>
      </c>
      <c r="I414" s="7" t="s">
        <v>84</v>
      </c>
      <c r="J414" s="7" t="s">
        <v>85</v>
      </c>
      <c r="K414" s="8" t="n">
        <v>0</v>
      </c>
      <c r="L414" s="7"/>
      <c r="M414" s="8" t="n">
        <v>0</v>
      </c>
      <c r="N414" s="7" t="s">
        <v>1501</v>
      </c>
      <c r="O414" s="7" t="s">
        <v>1415</v>
      </c>
      <c r="P414" s="7" t="s">
        <v>127</v>
      </c>
      <c r="Q414" s="8" t="s">
        <v>1502</v>
      </c>
      <c r="R414" s="8" t="s">
        <v>1503</v>
      </c>
      <c r="S414" s="8" t="s">
        <v>347</v>
      </c>
      <c r="T414" s="8" t="s">
        <v>108</v>
      </c>
      <c r="U414" s="7" t="s">
        <v>87</v>
      </c>
      <c r="V414" s="7" t="s">
        <v>92</v>
      </c>
      <c r="W414" s="7"/>
      <c r="X414" s="7"/>
      <c r="Y414" s="7" t="s">
        <v>102</v>
      </c>
      <c r="Z414" s="8" t="s">
        <v>94</v>
      </c>
      <c r="AA414" s="7"/>
      <c r="AB414" s="7"/>
      <c r="AC414" s="7"/>
      <c r="AD414" s="7"/>
      <c r="AE414" s="8"/>
      <c r="AF414" s="9" t="s">
        <v>326</v>
      </c>
      <c r="AG414" s="9" t="s">
        <v>1480</v>
      </c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 t="s">
        <v>97</v>
      </c>
      <c r="BN414" s="7" t="s">
        <v>97</v>
      </c>
      <c r="BO414" s="7"/>
      <c r="BP414" s="7"/>
      <c r="BQ414" s="7" t="s">
        <v>98</v>
      </c>
      <c r="BR414" s="7" t="s">
        <v>98</v>
      </c>
      <c r="BS414" s="7" t="s">
        <v>98</v>
      </c>
      <c r="BT414" s="7" t="s">
        <v>98</v>
      </c>
      <c r="BU414" s="7" t="s">
        <v>98</v>
      </c>
      <c r="BV414" s="7" t="s">
        <v>98</v>
      </c>
      <c r="BW414" s="7" t="s">
        <v>98</v>
      </c>
      <c r="BX414" s="7" t="s">
        <v>98</v>
      </c>
      <c r="BY414" s="7" t="s">
        <v>98</v>
      </c>
      <c r="BZ414" s="7" t="s">
        <v>98</v>
      </c>
      <c r="CA414" s="7" t="s">
        <v>98</v>
      </c>
      <c r="CB414" s="7" t="s">
        <v>98</v>
      </c>
      <c r="CC414" s="7" t="s">
        <v>98</v>
      </c>
      <c r="CD414" s="7" t="s">
        <v>98</v>
      </c>
      <c r="CE414" s="7" t="s">
        <v>98</v>
      </c>
      <c r="CF414" s="7" t="s">
        <v>98</v>
      </c>
      <c r="CG414" s="7" t="s">
        <v>98</v>
      </c>
      <c r="CH414" s="7" t="s">
        <v>98</v>
      </c>
      <c r="CI414" s="6" t="n">
        <f aca="false">SUMIF($AH414:$CH414,35,Base!$B$5:$BB$5)*7*$Z414</f>
        <v>0</v>
      </c>
      <c r="CJ414" s="6" t="n">
        <f aca="false">SUMIF($AH414:$CH414,"PR",Base!$B$5:$BB$5)*7*$Z414</f>
        <v>1204</v>
      </c>
      <c r="CK414" s="6"/>
      <c r="CL414" s="6"/>
    </row>
    <row r="415" customFormat="false" ht="13.8" hidden="false" customHeight="false" outlineLevel="0" collapsed="false">
      <c r="A415" s="7" t="s">
        <v>77</v>
      </c>
      <c r="B415" s="7" t="s">
        <v>1382</v>
      </c>
      <c r="C415" s="7" t="s">
        <v>1383</v>
      </c>
      <c r="D415" s="7" t="s">
        <v>1504</v>
      </c>
      <c r="E415" s="7" t="s">
        <v>1505</v>
      </c>
      <c r="F415" s="7" t="s">
        <v>17</v>
      </c>
      <c r="G415" s="7" t="s">
        <v>1506</v>
      </c>
      <c r="H415" s="7" t="s">
        <v>1507</v>
      </c>
      <c r="I415" s="7" t="s">
        <v>84</v>
      </c>
      <c r="J415" s="7" t="s">
        <v>85</v>
      </c>
      <c r="K415" s="8" t="n">
        <v>0</v>
      </c>
      <c r="L415" s="7"/>
      <c r="M415" s="8" t="n">
        <v>0</v>
      </c>
      <c r="N415" s="7" t="s">
        <v>1508</v>
      </c>
      <c r="O415" s="7" t="s">
        <v>1431</v>
      </c>
      <c r="P415" s="7" t="s">
        <v>155</v>
      </c>
      <c r="Q415" s="8" t="s">
        <v>428</v>
      </c>
      <c r="R415" s="8" t="s">
        <v>428</v>
      </c>
      <c r="S415" s="8" t="s">
        <v>110</v>
      </c>
      <c r="T415" s="8" t="s">
        <v>108</v>
      </c>
      <c r="U415" s="7" t="s">
        <v>87</v>
      </c>
      <c r="V415" s="7" t="s">
        <v>92</v>
      </c>
      <c r="W415" s="7"/>
      <c r="X415" s="7"/>
      <c r="Y415" s="7" t="s">
        <v>125</v>
      </c>
      <c r="Z415" s="8" t="s">
        <v>155</v>
      </c>
      <c r="AA415" s="7"/>
      <c r="AB415" s="7"/>
      <c r="AC415" s="7"/>
      <c r="AD415" s="7"/>
      <c r="AE415" s="8"/>
      <c r="AF415" s="9" t="s">
        <v>1479</v>
      </c>
      <c r="AG415" s="9" t="s">
        <v>1509</v>
      </c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 t="s">
        <v>98</v>
      </c>
      <c r="AW415" s="7" t="s">
        <v>98</v>
      </c>
      <c r="AX415" s="7" t="s">
        <v>98</v>
      </c>
      <c r="AY415" s="7" t="s">
        <v>98</v>
      </c>
      <c r="AZ415" s="7" t="s">
        <v>98</v>
      </c>
      <c r="BA415" s="7" t="s">
        <v>98</v>
      </c>
      <c r="BB415" s="7" t="s">
        <v>98</v>
      </c>
      <c r="BC415" s="7" t="s">
        <v>98</v>
      </c>
      <c r="BD415" s="7" t="s">
        <v>98</v>
      </c>
      <c r="BE415" s="7" t="s">
        <v>98</v>
      </c>
      <c r="BF415" s="7"/>
      <c r="BG415" s="7"/>
      <c r="BH415" s="7"/>
      <c r="BI415" s="7"/>
      <c r="BJ415" s="7"/>
      <c r="BK415" s="7"/>
      <c r="BL415" s="7"/>
      <c r="BM415" s="7" t="s">
        <v>97</v>
      </c>
      <c r="BN415" s="7" t="s">
        <v>97</v>
      </c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6" t="n">
        <f aca="false">SUMIF($AH415:$CH415,35,Base!$B$5:$BB$5)*7*$Z415</f>
        <v>0</v>
      </c>
      <c r="CJ415" s="6" t="n">
        <f aca="false">SUMIF($AH415:$CH415,"PR",Base!$B$5:$BB$5)*7*$Z415</f>
        <v>945</v>
      </c>
      <c r="CK415" s="6"/>
      <c r="CL415" s="6"/>
    </row>
    <row r="416" customFormat="false" ht="13.8" hidden="false" customHeight="false" outlineLevel="0" collapsed="false">
      <c r="A416" s="7" t="s">
        <v>77</v>
      </c>
      <c r="B416" s="7" t="s">
        <v>1382</v>
      </c>
      <c r="C416" s="7" t="s">
        <v>1383</v>
      </c>
      <c r="D416" s="7" t="s">
        <v>1510</v>
      </c>
      <c r="E416" s="7" t="s">
        <v>1511</v>
      </c>
      <c r="F416" s="7" t="s">
        <v>17</v>
      </c>
      <c r="G416" s="7" t="s">
        <v>1512</v>
      </c>
      <c r="H416" s="7" t="s">
        <v>1513</v>
      </c>
      <c r="I416" s="7" t="s">
        <v>84</v>
      </c>
      <c r="J416" s="7" t="s">
        <v>85</v>
      </c>
      <c r="K416" s="8" t="n">
        <v>0</v>
      </c>
      <c r="L416" s="7"/>
      <c r="M416" s="8" t="n">
        <v>0</v>
      </c>
      <c r="N416" s="7" t="s">
        <v>1514</v>
      </c>
      <c r="O416" s="7" t="s">
        <v>1452</v>
      </c>
      <c r="P416" s="7" t="s">
        <v>155</v>
      </c>
      <c r="Q416" s="8" t="s">
        <v>438</v>
      </c>
      <c r="R416" s="8" t="s">
        <v>438</v>
      </c>
      <c r="S416" s="8" t="s">
        <v>110</v>
      </c>
      <c r="T416" s="8" t="s">
        <v>124</v>
      </c>
      <c r="U416" s="7" t="s">
        <v>87</v>
      </c>
      <c r="V416" s="7" t="s">
        <v>92</v>
      </c>
      <c r="W416" s="7"/>
      <c r="X416" s="7"/>
      <c r="Y416" s="7" t="s">
        <v>125</v>
      </c>
      <c r="Z416" s="8" t="s">
        <v>94</v>
      </c>
      <c r="AA416" s="7"/>
      <c r="AB416" s="7"/>
      <c r="AC416" s="7"/>
      <c r="AD416" s="7"/>
      <c r="AE416" s="8"/>
      <c r="AF416" s="9" t="s">
        <v>973</v>
      </c>
      <c r="AG416" s="9" t="s">
        <v>465</v>
      </c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 t="s">
        <v>98</v>
      </c>
      <c r="BE416" s="7" t="s">
        <v>98</v>
      </c>
      <c r="BF416" s="7" t="s">
        <v>98</v>
      </c>
      <c r="BG416" s="7" t="s">
        <v>98</v>
      </c>
      <c r="BH416" s="7" t="s">
        <v>98</v>
      </c>
      <c r="BI416" s="7" t="s">
        <v>98</v>
      </c>
      <c r="BJ416" s="7" t="s">
        <v>98</v>
      </c>
      <c r="BK416" s="7"/>
      <c r="BL416" s="7"/>
      <c r="BM416" s="7" t="s">
        <v>97</v>
      </c>
      <c r="BN416" s="7" t="s">
        <v>97</v>
      </c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6" t="n">
        <f aca="false">SUMIF($AH416:$CH416,35,Base!$B$5:$BB$5)*7*$Z416</f>
        <v>0</v>
      </c>
      <c r="CJ416" s="6" t="n">
        <f aca="false">SUMIF($AH416:$CH416,"PR",Base!$B$5:$BB$5)*7*$Z416</f>
        <v>476</v>
      </c>
      <c r="CK416" s="6"/>
      <c r="CL416" s="6"/>
    </row>
    <row r="417" customFormat="false" ht="13.8" hidden="false" customHeight="false" outlineLevel="0" collapsed="false">
      <c r="A417" s="7" t="s">
        <v>77</v>
      </c>
      <c r="B417" s="7" t="s">
        <v>1382</v>
      </c>
      <c r="C417" s="7" t="s">
        <v>1383</v>
      </c>
      <c r="D417" s="7" t="s">
        <v>1510</v>
      </c>
      <c r="E417" s="7" t="s">
        <v>1511</v>
      </c>
      <c r="F417" s="7" t="s">
        <v>17</v>
      </c>
      <c r="G417" s="7" t="s">
        <v>1512</v>
      </c>
      <c r="H417" s="7" t="s">
        <v>1513</v>
      </c>
      <c r="I417" s="7" t="s">
        <v>84</v>
      </c>
      <c r="J417" s="7" t="s">
        <v>85</v>
      </c>
      <c r="K417" s="8" t="n">
        <v>0</v>
      </c>
      <c r="L417" s="7"/>
      <c r="M417" s="8" t="n">
        <v>0</v>
      </c>
      <c r="N417" s="7" t="s">
        <v>1514</v>
      </c>
      <c r="O417" s="7" t="s">
        <v>1452</v>
      </c>
      <c r="P417" s="7" t="s">
        <v>155</v>
      </c>
      <c r="Q417" s="8" t="s">
        <v>438</v>
      </c>
      <c r="R417" s="8" t="s">
        <v>438</v>
      </c>
      <c r="S417" s="8" t="s">
        <v>110</v>
      </c>
      <c r="T417" s="8" t="s">
        <v>124</v>
      </c>
      <c r="U417" s="7" t="s">
        <v>87</v>
      </c>
      <c r="V417" s="7" t="s">
        <v>92</v>
      </c>
      <c r="W417" s="7"/>
      <c r="X417" s="7"/>
      <c r="Y417" s="7" t="s">
        <v>112</v>
      </c>
      <c r="Z417" s="8" t="s">
        <v>94</v>
      </c>
      <c r="AA417" s="7"/>
      <c r="AB417" s="7"/>
      <c r="AC417" s="7"/>
      <c r="AD417" s="7"/>
      <c r="AE417" s="8"/>
      <c r="AF417" s="9" t="s">
        <v>973</v>
      </c>
      <c r="AG417" s="9" t="s">
        <v>465</v>
      </c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 t="s">
        <v>98</v>
      </c>
      <c r="BE417" s="7" t="s">
        <v>98</v>
      </c>
      <c r="BF417" s="7" t="s">
        <v>98</v>
      </c>
      <c r="BG417" s="7" t="s">
        <v>98</v>
      </c>
      <c r="BH417" s="7" t="s">
        <v>98</v>
      </c>
      <c r="BI417" s="7" t="s">
        <v>98</v>
      </c>
      <c r="BJ417" s="7" t="s">
        <v>98</v>
      </c>
      <c r="BK417" s="7"/>
      <c r="BL417" s="7"/>
      <c r="BM417" s="7" t="s">
        <v>97</v>
      </c>
      <c r="BN417" s="7" t="s">
        <v>97</v>
      </c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6" t="n">
        <f aca="false">SUMIF($AH417:$CH417,35,Base!$B$5:$BB$5)*7*$Z417</f>
        <v>0</v>
      </c>
      <c r="CJ417" s="6" t="n">
        <f aca="false">SUMIF($AH417:$CH417,"PR",Base!$B$5:$BB$5)*7*$Z417</f>
        <v>476</v>
      </c>
      <c r="CK417" s="6"/>
      <c r="CL417" s="6"/>
    </row>
    <row r="418" customFormat="false" ht="13.8" hidden="false" customHeight="false" outlineLevel="0" collapsed="false">
      <c r="A418" s="7" t="s">
        <v>77</v>
      </c>
      <c r="B418" s="7" t="s">
        <v>1382</v>
      </c>
      <c r="C418" s="7" t="s">
        <v>1383</v>
      </c>
      <c r="D418" s="7" t="s">
        <v>1510</v>
      </c>
      <c r="E418" s="7" t="s">
        <v>1511</v>
      </c>
      <c r="F418" s="7" t="s">
        <v>17</v>
      </c>
      <c r="G418" s="7" t="s">
        <v>1512</v>
      </c>
      <c r="H418" s="7" t="s">
        <v>1513</v>
      </c>
      <c r="I418" s="7" t="s">
        <v>84</v>
      </c>
      <c r="J418" s="7" t="s">
        <v>85</v>
      </c>
      <c r="K418" s="8" t="n">
        <v>0</v>
      </c>
      <c r="L418" s="7"/>
      <c r="M418" s="8" t="n">
        <v>0</v>
      </c>
      <c r="N418" s="7" t="s">
        <v>1514</v>
      </c>
      <c r="O418" s="7" t="s">
        <v>1452</v>
      </c>
      <c r="P418" s="7" t="s">
        <v>155</v>
      </c>
      <c r="Q418" s="8" t="s">
        <v>438</v>
      </c>
      <c r="R418" s="8" t="s">
        <v>438</v>
      </c>
      <c r="S418" s="8" t="s">
        <v>110</v>
      </c>
      <c r="T418" s="8" t="s">
        <v>124</v>
      </c>
      <c r="U418" s="7" t="s">
        <v>87</v>
      </c>
      <c r="V418" s="7" t="s">
        <v>92</v>
      </c>
      <c r="W418" s="7"/>
      <c r="X418" s="7"/>
      <c r="Y418" s="7" t="s">
        <v>102</v>
      </c>
      <c r="Z418" s="8" t="s">
        <v>94</v>
      </c>
      <c r="AA418" s="7"/>
      <c r="AB418" s="7"/>
      <c r="AC418" s="7"/>
      <c r="AD418" s="7"/>
      <c r="AE418" s="8"/>
      <c r="AF418" s="9" t="s">
        <v>973</v>
      </c>
      <c r="AG418" s="9" t="s">
        <v>465</v>
      </c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 t="s">
        <v>98</v>
      </c>
      <c r="BE418" s="7" t="s">
        <v>98</v>
      </c>
      <c r="BF418" s="7" t="s">
        <v>98</v>
      </c>
      <c r="BG418" s="7" t="s">
        <v>98</v>
      </c>
      <c r="BH418" s="7" t="s">
        <v>98</v>
      </c>
      <c r="BI418" s="7" t="s">
        <v>98</v>
      </c>
      <c r="BJ418" s="7" t="s">
        <v>98</v>
      </c>
      <c r="BK418" s="7"/>
      <c r="BL418" s="7"/>
      <c r="BM418" s="7" t="s">
        <v>97</v>
      </c>
      <c r="BN418" s="7" t="s">
        <v>97</v>
      </c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6" t="n">
        <f aca="false">SUMIF($AH418:$CH418,35,Base!$B$5:$BB$5)*7*$Z418</f>
        <v>0</v>
      </c>
      <c r="CJ418" s="6" t="n">
        <f aca="false">SUMIF($AH418:$CH418,"PR",Base!$B$5:$BB$5)*7*$Z418</f>
        <v>476</v>
      </c>
      <c r="CK418" s="6"/>
      <c r="CL418" s="6"/>
    </row>
    <row r="419" customFormat="false" ht="13.8" hidden="false" customHeight="false" outlineLevel="0" collapsed="false">
      <c r="A419" s="7" t="s">
        <v>77</v>
      </c>
      <c r="B419" s="7" t="s">
        <v>1382</v>
      </c>
      <c r="C419" s="7" t="s">
        <v>319</v>
      </c>
      <c r="D419" s="7" t="s">
        <v>1515</v>
      </c>
      <c r="E419" s="7" t="s">
        <v>1516</v>
      </c>
      <c r="F419" s="7" t="s">
        <v>17</v>
      </c>
      <c r="G419" s="7" t="s">
        <v>1517</v>
      </c>
      <c r="H419" s="7" t="s">
        <v>1518</v>
      </c>
      <c r="I419" s="7" t="s">
        <v>84</v>
      </c>
      <c r="J419" s="7" t="s">
        <v>85</v>
      </c>
      <c r="K419" s="8" t="n">
        <v>0</v>
      </c>
      <c r="L419" s="7"/>
      <c r="M419" s="8" t="n">
        <v>0</v>
      </c>
      <c r="N419" s="7" t="s">
        <v>1519</v>
      </c>
      <c r="O419" s="7" t="s">
        <v>1520</v>
      </c>
      <c r="P419" s="7" t="s">
        <v>127</v>
      </c>
      <c r="Q419" s="8" t="s">
        <v>1502</v>
      </c>
      <c r="R419" s="8" t="s">
        <v>1521</v>
      </c>
      <c r="S419" s="8" t="s">
        <v>362</v>
      </c>
      <c r="T419" s="8" t="s">
        <v>100</v>
      </c>
      <c r="U419" s="7" t="s">
        <v>87</v>
      </c>
      <c r="V419" s="7" t="s">
        <v>92</v>
      </c>
      <c r="W419" s="7"/>
      <c r="X419" s="7"/>
      <c r="Y419" s="7" t="s">
        <v>125</v>
      </c>
      <c r="Z419" s="8" t="s">
        <v>94</v>
      </c>
      <c r="AA419" s="7"/>
      <c r="AB419" s="7"/>
      <c r="AC419" s="7"/>
      <c r="AD419" s="7"/>
      <c r="AE419" s="8"/>
      <c r="AF419" s="9" t="s">
        <v>326</v>
      </c>
      <c r="AG419" s="9" t="s">
        <v>1480</v>
      </c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 t="s">
        <v>97</v>
      </c>
      <c r="BN419" s="7" t="s">
        <v>97</v>
      </c>
      <c r="BO419" s="7"/>
      <c r="BP419" s="7"/>
      <c r="BQ419" s="7" t="s">
        <v>98</v>
      </c>
      <c r="BR419" s="7" t="s">
        <v>98</v>
      </c>
      <c r="BS419" s="7" t="s">
        <v>98</v>
      </c>
      <c r="BT419" s="7" t="s">
        <v>98</v>
      </c>
      <c r="BU419" s="7" t="s">
        <v>98</v>
      </c>
      <c r="BV419" s="7" t="s">
        <v>98</v>
      </c>
      <c r="BW419" s="7" t="s">
        <v>98</v>
      </c>
      <c r="BX419" s="7" t="s">
        <v>98</v>
      </c>
      <c r="BY419" s="7" t="s">
        <v>98</v>
      </c>
      <c r="BZ419" s="7" t="s">
        <v>98</v>
      </c>
      <c r="CA419" s="7" t="s">
        <v>98</v>
      </c>
      <c r="CB419" s="7" t="s">
        <v>98</v>
      </c>
      <c r="CC419" s="7" t="s">
        <v>98</v>
      </c>
      <c r="CD419" s="7" t="s">
        <v>98</v>
      </c>
      <c r="CE419" s="7" t="s">
        <v>98</v>
      </c>
      <c r="CF419" s="7" t="s">
        <v>98</v>
      </c>
      <c r="CG419" s="7" t="s">
        <v>98</v>
      </c>
      <c r="CH419" s="7" t="s">
        <v>98</v>
      </c>
      <c r="CI419" s="6" t="n">
        <f aca="false">SUMIF($AH419:$CH419,35,Base!$B$5:$BB$5)*7*$Z419</f>
        <v>0</v>
      </c>
      <c r="CJ419" s="6" t="n">
        <f aca="false">SUMIF($AH419:$CH419,"PR",Base!$B$5:$BB$5)*7*$Z419</f>
        <v>1204</v>
      </c>
      <c r="CK419" s="6"/>
      <c r="CL419" s="6"/>
    </row>
    <row r="420" customFormat="false" ht="13.8" hidden="false" customHeight="false" outlineLevel="0" collapsed="false">
      <c r="A420" s="7" t="s">
        <v>77</v>
      </c>
      <c r="B420" s="7" t="s">
        <v>1382</v>
      </c>
      <c r="C420" s="7" t="s">
        <v>319</v>
      </c>
      <c r="D420" s="7" t="s">
        <v>1515</v>
      </c>
      <c r="E420" s="7" t="s">
        <v>1516</v>
      </c>
      <c r="F420" s="7" t="s">
        <v>17</v>
      </c>
      <c r="G420" s="7" t="s">
        <v>1517</v>
      </c>
      <c r="H420" s="7" t="s">
        <v>1518</v>
      </c>
      <c r="I420" s="7" t="s">
        <v>84</v>
      </c>
      <c r="J420" s="7" t="s">
        <v>85</v>
      </c>
      <c r="K420" s="8" t="n">
        <v>0</v>
      </c>
      <c r="L420" s="7"/>
      <c r="M420" s="8" t="n">
        <v>0</v>
      </c>
      <c r="N420" s="7" t="s">
        <v>1519</v>
      </c>
      <c r="O420" s="7" t="s">
        <v>1520</v>
      </c>
      <c r="P420" s="7" t="s">
        <v>127</v>
      </c>
      <c r="Q420" s="8" t="s">
        <v>1502</v>
      </c>
      <c r="R420" s="8" t="s">
        <v>1521</v>
      </c>
      <c r="S420" s="8" t="s">
        <v>362</v>
      </c>
      <c r="T420" s="8" t="s">
        <v>100</v>
      </c>
      <c r="U420" s="7" t="s">
        <v>87</v>
      </c>
      <c r="V420" s="7" t="s">
        <v>92</v>
      </c>
      <c r="W420" s="7"/>
      <c r="X420" s="7"/>
      <c r="Y420" s="7" t="s">
        <v>93</v>
      </c>
      <c r="Z420" s="8" t="s">
        <v>94</v>
      </c>
      <c r="AA420" s="7"/>
      <c r="AB420" s="7"/>
      <c r="AC420" s="7"/>
      <c r="AD420" s="7"/>
      <c r="AE420" s="8"/>
      <c r="AF420" s="9" t="s">
        <v>326</v>
      </c>
      <c r="AG420" s="9" t="s">
        <v>1480</v>
      </c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 t="s">
        <v>97</v>
      </c>
      <c r="BN420" s="7" t="s">
        <v>97</v>
      </c>
      <c r="BO420" s="7"/>
      <c r="BP420" s="7"/>
      <c r="BQ420" s="7" t="s">
        <v>98</v>
      </c>
      <c r="BR420" s="7" t="s">
        <v>98</v>
      </c>
      <c r="BS420" s="7" t="s">
        <v>98</v>
      </c>
      <c r="BT420" s="7" t="s">
        <v>98</v>
      </c>
      <c r="BU420" s="7" t="s">
        <v>98</v>
      </c>
      <c r="BV420" s="7" t="s">
        <v>98</v>
      </c>
      <c r="BW420" s="7" t="s">
        <v>98</v>
      </c>
      <c r="BX420" s="7" t="s">
        <v>98</v>
      </c>
      <c r="BY420" s="7" t="s">
        <v>98</v>
      </c>
      <c r="BZ420" s="7" t="s">
        <v>98</v>
      </c>
      <c r="CA420" s="7" t="s">
        <v>98</v>
      </c>
      <c r="CB420" s="7" t="s">
        <v>98</v>
      </c>
      <c r="CC420" s="7" t="s">
        <v>98</v>
      </c>
      <c r="CD420" s="7" t="s">
        <v>98</v>
      </c>
      <c r="CE420" s="7" t="s">
        <v>98</v>
      </c>
      <c r="CF420" s="7" t="s">
        <v>98</v>
      </c>
      <c r="CG420" s="7" t="s">
        <v>98</v>
      </c>
      <c r="CH420" s="7" t="s">
        <v>98</v>
      </c>
      <c r="CI420" s="6" t="n">
        <f aca="false">SUMIF($AH420:$CH420,35,Base!$B$5:$BB$5)*7*$Z420</f>
        <v>0</v>
      </c>
      <c r="CJ420" s="6" t="n">
        <f aca="false">SUMIF($AH420:$CH420,"PR",Base!$B$5:$BB$5)*7*$Z420</f>
        <v>1204</v>
      </c>
      <c r="CK420" s="6"/>
      <c r="CL420" s="6"/>
    </row>
    <row r="421" customFormat="false" ht="13.8" hidden="false" customHeight="false" outlineLevel="0" collapsed="false">
      <c r="A421" s="7" t="s">
        <v>77</v>
      </c>
      <c r="B421" s="7" t="s">
        <v>1382</v>
      </c>
      <c r="C421" s="7" t="s">
        <v>319</v>
      </c>
      <c r="D421" s="7" t="s">
        <v>1515</v>
      </c>
      <c r="E421" s="7" t="s">
        <v>1516</v>
      </c>
      <c r="F421" s="7" t="s">
        <v>17</v>
      </c>
      <c r="G421" s="7" t="s">
        <v>1517</v>
      </c>
      <c r="H421" s="7" t="s">
        <v>1518</v>
      </c>
      <c r="I421" s="7" t="s">
        <v>84</v>
      </c>
      <c r="J421" s="7" t="s">
        <v>85</v>
      </c>
      <c r="K421" s="8" t="n">
        <v>0</v>
      </c>
      <c r="L421" s="7"/>
      <c r="M421" s="8" t="n">
        <v>0</v>
      </c>
      <c r="N421" s="7" t="s">
        <v>1519</v>
      </c>
      <c r="O421" s="7" t="s">
        <v>1520</v>
      </c>
      <c r="P421" s="7" t="s">
        <v>127</v>
      </c>
      <c r="Q421" s="8" t="s">
        <v>1502</v>
      </c>
      <c r="R421" s="8" t="s">
        <v>1521</v>
      </c>
      <c r="S421" s="8" t="s">
        <v>362</v>
      </c>
      <c r="T421" s="8" t="s">
        <v>100</v>
      </c>
      <c r="U421" s="7" t="s">
        <v>87</v>
      </c>
      <c r="V421" s="7" t="s">
        <v>92</v>
      </c>
      <c r="W421" s="7"/>
      <c r="X421" s="7"/>
      <c r="Y421" s="7" t="s">
        <v>430</v>
      </c>
      <c r="Z421" s="8" t="s">
        <v>87</v>
      </c>
      <c r="AA421" s="7"/>
      <c r="AB421" s="7"/>
      <c r="AC421" s="7"/>
      <c r="AD421" s="7"/>
      <c r="AE421" s="8"/>
      <c r="AF421" s="9" t="s">
        <v>326</v>
      </c>
      <c r="AG421" s="9" t="s">
        <v>1480</v>
      </c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 t="s">
        <v>97</v>
      </c>
      <c r="BN421" s="7" t="s">
        <v>97</v>
      </c>
      <c r="BO421" s="7"/>
      <c r="BP421" s="7"/>
      <c r="BQ421" s="7" t="s">
        <v>98</v>
      </c>
      <c r="BR421" s="7" t="s">
        <v>98</v>
      </c>
      <c r="BS421" s="7" t="s">
        <v>98</v>
      </c>
      <c r="BT421" s="7" t="s">
        <v>98</v>
      </c>
      <c r="BU421" s="7" t="s">
        <v>98</v>
      </c>
      <c r="BV421" s="7" t="s">
        <v>98</v>
      </c>
      <c r="BW421" s="7" t="s">
        <v>98</v>
      </c>
      <c r="BX421" s="7" t="s">
        <v>98</v>
      </c>
      <c r="BY421" s="7" t="s">
        <v>98</v>
      </c>
      <c r="BZ421" s="7" t="s">
        <v>98</v>
      </c>
      <c r="CA421" s="7" t="s">
        <v>98</v>
      </c>
      <c r="CB421" s="7" t="s">
        <v>98</v>
      </c>
      <c r="CC421" s="7" t="s">
        <v>98</v>
      </c>
      <c r="CD421" s="7" t="s">
        <v>98</v>
      </c>
      <c r="CE421" s="7" t="s">
        <v>98</v>
      </c>
      <c r="CF421" s="7" t="s">
        <v>98</v>
      </c>
      <c r="CG421" s="7" t="s">
        <v>98</v>
      </c>
      <c r="CH421" s="7" t="s">
        <v>98</v>
      </c>
      <c r="CI421" s="6" t="n">
        <f aca="false">SUMIF($AH421:$CH421,35,Base!$B$5:$BB$5)*7*$Z421</f>
        <v>0</v>
      </c>
      <c r="CJ421" s="6" t="n">
        <f aca="false">SUMIF($AH421:$CH421,"PR",Base!$B$5:$BB$5)*7*$Z421</f>
        <v>602</v>
      </c>
      <c r="CK421" s="6"/>
      <c r="CL421" s="6"/>
    </row>
    <row r="422" customFormat="false" ht="13.8" hidden="false" customHeight="false" outlineLevel="0" collapsed="false">
      <c r="A422" s="7" t="s">
        <v>77</v>
      </c>
      <c r="B422" s="7" t="s">
        <v>1382</v>
      </c>
      <c r="C422" s="7" t="s">
        <v>319</v>
      </c>
      <c r="D422" s="7" t="s">
        <v>1515</v>
      </c>
      <c r="E422" s="7" t="s">
        <v>1516</v>
      </c>
      <c r="F422" s="7" t="s">
        <v>17</v>
      </c>
      <c r="G422" s="7" t="s">
        <v>1517</v>
      </c>
      <c r="H422" s="7" t="s">
        <v>1518</v>
      </c>
      <c r="I422" s="7" t="s">
        <v>84</v>
      </c>
      <c r="J422" s="7" t="s">
        <v>85</v>
      </c>
      <c r="K422" s="8" t="n">
        <v>0</v>
      </c>
      <c r="L422" s="7"/>
      <c r="M422" s="8" t="n">
        <v>0</v>
      </c>
      <c r="N422" s="7" t="s">
        <v>1519</v>
      </c>
      <c r="O422" s="7" t="s">
        <v>1520</v>
      </c>
      <c r="P422" s="7" t="s">
        <v>127</v>
      </c>
      <c r="Q422" s="8" t="s">
        <v>1502</v>
      </c>
      <c r="R422" s="8" t="s">
        <v>1521</v>
      </c>
      <c r="S422" s="8" t="s">
        <v>362</v>
      </c>
      <c r="T422" s="8" t="s">
        <v>100</v>
      </c>
      <c r="U422" s="7" t="s">
        <v>87</v>
      </c>
      <c r="V422" s="7" t="s">
        <v>92</v>
      </c>
      <c r="W422" s="7"/>
      <c r="X422" s="7"/>
      <c r="Y422" s="7" t="s">
        <v>112</v>
      </c>
      <c r="Z422" s="8" t="s">
        <v>94</v>
      </c>
      <c r="AA422" s="7"/>
      <c r="AB422" s="7"/>
      <c r="AC422" s="7"/>
      <c r="AD422" s="7"/>
      <c r="AE422" s="8"/>
      <c r="AF422" s="9" t="s">
        <v>326</v>
      </c>
      <c r="AG422" s="9" t="s">
        <v>1480</v>
      </c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 t="s">
        <v>97</v>
      </c>
      <c r="BN422" s="7" t="s">
        <v>97</v>
      </c>
      <c r="BO422" s="7"/>
      <c r="BP422" s="7"/>
      <c r="BQ422" s="7" t="s">
        <v>98</v>
      </c>
      <c r="BR422" s="7" t="s">
        <v>98</v>
      </c>
      <c r="BS422" s="7" t="s">
        <v>98</v>
      </c>
      <c r="BT422" s="7" t="s">
        <v>98</v>
      </c>
      <c r="BU422" s="7" t="s">
        <v>98</v>
      </c>
      <c r="BV422" s="7" t="s">
        <v>98</v>
      </c>
      <c r="BW422" s="7" t="s">
        <v>98</v>
      </c>
      <c r="BX422" s="7" t="s">
        <v>98</v>
      </c>
      <c r="BY422" s="7" t="s">
        <v>98</v>
      </c>
      <c r="BZ422" s="7" t="s">
        <v>98</v>
      </c>
      <c r="CA422" s="7" t="s">
        <v>98</v>
      </c>
      <c r="CB422" s="7" t="s">
        <v>98</v>
      </c>
      <c r="CC422" s="7" t="s">
        <v>98</v>
      </c>
      <c r="CD422" s="7" t="s">
        <v>98</v>
      </c>
      <c r="CE422" s="7" t="s">
        <v>98</v>
      </c>
      <c r="CF422" s="7" t="s">
        <v>98</v>
      </c>
      <c r="CG422" s="7" t="s">
        <v>98</v>
      </c>
      <c r="CH422" s="7" t="s">
        <v>98</v>
      </c>
      <c r="CI422" s="6" t="n">
        <f aca="false">SUMIF($AH422:$CH422,35,Base!$B$5:$BB$5)*7*$Z422</f>
        <v>0</v>
      </c>
      <c r="CJ422" s="6" t="n">
        <f aca="false">SUMIF($AH422:$CH422,"PR",Base!$B$5:$BB$5)*7*$Z422</f>
        <v>1204</v>
      </c>
      <c r="CK422" s="6"/>
      <c r="CL422" s="6"/>
    </row>
    <row r="423" customFormat="false" ht="13.8" hidden="false" customHeight="false" outlineLevel="0" collapsed="false">
      <c r="A423" s="7" t="s">
        <v>77</v>
      </c>
      <c r="B423" s="7" t="s">
        <v>1382</v>
      </c>
      <c r="C423" s="7" t="s">
        <v>319</v>
      </c>
      <c r="D423" s="7" t="s">
        <v>1515</v>
      </c>
      <c r="E423" s="7" t="s">
        <v>1516</v>
      </c>
      <c r="F423" s="7" t="s">
        <v>17</v>
      </c>
      <c r="G423" s="7" t="s">
        <v>1517</v>
      </c>
      <c r="H423" s="7" t="s">
        <v>1518</v>
      </c>
      <c r="I423" s="7" t="s">
        <v>84</v>
      </c>
      <c r="J423" s="7" t="s">
        <v>85</v>
      </c>
      <c r="K423" s="8" t="n">
        <v>0</v>
      </c>
      <c r="L423" s="7"/>
      <c r="M423" s="8" t="n">
        <v>0</v>
      </c>
      <c r="N423" s="7" t="s">
        <v>1519</v>
      </c>
      <c r="O423" s="7" t="s">
        <v>1520</v>
      </c>
      <c r="P423" s="7" t="s">
        <v>127</v>
      </c>
      <c r="Q423" s="8" t="s">
        <v>1502</v>
      </c>
      <c r="R423" s="8" t="s">
        <v>1521</v>
      </c>
      <c r="S423" s="8" t="s">
        <v>362</v>
      </c>
      <c r="T423" s="8" t="s">
        <v>100</v>
      </c>
      <c r="U423" s="7" t="s">
        <v>87</v>
      </c>
      <c r="V423" s="7" t="s">
        <v>92</v>
      </c>
      <c r="W423" s="7"/>
      <c r="X423" s="7"/>
      <c r="Y423" s="7" t="s">
        <v>102</v>
      </c>
      <c r="Z423" s="8" t="s">
        <v>94</v>
      </c>
      <c r="AA423" s="7"/>
      <c r="AB423" s="7"/>
      <c r="AC423" s="7"/>
      <c r="AD423" s="7"/>
      <c r="AE423" s="8"/>
      <c r="AF423" s="9" t="s">
        <v>326</v>
      </c>
      <c r="AG423" s="9" t="s">
        <v>1480</v>
      </c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 t="s">
        <v>97</v>
      </c>
      <c r="BN423" s="7" t="s">
        <v>97</v>
      </c>
      <c r="BO423" s="7"/>
      <c r="BP423" s="7"/>
      <c r="BQ423" s="7" t="s">
        <v>98</v>
      </c>
      <c r="BR423" s="7" t="s">
        <v>98</v>
      </c>
      <c r="BS423" s="7" t="s">
        <v>98</v>
      </c>
      <c r="BT423" s="7" t="s">
        <v>98</v>
      </c>
      <c r="BU423" s="7" t="s">
        <v>98</v>
      </c>
      <c r="BV423" s="7" t="s">
        <v>98</v>
      </c>
      <c r="BW423" s="7" t="s">
        <v>98</v>
      </c>
      <c r="BX423" s="7" t="s">
        <v>98</v>
      </c>
      <c r="BY423" s="7" t="s">
        <v>98</v>
      </c>
      <c r="BZ423" s="7" t="s">
        <v>98</v>
      </c>
      <c r="CA423" s="7" t="s">
        <v>98</v>
      </c>
      <c r="CB423" s="7" t="s">
        <v>98</v>
      </c>
      <c r="CC423" s="7" t="s">
        <v>98</v>
      </c>
      <c r="CD423" s="7" t="s">
        <v>98</v>
      </c>
      <c r="CE423" s="7" t="s">
        <v>98</v>
      </c>
      <c r="CF423" s="7" t="s">
        <v>98</v>
      </c>
      <c r="CG423" s="7" t="s">
        <v>98</v>
      </c>
      <c r="CH423" s="7" t="s">
        <v>98</v>
      </c>
      <c r="CI423" s="6" t="n">
        <f aca="false">SUMIF($AH423:$CH423,35,Base!$B$5:$BB$5)*7*$Z423</f>
        <v>0</v>
      </c>
      <c r="CJ423" s="6" t="n">
        <f aca="false">SUMIF($AH423:$CH423,"PR",Base!$B$5:$BB$5)*7*$Z423</f>
        <v>1204</v>
      </c>
      <c r="CK423" s="6"/>
      <c r="CL423" s="6"/>
    </row>
    <row r="424" customFormat="false" ht="13.8" hidden="false" customHeight="false" outlineLevel="0" collapsed="false">
      <c r="A424" s="7" t="s">
        <v>77</v>
      </c>
      <c r="B424" s="7" t="s">
        <v>1382</v>
      </c>
      <c r="C424" s="7" t="s">
        <v>1383</v>
      </c>
      <c r="D424" s="7" t="s">
        <v>1522</v>
      </c>
      <c r="E424" s="7" t="s">
        <v>1523</v>
      </c>
      <c r="F424" s="7" t="s">
        <v>17</v>
      </c>
      <c r="G424" s="7" t="s">
        <v>1524</v>
      </c>
      <c r="H424" s="7" t="s">
        <v>1525</v>
      </c>
      <c r="I424" s="7" t="s">
        <v>84</v>
      </c>
      <c r="J424" s="7" t="s">
        <v>85</v>
      </c>
      <c r="K424" s="8" t="n">
        <v>0</v>
      </c>
      <c r="L424" s="7"/>
      <c r="M424" s="8" t="n">
        <v>0</v>
      </c>
      <c r="N424" s="7" t="s">
        <v>1526</v>
      </c>
      <c r="O424" s="7" t="s">
        <v>1527</v>
      </c>
      <c r="P424" s="7" t="s">
        <v>124</v>
      </c>
      <c r="Q424" s="8" t="s">
        <v>1528</v>
      </c>
      <c r="R424" s="8" t="s">
        <v>1529</v>
      </c>
      <c r="S424" s="8" t="s">
        <v>325</v>
      </c>
      <c r="T424" s="8" t="s">
        <v>108</v>
      </c>
      <c r="U424" s="7" t="s">
        <v>87</v>
      </c>
      <c r="V424" s="7" t="s">
        <v>92</v>
      </c>
      <c r="W424" s="7"/>
      <c r="X424" s="7"/>
      <c r="Y424" s="7" t="s">
        <v>125</v>
      </c>
      <c r="Z424" s="8" t="s">
        <v>87</v>
      </c>
      <c r="AA424" s="7"/>
      <c r="AB424" s="7"/>
      <c r="AC424" s="7"/>
      <c r="AD424" s="7"/>
      <c r="AE424" s="8"/>
      <c r="AF424" s="9" t="s">
        <v>1055</v>
      </c>
      <c r="AG424" s="9" t="s">
        <v>1181</v>
      </c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 t="s">
        <v>98</v>
      </c>
      <c r="BE424" s="7" t="s">
        <v>98</v>
      </c>
      <c r="BF424" s="7" t="s">
        <v>98</v>
      </c>
      <c r="BG424" s="7" t="s">
        <v>98</v>
      </c>
      <c r="BH424" s="7" t="s">
        <v>98</v>
      </c>
      <c r="BI424" s="7" t="s">
        <v>98</v>
      </c>
      <c r="BJ424" s="7" t="s">
        <v>98</v>
      </c>
      <c r="BK424" s="7" t="s">
        <v>98</v>
      </c>
      <c r="BL424" s="7" t="s">
        <v>98</v>
      </c>
      <c r="BM424" s="7" t="s">
        <v>97</v>
      </c>
      <c r="BN424" s="7" t="s">
        <v>97</v>
      </c>
      <c r="BO424" s="7" t="s">
        <v>98</v>
      </c>
      <c r="BP424" s="7" t="s">
        <v>98</v>
      </c>
      <c r="BQ424" s="7" t="s">
        <v>98</v>
      </c>
      <c r="BR424" s="7" t="s">
        <v>98</v>
      </c>
      <c r="BS424" s="7" t="s">
        <v>98</v>
      </c>
      <c r="BT424" s="7" t="s">
        <v>98</v>
      </c>
      <c r="BU424" s="7" t="s">
        <v>98</v>
      </c>
      <c r="BV424" s="7" t="s">
        <v>98</v>
      </c>
      <c r="BW424" s="7" t="s">
        <v>98</v>
      </c>
      <c r="BX424" s="7" t="s">
        <v>98</v>
      </c>
      <c r="BY424" s="7" t="s">
        <v>98</v>
      </c>
      <c r="BZ424" s="7" t="s">
        <v>98</v>
      </c>
      <c r="CA424" s="7" t="s">
        <v>98</v>
      </c>
      <c r="CB424" s="7" t="s">
        <v>98</v>
      </c>
      <c r="CC424" s="7" t="s">
        <v>98</v>
      </c>
      <c r="CD424" s="7" t="s">
        <v>98</v>
      </c>
      <c r="CE424" s="7" t="s">
        <v>98</v>
      </c>
      <c r="CF424" s="7" t="s">
        <v>98</v>
      </c>
      <c r="CG424" s="7" t="s">
        <v>98</v>
      </c>
      <c r="CH424" s="7" t="s">
        <v>98</v>
      </c>
      <c r="CI424" s="6" t="n">
        <f aca="false">SUMIF($AH424:$CH424,35,Base!$B$5:$BB$5)*7*$Z424</f>
        <v>0</v>
      </c>
      <c r="CJ424" s="6" t="n">
        <f aca="false">SUMIF($AH424:$CH424,"PR",Base!$B$5:$BB$5)*7*$Z424</f>
        <v>980</v>
      </c>
      <c r="CK424" s="6"/>
      <c r="CL424" s="6"/>
    </row>
    <row r="425" customFormat="false" ht="13.8" hidden="false" customHeight="false" outlineLevel="0" collapsed="false">
      <c r="A425" s="7" t="s">
        <v>77</v>
      </c>
      <c r="B425" s="7" t="s">
        <v>1382</v>
      </c>
      <c r="C425" s="7" t="s">
        <v>1383</v>
      </c>
      <c r="D425" s="7" t="s">
        <v>1522</v>
      </c>
      <c r="E425" s="7" t="s">
        <v>1523</v>
      </c>
      <c r="F425" s="7" t="s">
        <v>17</v>
      </c>
      <c r="G425" s="7" t="s">
        <v>1524</v>
      </c>
      <c r="H425" s="7" t="s">
        <v>1525</v>
      </c>
      <c r="I425" s="7" t="s">
        <v>84</v>
      </c>
      <c r="J425" s="7" t="s">
        <v>85</v>
      </c>
      <c r="K425" s="8" t="n">
        <v>0</v>
      </c>
      <c r="L425" s="7"/>
      <c r="M425" s="8" t="n">
        <v>0</v>
      </c>
      <c r="N425" s="7" t="s">
        <v>1526</v>
      </c>
      <c r="O425" s="7" t="s">
        <v>1527</v>
      </c>
      <c r="P425" s="7" t="s">
        <v>124</v>
      </c>
      <c r="Q425" s="8" t="s">
        <v>1528</v>
      </c>
      <c r="R425" s="8" t="s">
        <v>1529</v>
      </c>
      <c r="S425" s="8" t="s">
        <v>325</v>
      </c>
      <c r="T425" s="8" t="s">
        <v>108</v>
      </c>
      <c r="U425" s="7" t="s">
        <v>87</v>
      </c>
      <c r="V425" s="7" t="s">
        <v>92</v>
      </c>
      <c r="W425" s="7"/>
      <c r="X425" s="7"/>
      <c r="Y425" s="7" t="s">
        <v>93</v>
      </c>
      <c r="Z425" s="8" t="s">
        <v>94</v>
      </c>
      <c r="AA425" s="7"/>
      <c r="AB425" s="7"/>
      <c r="AC425" s="7"/>
      <c r="AD425" s="7"/>
      <c r="AE425" s="8"/>
      <c r="AF425" s="9" t="s">
        <v>1055</v>
      </c>
      <c r="AG425" s="9" t="s">
        <v>1181</v>
      </c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 t="s">
        <v>98</v>
      </c>
      <c r="BE425" s="7" t="s">
        <v>98</v>
      </c>
      <c r="BF425" s="7" t="s">
        <v>98</v>
      </c>
      <c r="BG425" s="7" t="s">
        <v>98</v>
      </c>
      <c r="BH425" s="7" t="s">
        <v>98</v>
      </c>
      <c r="BI425" s="7" t="s">
        <v>98</v>
      </c>
      <c r="BJ425" s="7" t="s">
        <v>98</v>
      </c>
      <c r="BK425" s="7" t="s">
        <v>98</v>
      </c>
      <c r="BL425" s="7" t="s">
        <v>98</v>
      </c>
      <c r="BM425" s="7" t="s">
        <v>97</v>
      </c>
      <c r="BN425" s="7" t="s">
        <v>97</v>
      </c>
      <c r="BO425" s="7" t="s">
        <v>98</v>
      </c>
      <c r="BP425" s="7" t="s">
        <v>98</v>
      </c>
      <c r="BQ425" s="7" t="s">
        <v>98</v>
      </c>
      <c r="BR425" s="7" t="s">
        <v>98</v>
      </c>
      <c r="BS425" s="7" t="s">
        <v>98</v>
      </c>
      <c r="BT425" s="7" t="s">
        <v>98</v>
      </c>
      <c r="BU425" s="7" t="s">
        <v>98</v>
      </c>
      <c r="BV425" s="7" t="s">
        <v>98</v>
      </c>
      <c r="BW425" s="7" t="s">
        <v>98</v>
      </c>
      <c r="BX425" s="7" t="s">
        <v>98</v>
      </c>
      <c r="BY425" s="7" t="s">
        <v>98</v>
      </c>
      <c r="BZ425" s="7" t="s">
        <v>98</v>
      </c>
      <c r="CA425" s="7" t="s">
        <v>98</v>
      </c>
      <c r="CB425" s="7" t="s">
        <v>98</v>
      </c>
      <c r="CC425" s="7" t="s">
        <v>98</v>
      </c>
      <c r="CD425" s="7" t="s">
        <v>98</v>
      </c>
      <c r="CE425" s="7" t="s">
        <v>98</v>
      </c>
      <c r="CF425" s="7" t="s">
        <v>98</v>
      </c>
      <c r="CG425" s="7" t="s">
        <v>98</v>
      </c>
      <c r="CH425" s="7" t="s">
        <v>98</v>
      </c>
      <c r="CI425" s="6" t="n">
        <f aca="false">SUMIF($AH425:$CH425,35,Base!$B$5:$BB$5)*7*$Z425</f>
        <v>0</v>
      </c>
      <c r="CJ425" s="6" t="n">
        <f aca="false">SUMIF($AH425:$CH425,"PR",Base!$B$5:$BB$5)*7*$Z425</f>
        <v>1960</v>
      </c>
      <c r="CK425" s="6"/>
      <c r="CL425" s="6"/>
    </row>
    <row r="426" customFormat="false" ht="13.8" hidden="false" customHeight="false" outlineLevel="0" collapsed="false">
      <c r="A426" s="7" t="s">
        <v>77</v>
      </c>
      <c r="B426" s="7" t="s">
        <v>1382</v>
      </c>
      <c r="C426" s="7" t="s">
        <v>1383</v>
      </c>
      <c r="D426" s="7" t="s">
        <v>1522</v>
      </c>
      <c r="E426" s="7" t="s">
        <v>1523</v>
      </c>
      <c r="F426" s="7" t="s">
        <v>17</v>
      </c>
      <c r="G426" s="7" t="s">
        <v>1524</v>
      </c>
      <c r="H426" s="7" t="s">
        <v>1525</v>
      </c>
      <c r="I426" s="7" t="s">
        <v>84</v>
      </c>
      <c r="J426" s="7" t="s">
        <v>85</v>
      </c>
      <c r="K426" s="8" t="n">
        <v>0</v>
      </c>
      <c r="L426" s="7"/>
      <c r="M426" s="8" t="n">
        <v>0</v>
      </c>
      <c r="N426" s="7" t="s">
        <v>1526</v>
      </c>
      <c r="O426" s="7" t="s">
        <v>1527</v>
      </c>
      <c r="P426" s="7" t="s">
        <v>124</v>
      </c>
      <c r="Q426" s="8" t="s">
        <v>1528</v>
      </c>
      <c r="R426" s="8" t="s">
        <v>1529</v>
      </c>
      <c r="S426" s="8" t="s">
        <v>325</v>
      </c>
      <c r="T426" s="8" t="s">
        <v>108</v>
      </c>
      <c r="U426" s="7" t="s">
        <v>87</v>
      </c>
      <c r="V426" s="7" t="s">
        <v>92</v>
      </c>
      <c r="W426" s="7"/>
      <c r="X426" s="7"/>
      <c r="Y426" s="7" t="s">
        <v>1182</v>
      </c>
      <c r="Z426" s="8" t="s">
        <v>87</v>
      </c>
      <c r="AA426" s="7"/>
      <c r="AB426" s="7"/>
      <c r="AC426" s="7"/>
      <c r="AD426" s="7"/>
      <c r="AE426" s="8"/>
      <c r="AF426" s="9" t="s">
        <v>1055</v>
      </c>
      <c r="AG426" s="9" t="s">
        <v>1181</v>
      </c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 t="s">
        <v>98</v>
      </c>
      <c r="BE426" s="7" t="s">
        <v>98</v>
      </c>
      <c r="BF426" s="7" t="s">
        <v>98</v>
      </c>
      <c r="BG426" s="7" t="s">
        <v>98</v>
      </c>
      <c r="BH426" s="7" t="s">
        <v>98</v>
      </c>
      <c r="BI426" s="7" t="s">
        <v>98</v>
      </c>
      <c r="BJ426" s="7" t="s">
        <v>98</v>
      </c>
      <c r="BK426" s="7" t="s">
        <v>98</v>
      </c>
      <c r="BL426" s="7" t="s">
        <v>98</v>
      </c>
      <c r="BM426" s="7" t="s">
        <v>97</v>
      </c>
      <c r="BN426" s="7" t="s">
        <v>97</v>
      </c>
      <c r="BO426" s="7" t="s">
        <v>98</v>
      </c>
      <c r="BP426" s="7" t="s">
        <v>98</v>
      </c>
      <c r="BQ426" s="7" t="s">
        <v>98</v>
      </c>
      <c r="BR426" s="7" t="s">
        <v>98</v>
      </c>
      <c r="BS426" s="7" t="s">
        <v>98</v>
      </c>
      <c r="BT426" s="7" t="s">
        <v>98</v>
      </c>
      <c r="BU426" s="7" t="s">
        <v>98</v>
      </c>
      <c r="BV426" s="7" t="s">
        <v>98</v>
      </c>
      <c r="BW426" s="7" t="s">
        <v>98</v>
      </c>
      <c r="BX426" s="7" t="s">
        <v>98</v>
      </c>
      <c r="BY426" s="7" t="s">
        <v>98</v>
      </c>
      <c r="BZ426" s="7" t="s">
        <v>98</v>
      </c>
      <c r="CA426" s="7" t="s">
        <v>98</v>
      </c>
      <c r="CB426" s="7" t="s">
        <v>98</v>
      </c>
      <c r="CC426" s="7" t="s">
        <v>98</v>
      </c>
      <c r="CD426" s="7" t="s">
        <v>98</v>
      </c>
      <c r="CE426" s="7" t="s">
        <v>98</v>
      </c>
      <c r="CF426" s="7" t="s">
        <v>98</v>
      </c>
      <c r="CG426" s="7" t="s">
        <v>98</v>
      </c>
      <c r="CH426" s="7" t="s">
        <v>98</v>
      </c>
      <c r="CI426" s="6" t="n">
        <f aca="false">SUMIF($AH426:$CH426,35,Base!$B$5:$BB$5)*7*$Z426</f>
        <v>0</v>
      </c>
      <c r="CJ426" s="6" t="n">
        <f aca="false">SUMIF($AH426:$CH426,"PR",Base!$B$5:$BB$5)*7*$Z426</f>
        <v>980</v>
      </c>
      <c r="CK426" s="6"/>
      <c r="CL426" s="6"/>
    </row>
    <row r="427" customFormat="false" ht="13.8" hidden="false" customHeight="false" outlineLevel="0" collapsed="false">
      <c r="A427" s="7" t="s">
        <v>77</v>
      </c>
      <c r="B427" s="7" t="s">
        <v>1382</v>
      </c>
      <c r="C427" s="7" t="s">
        <v>1383</v>
      </c>
      <c r="D427" s="7" t="s">
        <v>1522</v>
      </c>
      <c r="E427" s="7" t="s">
        <v>1523</v>
      </c>
      <c r="F427" s="7" t="s">
        <v>17</v>
      </c>
      <c r="G427" s="7" t="s">
        <v>1524</v>
      </c>
      <c r="H427" s="7" t="s">
        <v>1525</v>
      </c>
      <c r="I427" s="7" t="s">
        <v>84</v>
      </c>
      <c r="J427" s="7" t="s">
        <v>85</v>
      </c>
      <c r="K427" s="8" t="n">
        <v>0</v>
      </c>
      <c r="L427" s="7"/>
      <c r="M427" s="8" t="n">
        <v>0</v>
      </c>
      <c r="N427" s="7" t="s">
        <v>1526</v>
      </c>
      <c r="O427" s="7" t="s">
        <v>1527</v>
      </c>
      <c r="P427" s="7" t="s">
        <v>124</v>
      </c>
      <c r="Q427" s="8" t="s">
        <v>1528</v>
      </c>
      <c r="R427" s="8" t="s">
        <v>1529</v>
      </c>
      <c r="S427" s="8" t="s">
        <v>325</v>
      </c>
      <c r="T427" s="8" t="s">
        <v>108</v>
      </c>
      <c r="U427" s="7" t="s">
        <v>87</v>
      </c>
      <c r="V427" s="7" t="s">
        <v>92</v>
      </c>
      <c r="W427" s="7"/>
      <c r="X427" s="7"/>
      <c r="Y427" s="7" t="s">
        <v>112</v>
      </c>
      <c r="Z427" s="8" t="s">
        <v>87</v>
      </c>
      <c r="AA427" s="7"/>
      <c r="AB427" s="7"/>
      <c r="AC427" s="7"/>
      <c r="AD427" s="7"/>
      <c r="AE427" s="8"/>
      <c r="AF427" s="9" t="s">
        <v>1055</v>
      </c>
      <c r="AG427" s="9" t="s">
        <v>1181</v>
      </c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 t="s">
        <v>98</v>
      </c>
      <c r="BE427" s="7" t="s">
        <v>98</v>
      </c>
      <c r="BF427" s="7" t="s">
        <v>98</v>
      </c>
      <c r="BG427" s="7" t="s">
        <v>98</v>
      </c>
      <c r="BH427" s="7" t="s">
        <v>98</v>
      </c>
      <c r="BI427" s="7" t="s">
        <v>98</v>
      </c>
      <c r="BJ427" s="7" t="s">
        <v>98</v>
      </c>
      <c r="BK427" s="7" t="s">
        <v>98</v>
      </c>
      <c r="BL427" s="7" t="s">
        <v>98</v>
      </c>
      <c r="BM427" s="7" t="s">
        <v>97</v>
      </c>
      <c r="BN427" s="7" t="s">
        <v>97</v>
      </c>
      <c r="BO427" s="7" t="s">
        <v>98</v>
      </c>
      <c r="BP427" s="7" t="s">
        <v>98</v>
      </c>
      <c r="BQ427" s="7" t="s">
        <v>98</v>
      </c>
      <c r="BR427" s="7" t="s">
        <v>98</v>
      </c>
      <c r="BS427" s="7" t="s">
        <v>98</v>
      </c>
      <c r="BT427" s="7" t="s">
        <v>98</v>
      </c>
      <c r="BU427" s="7" t="s">
        <v>98</v>
      </c>
      <c r="BV427" s="7" t="s">
        <v>98</v>
      </c>
      <c r="BW427" s="7" t="s">
        <v>98</v>
      </c>
      <c r="BX427" s="7" t="s">
        <v>98</v>
      </c>
      <c r="BY427" s="7" t="s">
        <v>98</v>
      </c>
      <c r="BZ427" s="7" t="s">
        <v>98</v>
      </c>
      <c r="CA427" s="7" t="s">
        <v>98</v>
      </c>
      <c r="CB427" s="7" t="s">
        <v>98</v>
      </c>
      <c r="CC427" s="7" t="s">
        <v>98</v>
      </c>
      <c r="CD427" s="7" t="s">
        <v>98</v>
      </c>
      <c r="CE427" s="7" t="s">
        <v>98</v>
      </c>
      <c r="CF427" s="7" t="s">
        <v>98</v>
      </c>
      <c r="CG427" s="7" t="s">
        <v>98</v>
      </c>
      <c r="CH427" s="7" t="s">
        <v>98</v>
      </c>
      <c r="CI427" s="6" t="n">
        <f aca="false">SUMIF($AH427:$CH427,35,Base!$B$5:$BB$5)*7*$Z427</f>
        <v>0</v>
      </c>
      <c r="CJ427" s="6" t="n">
        <f aca="false">SUMIF($AH427:$CH427,"PR",Base!$B$5:$BB$5)*7*$Z427</f>
        <v>980</v>
      </c>
      <c r="CK427" s="6"/>
      <c r="CL427" s="6"/>
    </row>
    <row r="428" customFormat="false" ht="13.8" hidden="false" customHeight="false" outlineLevel="0" collapsed="false">
      <c r="A428" s="7" t="s">
        <v>77</v>
      </c>
      <c r="B428" s="7" t="s">
        <v>1382</v>
      </c>
      <c r="C428" s="7" t="s">
        <v>1383</v>
      </c>
      <c r="D428" s="7" t="s">
        <v>1522</v>
      </c>
      <c r="E428" s="7" t="s">
        <v>1523</v>
      </c>
      <c r="F428" s="7" t="s">
        <v>17</v>
      </c>
      <c r="G428" s="7" t="s">
        <v>1524</v>
      </c>
      <c r="H428" s="7" t="s">
        <v>1525</v>
      </c>
      <c r="I428" s="7" t="s">
        <v>84</v>
      </c>
      <c r="J428" s="7" t="s">
        <v>85</v>
      </c>
      <c r="K428" s="8" t="n">
        <v>0</v>
      </c>
      <c r="L428" s="7"/>
      <c r="M428" s="8" t="n">
        <v>0</v>
      </c>
      <c r="N428" s="7" t="s">
        <v>1526</v>
      </c>
      <c r="O428" s="7" t="s">
        <v>1527</v>
      </c>
      <c r="P428" s="7" t="s">
        <v>124</v>
      </c>
      <c r="Q428" s="8" t="s">
        <v>1528</v>
      </c>
      <c r="R428" s="8" t="s">
        <v>1529</v>
      </c>
      <c r="S428" s="8" t="s">
        <v>325</v>
      </c>
      <c r="T428" s="8" t="s">
        <v>108</v>
      </c>
      <c r="U428" s="7" t="s">
        <v>87</v>
      </c>
      <c r="V428" s="7" t="s">
        <v>92</v>
      </c>
      <c r="W428" s="7"/>
      <c r="X428" s="7"/>
      <c r="Y428" s="7" t="s">
        <v>102</v>
      </c>
      <c r="Z428" s="8" t="s">
        <v>94</v>
      </c>
      <c r="AA428" s="7"/>
      <c r="AB428" s="7"/>
      <c r="AC428" s="7"/>
      <c r="AD428" s="7"/>
      <c r="AE428" s="8"/>
      <c r="AF428" s="9" t="s">
        <v>1055</v>
      </c>
      <c r="AG428" s="9" t="s">
        <v>1181</v>
      </c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 t="s">
        <v>98</v>
      </c>
      <c r="BE428" s="7" t="s">
        <v>98</v>
      </c>
      <c r="BF428" s="7" t="s">
        <v>98</v>
      </c>
      <c r="BG428" s="7" t="s">
        <v>98</v>
      </c>
      <c r="BH428" s="7" t="s">
        <v>98</v>
      </c>
      <c r="BI428" s="7" t="s">
        <v>98</v>
      </c>
      <c r="BJ428" s="7" t="s">
        <v>98</v>
      </c>
      <c r="BK428" s="7" t="s">
        <v>98</v>
      </c>
      <c r="BL428" s="7" t="s">
        <v>98</v>
      </c>
      <c r="BM428" s="7" t="s">
        <v>97</v>
      </c>
      <c r="BN428" s="7" t="s">
        <v>97</v>
      </c>
      <c r="BO428" s="7" t="s">
        <v>98</v>
      </c>
      <c r="BP428" s="7" t="s">
        <v>98</v>
      </c>
      <c r="BQ428" s="7" t="s">
        <v>98</v>
      </c>
      <c r="BR428" s="7" t="s">
        <v>98</v>
      </c>
      <c r="BS428" s="7" t="s">
        <v>98</v>
      </c>
      <c r="BT428" s="7" t="s">
        <v>98</v>
      </c>
      <c r="BU428" s="7" t="s">
        <v>98</v>
      </c>
      <c r="BV428" s="7" t="s">
        <v>98</v>
      </c>
      <c r="BW428" s="7" t="s">
        <v>98</v>
      </c>
      <c r="BX428" s="7" t="s">
        <v>98</v>
      </c>
      <c r="BY428" s="7" t="s">
        <v>98</v>
      </c>
      <c r="BZ428" s="7" t="s">
        <v>98</v>
      </c>
      <c r="CA428" s="7" t="s">
        <v>98</v>
      </c>
      <c r="CB428" s="7" t="s">
        <v>98</v>
      </c>
      <c r="CC428" s="7" t="s">
        <v>98</v>
      </c>
      <c r="CD428" s="7" t="s">
        <v>98</v>
      </c>
      <c r="CE428" s="7" t="s">
        <v>98</v>
      </c>
      <c r="CF428" s="7" t="s">
        <v>98</v>
      </c>
      <c r="CG428" s="7" t="s">
        <v>98</v>
      </c>
      <c r="CH428" s="7" t="s">
        <v>98</v>
      </c>
      <c r="CI428" s="6" t="n">
        <f aca="false">SUMIF($AH428:$CH428,35,Base!$B$5:$BB$5)*7*$Z428</f>
        <v>0</v>
      </c>
      <c r="CJ428" s="6" t="n">
        <f aca="false">SUMIF($AH428:$CH428,"PR",Base!$B$5:$BB$5)*7*$Z428</f>
        <v>1960</v>
      </c>
      <c r="CK428" s="6"/>
      <c r="CL428" s="6"/>
    </row>
    <row r="429" customFormat="false" ht="13.8" hidden="false" customHeight="false" outlineLevel="0" collapsed="false">
      <c r="A429" s="7" t="s">
        <v>77</v>
      </c>
      <c r="B429" s="7" t="s">
        <v>1382</v>
      </c>
      <c r="C429" s="7" t="s">
        <v>1383</v>
      </c>
      <c r="D429" s="7" t="s">
        <v>1530</v>
      </c>
      <c r="E429" s="7" t="s">
        <v>1531</v>
      </c>
      <c r="F429" s="7" t="s">
        <v>17</v>
      </c>
      <c r="G429" s="7" t="s">
        <v>1532</v>
      </c>
      <c r="H429" s="7" t="s">
        <v>1533</v>
      </c>
      <c r="I429" s="7" t="s">
        <v>84</v>
      </c>
      <c r="J429" s="7" t="s">
        <v>85</v>
      </c>
      <c r="K429" s="8" t="n">
        <v>0</v>
      </c>
      <c r="L429" s="7"/>
      <c r="M429" s="8" t="n">
        <v>0</v>
      </c>
      <c r="N429" s="7" t="s">
        <v>1534</v>
      </c>
      <c r="O429" s="7" t="s">
        <v>1431</v>
      </c>
      <c r="P429" s="7" t="s">
        <v>155</v>
      </c>
      <c r="Q429" s="8" t="s">
        <v>1535</v>
      </c>
      <c r="R429" s="8" t="s">
        <v>1402</v>
      </c>
      <c r="S429" s="8" t="s">
        <v>325</v>
      </c>
      <c r="T429" s="8" t="s">
        <v>108</v>
      </c>
      <c r="U429" s="7" t="s">
        <v>87</v>
      </c>
      <c r="V429" s="7" t="s">
        <v>92</v>
      </c>
      <c r="W429" s="7"/>
      <c r="X429" s="7"/>
      <c r="Y429" s="7" t="s">
        <v>125</v>
      </c>
      <c r="Z429" s="8" t="s">
        <v>87</v>
      </c>
      <c r="AA429" s="7"/>
      <c r="AB429" s="7"/>
      <c r="AC429" s="7"/>
      <c r="AD429" s="7"/>
      <c r="AE429" s="8"/>
      <c r="AF429" s="9" t="s">
        <v>989</v>
      </c>
      <c r="AG429" s="9" t="s">
        <v>1536</v>
      </c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 t="s">
        <v>97</v>
      </c>
      <c r="BN429" s="7" t="s">
        <v>97</v>
      </c>
      <c r="BO429" s="7"/>
      <c r="BP429" s="7"/>
      <c r="BQ429" s="7"/>
      <c r="BR429" s="7"/>
      <c r="BS429" s="7" t="s">
        <v>98</v>
      </c>
      <c r="BT429" s="7" t="s">
        <v>98</v>
      </c>
      <c r="BU429" s="7" t="s">
        <v>98</v>
      </c>
      <c r="BV429" s="7" t="s">
        <v>98</v>
      </c>
      <c r="BW429" s="7" t="s">
        <v>98</v>
      </c>
      <c r="BX429" s="7" t="s">
        <v>98</v>
      </c>
      <c r="BY429" s="7" t="s">
        <v>98</v>
      </c>
      <c r="BZ429" s="7" t="s">
        <v>98</v>
      </c>
      <c r="CA429" s="7" t="s">
        <v>98</v>
      </c>
      <c r="CB429" s="7" t="s">
        <v>98</v>
      </c>
      <c r="CC429" s="7" t="s">
        <v>98</v>
      </c>
      <c r="CD429" s="7" t="s">
        <v>98</v>
      </c>
      <c r="CE429" s="7" t="s">
        <v>98</v>
      </c>
      <c r="CF429" s="7" t="s">
        <v>98</v>
      </c>
      <c r="CG429" s="7" t="s">
        <v>98</v>
      </c>
      <c r="CH429" s="7" t="s">
        <v>98</v>
      </c>
      <c r="CI429" s="6" t="n">
        <f aca="false">SUMIF($AH429:$CH429,35,Base!$B$5:$BB$5)*7*$Z429</f>
        <v>0</v>
      </c>
      <c r="CJ429" s="6" t="n">
        <f aca="false">SUMIF($AH429:$CH429,"PR",Base!$B$5:$BB$5)*7*$Z429</f>
        <v>532</v>
      </c>
      <c r="CK429" s="6"/>
      <c r="CL429" s="6"/>
    </row>
    <row r="430" customFormat="false" ht="13.8" hidden="false" customHeight="false" outlineLevel="0" collapsed="false">
      <c r="A430" s="7" t="s">
        <v>77</v>
      </c>
      <c r="B430" s="7" t="s">
        <v>1382</v>
      </c>
      <c r="C430" s="7" t="s">
        <v>1383</v>
      </c>
      <c r="D430" s="7" t="s">
        <v>1530</v>
      </c>
      <c r="E430" s="7" t="s">
        <v>1531</v>
      </c>
      <c r="F430" s="7" t="s">
        <v>17</v>
      </c>
      <c r="G430" s="7" t="s">
        <v>1532</v>
      </c>
      <c r="H430" s="7" t="s">
        <v>1533</v>
      </c>
      <c r="I430" s="7" t="s">
        <v>84</v>
      </c>
      <c r="J430" s="7" t="s">
        <v>85</v>
      </c>
      <c r="K430" s="8" t="n">
        <v>0</v>
      </c>
      <c r="L430" s="7"/>
      <c r="M430" s="8" t="n">
        <v>0</v>
      </c>
      <c r="N430" s="7" t="s">
        <v>1534</v>
      </c>
      <c r="O430" s="7" t="s">
        <v>1431</v>
      </c>
      <c r="P430" s="7" t="s">
        <v>155</v>
      </c>
      <c r="Q430" s="8" t="s">
        <v>1535</v>
      </c>
      <c r="R430" s="8" t="s">
        <v>1402</v>
      </c>
      <c r="S430" s="8" t="s">
        <v>325</v>
      </c>
      <c r="T430" s="8" t="s">
        <v>108</v>
      </c>
      <c r="U430" s="7" t="s">
        <v>87</v>
      </c>
      <c r="V430" s="7" t="s">
        <v>92</v>
      </c>
      <c r="W430" s="7"/>
      <c r="X430" s="7"/>
      <c r="Y430" s="7" t="s">
        <v>93</v>
      </c>
      <c r="Z430" s="8" t="s">
        <v>94</v>
      </c>
      <c r="AA430" s="7"/>
      <c r="AB430" s="7"/>
      <c r="AC430" s="7"/>
      <c r="AD430" s="7"/>
      <c r="AE430" s="8"/>
      <c r="AF430" s="9" t="s">
        <v>989</v>
      </c>
      <c r="AG430" s="9" t="s">
        <v>1536</v>
      </c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 t="s">
        <v>97</v>
      </c>
      <c r="BN430" s="7" t="s">
        <v>97</v>
      </c>
      <c r="BO430" s="7"/>
      <c r="BP430" s="7"/>
      <c r="BQ430" s="7"/>
      <c r="BR430" s="7"/>
      <c r="BS430" s="7" t="s">
        <v>98</v>
      </c>
      <c r="BT430" s="7" t="s">
        <v>98</v>
      </c>
      <c r="BU430" s="7" t="s">
        <v>98</v>
      </c>
      <c r="BV430" s="7" t="s">
        <v>98</v>
      </c>
      <c r="BW430" s="7" t="s">
        <v>98</v>
      </c>
      <c r="BX430" s="7" t="s">
        <v>98</v>
      </c>
      <c r="BY430" s="7" t="s">
        <v>98</v>
      </c>
      <c r="BZ430" s="7" t="s">
        <v>98</v>
      </c>
      <c r="CA430" s="7" t="s">
        <v>98</v>
      </c>
      <c r="CB430" s="7" t="s">
        <v>98</v>
      </c>
      <c r="CC430" s="7" t="s">
        <v>98</v>
      </c>
      <c r="CD430" s="7" t="s">
        <v>98</v>
      </c>
      <c r="CE430" s="7" t="s">
        <v>98</v>
      </c>
      <c r="CF430" s="7" t="s">
        <v>98</v>
      </c>
      <c r="CG430" s="7" t="s">
        <v>98</v>
      </c>
      <c r="CH430" s="7" t="s">
        <v>98</v>
      </c>
      <c r="CI430" s="6" t="n">
        <f aca="false">SUMIF($AH430:$CH430,35,Base!$B$5:$BB$5)*7*$Z430</f>
        <v>0</v>
      </c>
      <c r="CJ430" s="6" t="n">
        <f aca="false">SUMIF($AH430:$CH430,"PR",Base!$B$5:$BB$5)*7*$Z430</f>
        <v>1064</v>
      </c>
      <c r="CK430" s="6"/>
      <c r="CL430" s="6"/>
    </row>
    <row r="431" customFormat="false" ht="13.8" hidden="false" customHeight="false" outlineLevel="0" collapsed="false">
      <c r="A431" s="7" t="s">
        <v>77</v>
      </c>
      <c r="B431" s="7" t="s">
        <v>1382</v>
      </c>
      <c r="C431" s="7" t="s">
        <v>1383</v>
      </c>
      <c r="D431" s="7" t="s">
        <v>1530</v>
      </c>
      <c r="E431" s="7" t="s">
        <v>1531</v>
      </c>
      <c r="F431" s="7" t="s">
        <v>17</v>
      </c>
      <c r="G431" s="7" t="s">
        <v>1532</v>
      </c>
      <c r="H431" s="7" t="s">
        <v>1533</v>
      </c>
      <c r="I431" s="7" t="s">
        <v>84</v>
      </c>
      <c r="J431" s="7" t="s">
        <v>85</v>
      </c>
      <c r="K431" s="8" t="n">
        <v>0</v>
      </c>
      <c r="L431" s="7"/>
      <c r="M431" s="8" t="n">
        <v>0</v>
      </c>
      <c r="N431" s="7" t="s">
        <v>1534</v>
      </c>
      <c r="O431" s="7" t="s">
        <v>1431</v>
      </c>
      <c r="P431" s="7" t="s">
        <v>155</v>
      </c>
      <c r="Q431" s="8" t="s">
        <v>1535</v>
      </c>
      <c r="R431" s="8" t="s">
        <v>1402</v>
      </c>
      <c r="S431" s="8" t="s">
        <v>325</v>
      </c>
      <c r="T431" s="8" t="s">
        <v>108</v>
      </c>
      <c r="U431" s="7" t="s">
        <v>87</v>
      </c>
      <c r="V431" s="7" t="s">
        <v>92</v>
      </c>
      <c r="W431" s="7"/>
      <c r="X431" s="7"/>
      <c r="Y431" s="7" t="s">
        <v>101</v>
      </c>
      <c r="Z431" s="8" t="s">
        <v>94</v>
      </c>
      <c r="AA431" s="7"/>
      <c r="AB431" s="7"/>
      <c r="AC431" s="7"/>
      <c r="AD431" s="7"/>
      <c r="AE431" s="8"/>
      <c r="AF431" s="9" t="s">
        <v>989</v>
      </c>
      <c r="AG431" s="9" t="s">
        <v>1536</v>
      </c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 t="s">
        <v>97</v>
      </c>
      <c r="BN431" s="7" t="s">
        <v>97</v>
      </c>
      <c r="BO431" s="7"/>
      <c r="BP431" s="7"/>
      <c r="BQ431" s="7"/>
      <c r="BR431" s="7"/>
      <c r="BS431" s="7" t="s">
        <v>98</v>
      </c>
      <c r="BT431" s="7" t="s">
        <v>98</v>
      </c>
      <c r="BU431" s="7" t="s">
        <v>98</v>
      </c>
      <c r="BV431" s="7" t="s">
        <v>98</v>
      </c>
      <c r="BW431" s="7" t="s">
        <v>98</v>
      </c>
      <c r="BX431" s="7" t="s">
        <v>98</v>
      </c>
      <c r="BY431" s="7" t="s">
        <v>98</v>
      </c>
      <c r="BZ431" s="7" t="s">
        <v>98</v>
      </c>
      <c r="CA431" s="7" t="s">
        <v>98</v>
      </c>
      <c r="CB431" s="7" t="s">
        <v>98</v>
      </c>
      <c r="CC431" s="7" t="s">
        <v>98</v>
      </c>
      <c r="CD431" s="7" t="s">
        <v>98</v>
      </c>
      <c r="CE431" s="7" t="s">
        <v>98</v>
      </c>
      <c r="CF431" s="7" t="s">
        <v>98</v>
      </c>
      <c r="CG431" s="7" t="s">
        <v>98</v>
      </c>
      <c r="CH431" s="7" t="s">
        <v>98</v>
      </c>
      <c r="CI431" s="6" t="n">
        <f aca="false">SUMIF($AH431:$CH431,35,Base!$B$5:$BB$5)*7*$Z431</f>
        <v>0</v>
      </c>
      <c r="CJ431" s="6" t="n">
        <f aca="false">SUMIF($AH431:$CH431,"PR",Base!$B$5:$BB$5)*7*$Z431</f>
        <v>1064</v>
      </c>
      <c r="CK431" s="6"/>
      <c r="CL431" s="6"/>
    </row>
    <row r="432" customFormat="false" ht="13.8" hidden="false" customHeight="false" outlineLevel="0" collapsed="false">
      <c r="A432" s="7" t="s">
        <v>77</v>
      </c>
      <c r="B432" s="7" t="s">
        <v>1382</v>
      </c>
      <c r="C432" s="7" t="s">
        <v>1383</v>
      </c>
      <c r="D432" s="7" t="s">
        <v>1530</v>
      </c>
      <c r="E432" s="7" t="s">
        <v>1531</v>
      </c>
      <c r="F432" s="7" t="s">
        <v>17</v>
      </c>
      <c r="G432" s="7" t="s">
        <v>1532</v>
      </c>
      <c r="H432" s="7" t="s">
        <v>1533</v>
      </c>
      <c r="I432" s="7" t="s">
        <v>84</v>
      </c>
      <c r="J432" s="7" t="s">
        <v>85</v>
      </c>
      <c r="K432" s="8" t="n">
        <v>0</v>
      </c>
      <c r="L432" s="7"/>
      <c r="M432" s="8" t="n">
        <v>0</v>
      </c>
      <c r="N432" s="7" t="s">
        <v>1534</v>
      </c>
      <c r="O432" s="7" t="s">
        <v>1431</v>
      </c>
      <c r="P432" s="7" t="s">
        <v>155</v>
      </c>
      <c r="Q432" s="8" t="s">
        <v>1535</v>
      </c>
      <c r="R432" s="8" t="s">
        <v>1402</v>
      </c>
      <c r="S432" s="8" t="s">
        <v>325</v>
      </c>
      <c r="T432" s="8" t="s">
        <v>108</v>
      </c>
      <c r="U432" s="7" t="s">
        <v>87</v>
      </c>
      <c r="V432" s="7" t="s">
        <v>92</v>
      </c>
      <c r="W432" s="7"/>
      <c r="X432" s="7"/>
      <c r="Y432" s="7" t="s">
        <v>112</v>
      </c>
      <c r="Z432" s="8" t="s">
        <v>87</v>
      </c>
      <c r="AA432" s="7"/>
      <c r="AB432" s="7"/>
      <c r="AC432" s="7"/>
      <c r="AD432" s="7"/>
      <c r="AE432" s="8"/>
      <c r="AF432" s="9" t="s">
        <v>989</v>
      </c>
      <c r="AG432" s="9" t="s">
        <v>1536</v>
      </c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 t="s">
        <v>97</v>
      </c>
      <c r="BN432" s="7" t="s">
        <v>97</v>
      </c>
      <c r="BO432" s="7"/>
      <c r="BP432" s="7"/>
      <c r="BQ432" s="7"/>
      <c r="BR432" s="7"/>
      <c r="BS432" s="7" t="s">
        <v>98</v>
      </c>
      <c r="BT432" s="7" t="s">
        <v>98</v>
      </c>
      <c r="BU432" s="7" t="s">
        <v>98</v>
      </c>
      <c r="BV432" s="7" t="s">
        <v>98</v>
      </c>
      <c r="BW432" s="7" t="s">
        <v>98</v>
      </c>
      <c r="BX432" s="7" t="s">
        <v>98</v>
      </c>
      <c r="BY432" s="7" t="s">
        <v>98</v>
      </c>
      <c r="BZ432" s="7" t="s">
        <v>98</v>
      </c>
      <c r="CA432" s="7" t="s">
        <v>98</v>
      </c>
      <c r="CB432" s="7" t="s">
        <v>98</v>
      </c>
      <c r="CC432" s="7" t="s">
        <v>98</v>
      </c>
      <c r="CD432" s="7" t="s">
        <v>98</v>
      </c>
      <c r="CE432" s="7" t="s">
        <v>98</v>
      </c>
      <c r="CF432" s="7" t="s">
        <v>98</v>
      </c>
      <c r="CG432" s="7" t="s">
        <v>98</v>
      </c>
      <c r="CH432" s="7" t="s">
        <v>98</v>
      </c>
      <c r="CI432" s="6" t="n">
        <f aca="false">SUMIF($AH432:$CH432,35,Base!$B$5:$BB$5)*7*$Z432</f>
        <v>0</v>
      </c>
      <c r="CJ432" s="6" t="n">
        <f aca="false">SUMIF($AH432:$CH432,"PR",Base!$B$5:$BB$5)*7*$Z432</f>
        <v>532</v>
      </c>
      <c r="CK432" s="6"/>
      <c r="CL432" s="6"/>
    </row>
    <row r="433" customFormat="false" ht="13.8" hidden="false" customHeight="false" outlineLevel="0" collapsed="false">
      <c r="A433" s="7" t="s">
        <v>77</v>
      </c>
      <c r="B433" s="7" t="s">
        <v>1382</v>
      </c>
      <c r="C433" s="7" t="s">
        <v>1383</v>
      </c>
      <c r="D433" s="7" t="s">
        <v>1530</v>
      </c>
      <c r="E433" s="7" t="s">
        <v>1531</v>
      </c>
      <c r="F433" s="7" t="s">
        <v>17</v>
      </c>
      <c r="G433" s="7" t="s">
        <v>1532</v>
      </c>
      <c r="H433" s="7" t="s">
        <v>1533</v>
      </c>
      <c r="I433" s="7" t="s">
        <v>84</v>
      </c>
      <c r="J433" s="7" t="s">
        <v>85</v>
      </c>
      <c r="K433" s="8" t="n">
        <v>0</v>
      </c>
      <c r="L433" s="7"/>
      <c r="M433" s="8" t="n">
        <v>0</v>
      </c>
      <c r="N433" s="7" t="s">
        <v>1534</v>
      </c>
      <c r="O433" s="7" t="s">
        <v>1431</v>
      </c>
      <c r="P433" s="7" t="s">
        <v>155</v>
      </c>
      <c r="Q433" s="8" t="s">
        <v>1535</v>
      </c>
      <c r="R433" s="8" t="s">
        <v>1402</v>
      </c>
      <c r="S433" s="8" t="s">
        <v>325</v>
      </c>
      <c r="T433" s="8" t="s">
        <v>108</v>
      </c>
      <c r="U433" s="7" t="s">
        <v>87</v>
      </c>
      <c r="V433" s="7" t="s">
        <v>92</v>
      </c>
      <c r="W433" s="7"/>
      <c r="X433" s="7"/>
      <c r="Y433" s="7" t="s">
        <v>102</v>
      </c>
      <c r="Z433" s="8" t="s">
        <v>94</v>
      </c>
      <c r="AA433" s="7"/>
      <c r="AB433" s="7"/>
      <c r="AC433" s="7"/>
      <c r="AD433" s="7"/>
      <c r="AE433" s="8"/>
      <c r="AF433" s="9" t="s">
        <v>989</v>
      </c>
      <c r="AG433" s="9" t="s">
        <v>1536</v>
      </c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 t="s">
        <v>97</v>
      </c>
      <c r="BN433" s="7" t="s">
        <v>97</v>
      </c>
      <c r="BO433" s="7"/>
      <c r="BP433" s="7"/>
      <c r="BQ433" s="7"/>
      <c r="BR433" s="7"/>
      <c r="BS433" s="7" t="s">
        <v>98</v>
      </c>
      <c r="BT433" s="7" t="s">
        <v>98</v>
      </c>
      <c r="BU433" s="7" t="s">
        <v>98</v>
      </c>
      <c r="BV433" s="7" t="s">
        <v>98</v>
      </c>
      <c r="BW433" s="7" t="s">
        <v>98</v>
      </c>
      <c r="BX433" s="7" t="s">
        <v>98</v>
      </c>
      <c r="BY433" s="7" t="s">
        <v>98</v>
      </c>
      <c r="BZ433" s="7" t="s">
        <v>98</v>
      </c>
      <c r="CA433" s="7" t="s">
        <v>98</v>
      </c>
      <c r="CB433" s="7" t="s">
        <v>98</v>
      </c>
      <c r="CC433" s="7" t="s">
        <v>98</v>
      </c>
      <c r="CD433" s="7" t="s">
        <v>98</v>
      </c>
      <c r="CE433" s="7" t="s">
        <v>98</v>
      </c>
      <c r="CF433" s="7" t="s">
        <v>98</v>
      </c>
      <c r="CG433" s="7" t="s">
        <v>98</v>
      </c>
      <c r="CH433" s="7" t="s">
        <v>98</v>
      </c>
      <c r="CI433" s="6" t="n">
        <f aca="false">SUMIF($AH433:$CH433,35,Base!$B$5:$BB$5)*7*$Z433</f>
        <v>0</v>
      </c>
      <c r="CJ433" s="6" t="n">
        <f aca="false">SUMIF($AH433:$CH433,"PR",Base!$B$5:$BB$5)*7*$Z433</f>
        <v>1064</v>
      </c>
      <c r="CK433" s="6"/>
      <c r="CL433" s="6"/>
    </row>
    <row r="434" customFormat="false" ht="13.8" hidden="false" customHeight="false" outlineLevel="0" collapsed="false">
      <c r="A434" s="7" t="s">
        <v>77</v>
      </c>
      <c r="B434" s="7" t="s">
        <v>1382</v>
      </c>
      <c r="C434" s="7" t="s">
        <v>1383</v>
      </c>
      <c r="D434" s="7" t="s">
        <v>1537</v>
      </c>
      <c r="E434" s="7" t="s">
        <v>1538</v>
      </c>
      <c r="F434" s="7" t="s">
        <v>17</v>
      </c>
      <c r="G434" s="7" t="s">
        <v>1532</v>
      </c>
      <c r="H434" s="7" t="s">
        <v>1533</v>
      </c>
      <c r="I434" s="7" t="s">
        <v>84</v>
      </c>
      <c r="J434" s="7" t="s">
        <v>85</v>
      </c>
      <c r="K434" s="8" t="n">
        <v>0</v>
      </c>
      <c r="L434" s="7"/>
      <c r="M434" s="8" t="n">
        <v>0</v>
      </c>
      <c r="N434" s="7" t="s">
        <v>1539</v>
      </c>
      <c r="O434" s="7" t="s">
        <v>1431</v>
      </c>
      <c r="P434" s="7" t="s">
        <v>155</v>
      </c>
      <c r="Q434" s="8" t="s">
        <v>1540</v>
      </c>
      <c r="R434" s="8" t="s">
        <v>921</v>
      </c>
      <c r="S434" s="8" t="s">
        <v>1085</v>
      </c>
      <c r="T434" s="8" t="s">
        <v>108</v>
      </c>
      <c r="U434" s="7" t="s">
        <v>87</v>
      </c>
      <c r="V434" s="7" t="s">
        <v>92</v>
      </c>
      <c r="W434" s="7"/>
      <c r="X434" s="7"/>
      <c r="Y434" s="7" t="s">
        <v>125</v>
      </c>
      <c r="Z434" s="8" t="s">
        <v>87</v>
      </c>
      <c r="AA434" s="7"/>
      <c r="AB434" s="7"/>
      <c r="AC434" s="7"/>
      <c r="AD434" s="7"/>
      <c r="AE434" s="8"/>
      <c r="AF434" s="9" t="s">
        <v>1055</v>
      </c>
      <c r="AG434" s="9" t="s">
        <v>814</v>
      </c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 t="s">
        <v>98</v>
      </c>
      <c r="BE434" s="7" t="s">
        <v>98</v>
      </c>
      <c r="BF434" s="7" t="s">
        <v>98</v>
      </c>
      <c r="BG434" s="7" t="s">
        <v>98</v>
      </c>
      <c r="BH434" s="7" t="s">
        <v>98</v>
      </c>
      <c r="BI434" s="7" t="s">
        <v>98</v>
      </c>
      <c r="BJ434" s="7" t="s">
        <v>98</v>
      </c>
      <c r="BK434" s="7" t="s">
        <v>98</v>
      </c>
      <c r="BL434" s="7" t="s">
        <v>98</v>
      </c>
      <c r="BM434" s="7" t="s">
        <v>97</v>
      </c>
      <c r="BN434" s="7" t="s">
        <v>97</v>
      </c>
      <c r="BO434" s="7" t="s">
        <v>98</v>
      </c>
      <c r="BP434" s="7" t="s">
        <v>98</v>
      </c>
      <c r="BQ434" s="7" t="s">
        <v>98</v>
      </c>
      <c r="BR434" s="7" t="s">
        <v>98</v>
      </c>
      <c r="BS434" s="7" t="s">
        <v>98</v>
      </c>
      <c r="BT434" s="7" t="s">
        <v>98</v>
      </c>
      <c r="BU434" s="7" t="s">
        <v>98</v>
      </c>
      <c r="BV434" s="7" t="s">
        <v>98</v>
      </c>
      <c r="BW434" s="7" t="s">
        <v>98</v>
      </c>
      <c r="BX434" s="7" t="s">
        <v>98</v>
      </c>
      <c r="BY434" s="7" t="s">
        <v>98</v>
      </c>
      <c r="BZ434" s="7" t="s">
        <v>98</v>
      </c>
      <c r="CA434" s="7" t="n">
        <v>35</v>
      </c>
      <c r="CB434" s="7" t="n">
        <v>35</v>
      </c>
      <c r="CC434" s="7" t="n">
        <v>35</v>
      </c>
      <c r="CD434" s="7" t="n">
        <v>35</v>
      </c>
      <c r="CE434" s="7" t="s">
        <v>98</v>
      </c>
      <c r="CF434" s="7" t="s">
        <v>98</v>
      </c>
      <c r="CG434" s="7"/>
      <c r="CH434" s="7"/>
      <c r="CI434" s="6" t="n">
        <f aca="false">SUMIF($AH434:$CH434,35,Base!$B$5:$BB$5)*7*$Z434</f>
        <v>133</v>
      </c>
      <c r="CJ434" s="6" t="n">
        <f aca="false">SUMIF($AH434:$CH434,"PR",Base!$B$5:$BB$5)*7*$Z434</f>
        <v>791</v>
      </c>
      <c r="CK434" s="6"/>
      <c r="CL434" s="6"/>
    </row>
    <row r="435" customFormat="false" ht="13.8" hidden="false" customHeight="false" outlineLevel="0" collapsed="false">
      <c r="A435" s="7" t="s">
        <v>77</v>
      </c>
      <c r="B435" s="7" t="s">
        <v>1382</v>
      </c>
      <c r="C435" s="7" t="s">
        <v>1383</v>
      </c>
      <c r="D435" s="7" t="s">
        <v>1537</v>
      </c>
      <c r="E435" s="7" t="s">
        <v>1538</v>
      </c>
      <c r="F435" s="7" t="s">
        <v>17</v>
      </c>
      <c r="G435" s="7" t="s">
        <v>1532</v>
      </c>
      <c r="H435" s="7" t="s">
        <v>1533</v>
      </c>
      <c r="I435" s="7" t="s">
        <v>84</v>
      </c>
      <c r="J435" s="7" t="s">
        <v>85</v>
      </c>
      <c r="K435" s="8" t="n">
        <v>0</v>
      </c>
      <c r="L435" s="7"/>
      <c r="M435" s="8" t="n">
        <v>0</v>
      </c>
      <c r="N435" s="7" t="s">
        <v>1539</v>
      </c>
      <c r="O435" s="7" t="s">
        <v>1431</v>
      </c>
      <c r="P435" s="7" t="s">
        <v>155</v>
      </c>
      <c r="Q435" s="8" t="s">
        <v>1540</v>
      </c>
      <c r="R435" s="8" t="s">
        <v>921</v>
      </c>
      <c r="S435" s="8" t="s">
        <v>1085</v>
      </c>
      <c r="T435" s="8" t="s">
        <v>108</v>
      </c>
      <c r="U435" s="7" t="s">
        <v>87</v>
      </c>
      <c r="V435" s="7" t="s">
        <v>92</v>
      </c>
      <c r="W435" s="7"/>
      <c r="X435" s="7"/>
      <c r="Y435" s="7" t="s">
        <v>93</v>
      </c>
      <c r="Z435" s="8" t="s">
        <v>94</v>
      </c>
      <c r="AA435" s="7"/>
      <c r="AB435" s="7"/>
      <c r="AC435" s="7"/>
      <c r="AD435" s="7"/>
      <c r="AE435" s="8"/>
      <c r="AF435" s="9" t="s">
        <v>1055</v>
      </c>
      <c r="AG435" s="9" t="s">
        <v>814</v>
      </c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 t="s">
        <v>98</v>
      </c>
      <c r="BE435" s="7" t="s">
        <v>98</v>
      </c>
      <c r="BF435" s="7" t="s">
        <v>98</v>
      </c>
      <c r="BG435" s="7" t="s">
        <v>98</v>
      </c>
      <c r="BH435" s="7" t="s">
        <v>98</v>
      </c>
      <c r="BI435" s="7" t="s">
        <v>98</v>
      </c>
      <c r="BJ435" s="7" t="s">
        <v>98</v>
      </c>
      <c r="BK435" s="7" t="s">
        <v>98</v>
      </c>
      <c r="BL435" s="7" t="s">
        <v>98</v>
      </c>
      <c r="BM435" s="7" t="s">
        <v>97</v>
      </c>
      <c r="BN435" s="7" t="s">
        <v>97</v>
      </c>
      <c r="BO435" s="7" t="s">
        <v>98</v>
      </c>
      <c r="BP435" s="7" t="s">
        <v>98</v>
      </c>
      <c r="BQ435" s="7" t="s">
        <v>98</v>
      </c>
      <c r="BR435" s="7" t="s">
        <v>98</v>
      </c>
      <c r="BS435" s="7" t="s">
        <v>98</v>
      </c>
      <c r="BT435" s="7" t="s">
        <v>98</v>
      </c>
      <c r="BU435" s="7" t="s">
        <v>98</v>
      </c>
      <c r="BV435" s="7" t="s">
        <v>98</v>
      </c>
      <c r="BW435" s="7" t="s">
        <v>98</v>
      </c>
      <c r="BX435" s="7" t="s">
        <v>98</v>
      </c>
      <c r="BY435" s="7" t="s">
        <v>98</v>
      </c>
      <c r="BZ435" s="7" t="s">
        <v>98</v>
      </c>
      <c r="CA435" s="7" t="n">
        <v>35</v>
      </c>
      <c r="CB435" s="7" t="n">
        <v>35</v>
      </c>
      <c r="CC435" s="7" t="n">
        <v>35</v>
      </c>
      <c r="CD435" s="7" t="n">
        <v>35</v>
      </c>
      <c r="CE435" s="7" t="s">
        <v>98</v>
      </c>
      <c r="CF435" s="7" t="s">
        <v>98</v>
      </c>
      <c r="CG435" s="7"/>
      <c r="CH435" s="7"/>
      <c r="CI435" s="6" t="n">
        <f aca="false">SUMIF($AH435:$CH435,35,Base!$B$5:$BB$5)*7*$Z435</f>
        <v>266</v>
      </c>
      <c r="CJ435" s="6" t="n">
        <f aca="false">SUMIF($AH435:$CH435,"PR",Base!$B$5:$BB$5)*7*$Z435</f>
        <v>1582</v>
      </c>
      <c r="CK435" s="6"/>
      <c r="CL435" s="6"/>
    </row>
    <row r="436" customFormat="false" ht="13.8" hidden="false" customHeight="false" outlineLevel="0" collapsed="false">
      <c r="A436" s="7" t="s">
        <v>77</v>
      </c>
      <c r="B436" s="7" t="s">
        <v>1382</v>
      </c>
      <c r="C436" s="7" t="s">
        <v>1383</v>
      </c>
      <c r="D436" s="7" t="s">
        <v>1537</v>
      </c>
      <c r="E436" s="7" t="s">
        <v>1538</v>
      </c>
      <c r="F436" s="7" t="s">
        <v>17</v>
      </c>
      <c r="G436" s="7" t="s">
        <v>1532</v>
      </c>
      <c r="H436" s="7" t="s">
        <v>1533</v>
      </c>
      <c r="I436" s="7" t="s">
        <v>84</v>
      </c>
      <c r="J436" s="7" t="s">
        <v>85</v>
      </c>
      <c r="K436" s="8" t="n">
        <v>0</v>
      </c>
      <c r="L436" s="7"/>
      <c r="M436" s="8" t="n">
        <v>0</v>
      </c>
      <c r="N436" s="7" t="s">
        <v>1539</v>
      </c>
      <c r="O436" s="7" t="s">
        <v>1431</v>
      </c>
      <c r="P436" s="7" t="s">
        <v>155</v>
      </c>
      <c r="Q436" s="8" t="s">
        <v>1540</v>
      </c>
      <c r="R436" s="8" t="s">
        <v>921</v>
      </c>
      <c r="S436" s="8" t="s">
        <v>1085</v>
      </c>
      <c r="T436" s="8" t="s">
        <v>108</v>
      </c>
      <c r="U436" s="7" t="s">
        <v>87</v>
      </c>
      <c r="V436" s="7" t="s">
        <v>92</v>
      </c>
      <c r="W436" s="7"/>
      <c r="X436" s="7"/>
      <c r="Y436" s="7" t="s">
        <v>101</v>
      </c>
      <c r="Z436" s="8" t="s">
        <v>94</v>
      </c>
      <c r="AA436" s="7"/>
      <c r="AB436" s="7"/>
      <c r="AC436" s="7"/>
      <c r="AD436" s="7"/>
      <c r="AE436" s="8"/>
      <c r="AF436" s="9" t="s">
        <v>1055</v>
      </c>
      <c r="AG436" s="9" t="s">
        <v>814</v>
      </c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 t="s">
        <v>98</v>
      </c>
      <c r="BE436" s="7" t="s">
        <v>98</v>
      </c>
      <c r="BF436" s="7" t="s">
        <v>98</v>
      </c>
      <c r="BG436" s="7" t="s">
        <v>98</v>
      </c>
      <c r="BH436" s="7" t="s">
        <v>98</v>
      </c>
      <c r="BI436" s="7" t="s">
        <v>98</v>
      </c>
      <c r="BJ436" s="7" t="s">
        <v>98</v>
      </c>
      <c r="BK436" s="7" t="s">
        <v>98</v>
      </c>
      <c r="BL436" s="7" t="s">
        <v>98</v>
      </c>
      <c r="BM436" s="7" t="s">
        <v>97</v>
      </c>
      <c r="BN436" s="7" t="s">
        <v>97</v>
      </c>
      <c r="BO436" s="7" t="s">
        <v>98</v>
      </c>
      <c r="BP436" s="7" t="s">
        <v>98</v>
      </c>
      <c r="BQ436" s="7" t="s">
        <v>98</v>
      </c>
      <c r="BR436" s="7" t="s">
        <v>98</v>
      </c>
      <c r="BS436" s="7" t="s">
        <v>98</v>
      </c>
      <c r="BT436" s="7" t="s">
        <v>98</v>
      </c>
      <c r="BU436" s="7" t="s">
        <v>98</v>
      </c>
      <c r="BV436" s="7" t="s">
        <v>98</v>
      </c>
      <c r="BW436" s="7" t="s">
        <v>98</v>
      </c>
      <c r="BX436" s="7" t="s">
        <v>98</v>
      </c>
      <c r="BY436" s="7" t="s">
        <v>98</v>
      </c>
      <c r="BZ436" s="7" t="s">
        <v>98</v>
      </c>
      <c r="CA436" s="7" t="n">
        <v>35</v>
      </c>
      <c r="CB436" s="7" t="n">
        <v>35</v>
      </c>
      <c r="CC436" s="7" t="n">
        <v>35</v>
      </c>
      <c r="CD436" s="7" t="n">
        <v>35</v>
      </c>
      <c r="CE436" s="7" t="s">
        <v>98</v>
      </c>
      <c r="CF436" s="7" t="s">
        <v>98</v>
      </c>
      <c r="CG436" s="7"/>
      <c r="CH436" s="7"/>
      <c r="CI436" s="6" t="n">
        <f aca="false">SUMIF($AH436:$CH436,35,Base!$B$5:$BB$5)*7*$Z436</f>
        <v>266</v>
      </c>
      <c r="CJ436" s="6" t="n">
        <f aca="false">SUMIF($AH436:$CH436,"PR",Base!$B$5:$BB$5)*7*$Z436</f>
        <v>1582</v>
      </c>
      <c r="CK436" s="6"/>
      <c r="CL436" s="6"/>
    </row>
    <row r="437" customFormat="false" ht="13.8" hidden="false" customHeight="false" outlineLevel="0" collapsed="false">
      <c r="A437" s="7" t="s">
        <v>77</v>
      </c>
      <c r="B437" s="7" t="s">
        <v>1382</v>
      </c>
      <c r="C437" s="7" t="s">
        <v>1383</v>
      </c>
      <c r="D437" s="7" t="s">
        <v>1537</v>
      </c>
      <c r="E437" s="7" t="s">
        <v>1538</v>
      </c>
      <c r="F437" s="7" t="s">
        <v>17</v>
      </c>
      <c r="G437" s="7" t="s">
        <v>1532</v>
      </c>
      <c r="H437" s="7" t="s">
        <v>1533</v>
      </c>
      <c r="I437" s="7" t="s">
        <v>84</v>
      </c>
      <c r="J437" s="7" t="s">
        <v>85</v>
      </c>
      <c r="K437" s="8" t="n">
        <v>0</v>
      </c>
      <c r="L437" s="7"/>
      <c r="M437" s="8" t="n">
        <v>0</v>
      </c>
      <c r="N437" s="7" t="s">
        <v>1539</v>
      </c>
      <c r="O437" s="7" t="s">
        <v>1431</v>
      </c>
      <c r="P437" s="7" t="s">
        <v>155</v>
      </c>
      <c r="Q437" s="8" t="s">
        <v>1540</v>
      </c>
      <c r="R437" s="8" t="s">
        <v>921</v>
      </c>
      <c r="S437" s="8" t="s">
        <v>1085</v>
      </c>
      <c r="T437" s="8" t="s">
        <v>108</v>
      </c>
      <c r="U437" s="7" t="s">
        <v>87</v>
      </c>
      <c r="V437" s="7" t="s">
        <v>92</v>
      </c>
      <c r="W437" s="7"/>
      <c r="X437" s="7"/>
      <c r="Y437" s="7" t="s">
        <v>112</v>
      </c>
      <c r="Z437" s="8" t="s">
        <v>87</v>
      </c>
      <c r="AA437" s="7"/>
      <c r="AB437" s="7"/>
      <c r="AC437" s="7"/>
      <c r="AD437" s="7"/>
      <c r="AE437" s="8"/>
      <c r="AF437" s="9" t="s">
        <v>1055</v>
      </c>
      <c r="AG437" s="9" t="s">
        <v>814</v>
      </c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 t="s">
        <v>98</v>
      </c>
      <c r="BE437" s="7" t="s">
        <v>98</v>
      </c>
      <c r="BF437" s="7" t="s">
        <v>98</v>
      </c>
      <c r="BG437" s="7" t="s">
        <v>98</v>
      </c>
      <c r="BH437" s="7" t="s">
        <v>98</v>
      </c>
      <c r="BI437" s="7" t="s">
        <v>98</v>
      </c>
      <c r="BJ437" s="7" t="s">
        <v>98</v>
      </c>
      <c r="BK437" s="7" t="s">
        <v>98</v>
      </c>
      <c r="BL437" s="7" t="s">
        <v>98</v>
      </c>
      <c r="BM437" s="7" t="s">
        <v>97</v>
      </c>
      <c r="BN437" s="7" t="s">
        <v>97</v>
      </c>
      <c r="BO437" s="7" t="s">
        <v>98</v>
      </c>
      <c r="BP437" s="7" t="s">
        <v>98</v>
      </c>
      <c r="BQ437" s="7" t="s">
        <v>98</v>
      </c>
      <c r="BR437" s="7" t="s">
        <v>98</v>
      </c>
      <c r="BS437" s="7" t="s">
        <v>98</v>
      </c>
      <c r="BT437" s="7" t="s">
        <v>98</v>
      </c>
      <c r="BU437" s="7" t="s">
        <v>98</v>
      </c>
      <c r="BV437" s="7" t="s">
        <v>98</v>
      </c>
      <c r="BW437" s="7" t="s">
        <v>98</v>
      </c>
      <c r="BX437" s="7" t="s">
        <v>98</v>
      </c>
      <c r="BY437" s="7" t="s">
        <v>98</v>
      </c>
      <c r="BZ437" s="7" t="s">
        <v>98</v>
      </c>
      <c r="CA437" s="7" t="n">
        <v>35</v>
      </c>
      <c r="CB437" s="7" t="n">
        <v>35</v>
      </c>
      <c r="CC437" s="7" t="n">
        <v>35</v>
      </c>
      <c r="CD437" s="7" t="n">
        <v>35</v>
      </c>
      <c r="CE437" s="7" t="s">
        <v>98</v>
      </c>
      <c r="CF437" s="7" t="s">
        <v>98</v>
      </c>
      <c r="CG437" s="7"/>
      <c r="CH437" s="7"/>
      <c r="CI437" s="6" t="n">
        <f aca="false">SUMIF($AH437:$CH437,35,Base!$B$5:$BB$5)*7*$Z437</f>
        <v>133</v>
      </c>
      <c r="CJ437" s="6" t="n">
        <f aca="false">SUMIF($AH437:$CH437,"PR",Base!$B$5:$BB$5)*7*$Z437</f>
        <v>791</v>
      </c>
      <c r="CK437" s="6"/>
      <c r="CL437" s="6"/>
    </row>
    <row r="438" customFormat="false" ht="13.8" hidden="false" customHeight="false" outlineLevel="0" collapsed="false">
      <c r="A438" s="7" t="s">
        <v>77</v>
      </c>
      <c r="B438" s="7" t="s">
        <v>1382</v>
      </c>
      <c r="C438" s="7" t="s">
        <v>1383</v>
      </c>
      <c r="D438" s="7" t="s">
        <v>1537</v>
      </c>
      <c r="E438" s="7" t="s">
        <v>1538</v>
      </c>
      <c r="F438" s="7" t="s">
        <v>17</v>
      </c>
      <c r="G438" s="7" t="s">
        <v>1532</v>
      </c>
      <c r="H438" s="7" t="s">
        <v>1533</v>
      </c>
      <c r="I438" s="7" t="s">
        <v>84</v>
      </c>
      <c r="J438" s="7" t="s">
        <v>85</v>
      </c>
      <c r="K438" s="8" t="n">
        <v>0</v>
      </c>
      <c r="L438" s="7"/>
      <c r="M438" s="8" t="n">
        <v>0</v>
      </c>
      <c r="N438" s="7" t="s">
        <v>1539</v>
      </c>
      <c r="O438" s="7" t="s">
        <v>1431</v>
      </c>
      <c r="P438" s="7" t="s">
        <v>155</v>
      </c>
      <c r="Q438" s="8" t="s">
        <v>1540</v>
      </c>
      <c r="R438" s="8" t="s">
        <v>921</v>
      </c>
      <c r="S438" s="8" t="s">
        <v>1085</v>
      </c>
      <c r="T438" s="8" t="s">
        <v>108</v>
      </c>
      <c r="U438" s="7" t="s">
        <v>87</v>
      </c>
      <c r="V438" s="7" t="s">
        <v>92</v>
      </c>
      <c r="W438" s="7"/>
      <c r="X438" s="7"/>
      <c r="Y438" s="7" t="s">
        <v>102</v>
      </c>
      <c r="Z438" s="8" t="s">
        <v>94</v>
      </c>
      <c r="AA438" s="7"/>
      <c r="AB438" s="7"/>
      <c r="AC438" s="7"/>
      <c r="AD438" s="7"/>
      <c r="AE438" s="8"/>
      <c r="AF438" s="9" t="s">
        <v>1055</v>
      </c>
      <c r="AG438" s="9" t="s">
        <v>814</v>
      </c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 t="s">
        <v>98</v>
      </c>
      <c r="BE438" s="7" t="s">
        <v>98</v>
      </c>
      <c r="BF438" s="7" t="s">
        <v>98</v>
      </c>
      <c r="BG438" s="7" t="s">
        <v>98</v>
      </c>
      <c r="BH438" s="7" t="s">
        <v>98</v>
      </c>
      <c r="BI438" s="7" t="s">
        <v>98</v>
      </c>
      <c r="BJ438" s="7" t="s">
        <v>98</v>
      </c>
      <c r="BK438" s="7" t="s">
        <v>98</v>
      </c>
      <c r="BL438" s="7" t="s">
        <v>98</v>
      </c>
      <c r="BM438" s="7" t="s">
        <v>97</v>
      </c>
      <c r="BN438" s="7" t="s">
        <v>97</v>
      </c>
      <c r="BO438" s="7" t="s">
        <v>98</v>
      </c>
      <c r="BP438" s="7" t="s">
        <v>98</v>
      </c>
      <c r="BQ438" s="7" t="s">
        <v>98</v>
      </c>
      <c r="BR438" s="7" t="s">
        <v>98</v>
      </c>
      <c r="BS438" s="7" t="s">
        <v>98</v>
      </c>
      <c r="BT438" s="7" t="s">
        <v>98</v>
      </c>
      <c r="BU438" s="7" t="s">
        <v>98</v>
      </c>
      <c r="BV438" s="7" t="s">
        <v>98</v>
      </c>
      <c r="BW438" s="7" t="s">
        <v>98</v>
      </c>
      <c r="BX438" s="7" t="s">
        <v>98</v>
      </c>
      <c r="BY438" s="7" t="s">
        <v>98</v>
      </c>
      <c r="BZ438" s="7" t="s">
        <v>98</v>
      </c>
      <c r="CA438" s="7" t="n">
        <v>35</v>
      </c>
      <c r="CB438" s="7" t="n">
        <v>35</v>
      </c>
      <c r="CC438" s="7" t="n">
        <v>35</v>
      </c>
      <c r="CD438" s="7" t="n">
        <v>35</v>
      </c>
      <c r="CE438" s="7" t="s">
        <v>98</v>
      </c>
      <c r="CF438" s="7" t="s">
        <v>98</v>
      </c>
      <c r="CG438" s="7"/>
      <c r="CH438" s="7"/>
      <c r="CI438" s="6" t="n">
        <f aca="false">SUMIF($AH438:$CH438,35,Base!$B$5:$BB$5)*7*$Z438</f>
        <v>266</v>
      </c>
      <c r="CJ438" s="6" t="n">
        <f aca="false">SUMIF($AH438:$CH438,"PR",Base!$B$5:$BB$5)*7*$Z438</f>
        <v>1582</v>
      </c>
      <c r="CK438" s="6"/>
      <c r="CL438" s="6"/>
    </row>
    <row r="439" customFormat="false" ht="13.8" hidden="false" customHeight="false" outlineLevel="0" collapsed="false">
      <c r="A439" s="7" t="s">
        <v>77</v>
      </c>
      <c r="B439" s="7" t="s">
        <v>1382</v>
      </c>
      <c r="C439" s="7" t="s">
        <v>1393</v>
      </c>
      <c r="D439" s="7" t="s">
        <v>1541</v>
      </c>
      <c r="E439" s="7" t="s">
        <v>703</v>
      </c>
      <c r="F439" s="7" t="s">
        <v>17</v>
      </c>
      <c r="G439" s="7" t="s">
        <v>1542</v>
      </c>
      <c r="H439" s="7" t="s">
        <v>1543</v>
      </c>
      <c r="I439" s="7" t="s">
        <v>84</v>
      </c>
      <c r="J439" s="7" t="s">
        <v>85</v>
      </c>
      <c r="K439" s="8" t="n">
        <v>0</v>
      </c>
      <c r="L439" s="7"/>
      <c r="M439" s="8" t="n">
        <v>0</v>
      </c>
      <c r="N439" s="7" t="s">
        <v>1544</v>
      </c>
      <c r="O439" s="7" t="s">
        <v>1398</v>
      </c>
      <c r="P439" s="7" t="s">
        <v>155</v>
      </c>
      <c r="Q439" s="8" t="s">
        <v>1545</v>
      </c>
      <c r="R439" s="8" t="s">
        <v>1546</v>
      </c>
      <c r="S439" s="8" t="s">
        <v>1547</v>
      </c>
      <c r="T439" s="8" t="s">
        <v>108</v>
      </c>
      <c r="U439" s="7" t="s">
        <v>87</v>
      </c>
      <c r="V439" s="7" t="s">
        <v>92</v>
      </c>
      <c r="W439" s="7"/>
      <c r="X439" s="7"/>
      <c r="Y439" s="7" t="s">
        <v>125</v>
      </c>
      <c r="Z439" s="8" t="s">
        <v>87</v>
      </c>
      <c r="AA439" s="7"/>
      <c r="AB439" s="7"/>
      <c r="AC439" s="7"/>
      <c r="AD439" s="7"/>
      <c r="AE439" s="8"/>
      <c r="AF439" s="9" t="s">
        <v>326</v>
      </c>
      <c r="AG439" s="9" t="s">
        <v>1548</v>
      </c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 t="s">
        <v>97</v>
      </c>
      <c r="BN439" s="7" t="s">
        <v>97</v>
      </c>
      <c r="BO439" s="7"/>
      <c r="BP439" s="7"/>
      <c r="BQ439" s="7" t="s">
        <v>98</v>
      </c>
      <c r="BR439" s="7" t="s">
        <v>98</v>
      </c>
      <c r="BS439" s="7" t="s">
        <v>98</v>
      </c>
      <c r="BT439" s="7" t="s">
        <v>98</v>
      </c>
      <c r="BU439" s="7" t="s">
        <v>98</v>
      </c>
      <c r="BV439" s="7" t="s">
        <v>98</v>
      </c>
      <c r="BW439" s="7" t="s">
        <v>98</v>
      </c>
      <c r="BX439" s="7" t="s">
        <v>98</v>
      </c>
      <c r="BY439" s="7" t="s">
        <v>98</v>
      </c>
      <c r="BZ439" s="7" t="n">
        <v>35</v>
      </c>
      <c r="CA439" s="7" t="n">
        <v>35</v>
      </c>
      <c r="CB439" s="7" t="n">
        <v>35</v>
      </c>
      <c r="CC439" s="7" t="n">
        <v>35</v>
      </c>
      <c r="CD439" s="7" t="n">
        <v>35</v>
      </c>
      <c r="CE439" s="7" t="s">
        <v>98</v>
      </c>
      <c r="CF439" s="7" t="s">
        <v>98</v>
      </c>
      <c r="CG439" s="7" t="s">
        <v>98</v>
      </c>
      <c r="CH439" s="7" t="s">
        <v>98</v>
      </c>
      <c r="CI439" s="6" t="n">
        <f aca="false">SUMIF($AH439:$CH439,35,Base!$B$5:$BB$5)*7*$Z439</f>
        <v>168</v>
      </c>
      <c r="CJ439" s="6" t="n">
        <f aca="false">SUMIF($AH439:$CH439,"PR",Base!$B$5:$BB$5)*7*$Z439</f>
        <v>434</v>
      </c>
      <c r="CK439" s="6"/>
      <c r="CL439" s="6"/>
    </row>
    <row r="440" customFormat="false" ht="13.8" hidden="false" customHeight="false" outlineLevel="0" collapsed="false">
      <c r="A440" s="7" t="s">
        <v>77</v>
      </c>
      <c r="B440" s="7" t="s">
        <v>1382</v>
      </c>
      <c r="C440" s="7" t="s">
        <v>1393</v>
      </c>
      <c r="D440" s="7" t="s">
        <v>1541</v>
      </c>
      <c r="E440" s="7" t="s">
        <v>703</v>
      </c>
      <c r="F440" s="7" t="s">
        <v>17</v>
      </c>
      <c r="G440" s="7" t="s">
        <v>1542</v>
      </c>
      <c r="H440" s="7" t="s">
        <v>1543</v>
      </c>
      <c r="I440" s="7" t="s">
        <v>84</v>
      </c>
      <c r="J440" s="7" t="s">
        <v>85</v>
      </c>
      <c r="K440" s="8" t="n">
        <v>0</v>
      </c>
      <c r="L440" s="7"/>
      <c r="M440" s="8" t="n">
        <v>0</v>
      </c>
      <c r="N440" s="7" t="s">
        <v>1544</v>
      </c>
      <c r="O440" s="7" t="s">
        <v>1398</v>
      </c>
      <c r="P440" s="7" t="s">
        <v>155</v>
      </c>
      <c r="Q440" s="8" t="s">
        <v>1545</v>
      </c>
      <c r="R440" s="8" t="s">
        <v>1546</v>
      </c>
      <c r="S440" s="8" t="s">
        <v>1547</v>
      </c>
      <c r="T440" s="8" t="s">
        <v>108</v>
      </c>
      <c r="U440" s="7" t="s">
        <v>87</v>
      </c>
      <c r="V440" s="7" t="s">
        <v>92</v>
      </c>
      <c r="W440" s="7"/>
      <c r="X440" s="7"/>
      <c r="Y440" s="7" t="s">
        <v>93</v>
      </c>
      <c r="Z440" s="8" t="s">
        <v>94</v>
      </c>
      <c r="AA440" s="7"/>
      <c r="AB440" s="7"/>
      <c r="AC440" s="7"/>
      <c r="AD440" s="7"/>
      <c r="AE440" s="8"/>
      <c r="AF440" s="9" t="s">
        <v>326</v>
      </c>
      <c r="AG440" s="9" t="s">
        <v>1548</v>
      </c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 t="s">
        <v>97</v>
      </c>
      <c r="BN440" s="7" t="s">
        <v>97</v>
      </c>
      <c r="BO440" s="7"/>
      <c r="BP440" s="7"/>
      <c r="BQ440" s="7" t="s">
        <v>98</v>
      </c>
      <c r="BR440" s="7" t="s">
        <v>98</v>
      </c>
      <c r="BS440" s="7" t="s">
        <v>98</v>
      </c>
      <c r="BT440" s="7" t="s">
        <v>98</v>
      </c>
      <c r="BU440" s="7" t="s">
        <v>98</v>
      </c>
      <c r="BV440" s="7" t="s">
        <v>98</v>
      </c>
      <c r="BW440" s="7" t="s">
        <v>98</v>
      </c>
      <c r="BX440" s="7" t="s">
        <v>98</v>
      </c>
      <c r="BY440" s="7" t="s">
        <v>98</v>
      </c>
      <c r="BZ440" s="7" t="n">
        <v>35</v>
      </c>
      <c r="CA440" s="7" t="n">
        <v>35</v>
      </c>
      <c r="CB440" s="7" t="n">
        <v>35</v>
      </c>
      <c r="CC440" s="7" t="n">
        <v>35</v>
      </c>
      <c r="CD440" s="7" t="n">
        <v>35</v>
      </c>
      <c r="CE440" s="7" t="s">
        <v>98</v>
      </c>
      <c r="CF440" s="7" t="s">
        <v>98</v>
      </c>
      <c r="CG440" s="7" t="s">
        <v>98</v>
      </c>
      <c r="CH440" s="7" t="s">
        <v>98</v>
      </c>
      <c r="CI440" s="6" t="n">
        <f aca="false">SUMIF($AH440:$CH440,35,Base!$B$5:$BB$5)*7*$Z440</f>
        <v>336</v>
      </c>
      <c r="CJ440" s="6" t="n">
        <f aca="false">SUMIF($AH440:$CH440,"PR",Base!$B$5:$BB$5)*7*$Z440</f>
        <v>868</v>
      </c>
      <c r="CK440" s="6"/>
      <c r="CL440" s="6"/>
    </row>
    <row r="441" customFormat="false" ht="13.8" hidden="false" customHeight="false" outlineLevel="0" collapsed="false">
      <c r="A441" s="7" t="s">
        <v>77</v>
      </c>
      <c r="B441" s="7" t="s">
        <v>1382</v>
      </c>
      <c r="C441" s="7" t="s">
        <v>1393</v>
      </c>
      <c r="D441" s="7" t="s">
        <v>1541</v>
      </c>
      <c r="E441" s="7" t="s">
        <v>703</v>
      </c>
      <c r="F441" s="7" t="s">
        <v>17</v>
      </c>
      <c r="G441" s="7" t="s">
        <v>1542</v>
      </c>
      <c r="H441" s="7" t="s">
        <v>1543</v>
      </c>
      <c r="I441" s="7" t="s">
        <v>84</v>
      </c>
      <c r="J441" s="7" t="s">
        <v>85</v>
      </c>
      <c r="K441" s="8" t="n">
        <v>0</v>
      </c>
      <c r="L441" s="7"/>
      <c r="M441" s="8" t="n">
        <v>0</v>
      </c>
      <c r="N441" s="7" t="s">
        <v>1544</v>
      </c>
      <c r="O441" s="7" t="s">
        <v>1398</v>
      </c>
      <c r="P441" s="7" t="s">
        <v>155</v>
      </c>
      <c r="Q441" s="8" t="s">
        <v>1545</v>
      </c>
      <c r="R441" s="8" t="s">
        <v>1546</v>
      </c>
      <c r="S441" s="8" t="s">
        <v>1547</v>
      </c>
      <c r="T441" s="8" t="s">
        <v>108</v>
      </c>
      <c r="U441" s="7" t="s">
        <v>87</v>
      </c>
      <c r="V441" s="7" t="s">
        <v>92</v>
      </c>
      <c r="W441" s="7"/>
      <c r="X441" s="7"/>
      <c r="Y441" s="7" t="s">
        <v>101</v>
      </c>
      <c r="Z441" s="8" t="s">
        <v>94</v>
      </c>
      <c r="AA441" s="7"/>
      <c r="AB441" s="7"/>
      <c r="AC441" s="7"/>
      <c r="AD441" s="7"/>
      <c r="AE441" s="8"/>
      <c r="AF441" s="9" t="s">
        <v>326</v>
      </c>
      <c r="AG441" s="9" t="s">
        <v>1548</v>
      </c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 t="s">
        <v>97</v>
      </c>
      <c r="BN441" s="7" t="s">
        <v>97</v>
      </c>
      <c r="BO441" s="7"/>
      <c r="BP441" s="7"/>
      <c r="BQ441" s="7" t="s">
        <v>98</v>
      </c>
      <c r="BR441" s="7" t="s">
        <v>98</v>
      </c>
      <c r="BS441" s="7" t="s">
        <v>98</v>
      </c>
      <c r="BT441" s="7" t="s">
        <v>98</v>
      </c>
      <c r="BU441" s="7" t="s">
        <v>98</v>
      </c>
      <c r="BV441" s="7" t="s">
        <v>98</v>
      </c>
      <c r="BW441" s="7" t="s">
        <v>98</v>
      </c>
      <c r="BX441" s="7" t="s">
        <v>98</v>
      </c>
      <c r="BY441" s="7" t="s">
        <v>98</v>
      </c>
      <c r="BZ441" s="7" t="n">
        <v>35</v>
      </c>
      <c r="CA441" s="7" t="n">
        <v>35</v>
      </c>
      <c r="CB441" s="7" t="n">
        <v>35</v>
      </c>
      <c r="CC441" s="7" t="n">
        <v>35</v>
      </c>
      <c r="CD441" s="7" t="n">
        <v>35</v>
      </c>
      <c r="CE441" s="7" t="s">
        <v>98</v>
      </c>
      <c r="CF441" s="7" t="s">
        <v>98</v>
      </c>
      <c r="CG441" s="7" t="s">
        <v>98</v>
      </c>
      <c r="CH441" s="7" t="s">
        <v>98</v>
      </c>
      <c r="CI441" s="6" t="n">
        <f aca="false">SUMIF($AH441:$CH441,35,Base!$B$5:$BB$5)*7*$Z441</f>
        <v>336</v>
      </c>
      <c r="CJ441" s="6" t="n">
        <f aca="false">SUMIF($AH441:$CH441,"PR",Base!$B$5:$BB$5)*7*$Z441</f>
        <v>868</v>
      </c>
      <c r="CK441" s="6"/>
      <c r="CL441" s="6"/>
    </row>
    <row r="442" customFormat="false" ht="13.8" hidden="false" customHeight="false" outlineLevel="0" collapsed="false">
      <c r="A442" s="7" t="s">
        <v>77</v>
      </c>
      <c r="B442" s="7" t="s">
        <v>1382</v>
      </c>
      <c r="C442" s="7" t="s">
        <v>1393</v>
      </c>
      <c r="D442" s="7" t="s">
        <v>1541</v>
      </c>
      <c r="E442" s="7" t="s">
        <v>703</v>
      </c>
      <c r="F442" s="7" t="s">
        <v>17</v>
      </c>
      <c r="G442" s="7" t="s">
        <v>1542</v>
      </c>
      <c r="H442" s="7" t="s">
        <v>1543</v>
      </c>
      <c r="I442" s="7" t="s">
        <v>84</v>
      </c>
      <c r="J442" s="7" t="s">
        <v>85</v>
      </c>
      <c r="K442" s="8" t="n">
        <v>0</v>
      </c>
      <c r="L442" s="7"/>
      <c r="M442" s="8" t="n">
        <v>0</v>
      </c>
      <c r="N442" s="7" t="s">
        <v>1544</v>
      </c>
      <c r="O442" s="7" t="s">
        <v>1398</v>
      </c>
      <c r="P442" s="7" t="s">
        <v>155</v>
      </c>
      <c r="Q442" s="8" t="s">
        <v>1545</v>
      </c>
      <c r="R442" s="8" t="s">
        <v>1546</v>
      </c>
      <c r="S442" s="8" t="s">
        <v>1547</v>
      </c>
      <c r="T442" s="8" t="s">
        <v>108</v>
      </c>
      <c r="U442" s="7" t="s">
        <v>87</v>
      </c>
      <c r="V442" s="7" t="s">
        <v>92</v>
      </c>
      <c r="W442" s="7"/>
      <c r="X442" s="7"/>
      <c r="Y442" s="7" t="s">
        <v>112</v>
      </c>
      <c r="Z442" s="8" t="s">
        <v>87</v>
      </c>
      <c r="AA442" s="7"/>
      <c r="AB442" s="7"/>
      <c r="AC442" s="7"/>
      <c r="AD442" s="7"/>
      <c r="AE442" s="8"/>
      <c r="AF442" s="9" t="s">
        <v>326</v>
      </c>
      <c r="AG442" s="9" t="s">
        <v>1548</v>
      </c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 t="s">
        <v>97</v>
      </c>
      <c r="BN442" s="7" t="s">
        <v>97</v>
      </c>
      <c r="BO442" s="7"/>
      <c r="BP442" s="7"/>
      <c r="BQ442" s="7" t="s">
        <v>98</v>
      </c>
      <c r="BR442" s="7" t="s">
        <v>98</v>
      </c>
      <c r="BS442" s="7" t="s">
        <v>98</v>
      </c>
      <c r="BT442" s="7" t="s">
        <v>98</v>
      </c>
      <c r="BU442" s="7" t="s">
        <v>98</v>
      </c>
      <c r="BV442" s="7" t="s">
        <v>98</v>
      </c>
      <c r="BW442" s="7" t="s">
        <v>98</v>
      </c>
      <c r="BX442" s="7" t="s">
        <v>98</v>
      </c>
      <c r="BY442" s="7" t="s">
        <v>98</v>
      </c>
      <c r="BZ442" s="7" t="n">
        <v>35</v>
      </c>
      <c r="CA442" s="7" t="n">
        <v>35</v>
      </c>
      <c r="CB442" s="7" t="n">
        <v>35</v>
      </c>
      <c r="CC442" s="7" t="n">
        <v>35</v>
      </c>
      <c r="CD442" s="7" t="n">
        <v>35</v>
      </c>
      <c r="CE442" s="7" t="s">
        <v>98</v>
      </c>
      <c r="CF442" s="7" t="s">
        <v>98</v>
      </c>
      <c r="CG442" s="7" t="s">
        <v>98</v>
      </c>
      <c r="CH442" s="7" t="s">
        <v>98</v>
      </c>
      <c r="CI442" s="6" t="n">
        <f aca="false">SUMIF($AH442:$CH442,35,Base!$B$5:$BB$5)*7*$Z442</f>
        <v>168</v>
      </c>
      <c r="CJ442" s="6" t="n">
        <f aca="false">SUMIF($AH442:$CH442,"PR",Base!$B$5:$BB$5)*7*$Z442</f>
        <v>434</v>
      </c>
      <c r="CK442" s="6"/>
      <c r="CL442" s="6"/>
    </row>
    <row r="443" customFormat="false" ht="13.8" hidden="false" customHeight="false" outlineLevel="0" collapsed="false">
      <c r="A443" s="7" t="s">
        <v>77</v>
      </c>
      <c r="B443" s="7" t="s">
        <v>1382</v>
      </c>
      <c r="C443" s="7" t="s">
        <v>1393</v>
      </c>
      <c r="D443" s="7" t="s">
        <v>1541</v>
      </c>
      <c r="E443" s="7" t="s">
        <v>703</v>
      </c>
      <c r="F443" s="7" t="s">
        <v>17</v>
      </c>
      <c r="G443" s="7" t="s">
        <v>1542</v>
      </c>
      <c r="H443" s="7" t="s">
        <v>1543</v>
      </c>
      <c r="I443" s="7" t="s">
        <v>84</v>
      </c>
      <c r="J443" s="7" t="s">
        <v>85</v>
      </c>
      <c r="K443" s="8" t="n">
        <v>0</v>
      </c>
      <c r="L443" s="7"/>
      <c r="M443" s="8" t="n">
        <v>0</v>
      </c>
      <c r="N443" s="7" t="s">
        <v>1544</v>
      </c>
      <c r="O443" s="7" t="s">
        <v>1398</v>
      </c>
      <c r="P443" s="7" t="s">
        <v>155</v>
      </c>
      <c r="Q443" s="8" t="s">
        <v>1545</v>
      </c>
      <c r="R443" s="8" t="s">
        <v>1546</v>
      </c>
      <c r="S443" s="8" t="s">
        <v>1547</v>
      </c>
      <c r="T443" s="8" t="s">
        <v>108</v>
      </c>
      <c r="U443" s="7" t="s">
        <v>87</v>
      </c>
      <c r="V443" s="7" t="s">
        <v>92</v>
      </c>
      <c r="W443" s="7"/>
      <c r="X443" s="7"/>
      <c r="Y443" s="7" t="s">
        <v>102</v>
      </c>
      <c r="Z443" s="8" t="s">
        <v>94</v>
      </c>
      <c r="AA443" s="7"/>
      <c r="AB443" s="7"/>
      <c r="AC443" s="7"/>
      <c r="AD443" s="7"/>
      <c r="AE443" s="8"/>
      <c r="AF443" s="9" t="s">
        <v>326</v>
      </c>
      <c r="AG443" s="9" t="s">
        <v>1548</v>
      </c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 t="s">
        <v>97</v>
      </c>
      <c r="BN443" s="7" t="s">
        <v>97</v>
      </c>
      <c r="BO443" s="7"/>
      <c r="BP443" s="7"/>
      <c r="BQ443" s="7" t="s">
        <v>98</v>
      </c>
      <c r="BR443" s="7" t="s">
        <v>98</v>
      </c>
      <c r="BS443" s="7" t="s">
        <v>98</v>
      </c>
      <c r="BT443" s="7" t="s">
        <v>98</v>
      </c>
      <c r="BU443" s="7" t="s">
        <v>98</v>
      </c>
      <c r="BV443" s="7" t="s">
        <v>98</v>
      </c>
      <c r="BW443" s="7" t="s">
        <v>98</v>
      </c>
      <c r="BX443" s="7" t="s">
        <v>98</v>
      </c>
      <c r="BY443" s="7" t="s">
        <v>98</v>
      </c>
      <c r="BZ443" s="7" t="n">
        <v>35</v>
      </c>
      <c r="CA443" s="7" t="n">
        <v>35</v>
      </c>
      <c r="CB443" s="7" t="n">
        <v>35</v>
      </c>
      <c r="CC443" s="7" t="n">
        <v>35</v>
      </c>
      <c r="CD443" s="7" t="n">
        <v>35</v>
      </c>
      <c r="CE443" s="7" t="s">
        <v>98</v>
      </c>
      <c r="CF443" s="7" t="s">
        <v>98</v>
      </c>
      <c r="CG443" s="7" t="s">
        <v>98</v>
      </c>
      <c r="CH443" s="7" t="s">
        <v>98</v>
      </c>
      <c r="CI443" s="6" t="n">
        <f aca="false">SUMIF($AH443:$CH443,35,Base!$B$5:$BB$5)*7*$Z443</f>
        <v>336</v>
      </c>
      <c r="CJ443" s="6" t="n">
        <f aca="false">SUMIF($AH443:$CH443,"PR",Base!$B$5:$BB$5)*7*$Z443</f>
        <v>868</v>
      </c>
      <c r="CK443" s="6"/>
      <c r="CL443" s="6"/>
    </row>
    <row r="444" customFormat="false" ht="13.8" hidden="false" customHeight="false" outlineLevel="0" collapsed="false">
      <c r="A444" s="7" t="s">
        <v>77</v>
      </c>
      <c r="B444" s="7" t="s">
        <v>1382</v>
      </c>
      <c r="C444" s="7" t="s">
        <v>1393</v>
      </c>
      <c r="D444" s="7" t="s">
        <v>1549</v>
      </c>
      <c r="E444" s="7" t="s">
        <v>1550</v>
      </c>
      <c r="F444" s="7" t="s">
        <v>17</v>
      </c>
      <c r="G444" s="7" t="s">
        <v>1551</v>
      </c>
      <c r="H444" s="7" t="s">
        <v>1552</v>
      </c>
      <c r="I444" s="7" t="s">
        <v>84</v>
      </c>
      <c r="J444" s="7" t="s">
        <v>85</v>
      </c>
      <c r="K444" s="8" t="n">
        <v>0</v>
      </c>
      <c r="L444" s="7"/>
      <c r="M444" s="8" t="n">
        <v>0</v>
      </c>
      <c r="N444" s="7" t="s">
        <v>1553</v>
      </c>
      <c r="O444" s="7" t="s">
        <v>1407</v>
      </c>
      <c r="P444" s="7" t="s">
        <v>896</v>
      </c>
      <c r="Q444" s="8" t="s">
        <v>1483</v>
      </c>
      <c r="R444" s="8" t="s">
        <v>1554</v>
      </c>
      <c r="S444" s="8" t="s">
        <v>396</v>
      </c>
      <c r="T444" s="8" t="s">
        <v>108</v>
      </c>
      <c r="U444" s="7" t="s">
        <v>87</v>
      </c>
      <c r="V444" s="7" t="s">
        <v>92</v>
      </c>
      <c r="W444" s="7"/>
      <c r="X444" s="7"/>
      <c r="Y444" s="7" t="s">
        <v>125</v>
      </c>
      <c r="Z444" s="8" t="s">
        <v>87</v>
      </c>
      <c r="AA444" s="7"/>
      <c r="AB444" s="7"/>
      <c r="AC444" s="7"/>
      <c r="AD444" s="7"/>
      <c r="AE444" s="8"/>
      <c r="AF444" s="9" t="s">
        <v>326</v>
      </c>
      <c r="AG444" s="9" t="s">
        <v>1555</v>
      </c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 t="s">
        <v>97</v>
      </c>
      <c r="BN444" s="7" t="s">
        <v>97</v>
      </c>
      <c r="BO444" s="7"/>
      <c r="BP444" s="7"/>
      <c r="BQ444" s="7" t="s">
        <v>98</v>
      </c>
      <c r="BR444" s="7" t="s">
        <v>98</v>
      </c>
      <c r="BS444" s="7" t="s">
        <v>98</v>
      </c>
      <c r="BT444" s="7" t="s">
        <v>98</v>
      </c>
      <c r="BU444" s="7" t="s">
        <v>98</v>
      </c>
      <c r="BV444" s="7" t="s">
        <v>98</v>
      </c>
      <c r="BW444" s="7" t="s">
        <v>98</v>
      </c>
      <c r="BX444" s="7" t="s">
        <v>98</v>
      </c>
      <c r="BY444" s="7" t="s">
        <v>98</v>
      </c>
      <c r="BZ444" s="7" t="n">
        <v>35</v>
      </c>
      <c r="CA444" s="7" t="n">
        <v>35</v>
      </c>
      <c r="CB444" s="7" t="n">
        <v>35</v>
      </c>
      <c r="CC444" s="7" t="n">
        <v>35</v>
      </c>
      <c r="CD444" s="7" t="s">
        <v>98</v>
      </c>
      <c r="CE444" s="7" t="s">
        <v>98</v>
      </c>
      <c r="CF444" s="7" t="s">
        <v>98</v>
      </c>
      <c r="CG444" s="7" t="s">
        <v>98</v>
      </c>
      <c r="CH444" s="7" t="s">
        <v>98</v>
      </c>
      <c r="CI444" s="6" t="n">
        <f aca="false">SUMIF($AH444:$CH444,35,Base!$B$5:$BB$5)*7*$Z444</f>
        <v>133</v>
      </c>
      <c r="CJ444" s="6" t="n">
        <f aca="false">SUMIF($AH444:$CH444,"PR",Base!$B$5:$BB$5)*7*$Z444</f>
        <v>469</v>
      </c>
      <c r="CK444" s="6"/>
      <c r="CL444" s="6"/>
    </row>
    <row r="445" customFormat="false" ht="13.8" hidden="false" customHeight="false" outlineLevel="0" collapsed="false">
      <c r="A445" s="7" t="s">
        <v>77</v>
      </c>
      <c r="B445" s="7" t="s">
        <v>1382</v>
      </c>
      <c r="C445" s="7" t="s">
        <v>1393</v>
      </c>
      <c r="D445" s="7" t="s">
        <v>1549</v>
      </c>
      <c r="E445" s="7" t="s">
        <v>1550</v>
      </c>
      <c r="F445" s="7" t="s">
        <v>17</v>
      </c>
      <c r="G445" s="7" t="s">
        <v>1551</v>
      </c>
      <c r="H445" s="7" t="s">
        <v>1552</v>
      </c>
      <c r="I445" s="7" t="s">
        <v>84</v>
      </c>
      <c r="J445" s="7" t="s">
        <v>85</v>
      </c>
      <c r="K445" s="8" t="n">
        <v>0</v>
      </c>
      <c r="L445" s="7"/>
      <c r="M445" s="8" t="n">
        <v>0</v>
      </c>
      <c r="N445" s="7" t="s">
        <v>1553</v>
      </c>
      <c r="O445" s="7" t="s">
        <v>1407</v>
      </c>
      <c r="P445" s="7" t="s">
        <v>896</v>
      </c>
      <c r="Q445" s="8" t="s">
        <v>1483</v>
      </c>
      <c r="R445" s="8" t="s">
        <v>1554</v>
      </c>
      <c r="S445" s="8" t="s">
        <v>396</v>
      </c>
      <c r="T445" s="8" t="s">
        <v>108</v>
      </c>
      <c r="U445" s="7" t="s">
        <v>87</v>
      </c>
      <c r="V445" s="7" t="s">
        <v>92</v>
      </c>
      <c r="W445" s="7"/>
      <c r="X445" s="7"/>
      <c r="Y445" s="7" t="s">
        <v>93</v>
      </c>
      <c r="Z445" s="8" t="s">
        <v>94</v>
      </c>
      <c r="AA445" s="7"/>
      <c r="AB445" s="7"/>
      <c r="AC445" s="7"/>
      <c r="AD445" s="7"/>
      <c r="AE445" s="8"/>
      <c r="AF445" s="9" t="s">
        <v>326</v>
      </c>
      <c r="AG445" s="9" t="s">
        <v>1555</v>
      </c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 t="s">
        <v>97</v>
      </c>
      <c r="BN445" s="7" t="s">
        <v>97</v>
      </c>
      <c r="BO445" s="7"/>
      <c r="BP445" s="7"/>
      <c r="BQ445" s="7" t="s">
        <v>98</v>
      </c>
      <c r="BR445" s="7" t="s">
        <v>98</v>
      </c>
      <c r="BS445" s="7" t="s">
        <v>98</v>
      </c>
      <c r="BT445" s="7" t="s">
        <v>98</v>
      </c>
      <c r="BU445" s="7" t="s">
        <v>98</v>
      </c>
      <c r="BV445" s="7" t="s">
        <v>98</v>
      </c>
      <c r="BW445" s="7" t="s">
        <v>98</v>
      </c>
      <c r="BX445" s="7" t="s">
        <v>98</v>
      </c>
      <c r="BY445" s="7" t="s">
        <v>98</v>
      </c>
      <c r="BZ445" s="7" t="n">
        <v>35</v>
      </c>
      <c r="CA445" s="7" t="n">
        <v>35</v>
      </c>
      <c r="CB445" s="7" t="n">
        <v>35</v>
      </c>
      <c r="CC445" s="7" t="n">
        <v>35</v>
      </c>
      <c r="CD445" s="7" t="s">
        <v>98</v>
      </c>
      <c r="CE445" s="7" t="s">
        <v>98</v>
      </c>
      <c r="CF445" s="7" t="s">
        <v>98</v>
      </c>
      <c r="CG445" s="7" t="s">
        <v>98</v>
      </c>
      <c r="CH445" s="7" t="s">
        <v>98</v>
      </c>
      <c r="CI445" s="6" t="n">
        <f aca="false">SUMIF($AH445:$CH445,35,Base!$B$5:$BB$5)*7*$Z445</f>
        <v>266</v>
      </c>
      <c r="CJ445" s="6" t="n">
        <f aca="false">SUMIF($AH445:$CH445,"PR",Base!$B$5:$BB$5)*7*$Z445</f>
        <v>938</v>
      </c>
      <c r="CK445" s="6"/>
      <c r="CL445" s="6"/>
    </row>
    <row r="446" customFormat="false" ht="13.8" hidden="false" customHeight="false" outlineLevel="0" collapsed="false">
      <c r="A446" s="7" t="s">
        <v>77</v>
      </c>
      <c r="B446" s="7" t="s">
        <v>1382</v>
      </c>
      <c r="C446" s="7" t="s">
        <v>1393</v>
      </c>
      <c r="D446" s="7" t="s">
        <v>1549</v>
      </c>
      <c r="E446" s="7" t="s">
        <v>1550</v>
      </c>
      <c r="F446" s="7" t="s">
        <v>17</v>
      </c>
      <c r="G446" s="7" t="s">
        <v>1551</v>
      </c>
      <c r="H446" s="7" t="s">
        <v>1552</v>
      </c>
      <c r="I446" s="7" t="s">
        <v>84</v>
      </c>
      <c r="J446" s="7" t="s">
        <v>85</v>
      </c>
      <c r="K446" s="8" t="n">
        <v>0</v>
      </c>
      <c r="L446" s="7"/>
      <c r="M446" s="8" t="n">
        <v>0</v>
      </c>
      <c r="N446" s="7" t="s">
        <v>1553</v>
      </c>
      <c r="O446" s="7" t="s">
        <v>1407</v>
      </c>
      <c r="P446" s="7" t="s">
        <v>896</v>
      </c>
      <c r="Q446" s="8" t="s">
        <v>1483</v>
      </c>
      <c r="R446" s="8" t="s">
        <v>1554</v>
      </c>
      <c r="S446" s="8" t="s">
        <v>396</v>
      </c>
      <c r="T446" s="8" t="s">
        <v>108</v>
      </c>
      <c r="U446" s="7" t="s">
        <v>87</v>
      </c>
      <c r="V446" s="7" t="s">
        <v>92</v>
      </c>
      <c r="W446" s="7"/>
      <c r="X446" s="7"/>
      <c r="Y446" s="7" t="s">
        <v>101</v>
      </c>
      <c r="Z446" s="8" t="s">
        <v>94</v>
      </c>
      <c r="AA446" s="7"/>
      <c r="AB446" s="7"/>
      <c r="AC446" s="7"/>
      <c r="AD446" s="7"/>
      <c r="AE446" s="8"/>
      <c r="AF446" s="9" t="s">
        <v>326</v>
      </c>
      <c r="AG446" s="9" t="s">
        <v>1555</v>
      </c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 t="s">
        <v>97</v>
      </c>
      <c r="BN446" s="7" t="s">
        <v>97</v>
      </c>
      <c r="BO446" s="7"/>
      <c r="BP446" s="7"/>
      <c r="BQ446" s="7" t="s">
        <v>98</v>
      </c>
      <c r="BR446" s="7" t="s">
        <v>98</v>
      </c>
      <c r="BS446" s="7" t="s">
        <v>98</v>
      </c>
      <c r="BT446" s="7" t="s">
        <v>98</v>
      </c>
      <c r="BU446" s="7" t="s">
        <v>98</v>
      </c>
      <c r="BV446" s="7" t="s">
        <v>98</v>
      </c>
      <c r="BW446" s="7" t="s">
        <v>98</v>
      </c>
      <c r="BX446" s="7" t="s">
        <v>98</v>
      </c>
      <c r="BY446" s="7" t="s">
        <v>98</v>
      </c>
      <c r="BZ446" s="7" t="n">
        <v>35</v>
      </c>
      <c r="CA446" s="7" t="n">
        <v>35</v>
      </c>
      <c r="CB446" s="7" t="n">
        <v>35</v>
      </c>
      <c r="CC446" s="7" t="n">
        <v>35</v>
      </c>
      <c r="CD446" s="7" t="s">
        <v>98</v>
      </c>
      <c r="CE446" s="7" t="s">
        <v>98</v>
      </c>
      <c r="CF446" s="7" t="s">
        <v>98</v>
      </c>
      <c r="CG446" s="7" t="s">
        <v>98</v>
      </c>
      <c r="CH446" s="7" t="s">
        <v>98</v>
      </c>
      <c r="CI446" s="6" t="n">
        <f aca="false">SUMIF($AH446:$CH446,35,Base!$B$5:$BB$5)*7*$Z446</f>
        <v>266</v>
      </c>
      <c r="CJ446" s="6" t="n">
        <f aca="false">SUMIF($AH446:$CH446,"PR",Base!$B$5:$BB$5)*7*$Z446</f>
        <v>938</v>
      </c>
      <c r="CK446" s="6"/>
      <c r="CL446" s="6"/>
    </row>
    <row r="447" customFormat="false" ht="13.8" hidden="false" customHeight="false" outlineLevel="0" collapsed="false">
      <c r="A447" s="7" t="s">
        <v>77</v>
      </c>
      <c r="B447" s="7" t="s">
        <v>1382</v>
      </c>
      <c r="C447" s="7" t="s">
        <v>1393</v>
      </c>
      <c r="D447" s="7" t="s">
        <v>1549</v>
      </c>
      <c r="E447" s="7" t="s">
        <v>1550</v>
      </c>
      <c r="F447" s="7" t="s">
        <v>17</v>
      </c>
      <c r="G447" s="7" t="s">
        <v>1551</v>
      </c>
      <c r="H447" s="7" t="s">
        <v>1552</v>
      </c>
      <c r="I447" s="7" t="s">
        <v>84</v>
      </c>
      <c r="J447" s="7" t="s">
        <v>85</v>
      </c>
      <c r="K447" s="8" t="n">
        <v>0</v>
      </c>
      <c r="L447" s="7"/>
      <c r="M447" s="8" t="n">
        <v>0</v>
      </c>
      <c r="N447" s="7" t="s">
        <v>1553</v>
      </c>
      <c r="O447" s="7" t="s">
        <v>1407</v>
      </c>
      <c r="P447" s="7" t="s">
        <v>896</v>
      </c>
      <c r="Q447" s="8" t="s">
        <v>1483</v>
      </c>
      <c r="R447" s="8" t="s">
        <v>1554</v>
      </c>
      <c r="S447" s="8" t="s">
        <v>396</v>
      </c>
      <c r="T447" s="8" t="s">
        <v>108</v>
      </c>
      <c r="U447" s="7" t="s">
        <v>87</v>
      </c>
      <c r="V447" s="7" t="s">
        <v>92</v>
      </c>
      <c r="W447" s="7"/>
      <c r="X447" s="7"/>
      <c r="Y447" s="7" t="s">
        <v>112</v>
      </c>
      <c r="Z447" s="8" t="s">
        <v>87</v>
      </c>
      <c r="AA447" s="7"/>
      <c r="AB447" s="7"/>
      <c r="AC447" s="7"/>
      <c r="AD447" s="7"/>
      <c r="AE447" s="8"/>
      <c r="AF447" s="9" t="s">
        <v>326</v>
      </c>
      <c r="AG447" s="9" t="s">
        <v>1555</v>
      </c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 t="s">
        <v>97</v>
      </c>
      <c r="BN447" s="7" t="s">
        <v>97</v>
      </c>
      <c r="BO447" s="7"/>
      <c r="BP447" s="7"/>
      <c r="BQ447" s="7" t="s">
        <v>98</v>
      </c>
      <c r="BR447" s="7" t="s">
        <v>98</v>
      </c>
      <c r="BS447" s="7" t="s">
        <v>98</v>
      </c>
      <c r="BT447" s="7" t="s">
        <v>98</v>
      </c>
      <c r="BU447" s="7" t="s">
        <v>98</v>
      </c>
      <c r="BV447" s="7" t="s">
        <v>98</v>
      </c>
      <c r="BW447" s="7" t="s">
        <v>98</v>
      </c>
      <c r="BX447" s="7" t="s">
        <v>98</v>
      </c>
      <c r="BY447" s="7" t="s">
        <v>98</v>
      </c>
      <c r="BZ447" s="7" t="n">
        <v>35</v>
      </c>
      <c r="CA447" s="7" t="n">
        <v>35</v>
      </c>
      <c r="CB447" s="7" t="n">
        <v>35</v>
      </c>
      <c r="CC447" s="7" t="n">
        <v>35</v>
      </c>
      <c r="CD447" s="7" t="s">
        <v>98</v>
      </c>
      <c r="CE447" s="7" t="s">
        <v>98</v>
      </c>
      <c r="CF447" s="7" t="s">
        <v>98</v>
      </c>
      <c r="CG447" s="7" t="s">
        <v>98</v>
      </c>
      <c r="CH447" s="7" t="s">
        <v>98</v>
      </c>
      <c r="CI447" s="6" t="n">
        <f aca="false">SUMIF($AH447:$CH447,35,Base!$B$5:$BB$5)*7*$Z447</f>
        <v>133</v>
      </c>
      <c r="CJ447" s="6" t="n">
        <f aca="false">SUMIF($AH447:$CH447,"PR",Base!$B$5:$BB$5)*7*$Z447</f>
        <v>469</v>
      </c>
      <c r="CK447" s="6"/>
      <c r="CL447" s="6"/>
    </row>
    <row r="448" customFormat="false" ht="13.8" hidden="false" customHeight="false" outlineLevel="0" collapsed="false">
      <c r="A448" s="7" t="s">
        <v>77</v>
      </c>
      <c r="B448" s="7" t="s">
        <v>1382</v>
      </c>
      <c r="C448" s="7" t="s">
        <v>1393</v>
      </c>
      <c r="D448" s="7" t="s">
        <v>1549</v>
      </c>
      <c r="E448" s="7" t="s">
        <v>1550</v>
      </c>
      <c r="F448" s="7" t="s">
        <v>17</v>
      </c>
      <c r="G448" s="7" t="s">
        <v>1551</v>
      </c>
      <c r="H448" s="7" t="s">
        <v>1552</v>
      </c>
      <c r="I448" s="7" t="s">
        <v>84</v>
      </c>
      <c r="J448" s="7" t="s">
        <v>85</v>
      </c>
      <c r="K448" s="8" t="n">
        <v>0</v>
      </c>
      <c r="L448" s="7"/>
      <c r="M448" s="8" t="n">
        <v>0</v>
      </c>
      <c r="N448" s="7" t="s">
        <v>1553</v>
      </c>
      <c r="O448" s="7" t="s">
        <v>1407</v>
      </c>
      <c r="P448" s="7" t="s">
        <v>896</v>
      </c>
      <c r="Q448" s="8" t="s">
        <v>1483</v>
      </c>
      <c r="R448" s="8" t="s">
        <v>1554</v>
      </c>
      <c r="S448" s="8" t="s">
        <v>396</v>
      </c>
      <c r="T448" s="8" t="s">
        <v>108</v>
      </c>
      <c r="U448" s="7" t="s">
        <v>87</v>
      </c>
      <c r="V448" s="7" t="s">
        <v>92</v>
      </c>
      <c r="W448" s="7"/>
      <c r="X448" s="7"/>
      <c r="Y448" s="7" t="s">
        <v>102</v>
      </c>
      <c r="Z448" s="8" t="s">
        <v>94</v>
      </c>
      <c r="AA448" s="7"/>
      <c r="AB448" s="7"/>
      <c r="AC448" s="7"/>
      <c r="AD448" s="7"/>
      <c r="AE448" s="8"/>
      <c r="AF448" s="9" t="s">
        <v>326</v>
      </c>
      <c r="AG448" s="9" t="s">
        <v>1555</v>
      </c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 t="s">
        <v>97</v>
      </c>
      <c r="BN448" s="7" t="s">
        <v>97</v>
      </c>
      <c r="BO448" s="7"/>
      <c r="BP448" s="7"/>
      <c r="BQ448" s="7" t="s">
        <v>98</v>
      </c>
      <c r="BR448" s="7" t="s">
        <v>98</v>
      </c>
      <c r="BS448" s="7" t="s">
        <v>98</v>
      </c>
      <c r="BT448" s="7" t="s">
        <v>98</v>
      </c>
      <c r="BU448" s="7" t="s">
        <v>98</v>
      </c>
      <c r="BV448" s="7" t="s">
        <v>98</v>
      </c>
      <c r="BW448" s="7" t="s">
        <v>98</v>
      </c>
      <c r="BX448" s="7" t="s">
        <v>98</v>
      </c>
      <c r="BY448" s="7" t="s">
        <v>98</v>
      </c>
      <c r="BZ448" s="7" t="n">
        <v>35</v>
      </c>
      <c r="CA448" s="7" t="n">
        <v>35</v>
      </c>
      <c r="CB448" s="7" t="n">
        <v>35</v>
      </c>
      <c r="CC448" s="7" t="n">
        <v>35</v>
      </c>
      <c r="CD448" s="7" t="s">
        <v>98</v>
      </c>
      <c r="CE448" s="7" t="s">
        <v>98</v>
      </c>
      <c r="CF448" s="7" t="s">
        <v>98</v>
      </c>
      <c r="CG448" s="7" t="s">
        <v>98</v>
      </c>
      <c r="CH448" s="7" t="s">
        <v>98</v>
      </c>
      <c r="CI448" s="6" t="n">
        <f aca="false">SUMIF($AH448:$CH448,35,Base!$B$5:$BB$5)*7*$Z448</f>
        <v>266</v>
      </c>
      <c r="CJ448" s="6" t="n">
        <f aca="false">SUMIF($AH448:$CH448,"PR",Base!$B$5:$BB$5)*7*$Z448</f>
        <v>938</v>
      </c>
      <c r="CK448" s="6"/>
      <c r="CL448" s="6"/>
    </row>
    <row r="449" customFormat="false" ht="13.8" hidden="false" customHeight="false" outlineLevel="0" collapsed="false">
      <c r="A449" s="7" t="s">
        <v>77</v>
      </c>
      <c r="B449" s="7" t="s">
        <v>1382</v>
      </c>
      <c r="C449" s="7" t="s">
        <v>1556</v>
      </c>
      <c r="D449" s="7" t="s">
        <v>1557</v>
      </c>
      <c r="E449" s="7" t="s">
        <v>1558</v>
      </c>
      <c r="F449" s="7" t="s">
        <v>17</v>
      </c>
      <c r="G449" s="7" t="s">
        <v>1559</v>
      </c>
      <c r="H449" s="7" t="s">
        <v>1560</v>
      </c>
      <c r="I449" s="7" t="s">
        <v>84</v>
      </c>
      <c r="J449" s="7" t="s">
        <v>85</v>
      </c>
      <c r="K449" s="8" t="n">
        <v>0</v>
      </c>
      <c r="L449" s="7"/>
      <c r="M449" s="8" t="n">
        <v>0</v>
      </c>
      <c r="N449" s="7"/>
      <c r="O449" s="7" t="s">
        <v>1561</v>
      </c>
      <c r="P449" s="7" t="s">
        <v>94</v>
      </c>
      <c r="Q449" s="8" t="s">
        <v>1562</v>
      </c>
      <c r="R449" s="8" t="s">
        <v>808</v>
      </c>
      <c r="S449" s="8" t="s">
        <v>411</v>
      </c>
      <c r="T449" s="8" t="s">
        <v>91</v>
      </c>
      <c r="U449" s="7" t="s">
        <v>87</v>
      </c>
      <c r="V449" s="7" t="s">
        <v>92</v>
      </c>
      <c r="W449" s="7"/>
      <c r="X449" s="7"/>
      <c r="Y449" s="7" t="s">
        <v>99</v>
      </c>
      <c r="Z449" s="8" t="s">
        <v>100</v>
      </c>
      <c r="AA449" s="7"/>
      <c r="AB449" s="7"/>
      <c r="AC449" s="7"/>
      <c r="AD449" s="7"/>
      <c r="AE449" s="8"/>
      <c r="AF449" s="9" t="s">
        <v>1563</v>
      </c>
      <c r="AG449" s="9" t="s">
        <v>680</v>
      </c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 t="s">
        <v>98</v>
      </c>
      <c r="AX449" s="7" t="s">
        <v>98</v>
      </c>
      <c r="AY449" s="7" t="s">
        <v>98</v>
      </c>
      <c r="AZ449" s="7" t="s">
        <v>98</v>
      </c>
      <c r="BA449" s="7" t="s">
        <v>98</v>
      </c>
      <c r="BB449" s="7" t="s">
        <v>98</v>
      </c>
      <c r="BC449" s="7" t="s">
        <v>98</v>
      </c>
      <c r="BD449" s="7" t="n">
        <v>35</v>
      </c>
      <c r="BE449" s="7" t="n">
        <v>35</v>
      </c>
      <c r="BF449" s="7" t="n">
        <v>35</v>
      </c>
      <c r="BG449" s="7" t="s">
        <v>98</v>
      </c>
      <c r="BH449" s="7" t="s">
        <v>98</v>
      </c>
      <c r="BI449" s="7"/>
      <c r="BJ449" s="7"/>
      <c r="BK449" s="7"/>
      <c r="BL449" s="7"/>
      <c r="BM449" s="7" t="s">
        <v>97</v>
      </c>
      <c r="BN449" s="7" t="s">
        <v>97</v>
      </c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6" t="n">
        <f aca="false">SUMIF($AH449:$CH449,35,Base!$B$5:$BB$5)*7*$Z449</f>
        <v>980</v>
      </c>
      <c r="CJ449" s="6" t="n">
        <f aca="false">SUMIF($AH449:$CH449,"PR",Base!$B$5:$BB$5)*7*$Z449</f>
        <v>2870</v>
      </c>
      <c r="CK449" s="6"/>
      <c r="CL449" s="6"/>
    </row>
    <row r="450" customFormat="false" ht="13.8" hidden="false" customHeight="false" outlineLevel="0" collapsed="false">
      <c r="A450" s="7" t="s">
        <v>77</v>
      </c>
      <c r="B450" s="7" t="s">
        <v>1382</v>
      </c>
      <c r="C450" s="7" t="s">
        <v>1556</v>
      </c>
      <c r="D450" s="7" t="s">
        <v>1557</v>
      </c>
      <c r="E450" s="7" t="s">
        <v>1558</v>
      </c>
      <c r="F450" s="7" t="s">
        <v>17</v>
      </c>
      <c r="G450" s="7" t="s">
        <v>1559</v>
      </c>
      <c r="H450" s="7" t="s">
        <v>1560</v>
      </c>
      <c r="I450" s="7" t="s">
        <v>84</v>
      </c>
      <c r="J450" s="7" t="s">
        <v>85</v>
      </c>
      <c r="K450" s="8" t="n">
        <v>0</v>
      </c>
      <c r="L450" s="7"/>
      <c r="M450" s="8" t="n">
        <v>0</v>
      </c>
      <c r="N450" s="7"/>
      <c r="O450" s="7" t="s">
        <v>1561</v>
      </c>
      <c r="P450" s="7" t="s">
        <v>94</v>
      </c>
      <c r="Q450" s="8" t="s">
        <v>1562</v>
      </c>
      <c r="R450" s="8" t="s">
        <v>808</v>
      </c>
      <c r="S450" s="8" t="s">
        <v>411</v>
      </c>
      <c r="T450" s="8" t="s">
        <v>91</v>
      </c>
      <c r="U450" s="7" t="s">
        <v>87</v>
      </c>
      <c r="V450" s="7" t="s">
        <v>92</v>
      </c>
      <c r="W450" s="7"/>
      <c r="X450" s="7"/>
      <c r="Y450" s="7" t="s">
        <v>112</v>
      </c>
      <c r="Z450" s="8" t="s">
        <v>87</v>
      </c>
      <c r="AA450" s="7"/>
      <c r="AB450" s="7"/>
      <c r="AC450" s="7"/>
      <c r="AD450" s="7"/>
      <c r="AE450" s="8"/>
      <c r="AF450" s="9" t="s">
        <v>1563</v>
      </c>
      <c r="AG450" s="9" t="s">
        <v>680</v>
      </c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 t="s">
        <v>98</v>
      </c>
      <c r="AX450" s="7" t="s">
        <v>98</v>
      </c>
      <c r="AY450" s="7" t="s">
        <v>98</v>
      </c>
      <c r="AZ450" s="7" t="s">
        <v>98</v>
      </c>
      <c r="BA450" s="7" t="s">
        <v>98</v>
      </c>
      <c r="BB450" s="7" t="s">
        <v>98</v>
      </c>
      <c r="BC450" s="7" t="s">
        <v>98</v>
      </c>
      <c r="BD450" s="7" t="n">
        <v>35</v>
      </c>
      <c r="BE450" s="7" t="n">
        <v>35</v>
      </c>
      <c r="BF450" s="7" t="n">
        <v>35</v>
      </c>
      <c r="BG450" s="7" t="s">
        <v>98</v>
      </c>
      <c r="BH450" s="7" t="s">
        <v>98</v>
      </c>
      <c r="BI450" s="7"/>
      <c r="BJ450" s="7"/>
      <c r="BK450" s="7"/>
      <c r="BL450" s="7"/>
      <c r="BM450" s="7" t="s">
        <v>97</v>
      </c>
      <c r="BN450" s="7" t="s">
        <v>97</v>
      </c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6" t="n">
        <f aca="false">SUMIF($AH450:$CH450,35,Base!$B$5:$BB$5)*7*$Z450</f>
        <v>98</v>
      </c>
      <c r="CJ450" s="6" t="n">
        <f aca="false">SUMIF($AH450:$CH450,"PR",Base!$B$5:$BB$5)*7*$Z450</f>
        <v>287</v>
      </c>
      <c r="CK450" s="6"/>
      <c r="CL450" s="6"/>
    </row>
    <row r="451" customFormat="false" ht="13.8" hidden="false" customHeight="false" outlineLevel="0" collapsed="false">
      <c r="A451" s="7" t="s">
        <v>77</v>
      </c>
      <c r="B451" s="7" t="s">
        <v>1382</v>
      </c>
      <c r="C451" s="7" t="s">
        <v>1383</v>
      </c>
      <c r="D451" s="7" t="s">
        <v>1564</v>
      </c>
      <c r="E451" s="7" t="s">
        <v>1565</v>
      </c>
      <c r="F451" s="7" t="s">
        <v>17</v>
      </c>
      <c r="G451" s="7" t="s">
        <v>1566</v>
      </c>
      <c r="H451" s="7" t="s">
        <v>1567</v>
      </c>
      <c r="I451" s="7" t="s">
        <v>84</v>
      </c>
      <c r="J451" s="7" t="s">
        <v>85</v>
      </c>
      <c r="K451" s="8" t="n">
        <v>0</v>
      </c>
      <c r="L451" s="7"/>
      <c r="M451" s="8" t="n">
        <v>0</v>
      </c>
      <c r="N451" s="7" t="s">
        <v>1568</v>
      </c>
      <c r="O451" s="7" t="s">
        <v>1461</v>
      </c>
      <c r="P451" s="7" t="s">
        <v>124</v>
      </c>
      <c r="Q451" s="8" t="s">
        <v>1569</v>
      </c>
      <c r="R451" s="8" t="s">
        <v>1503</v>
      </c>
      <c r="S451" s="8" t="s">
        <v>362</v>
      </c>
      <c r="T451" s="8" t="s">
        <v>109</v>
      </c>
      <c r="U451" s="7" t="s">
        <v>87</v>
      </c>
      <c r="V451" s="7" t="s">
        <v>92</v>
      </c>
      <c r="W451" s="7"/>
      <c r="X451" s="7"/>
      <c r="Y451" s="7" t="s">
        <v>125</v>
      </c>
      <c r="Z451" s="8" t="s">
        <v>94</v>
      </c>
      <c r="AA451" s="7"/>
      <c r="AB451" s="7"/>
      <c r="AC451" s="7"/>
      <c r="AD451" s="7"/>
      <c r="AE451" s="8"/>
      <c r="AF451" s="9" t="s">
        <v>326</v>
      </c>
      <c r="AG451" s="9" t="s">
        <v>1555</v>
      </c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 t="s">
        <v>97</v>
      </c>
      <c r="BN451" s="7" t="s">
        <v>97</v>
      </c>
      <c r="BO451" s="7"/>
      <c r="BP451" s="7"/>
      <c r="BQ451" s="7" t="s">
        <v>98</v>
      </c>
      <c r="BR451" s="7" t="s">
        <v>98</v>
      </c>
      <c r="BS451" s="7" t="s">
        <v>98</v>
      </c>
      <c r="BT451" s="7" t="s">
        <v>98</v>
      </c>
      <c r="BU451" s="7" t="s">
        <v>98</v>
      </c>
      <c r="BV451" s="7" t="s">
        <v>98</v>
      </c>
      <c r="BW451" s="7" t="s">
        <v>98</v>
      </c>
      <c r="BX451" s="7" t="s">
        <v>98</v>
      </c>
      <c r="BY451" s="7" t="s">
        <v>98</v>
      </c>
      <c r="BZ451" s="7" t="s">
        <v>98</v>
      </c>
      <c r="CA451" s="7" t="s">
        <v>98</v>
      </c>
      <c r="CB451" s="7" t="s">
        <v>98</v>
      </c>
      <c r="CC451" s="7" t="s">
        <v>98</v>
      </c>
      <c r="CD451" s="7" t="s">
        <v>98</v>
      </c>
      <c r="CE451" s="7" t="s">
        <v>98</v>
      </c>
      <c r="CF451" s="7" t="s">
        <v>98</v>
      </c>
      <c r="CG451" s="7" t="s">
        <v>98</v>
      </c>
      <c r="CH451" s="7" t="s">
        <v>98</v>
      </c>
      <c r="CI451" s="6" t="n">
        <f aca="false">SUMIF($AH451:$CH451,35,Base!$B$5:$BB$5)*7*$Z451</f>
        <v>0</v>
      </c>
      <c r="CJ451" s="6" t="n">
        <f aca="false">SUMIF($AH451:$CH451,"PR",Base!$B$5:$BB$5)*7*$Z451</f>
        <v>1204</v>
      </c>
      <c r="CK451" s="6"/>
      <c r="CL451" s="6"/>
    </row>
    <row r="452" customFormat="false" ht="13.8" hidden="false" customHeight="false" outlineLevel="0" collapsed="false">
      <c r="A452" s="7" t="s">
        <v>77</v>
      </c>
      <c r="B452" s="7" t="s">
        <v>1382</v>
      </c>
      <c r="C452" s="7" t="s">
        <v>1383</v>
      </c>
      <c r="D452" s="7" t="s">
        <v>1564</v>
      </c>
      <c r="E452" s="7" t="s">
        <v>1565</v>
      </c>
      <c r="F452" s="7" t="s">
        <v>17</v>
      </c>
      <c r="G452" s="7" t="s">
        <v>1566</v>
      </c>
      <c r="H452" s="7" t="s">
        <v>1567</v>
      </c>
      <c r="I452" s="7" t="s">
        <v>84</v>
      </c>
      <c r="J452" s="7" t="s">
        <v>85</v>
      </c>
      <c r="K452" s="8" t="n">
        <v>0</v>
      </c>
      <c r="L452" s="7"/>
      <c r="M452" s="8" t="n">
        <v>0</v>
      </c>
      <c r="N452" s="7" t="s">
        <v>1568</v>
      </c>
      <c r="O452" s="7" t="s">
        <v>1461</v>
      </c>
      <c r="P452" s="7" t="s">
        <v>124</v>
      </c>
      <c r="Q452" s="8" t="s">
        <v>1569</v>
      </c>
      <c r="R452" s="8" t="s">
        <v>1503</v>
      </c>
      <c r="S452" s="8" t="s">
        <v>362</v>
      </c>
      <c r="T452" s="8" t="s">
        <v>109</v>
      </c>
      <c r="U452" s="7" t="s">
        <v>87</v>
      </c>
      <c r="V452" s="7" t="s">
        <v>92</v>
      </c>
      <c r="W452" s="7"/>
      <c r="X452" s="7"/>
      <c r="Y452" s="7" t="s">
        <v>93</v>
      </c>
      <c r="Z452" s="8" t="s">
        <v>127</v>
      </c>
      <c r="AA452" s="7"/>
      <c r="AB452" s="7"/>
      <c r="AC452" s="7"/>
      <c r="AD452" s="7"/>
      <c r="AE452" s="8"/>
      <c r="AF452" s="9" t="s">
        <v>326</v>
      </c>
      <c r="AG452" s="9" t="s">
        <v>1555</v>
      </c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 t="s">
        <v>97</v>
      </c>
      <c r="BN452" s="7" t="s">
        <v>97</v>
      </c>
      <c r="BO452" s="7"/>
      <c r="BP452" s="7"/>
      <c r="BQ452" s="7" t="s">
        <v>98</v>
      </c>
      <c r="BR452" s="7" t="s">
        <v>98</v>
      </c>
      <c r="BS452" s="7" t="s">
        <v>98</v>
      </c>
      <c r="BT452" s="7" t="s">
        <v>98</v>
      </c>
      <c r="BU452" s="7" t="s">
        <v>98</v>
      </c>
      <c r="BV452" s="7" t="s">
        <v>98</v>
      </c>
      <c r="BW452" s="7" t="s">
        <v>98</v>
      </c>
      <c r="BX452" s="7" t="s">
        <v>98</v>
      </c>
      <c r="BY452" s="7" t="s">
        <v>98</v>
      </c>
      <c r="BZ452" s="7" t="s">
        <v>98</v>
      </c>
      <c r="CA452" s="7" t="s">
        <v>98</v>
      </c>
      <c r="CB452" s="7" t="s">
        <v>98</v>
      </c>
      <c r="CC452" s="7" t="s">
        <v>98</v>
      </c>
      <c r="CD452" s="7" t="s">
        <v>98</v>
      </c>
      <c r="CE452" s="7" t="s">
        <v>98</v>
      </c>
      <c r="CF452" s="7" t="s">
        <v>98</v>
      </c>
      <c r="CG452" s="7" t="s">
        <v>98</v>
      </c>
      <c r="CH452" s="7" t="s">
        <v>98</v>
      </c>
      <c r="CI452" s="6" t="n">
        <f aca="false">SUMIF($AH452:$CH452,35,Base!$B$5:$BB$5)*7*$Z452</f>
        <v>0</v>
      </c>
      <c r="CJ452" s="6" t="n">
        <f aca="false">SUMIF($AH452:$CH452,"PR",Base!$B$5:$BB$5)*7*$Z452</f>
        <v>2408</v>
      </c>
      <c r="CK452" s="6"/>
      <c r="CL452" s="6"/>
    </row>
    <row r="453" customFormat="false" ht="13.8" hidden="false" customHeight="false" outlineLevel="0" collapsed="false">
      <c r="A453" s="7" t="s">
        <v>77</v>
      </c>
      <c r="B453" s="7" t="s">
        <v>1382</v>
      </c>
      <c r="C453" s="7" t="s">
        <v>1383</v>
      </c>
      <c r="D453" s="7" t="s">
        <v>1564</v>
      </c>
      <c r="E453" s="7" t="s">
        <v>1565</v>
      </c>
      <c r="F453" s="7" t="s">
        <v>17</v>
      </c>
      <c r="G453" s="7" t="s">
        <v>1566</v>
      </c>
      <c r="H453" s="7" t="s">
        <v>1567</v>
      </c>
      <c r="I453" s="7" t="s">
        <v>84</v>
      </c>
      <c r="J453" s="7" t="s">
        <v>85</v>
      </c>
      <c r="K453" s="8" t="n">
        <v>0</v>
      </c>
      <c r="L453" s="7"/>
      <c r="M453" s="8" t="n">
        <v>0</v>
      </c>
      <c r="N453" s="7" t="s">
        <v>1568</v>
      </c>
      <c r="O453" s="7" t="s">
        <v>1461</v>
      </c>
      <c r="P453" s="7" t="s">
        <v>124</v>
      </c>
      <c r="Q453" s="8" t="s">
        <v>1569</v>
      </c>
      <c r="R453" s="8" t="s">
        <v>1503</v>
      </c>
      <c r="S453" s="8" t="s">
        <v>362</v>
      </c>
      <c r="T453" s="8" t="s">
        <v>109</v>
      </c>
      <c r="U453" s="7" t="s">
        <v>87</v>
      </c>
      <c r="V453" s="7" t="s">
        <v>92</v>
      </c>
      <c r="W453" s="7"/>
      <c r="X453" s="7"/>
      <c r="Y453" s="7" t="s">
        <v>101</v>
      </c>
      <c r="Z453" s="8" t="s">
        <v>94</v>
      </c>
      <c r="AA453" s="7"/>
      <c r="AB453" s="7"/>
      <c r="AC453" s="7"/>
      <c r="AD453" s="7"/>
      <c r="AE453" s="8"/>
      <c r="AF453" s="9" t="s">
        <v>326</v>
      </c>
      <c r="AG453" s="9" t="s">
        <v>1555</v>
      </c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 t="s">
        <v>97</v>
      </c>
      <c r="BN453" s="7" t="s">
        <v>97</v>
      </c>
      <c r="BO453" s="7"/>
      <c r="BP453" s="7"/>
      <c r="BQ453" s="7" t="s">
        <v>98</v>
      </c>
      <c r="BR453" s="7" t="s">
        <v>98</v>
      </c>
      <c r="BS453" s="7" t="s">
        <v>98</v>
      </c>
      <c r="BT453" s="7" t="s">
        <v>98</v>
      </c>
      <c r="BU453" s="7" t="s">
        <v>98</v>
      </c>
      <c r="BV453" s="7" t="s">
        <v>98</v>
      </c>
      <c r="BW453" s="7" t="s">
        <v>98</v>
      </c>
      <c r="BX453" s="7" t="s">
        <v>98</v>
      </c>
      <c r="BY453" s="7" t="s">
        <v>98</v>
      </c>
      <c r="BZ453" s="7" t="s">
        <v>98</v>
      </c>
      <c r="CA453" s="7" t="s">
        <v>98</v>
      </c>
      <c r="CB453" s="7" t="s">
        <v>98</v>
      </c>
      <c r="CC453" s="7" t="s">
        <v>98</v>
      </c>
      <c r="CD453" s="7" t="s">
        <v>98</v>
      </c>
      <c r="CE453" s="7" t="s">
        <v>98</v>
      </c>
      <c r="CF453" s="7" t="s">
        <v>98</v>
      </c>
      <c r="CG453" s="7" t="s">
        <v>98</v>
      </c>
      <c r="CH453" s="7" t="s">
        <v>98</v>
      </c>
      <c r="CI453" s="6" t="n">
        <f aca="false">SUMIF($AH453:$CH453,35,Base!$B$5:$BB$5)*7*$Z453</f>
        <v>0</v>
      </c>
      <c r="CJ453" s="6" t="n">
        <f aca="false">SUMIF($AH453:$CH453,"PR",Base!$B$5:$BB$5)*7*$Z453</f>
        <v>1204</v>
      </c>
      <c r="CK453" s="6"/>
      <c r="CL453" s="6"/>
    </row>
    <row r="454" customFormat="false" ht="13.8" hidden="false" customHeight="false" outlineLevel="0" collapsed="false">
      <c r="A454" s="7" t="s">
        <v>77</v>
      </c>
      <c r="B454" s="7" t="s">
        <v>1382</v>
      </c>
      <c r="C454" s="7" t="s">
        <v>1383</v>
      </c>
      <c r="D454" s="7" t="s">
        <v>1564</v>
      </c>
      <c r="E454" s="7" t="s">
        <v>1565</v>
      </c>
      <c r="F454" s="7" t="s">
        <v>17</v>
      </c>
      <c r="G454" s="7" t="s">
        <v>1566</v>
      </c>
      <c r="H454" s="7" t="s">
        <v>1567</v>
      </c>
      <c r="I454" s="7" t="s">
        <v>84</v>
      </c>
      <c r="J454" s="7" t="s">
        <v>85</v>
      </c>
      <c r="K454" s="8" t="n">
        <v>0</v>
      </c>
      <c r="L454" s="7"/>
      <c r="M454" s="8" t="n">
        <v>0</v>
      </c>
      <c r="N454" s="7" t="s">
        <v>1568</v>
      </c>
      <c r="O454" s="7" t="s">
        <v>1461</v>
      </c>
      <c r="P454" s="7" t="s">
        <v>124</v>
      </c>
      <c r="Q454" s="8" t="s">
        <v>1569</v>
      </c>
      <c r="R454" s="8" t="s">
        <v>1503</v>
      </c>
      <c r="S454" s="8" t="s">
        <v>362</v>
      </c>
      <c r="T454" s="8" t="s">
        <v>109</v>
      </c>
      <c r="U454" s="7" t="s">
        <v>87</v>
      </c>
      <c r="V454" s="7" t="s">
        <v>92</v>
      </c>
      <c r="W454" s="7"/>
      <c r="X454" s="7"/>
      <c r="Y454" s="7" t="s">
        <v>112</v>
      </c>
      <c r="Z454" s="8" t="s">
        <v>127</v>
      </c>
      <c r="AA454" s="7"/>
      <c r="AB454" s="7"/>
      <c r="AC454" s="7"/>
      <c r="AD454" s="7"/>
      <c r="AE454" s="8"/>
      <c r="AF454" s="9" t="s">
        <v>326</v>
      </c>
      <c r="AG454" s="9" t="s">
        <v>1555</v>
      </c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 t="s">
        <v>97</v>
      </c>
      <c r="BN454" s="7" t="s">
        <v>97</v>
      </c>
      <c r="BO454" s="7"/>
      <c r="BP454" s="7"/>
      <c r="BQ454" s="7" t="s">
        <v>98</v>
      </c>
      <c r="BR454" s="7" t="s">
        <v>98</v>
      </c>
      <c r="BS454" s="7" t="s">
        <v>98</v>
      </c>
      <c r="BT454" s="7" t="s">
        <v>98</v>
      </c>
      <c r="BU454" s="7" t="s">
        <v>98</v>
      </c>
      <c r="BV454" s="7" t="s">
        <v>98</v>
      </c>
      <c r="BW454" s="7" t="s">
        <v>98</v>
      </c>
      <c r="BX454" s="7" t="s">
        <v>98</v>
      </c>
      <c r="BY454" s="7" t="s">
        <v>98</v>
      </c>
      <c r="BZ454" s="7" t="s">
        <v>98</v>
      </c>
      <c r="CA454" s="7" t="s">
        <v>98</v>
      </c>
      <c r="CB454" s="7" t="s">
        <v>98</v>
      </c>
      <c r="CC454" s="7" t="s">
        <v>98</v>
      </c>
      <c r="CD454" s="7" t="s">
        <v>98</v>
      </c>
      <c r="CE454" s="7" t="s">
        <v>98</v>
      </c>
      <c r="CF454" s="7" t="s">
        <v>98</v>
      </c>
      <c r="CG454" s="7" t="s">
        <v>98</v>
      </c>
      <c r="CH454" s="7" t="s">
        <v>98</v>
      </c>
      <c r="CI454" s="6" t="n">
        <f aca="false">SUMIF($AH454:$CH454,35,Base!$B$5:$BB$5)*7*$Z454</f>
        <v>0</v>
      </c>
      <c r="CJ454" s="6" t="n">
        <f aca="false">SUMIF($AH454:$CH454,"PR",Base!$B$5:$BB$5)*7*$Z454</f>
        <v>2408</v>
      </c>
      <c r="CK454" s="6"/>
      <c r="CL454" s="6"/>
    </row>
    <row r="455" customFormat="false" ht="13.8" hidden="false" customHeight="false" outlineLevel="0" collapsed="false">
      <c r="A455" s="7" t="s">
        <v>77</v>
      </c>
      <c r="B455" s="7" t="s">
        <v>1382</v>
      </c>
      <c r="C455" s="7" t="s">
        <v>1383</v>
      </c>
      <c r="D455" s="7" t="s">
        <v>1564</v>
      </c>
      <c r="E455" s="7" t="s">
        <v>1565</v>
      </c>
      <c r="F455" s="7" t="s">
        <v>17</v>
      </c>
      <c r="G455" s="7" t="s">
        <v>1566</v>
      </c>
      <c r="H455" s="7" t="s">
        <v>1567</v>
      </c>
      <c r="I455" s="7" t="s">
        <v>84</v>
      </c>
      <c r="J455" s="7" t="s">
        <v>85</v>
      </c>
      <c r="K455" s="8" t="n">
        <v>0</v>
      </c>
      <c r="L455" s="7"/>
      <c r="M455" s="8" t="n">
        <v>0</v>
      </c>
      <c r="N455" s="7" t="s">
        <v>1568</v>
      </c>
      <c r="O455" s="7" t="s">
        <v>1461</v>
      </c>
      <c r="P455" s="7" t="s">
        <v>124</v>
      </c>
      <c r="Q455" s="8" t="s">
        <v>1569</v>
      </c>
      <c r="R455" s="8" t="s">
        <v>1503</v>
      </c>
      <c r="S455" s="8" t="s">
        <v>362</v>
      </c>
      <c r="T455" s="8" t="s">
        <v>109</v>
      </c>
      <c r="U455" s="7" t="s">
        <v>87</v>
      </c>
      <c r="V455" s="7" t="s">
        <v>92</v>
      </c>
      <c r="W455" s="7"/>
      <c r="X455" s="7"/>
      <c r="Y455" s="7" t="s">
        <v>102</v>
      </c>
      <c r="Z455" s="8" t="s">
        <v>127</v>
      </c>
      <c r="AA455" s="7"/>
      <c r="AB455" s="7"/>
      <c r="AC455" s="7"/>
      <c r="AD455" s="7"/>
      <c r="AE455" s="8"/>
      <c r="AF455" s="9" t="s">
        <v>326</v>
      </c>
      <c r="AG455" s="9" t="s">
        <v>1555</v>
      </c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 t="s">
        <v>97</v>
      </c>
      <c r="BN455" s="7" t="s">
        <v>97</v>
      </c>
      <c r="BO455" s="7"/>
      <c r="BP455" s="7"/>
      <c r="BQ455" s="7" t="s">
        <v>98</v>
      </c>
      <c r="BR455" s="7" t="s">
        <v>98</v>
      </c>
      <c r="BS455" s="7" t="s">
        <v>98</v>
      </c>
      <c r="BT455" s="7" t="s">
        <v>98</v>
      </c>
      <c r="BU455" s="7" t="s">
        <v>98</v>
      </c>
      <c r="BV455" s="7" t="s">
        <v>98</v>
      </c>
      <c r="BW455" s="7" t="s">
        <v>98</v>
      </c>
      <c r="BX455" s="7" t="s">
        <v>98</v>
      </c>
      <c r="BY455" s="7" t="s">
        <v>98</v>
      </c>
      <c r="BZ455" s="7" t="s">
        <v>98</v>
      </c>
      <c r="CA455" s="7" t="s">
        <v>98</v>
      </c>
      <c r="CB455" s="7" t="s">
        <v>98</v>
      </c>
      <c r="CC455" s="7" t="s">
        <v>98</v>
      </c>
      <c r="CD455" s="7" t="s">
        <v>98</v>
      </c>
      <c r="CE455" s="7" t="s">
        <v>98</v>
      </c>
      <c r="CF455" s="7" t="s">
        <v>98</v>
      </c>
      <c r="CG455" s="7" t="s">
        <v>98</v>
      </c>
      <c r="CH455" s="7" t="s">
        <v>98</v>
      </c>
      <c r="CI455" s="6" t="n">
        <f aca="false">SUMIF($AH455:$CH455,35,Base!$B$5:$BB$5)*7*$Z455</f>
        <v>0</v>
      </c>
      <c r="CJ455" s="6" t="n">
        <f aca="false">SUMIF($AH455:$CH455,"PR",Base!$B$5:$BB$5)*7*$Z455</f>
        <v>2408</v>
      </c>
      <c r="CK455" s="6"/>
      <c r="CL455" s="6"/>
    </row>
    <row r="456" customFormat="false" ht="13.8" hidden="false" customHeight="false" outlineLevel="0" collapsed="false">
      <c r="A456" s="7" t="s">
        <v>77</v>
      </c>
      <c r="B456" s="7" t="s">
        <v>1382</v>
      </c>
      <c r="C456" s="7" t="s">
        <v>1383</v>
      </c>
      <c r="D456" s="7" t="s">
        <v>1570</v>
      </c>
      <c r="E456" s="7" t="s">
        <v>717</v>
      </c>
      <c r="F456" s="7" t="s">
        <v>17</v>
      </c>
      <c r="G456" s="7" t="s">
        <v>1571</v>
      </c>
      <c r="H456" s="7" t="s">
        <v>1572</v>
      </c>
      <c r="I456" s="7" t="s">
        <v>84</v>
      </c>
      <c r="J456" s="7" t="s">
        <v>85</v>
      </c>
      <c r="K456" s="8" t="n">
        <v>0</v>
      </c>
      <c r="L456" s="7"/>
      <c r="M456" s="8" t="n">
        <v>0</v>
      </c>
      <c r="N456" s="7" t="s">
        <v>1573</v>
      </c>
      <c r="O456" s="7" t="s">
        <v>1470</v>
      </c>
      <c r="P456" s="7" t="s">
        <v>124</v>
      </c>
      <c r="Q456" s="8" t="s">
        <v>1574</v>
      </c>
      <c r="R456" s="8" t="s">
        <v>1575</v>
      </c>
      <c r="S456" s="8" t="s">
        <v>325</v>
      </c>
      <c r="T456" s="8" t="s">
        <v>242</v>
      </c>
      <c r="U456" s="7" t="s">
        <v>87</v>
      </c>
      <c r="V456" s="7" t="s">
        <v>92</v>
      </c>
      <c r="W456" s="7"/>
      <c r="X456" s="7"/>
      <c r="Y456" s="7" t="s">
        <v>125</v>
      </c>
      <c r="Z456" s="8" t="s">
        <v>94</v>
      </c>
      <c r="AA456" s="7"/>
      <c r="AB456" s="7"/>
      <c r="AC456" s="7"/>
      <c r="AD456" s="7"/>
      <c r="AE456" s="8"/>
      <c r="AF456" s="9" t="s">
        <v>326</v>
      </c>
      <c r="AG456" s="9" t="s">
        <v>1215</v>
      </c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 t="s">
        <v>97</v>
      </c>
      <c r="BN456" s="7" t="s">
        <v>97</v>
      </c>
      <c r="BO456" s="7"/>
      <c r="BP456" s="7"/>
      <c r="BQ456" s="7" t="s">
        <v>98</v>
      </c>
      <c r="BR456" s="7" t="s">
        <v>98</v>
      </c>
      <c r="BS456" s="7" t="s">
        <v>98</v>
      </c>
      <c r="BT456" s="7" t="s">
        <v>98</v>
      </c>
      <c r="BU456" s="7" t="s">
        <v>98</v>
      </c>
      <c r="BV456" s="7" t="s">
        <v>98</v>
      </c>
      <c r="BW456" s="7" t="s">
        <v>98</v>
      </c>
      <c r="BX456" s="7" t="s">
        <v>98</v>
      </c>
      <c r="BY456" s="7" t="s">
        <v>98</v>
      </c>
      <c r="BZ456" s="7" t="s">
        <v>98</v>
      </c>
      <c r="CA456" s="7" t="s">
        <v>98</v>
      </c>
      <c r="CB456" s="7" t="s">
        <v>98</v>
      </c>
      <c r="CC456" s="7" t="s">
        <v>98</v>
      </c>
      <c r="CD456" s="7" t="s">
        <v>98</v>
      </c>
      <c r="CE456" s="7" t="s">
        <v>98</v>
      </c>
      <c r="CF456" s="7" t="s">
        <v>98</v>
      </c>
      <c r="CG456" s="7" t="s">
        <v>98</v>
      </c>
      <c r="CH456" s="7" t="s">
        <v>98</v>
      </c>
      <c r="CI456" s="6" t="n">
        <f aca="false">SUMIF($AH456:$CH456,35,Base!$B$5:$BB$5)*7*$Z456</f>
        <v>0</v>
      </c>
      <c r="CJ456" s="6" t="n">
        <f aca="false">SUMIF($AH456:$CH456,"PR",Base!$B$5:$BB$5)*7*$Z456</f>
        <v>1204</v>
      </c>
      <c r="CK456" s="6"/>
      <c r="CL456" s="6"/>
    </row>
    <row r="457" customFormat="false" ht="13.8" hidden="false" customHeight="false" outlineLevel="0" collapsed="false">
      <c r="A457" s="7" t="s">
        <v>77</v>
      </c>
      <c r="B457" s="7" t="s">
        <v>1382</v>
      </c>
      <c r="C457" s="7" t="s">
        <v>1383</v>
      </c>
      <c r="D457" s="7" t="s">
        <v>1570</v>
      </c>
      <c r="E457" s="7" t="s">
        <v>717</v>
      </c>
      <c r="F457" s="7" t="s">
        <v>17</v>
      </c>
      <c r="G457" s="7" t="s">
        <v>1571</v>
      </c>
      <c r="H457" s="7" t="s">
        <v>1572</v>
      </c>
      <c r="I457" s="7" t="s">
        <v>84</v>
      </c>
      <c r="J457" s="7" t="s">
        <v>85</v>
      </c>
      <c r="K457" s="8" t="n">
        <v>0</v>
      </c>
      <c r="L457" s="7"/>
      <c r="M457" s="8" t="n">
        <v>0</v>
      </c>
      <c r="N457" s="7" t="s">
        <v>1573</v>
      </c>
      <c r="O457" s="7" t="s">
        <v>1470</v>
      </c>
      <c r="P457" s="7" t="s">
        <v>124</v>
      </c>
      <c r="Q457" s="8" t="s">
        <v>1574</v>
      </c>
      <c r="R457" s="8" t="s">
        <v>1575</v>
      </c>
      <c r="S457" s="8" t="s">
        <v>325</v>
      </c>
      <c r="T457" s="8" t="s">
        <v>242</v>
      </c>
      <c r="U457" s="7" t="s">
        <v>87</v>
      </c>
      <c r="V457" s="7" t="s">
        <v>92</v>
      </c>
      <c r="W457" s="7"/>
      <c r="X457" s="7"/>
      <c r="Y457" s="7" t="s">
        <v>93</v>
      </c>
      <c r="Z457" s="8" t="s">
        <v>127</v>
      </c>
      <c r="AA457" s="7"/>
      <c r="AB457" s="7"/>
      <c r="AC457" s="7"/>
      <c r="AD457" s="7"/>
      <c r="AE457" s="8"/>
      <c r="AF457" s="9" t="s">
        <v>326</v>
      </c>
      <c r="AG457" s="9" t="s">
        <v>1215</v>
      </c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 t="s">
        <v>97</v>
      </c>
      <c r="BN457" s="7" t="s">
        <v>97</v>
      </c>
      <c r="BO457" s="7"/>
      <c r="BP457" s="7"/>
      <c r="BQ457" s="7" t="s">
        <v>98</v>
      </c>
      <c r="BR457" s="7" t="s">
        <v>98</v>
      </c>
      <c r="BS457" s="7" t="s">
        <v>98</v>
      </c>
      <c r="BT457" s="7" t="s">
        <v>98</v>
      </c>
      <c r="BU457" s="7" t="s">
        <v>98</v>
      </c>
      <c r="BV457" s="7" t="s">
        <v>98</v>
      </c>
      <c r="BW457" s="7" t="s">
        <v>98</v>
      </c>
      <c r="BX457" s="7" t="s">
        <v>98</v>
      </c>
      <c r="BY457" s="7" t="s">
        <v>98</v>
      </c>
      <c r="BZ457" s="7" t="s">
        <v>98</v>
      </c>
      <c r="CA457" s="7" t="s">
        <v>98</v>
      </c>
      <c r="CB457" s="7" t="s">
        <v>98</v>
      </c>
      <c r="CC457" s="7" t="s">
        <v>98</v>
      </c>
      <c r="CD457" s="7" t="s">
        <v>98</v>
      </c>
      <c r="CE457" s="7" t="s">
        <v>98</v>
      </c>
      <c r="CF457" s="7" t="s">
        <v>98</v>
      </c>
      <c r="CG457" s="7" t="s">
        <v>98</v>
      </c>
      <c r="CH457" s="7" t="s">
        <v>98</v>
      </c>
      <c r="CI457" s="6" t="n">
        <f aca="false">SUMIF($AH457:$CH457,35,Base!$B$5:$BB$5)*7*$Z457</f>
        <v>0</v>
      </c>
      <c r="CJ457" s="6" t="n">
        <f aca="false">SUMIF($AH457:$CH457,"PR",Base!$B$5:$BB$5)*7*$Z457</f>
        <v>2408</v>
      </c>
      <c r="CK457" s="6"/>
      <c r="CL457" s="6"/>
    </row>
    <row r="458" customFormat="false" ht="13.8" hidden="false" customHeight="false" outlineLevel="0" collapsed="false">
      <c r="A458" s="7" t="s">
        <v>77</v>
      </c>
      <c r="B458" s="7" t="s">
        <v>1382</v>
      </c>
      <c r="C458" s="7" t="s">
        <v>1383</v>
      </c>
      <c r="D458" s="7" t="s">
        <v>1570</v>
      </c>
      <c r="E458" s="7" t="s">
        <v>717</v>
      </c>
      <c r="F458" s="7" t="s">
        <v>17</v>
      </c>
      <c r="G458" s="7" t="s">
        <v>1571</v>
      </c>
      <c r="H458" s="7" t="s">
        <v>1572</v>
      </c>
      <c r="I458" s="7" t="s">
        <v>84</v>
      </c>
      <c r="J458" s="7" t="s">
        <v>85</v>
      </c>
      <c r="K458" s="8" t="n">
        <v>0</v>
      </c>
      <c r="L458" s="7"/>
      <c r="M458" s="8" t="n">
        <v>0</v>
      </c>
      <c r="N458" s="7" t="s">
        <v>1573</v>
      </c>
      <c r="O458" s="7" t="s">
        <v>1470</v>
      </c>
      <c r="P458" s="7" t="s">
        <v>124</v>
      </c>
      <c r="Q458" s="8" t="s">
        <v>1574</v>
      </c>
      <c r="R458" s="8" t="s">
        <v>1575</v>
      </c>
      <c r="S458" s="8" t="s">
        <v>325</v>
      </c>
      <c r="T458" s="8" t="s">
        <v>242</v>
      </c>
      <c r="U458" s="7" t="s">
        <v>87</v>
      </c>
      <c r="V458" s="7" t="s">
        <v>92</v>
      </c>
      <c r="W458" s="7"/>
      <c r="X458" s="7"/>
      <c r="Y458" s="7" t="s">
        <v>101</v>
      </c>
      <c r="Z458" s="8" t="s">
        <v>94</v>
      </c>
      <c r="AA458" s="7"/>
      <c r="AB458" s="7"/>
      <c r="AC458" s="7"/>
      <c r="AD458" s="7"/>
      <c r="AE458" s="8"/>
      <c r="AF458" s="9" t="s">
        <v>326</v>
      </c>
      <c r="AG458" s="9" t="s">
        <v>1215</v>
      </c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 t="s">
        <v>97</v>
      </c>
      <c r="BN458" s="7" t="s">
        <v>97</v>
      </c>
      <c r="BO458" s="7"/>
      <c r="BP458" s="7"/>
      <c r="BQ458" s="7" t="s">
        <v>98</v>
      </c>
      <c r="BR458" s="7" t="s">
        <v>98</v>
      </c>
      <c r="BS458" s="7" t="s">
        <v>98</v>
      </c>
      <c r="BT458" s="7" t="s">
        <v>98</v>
      </c>
      <c r="BU458" s="7" t="s">
        <v>98</v>
      </c>
      <c r="BV458" s="7" t="s">
        <v>98</v>
      </c>
      <c r="BW458" s="7" t="s">
        <v>98</v>
      </c>
      <c r="BX458" s="7" t="s">
        <v>98</v>
      </c>
      <c r="BY458" s="7" t="s">
        <v>98</v>
      </c>
      <c r="BZ458" s="7" t="s">
        <v>98</v>
      </c>
      <c r="CA458" s="7" t="s">
        <v>98</v>
      </c>
      <c r="CB458" s="7" t="s">
        <v>98</v>
      </c>
      <c r="CC458" s="7" t="s">
        <v>98</v>
      </c>
      <c r="CD458" s="7" t="s">
        <v>98</v>
      </c>
      <c r="CE458" s="7" t="s">
        <v>98</v>
      </c>
      <c r="CF458" s="7" t="s">
        <v>98</v>
      </c>
      <c r="CG458" s="7" t="s">
        <v>98</v>
      </c>
      <c r="CH458" s="7" t="s">
        <v>98</v>
      </c>
      <c r="CI458" s="6" t="n">
        <f aca="false">SUMIF($AH458:$CH458,35,Base!$B$5:$BB$5)*7*$Z458</f>
        <v>0</v>
      </c>
      <c r="CJ458" s="6" t="n">
        <f aca="false">SUMIF($AH458:$CH458,"PR",Base!$B$5:$BB$5)*7*$Z458</f>
        <v>1204</v>
      </c>
      <c r="CK458" s="6"/>
      <c r="CL458" s="6"/>
    </row>
    <row r="459" customFormat="false" ht="13.8" hidden="false" customHeight="false" outlineLevel="0" collapsed="false">
      <c r="A459" s="7" t="s">
        <v>77</v>
      </c>
      <c r="B459" s="7" t="s">
        <v>1382</v>
      </c>
      <c r="C459" s="7" t="s">
        <v>1383</v>
      </c>
      <c r="D459" s="7" t="s">
        <v>1570</v>
      </c>
      <c r="E459" s="7" t="s">
        <v>717</v>
      </c>
      <c r="F459" s="7" t="s">
        <v>17</v>
      </c>
      <c r="G459" s="7" t="s">
        <v>1571</v>
      </c>
      <c r="H459" s="7" t="s">
        <v>1572</v>
      </c>
      <c r="I459" s="7" t="s">
        <v>84</v>
      </c>
      <c r="J459" s="7" t="s">
        <v>85</v>
      </c>
      <c r="K459" s="8" t="n">
        <v>0</v>
      </c>
      <c r="L459" s="7"/>
      <c r="M459" s="8" t="n">
        <v>0</v>
      </c>
      <c r="N459" s="7" t="s">
        <v>1573</v>
      </c>
      <c r="O459" s="7" t="s">
        <v>1470</v>
      </c>
      <c r="P459" s="7" t="s">
        <v>124</v>
      </c>
      <c r="Q459" s="8" t="s">
        <v>1574</v>
      </c>
      <c r="R459" s="8" t="s">
        <v>1575</v>
      </c>
      <c r="S459" s="8" t="s">
        <v>325</v>
      </c>
      <c r="T459" s="8" t="s">
        <v>242</v>
      </c>
      <c r="U459" s="7" t="s">
        <v>87</v>
      </c>
      <c r="V459" s="7" t="s">
        <v>92</v>
      </c>
      <c r="W459" s="7"/>
      <c r="X459" s="7"/>
      <c r="Y459" s="7" t="s">
        <v>112</v>
      </c>
      <c r="Z459" s="8" t="s">
        <v>94</v>
      </c>
      <c r="AA459" s="7"/>
      <c r="AB459" s="7"/>
      <c r="AC459" s="7"/>
      <c r="AD459" s="7"/>
      <c r="AE459" s="8"/>
      <c r="AF459" s="9" t="s">
        <v>326</v>
      </c>
      <c r="AG459" s="9" t="s">
        <v>1215</v>
      </c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 t="s">
        <v>97</v>
      </c>
      <c r="BN459" s="7" t="s">
        <v>97</v>
      </c>
      <c r="BO459" s="7"/>
      <c r="BP459" s="7"/>
      <c r="BQ459" s="7" t="s">
        <v>98</v>
      </c>
      <c r="BR459" s="7" t="s">
        <v>98</v>
      </c>
      <c r="BS459" s="7" t="s">
        <v>98</v>
      </c>
      <c r="BT459" s="7" t="s">
        <v>98</v>
      </c>
      <c r="BU459" s="7" t="s">
        <v>98</v>
      </c>
      <c r="BV459" s="7" t="s">
        <v>98</v>
      </c>
      <c r="BW459" s="7" t="s">
        <v>98</v>
      </c>
      <c r="BX459" s="7" t="s">
        <v>98</v>
      </c>
      <c r="BY459" s="7" t="s">
        <v>98</v>
      </c>
      <c r="BZ459" s="7" t="s">
        <v>98</v>
      </c>
      <c r="CA459" s="7" t="s">
        <v>98</v>
      </c>
      <c r="CB459" s="7" t="s">
        <v>98</v>
      </c>
      <c r="CC459" s="7" t="s">
        <v>98</v>
      </c>
      <c r="CD459" s="7" t="s">
        <v>98</v>
      </c>
      <c r="CE459" s="7" t="s">
        <v>98</v>
      </c>
      <c r="CF459" s="7" t="s">
        <v>98</v>
      </c>
      <c r="CG459" s="7" t="s">
        <v>98</v>
      </c>
      <c r="CH459" s="7" t="s">
        <v>98</v>
      </c>
      <c r="CI459" s="6" t="n">
        <f aca="false">SUMIF($AH459:$CH459,35,Base!$B$5:$BB$5)*7*$Z459</f>
        <v>0</v>
      </c>
      <c r="CJ459" s="6" t="n">
        <f aca="false">SUMIF($AH459:$CH459,"PR",Base!$B$5:$BB$5)*7*$Z459</f>
        <v>1204</v>
      </c>
      <c r="CK459" s="6"/>
      <c r="CL459" s="6"/>
    </row>
    <row r="460" customFormat="false" ht="13.8" hidden="false" customHeight="false" outlineLevel="0" collapsed="false">
      <c r="A460" s="7" t="s">
        <v>77</v>
      </c>
      <c r="B460" s="7" t="s">
        <v>1382</v>
      </c>
      <c r="C460" s="7" t="s">
        <v>1383</v>
      </c>
      <c r="D460" s="7" t="s">
        <v>1570</v>
      </c>
      <c r="E460" s="7" t="s">
        <v>717</v>
      </c>
      <c r="F460" s="7" t="s">
        <v>17</v>
      </c>
      <c r="G460" s="7" t="s">
        <v>1571</v>
      </c>
      <c r="H460" s="7" t="s">
        <v>1572</v>
      </c>
      <c r="I460" s="7" t="s">
        <v>84</v>
      </c>
      <c r="J460" s="7" t="s">
        <v>85</v>
      </c>
      <c r="K460" s="8" t="n">
        <v>0</v>
      </c>
      <c r="L460" s="7"/>
      <c r="M460" s="8" t="n">
        <v>0</v>
      </c>
      <c r="N460" s="7" t="s">
        <v>1573</v>
      </c>
      <c r="O460" s="7" t="s">
        <v>1470</v>
      </c>
      <c r="P460" s="7" t="s">
        <v>124</v>
      </c>
      <c r="Q460" s="8" t="s">
        <v>1574</v>
      </c>
      <c r="R460" s="8" t="s">
        <v>1575</v>
      </c>
      <c r="S460" s="8" t="s">
        <v>325</v>
      </c>
      <c r="T460" s="8" t="s">
        <v>242</v>
      </c>
      <c r="U460" s="7" t="s">
        <v>87</v>
      </c>
      <c r="V460" s="7" t="s">
        <v>92</v>
      </c>
      <c r="W460" s="7"/>
      <c r="X460" s="7"/>
      <c r="Y460" s="7" t="s">
        <v>102</v>
      </c>
      <c r="Z460" s="8" t="s">
        <v>94</v>
      </c>
      <c r="AA460" s="7"/>
      <c r="AB460" s="7"/>
      <c r="AC460" s="7"/>
      <c r="AD460" s="7"/>
      <c r="AE460" s="8"/>
      <c r="AF460" s="9" t="s">
        <v>326</v>
      </c>
      <c r="AG460" s="9" t="s">
        <v>1215</v>
      </c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 t="s">
        <v>97</v>
      </c>
      <c r="BN460" s="7" t="s">
        <v>97</v>
      </c>
      <c r="BO460" s="7"/>
      <c r="BP460" s="7"/>
      <c r="BQ460" s="7" t="s">
        <v>98</v>
      </c>
      <c r="BR460" s="7" t="s">
        <v>98</v>
      </c>
      <c r="BS460" s="7" t="s">
        <v>98</v>
      </c>
      <c r="BT460" s="7" t="s">
        <v>98</v>
      </c>
      <c r="BU460" s="7" t="s">
        <v>98</v>
      </c>
      <c r="BV460" s="7" t="s">
        <v>98</v>
      </c>
      <c r="BW460" s="7" t="s">
        <v>98</v>
      </c>
      <c r="BX460" s="7" t="s">
        <v>98</v>
      </c>
      <c r="BY460" s="7" t="s">
        <v>98</v>
      </c>
      <c r="BZ460" s="7" t="s">
        <v>98</v>
      </c>
      <c r="CA460" s="7" t="s">
        <v>98</v>
      </c>
      <c r="CB460" s="7" t="s">
        <v>98</v>
      </c>
      <c r="CC460" s="7" t="s">
        <v>98</v>
      </c>
      <c r="CD460" s="7" t="s">
        <v>98</v>
      </c>
      <c r="CE460" s="7" t="s">
        <v>98</v>
      </c>
      <c r="CF460" s="7" t="s">
        <v>98</v>
      </c>
      <c r="CG460" s="7" t="s">
        <v>98</v>
      </c>
      <c r="CH460" s="7" t="s">
        <v>98</v>
      </c>
      <c r="CI460" s="6" t="n">
        <f aca="false">SUMIF($AH460:$CH460,35,Base!$B$5:$BB$5)*7*$Z460</f>
        <v>0</v>
      </c>
      <c r="CJ460" s="6" t="n">
        <f aca="false">SUMIF($AH460:$CH460,"PR",Base!$B$5:$BB$5)*7*$Z460</f>
        <v>1204</v>
      </c>
      <c r="CK460" s="6"/>
      <c r="CL460" s="6"/>
    </row>
    <row r="461" customFormat="false" ht="13.8" hidden="false" customHeight="false" outlineLevel="0" collapsed="false">
      <c r="A461" s="7" t="s">
        <v>77</v>
      </c>
      <c r="B461" s="7" t="s">
        <v>1382</v>
      </c>
      <c r="C461" s="7" t="s">
        <v>1383</v>
      </c>
      <c r="D461" s="7" t="s">
        <v>1576</v>
      </c>
      <c r="E461" s="7" t="s">
        <v>1577</v>
      </c>
      <c r="F461" s="7" t="s">
        <v>17</v>
      </c>
      <c r="G461" s="7" t="s">
        <v>1578</v>
      </c>
      <c r="H461" s="7" t="s">
        <v>1579</v>
      </c>
      <c r="I461" s="7" t="s">
        <v>84</v>
      </c>
      <c r="J461" s="7" t="s">
        <v>85</v>
      </c>
      <c r="K461" s="8" t="n">
        <v>0</v>
      </c>
      <c r="L461" s="7"/>
      <c r="M461" s="8" t="n">
        <v>0</v>
      </c>
      <c r="N461" s="7" t="s">
        <v>1580</v>
      </c>
      <c r="O461" s="7" t="s">
        <v>1439</v>
      </c>
      <c r="P461" s="7" t="s">
        <v>94</v>
      </c>
      <c r="Q461" s="8" t="s">
        <v>1581</v>
      </c>
      <c r="R461" s="8" t="s">
        <v>1582</v>
      </c>
      <c r="S461" s="8" t="s">
        <v>336</v>
      </c>
      <c r="T461" s="8" t="s">
        <v>242</v>
      </c>
      <c r="U461" s="7" t="s">
        <v>87</v>
      </c>
      <c r="V461" s="7" t="s">
        <v>92</v>
      </c>
      <c r="W461" s="7"/>
      <c r="X461" s="7"/>
      <c r="Y461" s="7" t="s">
        <v>125</v>
      </c>
      <c r="Z461" s="8" t="s">
        <v>94</v>
      </c>
      <c r="AA461" s="7"/>
      <c r="AB461" s="7"/>
      <c r="AC461" s="7"/>
      <c r="AD461" s="7"/>
      <c r="AE461" s="8"/>
      <c r="AF461" s="9" t="s">
        <v>326</v>
      </c>
      <c r="AG461" s="9" t="s">
        <v>1583</v>
      </c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 t="s">
        <v>97</v>
      </c>
      <c r="BN461" s="7" t="s">
        <v>97</v>
      </c>
      <c r="BO461" s="7"/>
      <c r="BP461" s="7"/>
      <c r="BQ461" s="7" t="s">
        <v>98</v>
      </c>
      <c r="BR461" s="7" t="s">
        <v>98</v>
      </c>
      <c r="BS461" s="7" t="s">
        <v>98</v>
      </c>
      <c r="BT461" s="7" t="s">
        <v>98</v>
      </c>
      <c r="BU461" s="7" t="s">
        <v>98</v>
      </c>
      <c r="BV461" s="7" t="s">
        <v>98</v>
      </c>
      <c r="BW461" s="7" t="s">
        <v>98</v>
      </c>
      <c r="BX461" s="7" t="s">
        <v>98</v>
      </c>
      <c r="BY461" s="7" t="s">
        <v>98</v>
      </c>
      <c r="BZ461" s="7" t="s">
        <v>98</v>
      </c>
      <c r="CA461" s="7" t="s">
        <v>98</v>
      </c>
      <c r="CB461" s="7" t="s">
        <v>98</v>
      </c>
      <c r="CC461" s="7" t="s">
        <v>98</v>
      </c>
      <c r="CD461" s="7" t="s">
        <v>98</v>
      </c>
      <c r="CE461" s="7" t="s">
        <v>98</v>
      </c>
      <c r="CF461" s="7" t="s">
        <v>98</v>
      </c>
      <c r="CG461" s="7" t="s">
        <v>98</v>
      </c>
      <c r="CH461" s="7" t="s">
        <v>98</v>
      </c>
      <c r="CI461" s="6" t="n">
        <f aca="false">SUMIF($AH461:$CH461,35,Base!$B$5:$BB$5)*7*$Z461</f>
        <v>0</v>
      </c>
      <c r="CJ461" s="6" t="n">
        <f aca="false">SUMIF($AH461:$CH461,"PR",Base!$B$5:$BB$5)*7*$Z461</f>
        <v>1204</v>
      </c>
      <c r="CK461" s="6"/>
      <c r="CL461" s="6"/>
    </row>
    <row r="462" customFormat="false" ht="13.8" hidden="false" customHeight="false" outlineLevel="0" collapsed="false">
      <c r="A462" s="7" t="s">
        <v>77</v>
      </c>
      <c r="B462" s="7" t="s">
        <v>1382</v>
      </c>
      <c r="C462" s="7" t="s">
        <v>1383</v>
      </c>
      <c r="D462" s="7" t="s">
        <v>1576</v>
      </c>
      <c r="E462" s="7" t="s">
        <v>1577</v>
      </c>
      <c r="F462" s="7" t="s">
        <v>17</v>
      </c>
      <c r="G462" s="7" t="s">
        <v>1578</v>
      </c>
      <c r="H462" s="7" t="s">
        <v>1579</v>
      </c>
      <c r="I462" s="7" t="s">
        <v>84</v>
      </c>
      <c r="J462" s="7" t="s">
        <v>85</v>
      </c>
      <c r="K462" s="8" t="n">
        <v>0</v>
      </c>
      <c r="L462" s="7"/>
      <c r="M462" s="8" t="n">
        <v>0</v>
      </c>
      <c r="N462" s="7" t="s">
        <v>1580</v>
      </c>
      <c r="O462" s="7" t="s">
        <v>1439</v>
      </c>
      <c r="P462" s="7" t="s">
        <v>94</v>
      </c>
      <c r="Q462" s="8" t="s">
        <v>1581</v>
      </c>
      <c r="R462" s="8" t="s">
        <v>1582</v>
      </c>
      <c r="S462" s="8" t="s">
        <v>336</v>
      </c>
      <c r="T462" s="8" t="s">
        <v>242</v>
      </c>
      <c r="U462" s="7" t="s">
        <v>87</v>
      </c>
      <c r="V462" s="7" t="s">
        <v>92</v>
      </c>
      <c r="W462" s="7"/>
      <c r="X462" s="7"/>
      <c r="Y462" s="7" t="s">
        <v>93</v>
      </c>
      <c r="Z462" s="8" t="s">
        <v>127</v>
      </c>
      <c r="AA462" s="7"/>
      <c r="AB462" s="7"/>
      <c r="AC462" s="7"/>
      <c r="AD462" s="7"/>
      <c r="AE462" s="8"/>
      <c r="AF462" s="9" t="s">
        <v>326</v>
      </c>
      <c r="AG462" s="9" t="s">
        <v>1583</v>
      </c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 t="s">
        <v>97</v>
      </c>
      <c r="BN462" s="7" t="s">
        <v>97</v>
      </c>
      <c r="BO462" s="7"/>
      <c r="BP462" s="7"/>
      <c r="BQ462" s="7" t="s">
        <v>98</v>
      </c>
      <c r="BR462" s="7" t="s">
        <v>98</v>
      </c>
      <c r="BS462" s="7" t="s">
        <v>98</v>
      </c>
      <c r="BT462" s="7" t="s">
        <v>98</v>
      </c>
      <c r="BU462" s="7" t="s">
        <v>98</v>
      </c>
      <c r="BV462" s="7" t="s">
        <v>98</v>
      </c>
      <c r="BW462" s="7" t="s">
        <v>98</v>
      </c>
      <c r="BX462" s="7" t="s">
        <v>98</v>
      </c>
      <c r="BY462" s="7" t="s">
        <v>98</v>
      </c>
      <c r="BZ462" s="7" t="s">
        <v>98</v>
      </c>
      <c r="CA462" s="7" t="s">
        <v>98</v>
      </c>
      <c r="CB462" s="7" t="s">
        <v>98</v>
      </c>
      <c r="CC462" s="7" t="s">
        <v>98</v>
      </c>
      <c r="CD462" s="7" t="s">
        <v>98</v>
      </c>
      <c r="CE462" s="7" t="s">
        <v>98</v>
      </c>
      <c r="CF462" s="7" t="s">
        <v>98</v>
      </c>
      <c r="CG462" s="7" t="s">
        <v>98</v>
      </c>
      <c r="CH462" s="7" t="s">
        <v>98</v>
      </c>
      <c r="CI462" s="6" t="n">
        <f aca="false">SUMIF($AH462:$CH462,35,Base!$B$5:$BB$5)*7*$Z462</f>
        <v>0</v>
      </c>
      <c r="CJ462" s="6" t="n">
        <f aca="false">SUMIF($AH462:$CH462,"PR",Base!$B$5:$BB$5)*7*$Z462</f>
        <v>2408</v>
      </c>
      <c r="CK462" s="6"/>
      <c r="CL462" s="6"/>
    </row>
    <row r="463" customFormat="false" ht="13.8" hidden="false" customHeight="false" outlineLevel="0" collapsed="false">
      <c r="A463" s="7" t="s">
        <v>77</v>
      </c>
      <c r="B463" s="7" t="s">
        <v>1382</v>
      </c>
      <c r="C463" s="7" t="s">
        <v>1383</v>
      </c>
      <c r="D463" s="7" t="s">
        <v>1576</v>
      </c>
      <c r="E463" s="7" t="s">
        <v>1577</v>
      </c>
      <c r="F463" s="7" t="s">
        <v>17</v>
      </c>
      <c r="G463" s="7" t="s">
        <v>1578</v>
      </c>
      <c r="H463" s="7" t="s">
        <v>1579</v>
      </c>
      <c r="I463" s="7" t="s">
        <v>84</v>
      </c>
      <c r="J463" s="7" t="s">
        <v>85</v>
      </c>
      <c r="K463" s="8" t="n">
        <v>0</v>
      </c>
      <c r="L463" s="7"/>
      <c r="M463" s="8" t="n">
        <v>0</v>
      </c>
      <c r="N463" s="7" t="s">
        <v>1580</v>
      </c>
      <c r="O463" s="7" t="s">
        <v>1439</v>
      </c>
      <c r="P463" s="7" t="s">
        <v>94</v>
      </c>
      <c r="Q463" s="8" t="s">
        <v>1581</v>
      </c>
      <c r="R463" s="8" t="s">
        <v>1582</v>
      </c>
      <c r="S463" s="8" t="s">
        <v>336</v>
      </c>
      <c r="T463" s="8" t="s">
        <v>242</v>
      </c>
      <c r="U463" s="7" t="s">
        <v>87</v>
      </c>
      <c r="V463" s="7" t="s">
        <v>92</v>
      </c>
      <c r="W463" s="7"/>
      <c r="X463" s="7"/>
      <c r="Y463" s="7" t="s">
        <v>101</v>
      </c>
      <c r="Z463" s="8" t="s">
        <v>94</v>
      </c>
      <c r="AA463" s="7"/>
      <c r="AB463" s="7"/>
      <c r="AC463" s="7"/>
      <c r="AD463" s="7"/>
      <c r="AE463" s="8"/>
      <c r="AF463" s="9" t="s">
        <v>326</v>
      </c>
      <c r="AG463" s="9" t="s">
        <v>1583</v>
      </c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 t="s">
        <v>97</v>
      </c>
      <c r="BN463" s="7" t="s">
        <v>97</v>
      </c>
      <c r="BO463" s="7"/>
      <c r="BP463" s="7"/>
      <c r="BQ463" s="7" t="s">
        <v>98</v>
      </c>
      <c r="BR463" s="7" t="s">
        <v>98</v>
      </c>
      <c r="BS463" s="7" t="s">
        <v>98</v>
      </c>
      <c r="BT463" s="7" t="s">
        <v>98</v>
      </c>
      <c r="BU463" s="7" t="s">
        <v>98</v>
      </c>
      <c r="BV463" s="7" t="s">
        <v>98</v>
      </c>
      <c r="BW463" s="7" t="s">
        <v>98</v>
      </c>
      <c r="BX463" s="7" t="s">
        <v>98</v>
      </c>
      <c r="BY463" s="7" t="s">
        <v>98</v>
      </c>
      <c r="BZ463" s="7" t="s">
        <v>98</v>
      </c>
      <c r="CA463" s="7" t="s">
        <v>98</v>
      </c>
      <c r="CB463" s="7" t="s">
        <v>98</v>
      </c>
      <c r="CC463" s="7" t="s">
        <v>98</v>
      </c>
      <c r="CD463" s="7" t="s">
        <v>98</v>
      </c>
      <c r="CE463" s="7" t="s">
        <v>98</v>
      </c>
      <c r="CF463" s="7" t="s">
        <v>98</v>
      </c>
      <c r="CG463" s="7" t="s">
        <v>98</v>
      </c>
      <c r="CH463" s="7" t="s">
        <v>98</v>
      </c>
      <c r="CI463" s="6" t="n">
        <f aca="false">SUMIF($AH463:$CH463,35,Base!$B$5:$BB$5)*7*$Z463</f>
        <v>0</v>
      </c>
      <c r="CJ463" s="6" t="n">
        <f aca="false">SUMIF($AH463:$CH463,"PR",Base!$B$5:$BB$5)*7*$Z463</f>
        <v>1204</v>
      </c>
      <c r="CK463" s="6"/>
      <c r="CL463" s="6"/>
    </row>
    <row r="464" customFormat="false" ht="13.8" hidden="false" customHeight="false" outlineLevel="0" collapsed="false">
      <c r="A464" s="7" t="s">
        <v>77</v>
      </c>
      <c r="B464" s="7" t="s">
        <v>1382</v>
      </c>
      <c r="C464" s="7" t="s">
        <v>1383</v>
      </c>
      <c r="D464" s="7" t="s">
        <v>1576</v>
      </c>
      <c r="E464" s="7" t="s">
        <v>1577</v>
      </c>
      <c r="F464" s="7" t="s">
        <v>17</v>
      </c>
      <c r="G464" s="7" t="s">
        <v>1578</v>
      </c>
      <c r="H464" s="7" t="s">
        <v>1579</v>
      </c>
      <c r="I464" s="7" t="s">
        <v>84</v>
      </c>
      <c r="J464" s="7" t="s">
        <v>85</v>
      </c>
      <c r="K464" s="8" t="n">
        <v>0</v>
      </c>
      <c r="L464" s="7"/>
      <c r="M464" s="8" t="n">
        <v>0</v>
      </c>
      <c r="N464" s="7" t="s">
        <v>1580</v>
      </c>
      <c r="O464" s="7" t="s">
        <v>1439</v>
      </c>
      <c r="P464" s="7" t="s">
        <v>94</v>
      </c>
      <c r="Q464" s="8" t="s">
        <v>1581</v>
      </c>
      <c r="R464" s="8" t="s">
        <v>1582</v>
      </c>
      <c r="S464" s="8" t="s">
        <v>336</v>
      </c>
      <c r="T464" s="8" t="s">
        <v>242</v>
      </c>
      <c r="U464" s="7" t="s">
        <v>87</v>
      </c>
      <c r="V464" s="7" t="s">
        <v>92</v>
      </c>
      <c r="W464" s="7"/>
      <c r="X464" s="7"/>
      <c r="Y464" s="7" t="s">
        <v>112</v>
      </c>
      <c r="Z464" s="8" t="s">
        <v>94</v>
      </c>
      <c r="AA464" s="7"/>
      <c r="AB464" s="7"/>
      <c r="AC464" s="7"/>
      <c r="AD464" s="7"/>
      <c r="AE464" s="8"/>
      <c r="AF464" s="9" t="s">
        <v>326</v>
      </c>
      <c r="AG464" s="9" t="s">
        <v>1583</v>
      </c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 t="s">
        <v>97</v>
      </c>
      <c r="BN464" s="7" t="s">
        <v>97</v>
      </c>
      <c r="BO464" s="7"/>
      <c r="BP464" s="7"/>
      <c r="BQ464" s="7" t="s">
        <v>98</v>
      </c>
      <c r="BR464" s="7" t="s">
        <v>98</v>
      </c>
      <c r="BS464" s="7" t="s">
        <v>98</v>
      </c>
      <c r="BT464" s="7" t="s">
        <v>98</v>
      </c>
      <c r="BU464" s="7" t="s">
        <v>98</v>
      </c>
      <c r="BV464" s="7" t="s">
        <v>98</v>
      </c>
      <c r="BW464" s="7" t="s">
        <v>98</v>
      </c>
      <c r="BX464" s="7" t="s">
        <v>98</v>
      </c>
      <c r="BY464" s="7" t="s">
        <v>98</v>
      </c>
      <c r="BZ464" s="7" t="s">
        <v>98</v>
      </c>
      <c r="CA464" s="7" t="s">
        <v>98</v>
      </c>
      <c r="CB464" s="7" t="s">
        <v>98</v>
      </c>
      <c r="CC464" s="7" t="s">
        <v>98</v>
      </c>
      <c r="CD464" s="7" t="s">
        <v>98</v>
      </c>
      <c r="CE464" s="7" t="s">
        <v>98</v>
      </c>
      <c r="CF464" s="7" t="s">
        <v>98</v>
      </c>
      <c r="CG464" s="7" t="s">
        <v>98</v>
      </c>
      <c r="CH464" s="7" t="s">
        <v>98</v>
      </c>
      <c r="CI464" s="6" t="n">
        <f aca="false">SUMIF($AH464:$CH464,35,Base!$B$5:$BB$5)*7*$Z464</f>
        <v>0</v>
      </c>
      <c r="CJ464" s="6" t="n">
        <f aca="false">SUMIF($AH464:$CH464,"PR",Base!$B$5:$BB$5)*7*$Z464</f>
        <v>1204</v>
      </c>
      <c r="CK464" s="6"/>
      <c r="CL464" s="6"/>
    </row>
    <row r="465" customFormat="false" ht="13.8" hidden="false" customHeight="false" outlineLevel="0" collapsed="false">
      <c r="A465" s="7" t="s">
        <v>77</v>
      </c>
      <c r="B465" s="7" t="s">
        <v>1382</v>
      </c>
      <c r="C465" s="7" t="s">
        <v>1383</v>
      </c>
      <c r="D465" s="7" t="s">
        <v>1576</v>
      </c>
      <c r="E465" s="7" t="s">
        <v>1577</v>
      </c>
      <c r="F465" s="7" t="s">
        <v>17</v>
      </c>
      <c r="G465" s="7" t="s">
        <v>1578</v>
      </c>
      <c r="H465" s="7" t="s">
        <v>1579</v>
      </c>
      <c r="I465" s="7" t="s">
        <v>84</v>
      </c>
      <c r="J465" s="7" t="s">
        <v>85</v>
      </c>
      <c r="K465" s="8" t="n">
        <v>0</v>
      </c>
      <c r="L465" s="7"/>
      <c r="M465" s="8" t="n">
        <v>0</v>
      </c>
      <c r="N465" s="7" t="s">
        <v>1580</v>
      </c>
      <c r="O465" s="7" t="s">
        <v>1439</v>
      </c>
      <c r="P465" s="7" t="s">
        <v>94</v>
      </c>
      <c r="Q465" s="8" t="s">
        <v>1581</v>
      </c>
      <c r="R465" s="8" t="s">
        <v>1582</v>
      </c>
      <c r="S465" s="8" t="s">
        <v>336</v>
      </c>
      <c r="T465" s="8" t="s">
        <v>242</v>
      </c>
      <c r="U465" s="7" t="s">
        <v>87</v>
      </c>
      <c r="V465" s="7" t="s">
        <v>92</v>
      </c>
      <c r="W465" s="7"/>
      <c r="X465" s="7"/>
      <c r="Y465" s="7" t="s">
        <v>102</v>
      </c>
      <c r="Z465" s="8" t="s">
        <v>94</v>
      </c>
      <c r="AA465" s="7"/>
      <c r="AB465" s="7"/>
      <c r="AC465" s="7"/>
      <c r="AD465" s="7"/>
      <c r="AE465" s="8"/>
      <c r="AF465" s="9" t="s">
        <v>326</v>
      </c>
      <c r="AG465" s="9" t="s">
        <v>1583</v>
      </c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 t="s">
        <v>97</v>
      </c>
      <c r="BN465" s="7" t="s">
        <v>97</v>
      </c>
      <c r="BO465" s="7"/>
      <c r="BP465" s="7"/>
      <c r="BQ465" s="7" t="s">
        <v>98</v>
      </c>
      <c r="BR465" s="7" t="s">
        <v>98</v>
      </c>
      <c r="BS465" s="7" t="s">
        <v>98</v>
      </c>
      <c r="BT465" s="7" t="s">
        <v>98</v>
      </c>
      <c r="BU465" s="7" t="s">
        <v>98</v>
      </c>
      <c r="BV465" s="7" t="s">
        <v>98</v>
      </c>
      <c r="BW465" s="7" t="s">
        <v>98</v>
      </c>
      <c r="BX465" s="7" t="s">
        <v>98</v>
      </c>
      <c r="BY465" s="7" t="s">
        <v>98</v>
      </c>
      <c r="BZ465" s="7" t="s">
        <v>98</v>
      </c>
      <c r="CA465" s="7" t="s">
        <v>98</v>
      </c>
      <c r="CB465" s="7" t="s">
        <v>98</v>
      </c>
      <c r="CC465" s="7" t="s">
        <v>98</v>
      </c>
      <c r="CD465" s="7" t="s">
        <v>98</v>
      </c>
      <c r="CE465" s="7" t="s">
        <v>98</v>
      </c>
      <c r="CF465" s="7" t="s">
        <v>98</v>
      </c>
      <c r="CG465" s="7" t="s">
        <v>98</v>
      </c>
      <c r="CH465" s="7" t="s">
        <v>98</v>
      </c>
      <c r="CI465" s="6" t="n">
        <f aca="false">SUMIF($AH465:$CH465,35,Base!$B$5:$BB$5)*7*$Z465</f>
        <v>0</v>
      </c>
      <c r="CJ465" s="6" t="n">
        <f aca="false">SUMIF($AH465:$CH465,"PR",Base!$B$5:$BB$5)*7*$Z465</f>
        <v>1204</v>
      </c>
      <c r="CK465" s="6"/>
      <c r="CL465" s="6"/>
    </row>
    <row r="466" customFormat="false" ht="13.8" hidden="false" customHeight="false" outlineLevel="0" collapsed="false">
      <c r="A466" s="7" t="s">
        <v>77</v>
      </c>
      <c r="B466" s="7" t="s">
        <v>1382</v>
      </c>
      <c r="C466" s="7" t="s">
        <v>1383</v>
      </c>
      <c r="D466" s="7" t="s">
        <v>1584</v>
      </c>
      <c r="E466" s="7" t="s">
        <v>723</v>
      </c>
      <c r="F466" s="7" t="s">
        <v>17</v>
      </c>
      <c r="G466" s="7" t="s">
        <v>1585</v>
      </c>
      <c r="H466" s="7" t="s">
        <v>1586</v>
      </c>
      <c r="I466" s="7" t="s">
        <v>84</v>
      </c>
      <c r="J466" s="7" t="s">
        <v>85</v>
      </c>
      <c r="K466" s="8" t="n">
        <v>0</v>
      </c>
      <c r="L466" s="7"/>
      <c r="M466" s="8" t="n">
        <v>0</v>
      </c>
      <c r="N466" s="7"/>
      <c r="O466" s="7" t="s">
        <v>1452</v>
      </c>
      <c r="P466" s="7" t="s">
        <v>155</v>
      </c>
      <c r="Q466" s="8" t="s">
        <v>1071</v>
      </c>
      <c r="R466" s="8" t="s">
        <v>1072</v>
      </c>
      <c r="S466" s="8" t="s">
        <v>336</v>
      </c>
      <c r="T466" s="8" t="s">
        <v>100</v>
      </c>
      <c r="U466" s="7" t="s">
        <v>87</v>
      </c>
      <c r="V466" s="7" t="s">
        <v>92</v>
      </c>
      <c r="W466" s="7"/>
      <c r="X466" s="7"/>
      <c r="Y466" s="7" t="s">
        <v>125</v>
      </c>
      <c r="Z466" s="8" t="s">
        <v>94</v>
      </c>
      <c r="AA466" s="7"/>
      <c r="AB466" s="7"/>
      <c r="AC466" s="7"/>
      <c r="AD466" s="7"/>
      <c r="AE466" s="8"/>
      <c r="AF466" s="9" t="s">
        <v>326</v>
      </c>
      <c r="AG466" s="9" t="s">
        <v>1583</v>
      </c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 t="s">
        <v>97</v>
      </c>
      <c r="BN466" s="7" t="s">
        <v>97</v>
      </c>
      <c r="BO466" s="7"/>
      <c r="BP466" s="7"/>
      <c r="BQ466" s="7" t="s">
        <v>98</v>
      </c>
      <c r="BR466" s="7" t="s">
        <v>98</v>
      </c>
      <c r="BS466" s="7" t="s">
        <v>98</v>
      </c>
      <c r="BT466" s="7" t="s">
        <v>98</v>
      </c>
      <c r="BU466" s="7" t="s">
        <v>98</v>
      </c>
      <c r="BV466" s="7" t="s">
        <v>98</v>
      </c>
      <c r="BW466" s="7" t="s">
        <v>98</v>
      </c>
      <c r="BX466" s="7" t="s">
        <v>98</v>
      </c>
      <c r="BY466" s="7" t="s">
        <v>98</v>
      </c>
      <c r="BZ466" s="7" t="s">
        <v>98</v>
      </c>
      <c r="CA466" s="7" t="s">
        <v>98</v>
      </c>
      <c r="CB466" s="7" t="s">
        <v>98</v>
      </c>
      <c r="CC466" s="7" t="s">
        <v>98</v>
      </c>
      <c r="CD466" s="7" t="s">
        <v>98</v>
      </c>
      <c r="CE466" s="7" t="s">
        <v>98</v>
      </c>
      <c r="CF466" s="7" t="s">
        <v>98</v>
      </c>
      <c r="CG466" s="7" t="s">
        <v>98</v>
      </c>
      <c r="CH466" s="7" t="s">
        <v>98</v>
      </c>
      <c r="CI466" s="6" t="n">
        <f aca="false">SUMIF($AH466:$CH466,35,Base!$B$5:$BB$5)*7*$Z466</f>
        <v>0</v>
      </c>
      <c r="CJ466" s="6" t="n">
        <f aca="false">SUMIF($AH466:$CH466,"PR",Base!$B$5:$BB$5)*7*$Z466</f>
        <v>1204</v>
      </c>
      <c r="CK466" s="6"/>
      <c r="CL466" s="6"/>
    </row>
    <row r="467" customFormat="false" ht="13.8" hidden="false" customHeight="false" outlineLevel="0" collapsed="false">
      <c r="A467" s="7" t="s">
        <v>77</v>
      </c>
      <c r="B467" s="7" t="s">
        <v>1382</v>
      </c>
      <c r="C467" s="7" t="s">
        <v>1383</v>
      </c>
      <c r="D467" s="7" t="s">
        <v>1584</v>
      </c>
      <c r="E467" s="7" t="s">
        <v>723</v>
      </c>
      <c r="F467" s="7" t="s">
        <v>17</v>
      </c>
      <c r="G467" s="7" t="s">
        <v>1585</v>
      </c>
      <c r="H467" s="7" t="s">
        <v>1586</v>
      </c>
      <c r="I467" s="7" t="s">
        <v>84</v>
      </c>
      <c r="J467" s="7" t="s">
        <v>85</v>
      </c>
      <c r="K467" s="8" t="n">
        <v>0</v>
      </c>
      <c r="L467" s="7"/>
      <c r="M467" s="8" t="n">
        <v>0</v>
      </c>
      <c r="N467" s="7"/>
      <c r="O467" s="7" t="s">
        <v>1452</v>
      </c>
      <c r="P467" s="7" t="s">
        <v>155</v>
      </c>
      <c r="Q467" s="8" t="s">
        <v>1071</v>
      </c>
      <c r="R467" s="8" t="s">
        <v>1072</v>
      </c>
      <c r="S467" s="8" t="s">
        <v>336</v>
      </c>
      <c r="T467" s="8" t="s">
        <v>100</v>
      </c>
      <c r="U467" s="7" t="s">
        <v>87</v>
      </c>
      <c r="V467" s="7" t="s">
        <v>92</v>
      </c>
      <c r="W467" s="7"/>
      <c r="X467" s="7"/>
      <c r="Y467" s="7" t="s">
        <v>93</v>
      </c>
      <c r="Z467" s="8" t="s">
        <v>94</v>
      </c>
      <c r="AA467" s="7"/>
      <c r="AB467" s="7"/>
      <c r="AC467" s="7"/>
      <c r="AD467" s="7"/>
      <c r="AE467" s="8"/>
      <c r="AF467" s="9" t="s">
        <v>326</v>
      </c>
      <c r="AG467" s="9" t="s">
        <v>1583</v>
      </c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 t="s">
        <v>97</v>
      </c>
      <c r="BN467" s="7" t="s">
        <v>97</v>
      </c>
      <c r="BO467" s="7"/>
      <c r="BP467" s="7"/>
      <c r="BQ467" s="7" t="s">
        <v>98</v>
      </c>
      <c r="BR467" s="7" t="s">
        <v>98</v>
      </c>
      <c r="BS467" s="7" t="s">
        <v>98</v>
      </c>
      <c r="BT467" s="7" t="s">
        <v>98</v>
      </c>
      <c r="BU467" s="7" t="s">
        <v>98</v>
      </c>
      <c r="BV467" s="7" t="s">
        <v>98</v>
      </c>
      <c r="BW467" s="7" t="s">
        <v>98</v>
      </c>
      <c r="BX467" s="7" t="s">
        <v>98</v>
      </c>
      <c r="BY467" s="7" t="s">
        <v>98</v>
      </c>
      <c r="BZ467" s="7" t="s">
        <v>98</v>
      </c>
      <c r="CA467" s="7" t="s">
        <v>98</v>
      </c>
      <c r="CB467" s="7" t="s">
        <v>98</v>
      </c>
      <c r="CC467" s="7" t="s">
        <v>98</v>
      </c>
      <c r="CD467" s="7" t="s">
        <v>98</v>
      </c>
      <c r="CE467" s="7" t="s">
        <v>98</v>
      </c>
      <c r="CF467" s="7" t="s">
        <v>98</v>
      </c>
      <c r="CG467" s="7" t="s">
        <v>98</v>
      </c>
      <c r="CH467" s="7" t="s">
        <v>98</v>
      </c>
      <c r="CI467" s="6" t="n">
        <f aca="false">SUMIF($AH467:$CH467,35,Base!$B$5:$BB$5)*7*$Z467</f>
        <v>0</v>
      </c>
      <c r="CJ467" s="6" t="n">
        <f aca="false">SUMIF($AH467:$CH467,"PR",Base!$B$5:$BB$5)*7*$Z467</f>
        <v>1204</v>
      </c>
      <c r="CK467" s="6"/>
      <c r="CL467" s="6"/>
    </row>
    <row r="468" customFormat="false" ht="13.8" hidden="false" customHeight="false" outlineLevel="0" collapsed="false">
      <c r="A468" s="7" t="s">
        <v>77</v>
      </c>
      <c r="B468" s="7" t="s">
        <v>1382</v>
      </c>
      <c r="C468" s="7" t="s">
        <v>1383</v>
      </c>
      <c r="D468" s="7" t="s">
        <v>1584</v>
      </c>
      <c r="E468" s="7" t="s">
        <v>723</v>
      </c>
      <c r="F468" s="7" t="s">
        <v>17</v>
      </c>
      <c r="G468" s="7" t="s">
        <v>1585</v>
      </c>
      <c r="H468" s="7" t="s">
        <v>1586</v>
      </c>
      <c r="I468" s="7" t="s">
        <v>84</v>
      </c>
      <c r="J468" s="7" t="s">
        <v>85</v>
      </c>
      <c r="K468" s="8" t="n">
        <v>0</v>
      </c>
      <c r="L468" s="7"/>
      <c r="M468" s="8" t="n">
        <v>0</v>
      </c>
      <c r="N468" s="7"/>
      <c r="O468" s="7" t="s">
        <v>1452</v>
      </c>
      <c r="P468" s="7" t="s">
        <v>155</v>
      </c>
      <c r="Q468" s="8" t="s">
        <v>1071</v>
      </c>
      <c r="R468" s="8" t="s">
        <v>1072</v>
      </c>
      <c r="S468" s="8" t="s">
        <v>336</v>
      </c>
      <c r="T468" s="8" t="s">
        <v>100</v>
      </c>
      <c r="U468" s="7" t="s">
        <v>87</v>
      </c>
      <c r="V468" s="7" t="s">
        <v>92</v>
      </c>
      <c r="W468" s="7"/>
      <c r="X468" s="7"/>
      <c r="Y468" s="7" t="s">
        <v>101</v>
      </c>
      <c r="Z468" s="8" t="s">
        <v>94</v>
      </c>
      <c r="AA468" s="7"/>
      <c r="AB468" s="7"/>
      <c r="AC468" s="7"/>
      <c r="AD468" s="7"/>
      <c r="AE468" s="8"/>
      <c r="AF468" s="9" t="s">
        <v>326</v>
      </c>
      <c r="AG468" s="9" t="s">
        <v>1583</v>
      </c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 t="s">
        <v>97</v>
      </c>
      <c r="BN468" s="7" t="s">
        <v>97</v>
      </c>
      <c r="BO468" s="7"/>
      <c r="BP468" s="7"/>
      <c r="BQ468" s="7" t="s">
        <v>98</v>
      </c>
      <c r="BR468" s="7" t="s">
        <v>98</v>
      </c>
      <c r="BS468" s="7" t="s">
        <v>98</v>
      </c>
      <c r="BT468" s="7" t="s">
        <v>98</v>
      </c>
      <c r="BU468" s="7" t="s">
        <v>98</v>
      </c>
      <c r="BV468" s="7" t="s">
        <v>98</v>
      </c>
      <c r="BW468" s="7" t="s">
        <v>98</v>
      </c>
      <c r="BX468" s="7" t="s">
        <v>98</v>
      </c>
      <c r="BY468" s="7" t="s">
        <v>98</v>
      </c>
      <c r="BZ468" s="7" t="s">
        <v>98</v>
      </c>
      <c r="CA468" s="7" t="s">
        <v>98</v>
      </c>
      <c r="CB468" s="7" t="s">
        <v>98</v>
      </c>
      <c r="CC468" s="7" t="s">
        <v>98</v>
      </c>
      <c r="CD468" s="7" t="s">
        <v>98</v>
      </c>
      <c r="CE468" s="7" t="s">
        <v>98</v>
      </c>
      <c r="CF468" s="7" t="s">
        <v>98</v>
      </c>
      <c r="CG468" s="7" t="s">
        <v>98</v>
      </c>
      <c r="CH468" s="7" t="s">
        <v>98</v>
      </c>
      <c r="CI468" s="6" t="n">
        <f aca="false">SUMIF($AH468:$CH468,35,Base!$B$5:$BB$5)*7*$Z468</f>
        <v>0</v>
      </c>
      <c r="CJ468" s="6" t="n">
        <f aca="false">SUMIF($AH468:$CH468,"PR",Base!$B$5:$BB$5)*7*$Z468</f>
        <v>1204</v>
      </c>
      <c r="CK468" s="6"/>
      <c r="CL468" s="6"/>
    </row>
    <row r="469" customFormat="false" ht="13.8" hidden="false" customHeight="false" outlineLevel="0" collapsed="false">
      <c r="A469" s="7" t="s">
        <v>77</v>
      </c>
      <c r="B469" s="7" t="s">
        <v>1382</v>
      </c>
      <c r="C469" s="7" t="s">
        <v>1383</v>
      </c>
      <c r="D469" s="7" t="s">
        <v>1584</v>
      </c>
      <c r="E469" s="7" t="s">
        <v>723</v>
      </c>
      <c r="F469" s="7" t="s">
        <v>17</v>
      </c>
      <c r="G469" s="7" t="s">
        <v>1585</v>
      </c>
      <c r="H469" s="7" t="s">
        <v>1586</v>
      </c>
      <c r="I469" s="7" t="s">
        <v>84</v>
      </c>
      <c r="J469" s="7" t="s">
        <v>85</v>
      </c>
      <c r="K469" s="8" t="n">
        <v>0</v>
      </c>
      <c r="L469" s="7"/>
      <c r="M469" s="8" t="n">
        <v>0</v>
      </c>
      <c r="N469" s="7"/>
      <c r="O469" s="7" t="s">
        <v>1452</v>
      </c>
      <c r="P469" s="7" t="s">
        <v>155</v>
      </c>
      <c r="Q469" s="8" t="s">
        <v>1071</v>
      </c>
      <c r="R469" s="8" t="s">
        <v>1072</v>
      </c>
      <c r="S469" s="8" t="s">
        <v>336</v>
      </c>
      <c r="T469" s="8" t="s">
        <v>100</v>
      </c>
      <c r="U469" s="7" t="s">
        <v>87</v>
      </c>
      <c r="V469" s="7" t="s">
        <v>92</v>
      </c>
      <c r="W469" s="7"/>
      <c r="X469" s="7"/>
      <c r="Y469" s="7" t="s">
        <v>112</v>
      </c>
      <c r="Z469" s="8" t="s">
        <v>94</v>
      </c>
      <c r="AA469" s="7"/>
      <c r="AB469" s="7"/>
      <c r="AC469" s="7"/>
      <c r="AD469" s="7"/>
      <c r="AE469" s="8"/>
      <c r="AF469" s="9" t="s">
        <v>326</v>
      </c>
      <c r="AG469" s="9" t="s">
        <v>1583</v>
      </c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 t="s">
        <v>97</v>
      </c>
      <c r="BN469" s="7" t="s">
        <v>97</v>
      </c>
      <c r="BO469" s="7"/>
      <c r="BP469" s="7"/>
      <c r="BQ469" s="7" t="s">
        <v>98</v>
      </c>
      <c r="BR469" s="7" t="s">
        <v>98</v>
      </c>
      <c r="BS469" s="7" t="s">
        <v>98</v>
      </c>
      <c r="BT469" s="7" t="s">
        <v>98</v>
      </c>
      <c r="BU469" s="7" t="s">
        <v>98</v>
      </c>
      <c r="BV469" s="7" t="s">
        <v>98</v>
      </c>
      <c r="BW469" s="7" t="s">
        <v>98</v>
      </c>
      <c r="BX469" s="7" t="s">
        <v>98</v>
      </c>
      <c r="BY469" s="7" t="s">
        <v>98</v>
      </c>
      <c r="BZ469" s="7" t="s">
        <v>98</v>
      </c>
      <c r="CA469" s="7" t="s">
        <v>98</v>
      </c>
      <c r="CB469" s="7" t="s">
        <v>98</v>
      </c>
      <c r="CC469" s="7" t="s">
        <v>98</v>
      </c>
      <c r="CD469" s="7" t="s">
        <v>98</v>
      </c>
      <c r="CE469" s="7" t="s">
        <v>98</v>
      </c>
      <c r="CF469" s="7" t="s">
        <v>98</v>
      </c>
      <c r="CG469" s="7" t="s">
        <v>98</v>
      </c>
      <c r="CH469" s="7" t="s">
        <v>98</v>
      </c>
      <c r="CI469" s="6" t="n">
        <f aca="false">SUMIF($AH469:$CH469,35,Base!$B$5:$BB$5)*7*$Z469</f>
        <v>0</v>
      </c>
      <c r="CJ469" s="6" t="n">
        <f aca="false">SUMIF($AH469:$CH469,"PR",Base!$B$5:$BB$5)*7*$Z469</f>
        <v>1204</v>
      </c>
      <c r="CK469" s="6"/>
      <c r="CL469" s="6"/>
    </row>
    <row r="470" customFormat="false" ht="13.8" hidden="false" customHeight="false" outlineLevel="0" collapsed="false">
      <c r="A470" s="7" t="s">
        <v>77</v>
      </c>
      <c r="B470" s="7" t="s">
        <v>1382</v>
      </c>
      <c r="C470" s="7" t="s">
        <v>1383</v>
      </c>
      <c r="D470" s="7" t="s">
        <v>1584</v>
      </c>
      <c r="E470" s="7" t="s">
        <v>723</v>
      </c>
      <c r="F470" s="7" t="s">
        <v>17</v>
      </c>
      <c r="G470" s="7" t="s">
        <v>1585</v>
      </c>
      <c r="H470" s="7" t="s">
        <v>1586</v>
      </c>
      <c r="I470" s="7" t="s">
        <v>84</v>
      </c>
      <c r="J470" s="7" t="s">
        <v>85</v>
      </c>
      <c r="K470" s="8" t="n">
        <v>0</v>
      </c>
      <c r="L470" s="7"/>
      <c r="M470" s="8" t="n">
        <v>0</v>
      </c>
      <c r="N470" s="7"/>
      <c r="O470" s="7" t="s">
        <v>1452</v>
      </c>
      <c r="P470" s="7" t="s">
        <v>155</v>
      </c>
      <c r="Q470" s="8" t="s">
        <v>1071</v>
      </c>
      <c r="R470" s="8" t="s">
        <v>1072</v>
      </c>
      <c r="S470" s="8" t="s">
        <v>336</v>
      </c>
      <c r="T470" s="8" t="s">
        <v>100</v>
      </c>
      <c r="U470" s="7" t="s">
        <v>87</v>
      </c>
      <c r="V470" s="7" t="s">
        <v>92</v>
      </c>
      <c r="W470" s="7"/>
      <c r="X470" s="7"/>
      <c r="Y470" s="7" t="s">
        <v>102</v>
      </c>
      <c r="Z470" s="8" t="s">
        <v>94</v>
      </c>
      <c r="AA470" s="7"/>
      <c r="AB470" s="7"/>
      <c r="AC470" s="7"/>
      <c r="AD470" s="7"/>
      <c r="AE470" s="8"/>
      <c r="AF470" s="9" t="s">
        <v>326</v>
      </c>
      <c r="AG470" s="9" t="s">
        <v>1583</v>
      </c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 t="s">
        <v>97</v>
      </c>
      <c r="BN470" s="7" t="s">
        <v>97</v>
      </c>
      <c r="BO470" s="7"/>
      <c r="BP470" s="7"/>
      <c r="BQ470" s="7" t="s">
        <v>98</v>
      </c>
      <c r="BR470" s="7" t="s">
        <v>98</v>
      </c>
      <c r="BS470" s="7" t="s">
        <v>98</v>
      </c>
      <c r="BT470" s="7" t="s">
        <v>98</v>
      </c>
      <c r="BU470" s="7" t="s">
        <v>98</v>
      </c>
      <c r="BV470" s="7" t="s">
        <v>98</v>
      </c>
      <c r="BW470" s="7" t="s">
        <v>98</v>
      </c>
      <c r="BX470" s="7" t="s">
        <v>98</v>
      </c>
      <c r="BY470" s="7" t="s">
        <v>98</v>
      </c>
      <c r="BZ470" s="7" t="s">
        <v>98</v>
      </c>
      <c r="CA470" s="7" t="s">
        <v>98</v>
      </c>
      <c r="CB470" s="7" t="s">
        <v>98</v>
      </c>
      <c r="CC470" s="7" t="s">
        <v>98</v>
      </c>
      <c r="CD470" s="7" t="s">
        <v>98</v>
      </c>
      <c r="CE470" s="7" t="s">
        <v>98</v>
      </c>
      <c r="CF470" s="7" t="s">
        <v>98</v>
      </c>
      <c r="CG470" s="7" t="s">
        <v>98</v>
      </c>
      <c r="CH470" s="7" t="s">
        <v>98</v>
      </c>
      <c r="CI470" s="6" t="n">
        <f aca="false">SUMIF($AH470:$CH470,35,Base!$B$5:$BB$5)*7*$Z470</f>
        <v>0</v>
      </c>
      <c r="CJ470" s="6" t="n">
        <f aca="false">SUMIF($AH470:$CH470,"PR",Base!$B$5:$BB$5)*7*$Z470</f>
        <v>1204</v>
      </c>
      <c r="CK470" s="6"/>
      <c r="CL470" s="6"/>
    </row>
    <row r="471" customFormat="false" ht="13.8" hidden="false" customHeight="false" outlineLevel="0" collapsed="false">
      <c r="A471" s="7" t="s">
        <v>77</v>
      </c>
      <c r="B471" s="7" t="s">
        <v>1382</v>
      </c>
      <c r="C471" s="7" t="s">
        <v>1383</v>
      </c>
      <c r="D471" s="7" t="s">
        <v>1587</v>
      </c>
      <c r="E471" s="7" t="s">
        <v>728</v>
      </c>
      <c r="F471" s="7" t="s">
        <v>17</v>
      </c>
      <c r="G471" s="7" t="s">
        <v>1588</v>
      </c>
      <c r="H471" s="7" t="s">
        <v>1589</v>
      </c>
      <c r="I471" s="7" t="s">
        <v>84</v>
      </c>
      <c r="J471" s="7" t="s">
        <v>85</v>
      </c>
      <c r="K471" s="8" t="n">
        <v>0</v>
      </c>
      <c r="L471" s="7"/>
      <c r="M471" s="8" t="n">
        <v>0</v>
      </c>
      <c r="N471" s="7" t="s">
        <v>1590</v>
      </c>
      <c r="O471" s="7" t="s">
        <v>1470</v>
      </c>
      <c r="P471" s="7" t="s">
        <v>124</v>
      </c>
      <c r="Q471" s="8" t="s">
        <v>438</v>
      </c>
      <c r="R471" s="8" t="s">
        <v>438</v>
      </c>
      <c r="S471" s="8" t="s">
        <v>110</v>
      </c>
      <c r="T471" s="8" t="s">
        <v>100</v>
      </c>
      <c r="U471" s="7" t="s">
        <v>87</v>
      </c>
      <c r="V471" s="7" t="s">
        <v>92</v>
      </c>
      <c r="W471" s="7"/>
      <c r="X471" s="7"/>
      <c r="Y471" s="7" t="s">
        <v>125</v>
      </c>
      <c r="Z471" s="8" t="s">
        <v>94</v>
      </c>
      <c r="AA471" s="7"/>
      <c r="AB471" s="7"/>
      <c r="AC471" s="7"/>
      <c r="AD471" s="7"/>
      <c r="AE471" s="8"/>
      <c r="AF471" s="9" t="s">
        <v>973</v>
      </c>
      <c r="AG471" s="9" t="s">
        <v>465</v>
      </c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 t="s">
        <v>98</v>
      </c>
      <c r="BE471" s="7" t="s">
        <v>98</v>
      </c>
      <c r="BF471" s="7" t="s">
        <v>98</v>
      </c>
      <c r="BG471" s="7" t="s">
        <v>98</v>
      </c>
      <c r="BH471" s="7" t="s">
        <v>98</v>
      </c>
      <c r="BI471" s="7" t="s">
        <v>98</v>
      </c>
      <c r="BJ471" s="7" t="s">
        <v>98</v>
      </c>
      <c r="BK471" s="7"/>
      <c r="BL471" s="7"/>
      <c r="BM471" s="7" t="s">
        <v>97</v>
      </c>
      <c r="BN471" s="7" t="s">
        <v>97</v>
      </c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6" t="n">
        <f aca="false">SUMIF($AH471:$CH471,35,Base!$B$5:$BB$5)*7*$Z471</f>
        <v>0</v>
      </c>
      <c r="CJ471" s="6" t="n">
        <f aca="false">SUMIF($AH471:$CH471,"PR",Base!$B$5:$BB$5)*7*$Z471</f>
        <v>476</v>
      </c>
      <c r="CK471" s="6"/>
      <c r="CL471" s="6"/>
    </row>
    <row r="472" customFormat="false" ht="13.8" hidden="false" customHeight="false" outlineLevel="0" collapsed="false">
      <c r="A472" s="7" t="s">
        <v>77</v>
      </c>
      <c r="B472" s="7" t="s">
        <v>1382</v>
      </c>
      <c r="C472" s="7" t="s">
        <v>1383</v>
      </c>
      <c r="D472" s="7" t="s">
        <v>1587</v>
      </c>
      <c r="E472" s="7" t="s">
        <v>728</v>
      </c>
      <c r="F472" s="7" t="s">
        <v>17</v>
      </c>
      <c r="G472" s="7" t="s">
        <v>1588</v>
      </c>
      <c r="H472" s="7" t="s">
        <v>1589</v>
      </c>
      <c r="I472" s="7" t="s">
        <v>84</v>
      </c>
      <c r="J472" s="7" t="s">
        <v>85</v>
      </c>
      <c r="K472" s="8" t="n">
        <v>0</v>
      </c>
      <c r="L472" s="7"/>
      <c r="M472" s="8" t="n">
        <v>0</v>
      </c>
      <c r="N472" s="7" t="s">
        <v>1590</v>
      </c>
      <c r="O472" s="7" t="s">
        <v>1470</v>
      </c>
      <c r="P472" s="7" t="s">
        <v>124</v>
      </c>
      <c r="Q472" s="8" t="s">
        <v>438</v>
      </c>
      <c r="R472" s="8" t="s">
        <v>438</v>
      </c>
      <c r="S472" s="8" t="s">
        <v>110</v>
      </c>
      <c r="T472" s="8" t="s">
        <v>100</v>
      </c>
      <c r="U472" s="7" t="s">
        <v>87</v>
      </c>
      <c r="V472" s="7" t="s">
        <v>92</v>
      </c>
      <c r="W472" s="7"/>
      <c r="X472" s="7"/>
      <c r="Y472" s="7" t="s">
        <v>112</v>
      </c>
      <c r="Z472" s="8" t="s">
        <v>178</v>
      </c>
      <c r="AA472" s="7"/>
      <c r="AB472" s="7"/>
      <c r="AC472" s="7"/>
      <c r="AD472" s="7"/>
      <c r="AE472" s="8"/>
      <c r="AF472" s="9" t="s">
        <v>973</v>
      </c>
      <c r="AG472" s="9" t="s">
        <v>465</v>
      </c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 t="s">
        <v>98</v>
      </c>
      <c r="BE472" s="7" t="s">
        <v>98</v>
      </c>
      <c r="BF472" s="7" t="s">
        <v>98</v>
      </c>
      <c r="BG472" s="7" t="s">
        <v>98</v>
      </c>
      <c r="BH472" s="7" t="s">
        <v>98</v>
      </c>
      <c r="BI472" s="7" t="s">
        <v>98</v>
      </c>
      <c r="BJ472" s="7" t="s">
        <v>98</v>
      </c>
      <c r="BK472" s="7"/>
      <c r="BL472" s="7"/>
      <c r="BM472" s="7" t="s">
        <v>97</v>
      </c>
      <c r="BN472" s="7" t="s">
        <v>97</v>
      </c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6" t="n">
        <f aca="false">SUMIF($AH472:$CH472,35,Base!$B$5:$BB$5)*7*$Z472</f>
        <v>0</v>
      </c>
      <c r="CJ472" s="6" t="n">
        <f aca="false">SUMIF($AH472:$CH472,"PR",Base!$B$5:$BB$5)*7*$Z472</f>
        <v>1190</v>
      </c>
      <c r="CK472" s="6"/>
      <c r="CL472" s="6"/>
    </row>
    <row r="473" customFormat="false" ht="13.8" hidden="false" customHeight="false" outlineLevel="0" collapsed="false">
      <c r="A473" s="7" t="s">
        <v>77</v>
      </c>
      <c r="B473" s="7" t="s">
        <v>1382</v>
      </c>
      <c r="C473" s="7" t="s">
        <v>1383</v>
      </c>
      <c r="D473" s="7" t="s">
        <v>1587</v>
      </c>
      <c r="E473" s="7" t="s">
        <v>728</v>
      </c>
      <c r="F473" s="7" t="s">
        <v>17</v>
      </c>
      <c r="G473" s="7" t="s">
        <v>1588</v>
      </c>
      <c r="H473" s="7" t="s">
        <v>1589</v>
      </c>
      <c r="I473" s="7" t="s">
        <v>84</v>
      </c>
      <c r="J473" s="7" t="s">
        <v>85</v>
      </c>
      <c r="K473" s="8" t="n">
        <v>0</v>
      </c>
      <c r="L473" s="7"/>
      <c r="M473" s="8" t="n">
        <v>0</v>
      </c>
      <c r="N473" s="7" t="s">
        <v>1590</v>
      </c>
      <c r="O473" s="7" t="s">
        <v>1470</v>
      </c>
      <c r="P473" s="7" t="s">
        <v>124</v>
      </c>
      <c r="Q473" s="8" t="s">
        <v>438</v>
      </c>
      <c r="R473" s="8" t="s">
        <v>438</v>
      </c>
      <c r="S473" s="8" t="s">
        <v>110</v>
      </c>
      <c r="T473" s="8" t="s">
        <v>100</v>
      </c>
      <c r="U473" s="7" t="s">
        <v>87</v>
      </c>
      <c r="V473" s="7" t="s">
        <v>92</v>
      </c>
      <c r="W473" s="7"/>
      <c r="X473" s="7"/>
      <c r="Y473" s="7" t="s">
        <v>102</v>
      </c>
      <c r="Z473" s="8" t="s">
        <v>155</v>
      </c>
      <c r="AA473" s="7"/>
      <c r="AB473" s="7"/>
      <c r="AC473" s="7"/>
      <c r="AD473" s="7"/>
      <c r="AE473" s="8"/>
      <c r="AF473" s="9" t="s">
        <v>973</v>
      </c>
      <c r="AG473" s="9" t="s">
        <v>465</v>
      </c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 t="s">
        <v>98</v>
      </c>
      <c r="BE473" s="7" t="s">
        <v>98</v>
      </c>
      <c r="BF473" s="7" t="s">
        <v>98</v>
      </c>
      <c r="BG473" s="7" t="s">
        <v>98</v>
      </c>
      <c r="BH473" s="7" t="s">
        <v>98</v>
      </c>
      <c r="BI473" s="7" t="s">
        <v>98</v>
      </c>
      <c r="BJ473" s="7" t="s">
        <v>98</v>
      </c>
      <c r="BK473" s="7"/>
      <c r="BL473" s="7"/>
      <c r="BM473" s="7" t="s">
        <v>97</v>
      </c>
      <c r="BN473" s="7" t="s">
        <v>97</v>
      </c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6" t="n">
        <f aca="false">SUMIF($AH473:$CH473,35,Base!$B$5:$BB$5)*7*$Z473</f>
        <v>0</v>
      </c>
      <c r="CJ473" s="6" t="n">
        <f aca="false">SUMIF($AH473:$CH473,"PR",Base!$B$5:$BB$5)*7*$Z473</f>
        <v>714</v>
      </c>
      <c r="CK473" s="6"/>
      <c r="CL473" s="6"/>
    </row>
    <row r="474" customFormat="false" ht="13.8" hidden="false" customHeight="false" outlineLevel="0" collapsed="false">
      <c r="A474" s="7" t="s">
        <v>77</v>
      </c>
      <c r="B474" s="7" t="s">
        <v>1382</v>
      </c>
      <c r="C474" s="7" t="s">
        <v>1383</v>
      </c>
      <c r="D474" s="7" t="s">
        <v>1591</v>
      </c>
      <c r="E474" s="7" t="s">
        <v>1592</v>
      </c>
      <c r="F474" s="7" t="s">
        <v>17</v>
      </c>
      <c r="G474" s="7" t="s">
        <v>1593</v>
      </c>
      <c r="H474" s="7" t="s">
        <v>1594</v>
      </c>
      <c r="I474" s="7" t="s">
        <v>84</v>
      </c>
      <c r="J474" s="7" t="s">
        <v>85</v>
      </c>
      <c r="K474" s="8" t="n">
        <v>0</v>
      </c>
      <c r="L474" s="7"/>
      <c r="M474" s="8" t="n">
        <v>0</v>
      </c>
      <c r="N474" s="7" t="s">
        <v>1595</v>
      </c>
      <c r="O474" s="7" t="s">
        <v>1439</v>
      </c>
      <c r="P474" s="7" t="s">
        <v>94</v>
      </c>
      <c r="Q474" s="8" t="s">
        <v>438</v>
      </c>
      <c r="R474" s="8" t="s">
        <v>438</v>
      </c>
      <c r="S474" s="8" t="s">
        <v>110</v>
      </c>
      <c r="T474" s="8" t="s">
        <v>100</v>
      </c>
      <c r="U474" s="7" t="s">
        <v>87</v>
      </c>
      <c r="V474" s="7" t="s">
        <v>92</v>
      </c>
      <c r="W474" s="7"/>
      <c r="X474" s="7"/>
      <c r="Y474" s="7" t="s">
        <v>125</v>
      </c>
      <c r="Z474" s="8" t="s">
        <v>94</v>
      </c>
      <c r="AA474" s="7"/>
      <c r="AB474" s="7"/>
      <c r="AC474" s="7"/>
      <c r="AD474" s="7"/>
      <c r="AE474" s="8"/>
      <c r="AF474" s="9" t="s">
        <v>973</v>
      </c>
      <c r="AG474" s="9" t="s">
        <v>465</v>
      </c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 t="s">
        <v>98</v>
      </c>
      <c r="BE474" s="7" t="s">
        <v>98</v>
      </c>
      <c r="BF474" s="7" t="s">
        <v>98</v>
      </c>
      <c r="BG474" s="7" t="s">
        <v>98</v>
      </c>
      <c r="BH474" s="7" t="s">
        <v>98</v>
      </c>
      <c r="BI474" s="7" t="s">
        <v>98</v>
      </c>
      <c r="BJ474" s="7" t="s">
        <v>98</v>
      </c>
      <c r="BK474" s="7"/>
      <c r="BL474" s="7"/>
      <c r="BM474" s="7" t="s">
        <v>97</v>
      </c>
      <c r="BN474" s="7" t="s">
        <v>97</v>
      </c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6" t="n">
        <f aca="false">SUMIF($AH474:$CH474,35,Base!$B$5:$BB$5)*7*$Z474</f>
        <v>0</v>
      </c>
      <c r="CJ474" s="6" t="n">
        <f aca="false">SUMIF($AH474:$CH474,"PR",Base!$B$5:$BB$5)*7*$Z474</f>
        <v>476</v>
      </c>
      <c r="CK474" s="6"/>
      <c r="CL474" s="6"/>
    </row>
    <row r="475" customFormat="false" ht="13.8" hidden="false" customHeight="false" outlineLevel="0" collapsed="false">
      <c r="A475" s="7" t="s">
        <v>77</v>
      </c>
      <c r="B475" s="7" t="s">
        <v>1382</v>
      </c>
      <c r="C475" s="7" t="s">
        <v>1383</v>
      </c>
      <c r="D475" s="7" t="s">
        <v>1591</v>
      </c>
      <c r="E475" s="7" t="s">
        <v>1592</v>
      </c>
      <c r="F475" s="7" t="s">
        <v>17</v>
      </c>
      <c r="G475" s="7" t="s">
        <v>1593</v>
      </c>
      <c r="H475" s="7" t="s">
        <v>1594</v>
      </c>
      <c r="I475" s="7" t="s">
        <v>84</v>
      </c>
      <c r="J475" s="7" t="s">
        <v>85</v>
      </c>
      <c r="K475" s="8" t="n">
        <v>0</v>
      </c>
      <c r="L475" s="7"/>
      <c r="M475" s="8" t="n">
        <v>0</v>
      </c>
      <c r="N475" s="7" t="s">
        <v>1595</v>
      </c>
      <c r="O475" s="7" t="s">
        <v>1439</v>
      </c>
      <c r="P475" s="7" t="s">
        <v>94</v>
      </c>
      <c r="Q475" s="8" t="s">
        <v>438</v>
      </c>
      <c r="R475" s="8" t="s">
        <v>438</v>
      </c>
      <c r="S475" s="8" t="s">
        <v>110</v>
      </c>
      <c r="T475" s="8" t="s">
        <v>100</v>
      </c>
      <c r="U475" s="7" t="s">
        <v>87</v>
      </c>
      <c r="V475" s="7" t="s">
        <v>92</v>
      </c>
      <c r="W475" s="7"/>
      <c r="X475" s="7"/>
      <c r="Y475" s="7" t="s">
        <v>112</v>
      </c>
      <c r="Z475" s="8" t="s">
        <v>178</v>
      </c>
      <c r="AA475" s="7"/>
      <c r="AB475" s="7"/>
      <c r="AC475" s="7"/>
      <c r="AD475" s="7"/>
      <c r="AE475" s="8"/>
      <c r="AF475" s="9" t="s">
        <v>973</v>
      </c>
      <c r="AG475" s="9" t="s">
        <v>465</v>
      </c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 t="s">
        <v>98</v>
      </c>
      <c r="BE475" s="7" t="s">
        <v>98</v>
      </c>
      <c r="BF475" s="7" t="s">
        <v>98</v>
      </c>
      <c r="BG475" s="7" t="s">
        <v>98</v>
      </c>
      <c r="BH475" s="7" t="s">
        <v>98</v>
      </c>
      <c r="BI475" s="7" t="s">
        <v>98</v>
      </c>
      <c r="BJ475" s="7" t="s">
        <v>98</v>
      </c>
      <c r="BK475" s="7"/>
      <c r="BL475" s="7"/>
      <c r="BM475" s="7" t="s">
        <v>97</v>
      </c>
      <c r="BN475" s="7" t="s">
        <v>97</v>
      </c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6" t="n">
        <f aca="false">SUMIF($AH475:$CH475,35,Base!$B$5:$BB$5)*7*$Z475</f>
        <v>0</v>
      </c>
      <c r="CJ475" s="6" t="n">
        <f aca="false">SUMIF($AH475:$CH475,"PR",Base!$B$5:$BB$5)*7*$Z475</f>
        <v>1190</v>
      </c>
      <c r="CK475" s="6"/>
      <c r="CL475" s="6"/>
    </row>
    <row r="476" customFormat="false" ht="13.8" hidden="false" customHeight="false" outlineLevel="0" collapsed="false">
      <c r="A476" s="7" t="s">
        <v>77</v>
      </c>
      <c r="B476" s="7" t="s">
        <v>1382</v>
      </c>
      <c r="C476" s="7" t="s">
        <v>1383</v>
      </c>
      <c r="D476" s="7" t="s">
        <v>1591</v>
      </c>
      <c r="E476" s="7" t="s">
        <v>1592</v>
      </c>
      <c r="F476" s="7" t="s">
        <v>17</v>
      </c>
      <c r="G476" s="7" t="s">
        <v>1593</v>
      </c>
      <c r="H476" s="7" t="s">
        <v>1594</v>
      </c>
      <c r="I476" s="7" t="s">
        <v>84</v>
      </c>
      <c r="J476" s="7" t="s">
        <v>85</v>
      </c>
      <c r="K476" s="8" t="n">
        <v>0</v>
      </c>
      <c r="L476" s="7"/>
      <c r="M476" s="8" t="n">
        <v>0</v>
      </c>
      <c r="N476" s="7" t="s">
        <v>1595</v>
      </c>
      <c r="O476" s="7" t="s">
        <v>1439</v>
      </c>
      <c r="P476" s="7" t="s">
        <v>94</v>
      </c>
      <c r="Q476" s="8" t="s">
        <v>438</v>
      </c>
      <c r="R476" s="8" t="s">
        <v>438</v>
      </c>
      <c r="S476" s="8" t="s">
        <v>110</v>
      </c>
      <c r="T476" s="8" t="s">
        <v>100</v>
      </c>
      <c r="U476" s="7" t="s">
        <v>87</v>
      </c>
      <c r="V476" s="7" t="s">
        <v>92</v>
      </c>
      <c r="W476" s="7"/>
      <c r="X476" s="7"/>
      <c r="Y476" s="7" t="s">
        <v>102</v>
      </c>
      <c r="Z476" s="8" t="s">
        <v>155</v>
      </c>
      <c r="AA476" s="7"/>
      <c r="AB476" s="7"/>
      <c r="AC476" s="7"/>
      <c r="AD476" s="7"/>
      <c r="AE476" s="8"/>
      <c r="AF476" s="9" t="s">
        <v>973</v>
      </c>
      <c r="AG476" s="9" t="s">
        <v>465</v>
      </c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 t="s">
        <v>98</v>
      </c>
      <c r="BE476" s="7" t="s">
        <v>98</v>
      </c>
      <c r="BF476" s="7" t="s">
        <v>98</v>
      </c>
      <c r="BG476" s="7" t="s">
        <v>98</v>
      </c>
      <c r="BH476" s="7" t="s">
        <v>98</v>
      </c>
      <c r="BI476" s="7" t="s">
        <v>98</v>
      </c>
      <c r="BJ476" s="7" t="s">
        <v>98</v>
      </c>
      <c r="BK476" s="7"/>
      <c r="BL476" s="7"/>
      <c r="BM476" s="7" t="s">
        <v>97</v>
      </c>
      <c r="BN476" s="7" t="s">
        <v>97</v>
      </c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6" t="n">
        <f aca="false">SUMIF($AH476:$CH476,35,Base!$B$5:$BB$5)*7*$Z476</f>
        <v>0</v>
      </c>
      <c r="CJ476" s="6" t="n">
        <f aca="false">SUMIF($AH476:$CH476,"PR",Base!$B$5:$BB$5)*7*$Z476</f>
        <v>714</v>
      </c>
      <c r="CK476" s="6"/>
      <c r="CL476" s="6"/>
    </row>
    <row r="477" customFormat="false" ht="13.8" hidden="false" customHeight="false" outlineLevel="0" collapsed="false">
      <c r="A477" s="7" t="s">
        <v>77</v>
      </c>
      <c r="B477" s="7" t="s">
        <v>1382</v>
      </c>
      <c r="C477" s="7" t="s">
        <v>1383</v>
      </c>
      <c r="D477" s="7" t="s">
        <v>1596</v>
      </c>
      <c r="E477" s="7" t="s">
        <v>736</v>
      </c>
      <c r="F477" s="7" t="s">
        <v>17</v>
      </c>
      <c r="G477" s="7" t="s">
        <v>1597</v>
      </c>
      <c r="H477" s="7" t="s">
        <v>1598</v>
      </c>
      <c r="I477" s="7" t="s">
        <v>84</v>
      </c>
      <c r="J477" s="7" t="s">
        <v>85</v>
      </c>
      <c r="K477" s="8" t="n">
        <v>0</v>
      </c>
      <c r="L477" s="7"/>
      <c r="M477" s="8" t="n">
        <v>0</v>
      </c>
      <c r="N477" s="7" t="s">
        <v>1599</v>
      </c>
      <c r="O477" s="7" t="s">
        <v>1452</v>
      </c>
      <c r="P477" s="7" t="s">
        <v>155</v>
      </c>
      <c r="Q477" s="8" t="s">
        <v>438</v>
      </c>
      <c r="R477" s="8" t="s">
        <v>438</v>
      </c>
      <c r="S477" s="8" t="s">
        <v>110</v>
      </c>
      <c r="T477" s="8" t="s">
        <v>100</v>
      </c>
      <c r="U477" s="7" t="s">
        <v>87</v>
      </c>
      <c r="V477" s="7" t="s">
        <v>92</v>
      </c>
      <c r="W477" s="7"/>
      <c r="X477" s="7"/>
      <c r="Y477" s="7" t="s">
        <v>125</v>
      </c>
      <c r="Z477" s="8" t="s">
        <v>94</v>
      </c>
      <c r="AA477" s="7"/>
      <c r="AB477" s="7"/>
      <c r="AC477" s="7"/>
      <c r="AD477" s="7"/>
      <c r="AE477" s="8"/>
      <c r="AF477" s="9" t="s">
        <v>973</v>
      </c>
      <c r="AG477" s="9" t="s">
        <v>465</v>
      </c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 t="s">
        <v>98</v>
      </c>
      <c r="BE477" s="7" t="s">
        <v>98</v>
      </c>
      <c r="BF477" s="7" t="s">
        <v>98</v>
      </c>
      <c r="BG477" s="7" t="s">
        <v>98</v>
      </c>
      <c r="BH477" s="7" t="s">
        <v>98</v>
      </c>
      <c r="BI477" s="7" t="s">
        <v>98</v>
      </c>
      <c r="BJ477" s="7" t="s">
        <v>98</v>
      </c>
      <c r="BK477" s="7"/>
      <c r="BL477" s="7"/>
      <c r="BM477" s="7" t="s">
        <v>97</v>
      </c>
      <c r="BN477" s="7" t="s">
        <v>97</v>
      </c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6" t="n">
        <f aca="false">SUMIF($AH477:$CH477,35,Base!$B$5:$BB$5)*7*$Z477</f>
        <v>0</v>
      </c>
      <c r="CJ477" s="6" t="n">
        <f aca="false">SUMIF($AH477:$CH477,"PR",Base!$B$5:$BB$5)*7*$Z477</f>
        <v>476</v>
      </c>
      <c r="CK477" s="6"/>
      <c r="CL477" s="6"/>
    </row>
    <row r="478" customFormat="false" ht="13.8" hidden="false" customHeight="false" outlineLevel="0" collapsed="false">
      <c r="A478" s="7" t="s">
        <v>77</v>
      </c>
      <c r="B478" s="7" t="s">
        <v>1382</v>
      </c>
      <c r="C478" s="7" t="s">
        <v>1383</v>
      </c>
      <c r="D478" s="7" t="s">
        <v>1596</v>
      </c>
      <c r="E478" s="7" t="s">
        <v>736</v>
      </c>
      <c r="F478" s="7" t="s">
        <v>17</v>
      </c>
      <c r="G478" s="7" t="s">
        <v>1597</v>
      </c>
      <c r="H478" s="7" t="s">
        <v>1598</v>
      </c>
      <c r="I478" s="7" t="s">
        <v>84</v>
      </c>
      <c r="J478" s="7" t="s">
        <v>85</v>
      </c>
      <c r="K478" s="8" t="n">
        <v>0</v>
      </c>
      <c r="L478" s="7"/>
      <c r="M478" s="8" t="n">
        <v>0</v>
      </c>
      <c r="N478" s="7" t="s">
        <v>1599</v>
      </c>
      <c r="O478" s="7" t="s">
        <v>1452</v>
      </c>
      <c r="P478" s="7" t="s">
        <v>155</v>
      </c>
      <c r="Q478" s="8" t="s">
        <v>438</v>
      </c>
      <c r="R478" s="8" t="s">
        <v>438</v>
      </c>
      <c r="S478" s="8" t="s">
        <v>110</v>
      </c>
      <c r="T478" s="8" t="s">
        <v>100</v>
      </c>
      <c r="U478" s="7" t="s">
        <v>87</v>
      </c>
      <c r="V478" s="7" t="s">
        <v>92</v>
      </c>
      <c r="W478" s="7"/>
      <c r="X478" s="7"/>
      <c r="Y478" s="7" t="s">
        <v>112</v>
      </c>
      <c r="Z478" s="8" t="s">
        <v>178</v>
      </c>
      <c r="AA478" s="7"/>
      <c r="AB478" s="7"/>
      <c r="AC478" s="7"/>
      <c r="AD478" s="7"/>
      <c r="AE478" s="8"/>
      <c r="AF478" s="9" t="s">
        <v>973</v>
      </c>
      <c r="AG478" s="9" t="s">
        <v>465</v>
      </c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 t="s">
        <v>98</v>
      </c>
      <c r="BE478" s="7" t="s">
        <v>98</v>
      </c>
      <c r="BF478" s="7" t="s">
        <v>98</v>
      </c>
      <c r="BG478" s="7" t="s">
        <v>98</v>
      </c>
      <c r="BH478" s="7" t="s">
        <v>98</v>
      </c>
      <c r="BI478" s="7" t="s">
        <v>98</v>
      </c>
      <c r="BJ478" s="7" t="s">
        <v>98</v>
      </c>
      <c r="BK478" s="7"/>
      <c r="BL478" s="7"/>
      <c r="BM478" s="7" t="s">
        <v>97</v>
      </c>
      <c r="BN478" s="7" t="s">
        <v>97</v>
      </c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6" t="n">
        <f aca="false">SUMIF($AH478:$CH478,35,Base!$B$5:$BB$5)*7*$Z478</f>
        <v>0</v>
      </c>
      <c r="CJ478" s="6" t="n">
        <f aca="false">SUMIF($AH478:$CH478,"PR",Base!$B$5:$BB$5)*7*$Z478</f>
        <v>1190</v>
      </c>
      <c r="CK478" s="6"/>
      <c r="CL478" s="6"/>
    </row>
    <row r="479" customFormat="false" ht="13.8" hidden="false" customHeight="false" outlineLevel="0" collapsed="false">
      <c r="A479" s="7" t="s">
        <v>77</v>
      </c>
      <c r="B479" s="7" t="s">
        <v>1382</v>
      </c>
      <c r="C479" s="7" t="s">
        <v>1383</v>
      </c>
      <c r="D479" s="7" t="s">
        <v>1596</v>
      </c>
      <c r="E479" s="7" t="s">
        <v>736</v>
      </c>
      <c r="F479" s="7" t="s">
        <v>17</v>
      </c>
      <c r="G479" s="7" t="s">
        <v>1597</v>
      </c>
      <c r="H479" s="7" t="s">
        <v>1598</v>
      </c>
      <c r="I479" s="7" t="s">
        <v>84</v>
      </c>
      <c r="J479" s="7" t="s">
        <v>85</v>
      </c>
      <c r="K479" s="8" t="n">
        <v>0</v>
      </c>
      <c r="L479" s="7"/>
      <c r="M479" s="8" t="n">
        <v>0</v>
      </c>
      <c r="N479" s="7" t="s">
        <v>1599</v>
      </c>
      <c r="O479" s="7" t="s">
        <v>1452</v>
      </c>
      <c r="P479" s="7" t="s">
        <v>155</v>
      </c>
      <c r="Q479" s="8" t="s">
        <v>438</v>
      </c>
      <c r="R479" s="8" t="s">
        <v>438</v>
      </c>
      <c r="S479" s="8" t="s">
        <v>110</v>
      </c>
      <c r="T479" s="8" t="s">
        <v>100</v>
      </c>
      <c r="U479" s="7" t="s">
        <v>87</v>
      </c>
      <c r="V479" s="7" t="s">
        <v>92</v>
      </c>
      <c r="W479" s="7"/>
      <c r="X479" s="7"/>
      <c r="Y479" s="7" t="s">
        <v>102</v>
      </c>
      <c r="Z479" s="8" t="s">
        <v>155</v>
      </c>
      <c r="AA479" s="7"/>
      <c r="AB479" s="7"/>
      <c r="AC479" s="7"/>
      <c r="AD479" s="7"/>
      <c r="AE479" s="8"/>
      <c r="AF479" s="9" t="s">
        <v>973</v>
      </c>
      <c r="AG479" s="9" t="s">
        <v>465</v>
      </c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 t="s">
        <v>98</v>
      </c>
      <c r="BE479" s="7" t="s">
        <v>98</v>
      </c>
      <c r="BF479" s="7" t="s">
        <v>98</v>
      </c>
      <c r="BG479" s="7" t="s">
        <v>98</v>
      </c>
      <c r="BH479" s="7" t="s">
        <v>98</v>
      </c>
      <c r="BI479" s="7" t="s">
        <v>98</v>
      </c>
      <c r="BJ479" s="7" t="s">
        <v>98</v>
      </c>
      <c r="BK479" s="7"/>
      <c r="BL479" s="7"/>
      <c r="BM479" s="7" t="s">
        <v>97</v>
      </c>
      <c r="BN479" s="7" t="s">
        <v>97</v>
      </c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6" t="n">
        <f aca="false">SUMIF($AH479:$CH479,35,Base!$B$5:$BB$5)*7*$Z479</f>
        <v>0</v>
      </c>
      <c r="CJ479" s="6" t="n">
        <f aca="false">SUMIF($AH479:$CH479,"PR",Base!$B$5:$BB$5)*7*$Z479</f>
        <v>714</v>
      </c>
      <c r="CK479" s="6"/>
      <c r="CL479" s="6"/>
    </row>
    <row r="480" customFormat="false" ht="13.8" hidden="false" customHeight="false" outlineLevel="0" collapsed="false">
      <c r="A480" s="7" t="s">
        <v>77</v>
      </c>
      <c r="B480" s="7" t="s">
        <v>1382</v>
      </c>
      <c r="C480" s="7" t="s">
        <v>1383</v>
      </c>
      <c r="D480" s="7" t="s">
        <v>1600</v>
      </c>
      <c r="E480" s="7" t="s">
        <v>740</v>
      </c>
      <c r="F480" s="7" t="s">
        <v>17</v>
      </c>
      <c r="G480" s="7" t="s">
        <v>1601</v>
      </c>
      <c r="H480" s="7" t="s">
        <v>1602</v>
      </c>
      <c r="I480" s="7" t="s">
        <v>84</v>
      </c>
      <c r="J480" s="7" t="s">
        <v>85</v>
      </c>
      <c r="K480" s="8" t="n">
        <v>98004189184</v>
      </c>
      <c r="L480" s="7"/>
      <c r="M480" s="8" t="n">
        <v>0</v>
      </c>
      <c r="N480" s="7"/>
      <c r="O480" s="7" t="s">
        <v>1415</v>
      </c>
      <c r="P480" s="7" t="s">
        <v>127</v>
      </c>
      <c r="Q480" s="8" t="s">
        <v>1230</v>
      </c>
      <c r="R480" s="8" t="s">
        <v>1603</v>
      </c>
      <c r="S480" s="8" t="s">
        <v>1604</v>
      </c>
      <c r="T480" s="8" t="s">
        <v>87</v>
      </c>
      <c r="U480" s="7" t="s">
        <v>87</v>
      </c>
      <c r="V480" s="7" t="s">
        <v>92</v>
      </c>
      <c r="W480" s="7"/>
      <c r="X480" s="7"/>
      <c r="Y480" s="7" t="s">
        <v>116</v>
      </c>
      <c r="Z480" s="8" t="s">
        <v>87</v>
      </c>
      <c r="AA480" s="7"/>
      <c r="AB480" s="7"/>
      <c r="AC480" s="7"/>
      <c r="AD480" s="7"/>
      <c r="AE480" s="8"/>
      <c r="AF480" s="9" t="s">
        <v>695</v>
      </c>
      <c r="AG480" s="9" t="s">
        <v>1329</v>
      </c>
      <c r="AH480" s="7"/>
      <c r="AI480" s="7"/>
      <c r="AJ480" s="7"/>
      <c r="AK480" s="7"/>
      <c r="AL480" s="7"/>
      <c r="AM480" s="7"/>
      <c r="AN480" s="7"/>
      <c r="AO480" s="7"/>
      <c r="AP480" s="7"/>
      <c r="AQ480" s="7" t="s">
        <v>98</v>
      </c>
      <c r="AR480" s="7" t="s">
        <v>98</v>
      </c>
      <c r="AS480" s="7" t="s">
        <v>98</v>
      </c>
      <c r="AT480" s="7" t="s">
        <v>98</v>
      </c>
      <c r="AU480" s="7" t="n">
        <v>35</v>
      </c>
      <c r="AV480" s="7" t="n">
        <v>35</v>
      </c>
      <c r="AW480" s="7" t="n">
        <v>35</v>
      </c>
      <c r="AX480" s="7" t="n">
        <v>35</v>
      </c>
      <c r="AY480" s="7" t="n">
        <v>35</v>
      </c>
      <c r="AZ480" s="7" t="n">
        <v>35</v>
      </c>
      <c r="BA480" s="7" t="s">
        <v>98</v>
      </c>
      <c r="BB480" s="7" t="s">
        <v>98</v>
      </c>
      <c r="BC480" s="7" t="s">
        <v>98</v>
      </c>
      <c r="BD480" s="7"/>
      <c r="BE480" s="7"/>
      <c r="BF480" s="7"/>
      <c r="BG480" s="7"/>
      <c r="BH480" s="7"/>
      <c r="BI480" s="7"/>
      <c r="BJ480" s="7"/>
      <c r="BK480" s="7"/>
      <c r="BL480" s="7"/>
      <c r="BM480" s="7" t="s">
        <v>97</v>
      </c>
      <c r="BN480" s="7" t="s">
        <v>97</v>
      </c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6" t="n">
        <f aca="false">SUMIF($AH480:$CH480,35,Base!$B$5:$BB$5)*7*$Z480</f>
        <v>189</v>
      </c>
      <c r="CJ480" s="6" t="n">
        <f aca="false">SUMIF($AH480:$CH480,"PR",Base!$B$5:$BB$5)*7*$Z480</f>
        <v>238</v>
      </c>
      <c r="CK480" s="6"/>
      <c r="CL480" s="6"/>
    </row>
    <row r="481" customFormat="false" ht="13.8" hidden="false" customHeight="false" outlineLevel="0" collapsed="false">
      <c r="A481" s="7" t="s">
        <v>77</v>
      </c>
      <c r="B481" s="7" t="s">
        <v>1382</v>
      </c>
      <c r="C481" s="7" t="s">
        <v>1383</v>
      </c>
      <c r="D481" s="7" t="s">
        <v>1605</v>
      </c>
      <c r="E481" s="7" t="s">
        <v>1606</v>
      </c>
      <c r="F481" s="7" t="s">
        <v>17</v>
      </c>
      <c r="G481" s="7" t="s">
        <v>1607</v>
      </c>
      <c r="H481" s="7" t="s">
        <v>1608</v>
      </c>
      <c r="I481" s="7" t="s">
        <v>84</v>
      </c>
      <c r="J481" s="7" t="s">
        <v>85</v>
      </c>
      <c r="K481" s="8" t="n">
        <v>98004180992</v>
      </c>
      <c r="L481" s="7"/>
      <c r="M481" s="8" t="n">
        <v>0</v>
      </c>
      <c r="N481" s="7"/>
      <c r="O481" s="7" t="s">
        <v>1439</v>
      </c>
      <c r="P481" s="7" t="s">
        <v>94</v>
      </c>
      <c r="Q481" s="8" t="s">
        <v>1609</v>
      </c>
      <c r="R481" s="8" t="s">
        <v>169</v>
      </c>
      <c r="S481" s="8" t="s">
        <v>1610</v>
      </c>
      <c r="T481" s="8" t="s">
        <v>87</v>
      </c>
      <c r="U481" s="7" t="s">
        <v>127</v>
      </c>
      <c r="V481" s="7" t="s">
        <v>159</v>
      </c>
      <c r="W481" s="7"/>
      <c r="X481" s="7"/>
      <c r="Y481" s="7" t="s">
        <v>160</v>
      </c>
      <c r="Z481" s="8" t="s">
        <v>87</v>
      </c>
      <c r="AA481" s="7"/>
      <c r="AB481" s="7"/>
      <c r="AC481" s="7"/>
      <c r="AD481" s="7"/>
      <c r="AE481" s="8"/>
      <c r="AF481" s="9" t="s">
        <v>938</v>
      </c>
      <c r="AG481" s="9" t="s">
        <v>828</v>
      </c>
      <c r="AH481" s="7" t="s">
        <v>98</v>
      </c>
      <c r="AI481" s="7" t="s">
        <v>98</v>
      </c>
      <c r="AJ481" s="7" t="s">
        <v>98</v>
      </c>
      <c r="AK481" s="7" t="s">
        <v>98</v>
      </c>
      <c r="AL481" s="7" t="s">
        <v>98</v>
      </c>
      <c r="AM481" s="7" t="s">
        <v>98</v>
      </c>
      <c r="AN481" s="7" t="n">
        <v>35</v>
      </c>
      <c r="AO481" s="7" t="n">
        <v>35</v>
      </c>
      <c r="AP481" s="7" t="n">
        <v>35</v>
      </c>
      <c r="AQ481" s="7" t="n">
        <v>35</v>
      </c>
      <c r="AR481" s="7" t="n">
        <v>35</v>
      </c>
      <c r="AS481" s="7" t="n">
        <v>35</v>
      </c>
      <c r="AT481" s="7" t="n">
        <v>35</v>
      </c>
      <c r="AU481" s="7" t="n">
        <v>35</v>
      </c>
      <c r="AV481" s="7" t="n">
        <v>35</v>
      </c>
      <c r="AW481" s="7" t="n">
        <v>35</v>
      </c>
      <c r="AX481" s="7" t="n">
        <v>35</v>
      </c>
      <c r="AY481" s="7" t="n">
        <v>35</v>
      </c>
      <c r="AZ481" s="7" t="n">
        <v>35</v>
      </c>
      <c r="BA481" s="7" t="n">
        <v>35</v>
      </c>
      <c r="BB481" s="7" t="n">
        <v>35</v>
      </c>
      <c r="BC481" s="7" t="n">
        <v>35</v>
      </c>
      <c r="BD481" s="7" t="n">
        <v>35</v>
      </c>
      <c r="BE481" s="7" t="n">
        <v>35</v>
      </c>
      <c r="BF481" s="7" t="n">
        <v>35</v>
      </c>
      <c r="BG481" s="7" t="n">
        <v>35</v>
      </c>
      <c r="BH481" s="7" t="n">
        <v>35</v>
      </c>
      <c r="BI481" s="7" t="n">
        <v>35</v>
      </c>
      <c r="BJ481" s="7" t="n">
        <v>35</v>
      </c>
      <c r="BK481" s="7" t="n">
        <v>35</v>
      </c>
      <c r="BL481" s="7" t="n">
        <v>35</v>
      </c>
      <c r="BM481" s="7" t="s">
        <v>97</v>
      </c>
      <c r="BN481" s="7" t="s">
        <v>97</v>
      </c>
      <c r="BO481" s="7" t="n">
        <v>35</v>
      </c>
      <c r="BP481" s="7" t="n">
        <v>35</v>
      </c>
      <c r="BQ481" s="7" t="n">
        <v>35</v>
      </c>
      <c r="BR481" s="7" t="n">
        <v>35</v>
      </c>
      <c r="BS481" s="7" t="n">
        <v>35</v>
      </c>
      <c r="BT481" s="7" t="n">
        <v>35</v>
      </c>
      <c r="BU481" s="7" t="n">
        <v>35</v>
      </c>
      <c r="BV481" s="7" t="n">
        <v>35</v>
      </c>
      <c r="BW481" s="7" t="s">
        <v>98</v>
      </c>
      <c r="BX481" s="7" t="s">
        <v>98</v>
      </c>
      <c r="BY481" s="7" t="s">
        <v>98</v>
      </c>
      <c r="BZ481" s="7"/>
      <c r="CA481" s="7"/>
      <c r="CB481" s="7"/>
      <c r="CC481" s="7"/>
      <c r="CD481" s="7"/>
      <c r="CE481" s="7"/>
      <c r="CF481" s="7"/>
      <c r="CG481" s="7"/>
      <c r="CH481" s="7"/>
      <c r="CI481" s="6" t="n">
        <f aca="false">SUMIF($AH481:$CH481,35,Base!$B$5:$BB$5)*7*$Z481</f>
        <v>1120</v>
      </c>
      <c r="CJ481" s="6" t="n">
        <f aca="false">SUMIF($AH481:$CH481,"PR",Base!$B$5:$BB$5)*7*$Z481</f>
        <v>301</v>
      </c>
      <c r="CK481" s="6"/>
      <c r="CL481" s="6"/>
    </row>
    <row r="482" customFormat="false" ht="13.8" hidden="false" customHeight="false" outlineLevel="0" collapsed="false">
      <c r="A482" s="7" t="s">
        <v>77</v>
      </c>
      <c r="B482" s="7" t="s">
        <v>1382</v>
      </c>
      <c r="C482" s="7" t="s">
        <v>1556</v>
      </c>
      <c r="D482" s="7" t="s">
        <v>1611</v>
      </c>
      <c r="E482" s="7" t="s">
        <v>1612</v>
      </c>
      <c r="F482" s="7" t="s">
        <v>17</v>
      </c>
      <c r="G482" s="7" t="s">
        <v>1613</v>
      </c>
      <c r="H482" s="7" t="s">
        <v>1614</v>
      </c>
      <c r="I482" s="7" t="s">
        <v>84</v>
      </c>
      <c r="J482" s="7" t="s">
        <v>85</v>
      </c>
      <c r="K482" s="8" t="n">
        <v>98004180992</v>
      </c>
      <c r="L482" s="7"/>
      <c r="M482" s="8" t="n">
        <v>0</v>
      </c>
      <c r="N482" s="7"/>
      <c r="O482" s="7" t="s">
        <v>1615</v>
      </c>
      <c r="P482" s="7" t="s">
        <v>87</v>
      </c>
      <c r="Q482" s="8" t="s">
        <v>1616</v>
      </c>
      <c r="R482" s="8" t="s">
        <v>523</v>
      </c>
      <c r="S482" s="8" t="s">
        <v>647</v>
      </c>
      <c r="T482" s="8" t="s">
        <v>170</v>
      </c>
      <c r="U482" s="7" t="s">
        <v>87</v>
      </c>
      <c r="V482" s="7" t="s">
        <v>92</v>
      </c>
      <c r="W482" s="7"/>
      <c r="X482" s="7"/>
      <c r="Y482" s="7" t="s">
        <v>179</v>
      </c>
      <c r="Z482" s="8" t="s">
        <v>170</v>
      </c>
      <c r="AA482" s="7"/>
      <c r="AB482" s="7"/>
      <c r="AC482" s="7"/>
      <c r="AD482" s="7"/>
      <c r="AE482" s="8"/>
      <c r="AF482" s="9" t="s">
        <v>1617</v>
      </c>
      <c r="AG482" s="9" t="s">
        <v>1001</v>
      </c>
      <c r="AH482" s="7" t="s">
        <v>98</v>
      </c>
      <c r="AI482" s="7" t="s">
        <v>98</v>
      </c>
      <c r="AJ482" s="7" t="s">
        <v>98</v>
      </c>
      <c r="AK482" s="7" t="s">
        <v>98</v>
      </c>
      <c r="AL482" s="7" t="s">
        <v>98</v>
      </c>
      <c r="AM482" s="7" t="s">
        <v>98</v>
      </c>
      <c r="AN482" s="7" t="s">
        <v>98</v>
      </c>
      <c r="AO482" s="7" t="n">
        <v>35</v>
      </c>
      <c r="AP482" s="7" t="n">
        <v>35</v>
      </c>
      <c r="AQ482" s="7" t="s">
        <v>98</v>
      </c>
      <c r="AR482" s="7" t="s">
        <v>98</v>
      </c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 t="s">
        <v>97</v>
      </c>
      <c r="BN482" s="7" t="s">
        <v>97</v>
      </c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6" t="n">
        <f aca="false">SUMIF($AH482:$CH482,35,Base!$B$5:$BB$5)*7*$Z482</f>
        <v>1050</v>
      </c>
      <c r="CJ482" s="6" t="n">
        <f aca="false">SUMIF($AH482:$CH482,"PR",Base!$B$5:$BB$5)*7*$Z482</f>
        <v>4620</v>
      </c>
      <c r="CK482" s="6"/>
      <c r="CL482" s="6"/>
    </row>
    <row r="483" customFormat="false" ht="13.8" hidden="false" customHeight="false" outlineLevel="0" collapsed="false">
      <c r="A483" s="7" t="s">
        <v>77</v>
      </c>
      <c r="B483" s="7" t="s">
        <v>1382</v>
      </c>
      <c r="C483" s="7" t="s">
        <v>1556</v>
      </c>
      <c r="D483" s="7" t="s">
        <v>1618</v>
      </c>
      <c r="E483" s="7" t="s">
        <v>1069</v>
      </c>
      <c r="F483" s="7" t="s">
        <v>17</v>
      </c>
      <c r="G483" s="7" t="s">
        <v>1619</v>
      </c>
      <c r="H483" s="7" t="s">
        <v>1620</v>
      </c>
      <c r="I483" s="7" t="s">
        <v>84</v>
      </c>
      <c r="J483" s="7" t="s">
        <v>1621</v>
      </c>
      <c r="K483" s="8" t="n">
        <v>0</v>
      </c>
      <c r="L483" s="7"/>
      <c r="M483" s="8" t="n">
        <v>0</v>
      </c>
      <c r="N483" s="7" t="s">
        <v>1622</v>
      </c>
      <c r="O483" s="7" t="s">
        <v>1623</v>
      </c>
      <c r="P483" s="7" t="s">
        <v>124</v>
      </c>
      <c r="Q483" s="8" t="s">
        <v>1624</v>
      </c>
      <c r="R483" s="8" t="s">
        <v>1582</v>
      </c>
      <c r="S483" s="8" t="s">
        <v>1625</v>
      </c>
      <c r="T483" s="8" t="s">
        <v>100</v>
      </c>
      <c r="U483" s="7" t="s">
        <v>87</v>
      </c>
      <c r="V483" s="7" t="s">
        <v>92</v>
      </c>
      <c r="W483" s="7"/>
      <c r="X483" s="7"/>
      <c r="Y483" s="7" t="s">
        <v>99</v>
      </c>
      <c r="Z483" s="8" t="s">
        <v>100</v>
      </c>
      <c r="AA483" s="7"/>
      <c r="AB483" s="7"/>
      <c r="AC483" s="7"/>
      <c r="AD483" s="7"/>
      <c r="AE483" s="8"/>
      <c r="AF483" s="9" t="s">
        <v>1626</v>
      </c>
      <c r="AG483" s="9" t="s">
        <v>307</v>
      </c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 t="s">
        <v>98</v>
      </c>
      <c r="AU483" s="7" t="s">
        <v>98</v>
      </c>
      <c r="AV483" s="7" t="s">
        <v>98</v>
      </c>
      <c r="AW483" s="7" t="s">
        <v>98</v>
      </c>
      <c r="AX483" s="7" t="s">
        <v>98</v>
      </c>
      <c r="AY483" s="7" t="s">
        <v>98</v>
      </c>
      <c r="AZ483" s="7" t="s">
        <v>98</v>
      </c>
      <c r="BA483" s="7" t="s">
        <v>98</v>
      </c>
      <c r="BB483" s="7" t="s">
        <v>98</v>
      </c>
      <c r="BC483" s="7" t="s">
        <v>98</v>
      </c>
      <c r="BD483" s="7" t="s">
        <v>98</v>
      </c>
      <c r="BE483" s="7" t="s">
        <v>98</v>
      </c>
      <c r="BF483" s="7" t="s">
        <v>98</v>
      </c>
      <c r="BG483" s="7" t="s">
        <v>98</v>
      </c>
      <c r="BH483" s="7" t="s">
        <v>98</v>
      </c>
      <c r="BI483" s="7" t="s">
        <v>98</v>
      </c>
      <c r="BJ483" s="7" t="s">
        <v>98</v>
      </c>
      <c r="BK483" s="7" t="s">
        <v>98</v>
      </c>
      <c r="BL483" s="7" t="s">
        <v>98</v>
      </c>
      <c r="BM483" s="7" t="s">
        <v>97</v>
      </c>
      <c r="BN483" s="7" t="s">
        <v>97</v>
      </c>
      <c r="BO483" s="7" t="s">
        <v>98</v>
      </c>
      <c r="BP483" s="7" t="s">
        <v>98</v>
      </c>
      <c r="BQ483" s="7" t="s">
        <v>98</v>
      </c>
      <c r="BR483" s="7" t="s">
        <v>98</v>
      </c>
      <c r="BS483" s="7" t="s">
        <v>98</v>
      </c>
      <c r="BT483" s="7" t="s">
        <v>98</v>
      </c>
      <c r="BU483" s="7" t="n">
        <v>35</v>
      </c>
      <c r="BV483" s="7" t="n">
        <v>35</v>
      </c>
      <c r="BW483" s="7" t="n">
        <v>35</v>
      </c>
      <c r="BX483" s="7" t="n">
        <v>35</v>
      </c>
      <c r="BY483" s="7" t="n">
        <v>35</v>
      </c>
      <c r="BZ483" s="7" t="n">
        <v>35</v>
      </c>
      <c r="CA483" s="7" t="n">
        <v>35</v>
      </c>
      <c r="CB483" s="7" t="n">
        <v>35</v>
      </c>
      <c r="CC483" s="7" t="s">
        <v>98</v>
      </c>
      <c r="CD483" s="7" t="s">
        <v>98</v>
      </c>
      <c r="CE483" s="7"/>
      <c r="CF483" s="7"/>
      <c r="CG483" s="7"/>
      <c r="CH483" s="7"/>
      <c r="CI483" s="6" t="n">
        <f aca="false">SUMIF($AH483:$CH483,35,Base!$B$5:$BB$5)*7*$Z483</f>
        <v>2660</v>
      </c>
      <c r="CJ483" s="6" t="n">
        <f aca="false">SUMIF($AH483:$CH483,"PR",Base!$B$5:$BB$5)*7*$Z483</f>
        <v>9100</v>
      </c>
      <c r="CK483" s="6"/>
      <c r="CL483" s="6"/>
    </row>
    <row r="484" customFormat="false" ht="13.8" hidden="false" customHeight="false" outlineLevel="0" collapsed="false">
      <c r="A484" s="7" t="s">
        <v>77</v>
      </c>
      <c r="B484" s="7" t="s">
        <v>1382</v>
      </c>
      <c r="C484" s="7" t="s">
        <v>1627</v>
      </c>
      <c r="D484" s="7" t="s">
        <v>1628</v>
      </c>
      <c r="E484" s="7" t="s">
        <v>1074</v>
      </c>
      <c r="F484" s="7" t="s">
        <v>17</v>
      </c>
      <c r="G484" s="7" t="s">
        <v>1629</v>
      </c>
      <c r="H484" s="7" t="s">
        <v>1630</v>
      </c>
      <c r="I484" s="7" t="s">
        <v>84</v>
      </c>
      <c r="J484" s="7" t="s">
        <v>85</v>
      </c>
      <c r="K484" s="8" t="n">
        <v>0</v>
      </c>
      <c r="L484" s="7"/>
      <c r="M484" s="8" t="n">
        <v>0</v>
      </c>
      <c r="N484" s="7"/>
      <c r="O484" s="7" t="s">
        <v>1631</v>
      </c>
      <c r="P484" s="7" t="s">
        <v>87</v>
      </c>
      <c r="Q484" s="8" t="s">
        <v>1632</v>
      </c>
      <c r="R484" s="8" t="s">
        <v>1632</v>
      </c>
      <c r="S484" s="8" t="s">
        <v>110</v>
      </c>
      <c r="T484" s="8" t="s">
        <v>178</v>
      </c>
      <c r="U484" s="7" t="s">
        <v>87</v>
      </c>
      <c r="V484" s="7" t="s">
        <v>159</v>
      </c>
      <c r="W484" s="7"/>
      <c r="X484" s="7"/>
      <c r="Y484" s="7" t="s">
        <v>116</v>
      </c>
      <c r="Z484" s="8" t="s">
        <v>178</v>
      </c>
      <c r="AA484" s="7"/>
      <c r="AB484" s="7"/>
      <c r="AC484" s="7"/>
      <c r="AD484" s="7"/>
      <c r="AE484" s="8"/>
      <c r="AF484" s="9" t="s">
        <v>1633</v>
      </c>
      <c r="AG484" s="9" t="s">
        <v>1109</v>
      </c>
      <c r="AH484" s="7" t="s">
        <v>98</v>
      </c>
      <c r="AI484" s="7" t="s">
        <v>98</v>
      </c>
      <c r="AJ484" s="7" t="s">
        <v>98</v>
      </c>
      <c r="AK484" s="7" t="s">
        <v>98</v>
      </c>
      <c r="AL484" s="7" t="s">
        <v>98</v>
      </c>
      <c r="AM484" s="7" t="s">
        <v>98</v>
      </c>
      <c r="AN484" s="7" t="s">
        <v>98</v>
      </c>
      <c r="AO484" s="7" t="s">
        <v>98</v>
      </c>
      <c r="AP484" s="7" t="s">
        <v>98</v>
      </c>
      <c r="AQ484" s="7" t="s">
        <v>98</v>
      </c>
      <c r="AR484" s="7" t="s">
        <v>98</v>
      </c>
      <c r="AS484" s="7" t="s">
        <v>98</v>
      </c>
      <c r="AT484" s="7" t="s">
        <v>98</v>
      </c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 t="s">
        <v>97</v>
      </c>
      <c r="BN484" s="7" t="s">
        <v>97</v>
      </c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6" t="n">
        <f aca="false">SUMIF($AH484:$CH484,35,Base!$B$5:$BB$5)*7*$Z484</f>
        <v>0</v>
      </c>
      <c r="CJ484" s="6" t="n">
        <f aca="false">SUMIF($AH484:$CH484,"PR",Base!$B$5:$BB$5)*7*$Z484</f>
        <v>2240</v>
      </c>
      <c r="CK484" s="6"/>
      <c r="CL484" s="6"/>
    </row>
    <row r="485" customFormat="false" ht="13.8" hidden="false" customHeight="false" outlineLevel="0" collapsed="false">
      <c r="A485" s="7" t="s">
        <v>77</v>
      </c>
      <c r="B485" s="7" t="s">
        <v>1382</v>
      </c>
      <c r="C485" s="7" t="s">
        <v>1383</v>
      </c>
      <c r="D485" s="7" t="s">
        <v>1634</v>
      </c>
      <c r="E485" s="7" t="s">
        <v>1080</v>
      </c>
      <c r="F485" s="7" t="s">
        <v>17</v>
      </c>
      <c r="G485" s="7" t="s">
        <v>1499</v>
      </c>
      <c r="H485" s="7" t="s">
        <v>1500</v>
      </c>
      <c r="I485" s="7" t="s">
        <v>84</v>
      </c>
      <c r="J485" s="7" t="s">
        <v>85</v>
      </c>
      <c r="K485" s="8" t="n">
        <v>98004180992</v>
      </c>
      <c r="L485" s="7"/>
      <c r="M485" s="8" t="n">
        <v>0</v>
      </c>
      <c r="N485" s="7"/>
      <c r="O485" s="7" t="s">
        <v>1415</v>
      </c>
      <c r="P485" s="7" t="s">
        <v>127</v>
      </c>
      <c r="Q485" s="8" t="s">
        <v>1635</v>
      </c>
      <c r="R485" s="8" t="s">
        <v>1636</v>
      </c>
      <c r="S485" s="8" t="s">
        <v>347</v>
      </c>
      <c r="T485" s="8" t="s">
        <v>127</v>
      </c>
      <c r="U485" s="7" t="s">
        <v>87</v>
      </c>
      <c r="V485" s="7" t="s">
        <v>92</v>
      </c>
      <c r="W485" s="7"/>
      <c r="X485" s="7"/>
      <c r="Y485" s="7" t="s">
        <v>116</v>
      </c>
      <c r="Z485" s="8" t="s">
        <v>87</v>
      </c>
      <c r="AA485" s="7"/>
      <c r="AB485" s="7"/>
      <c r="AC485" s="7"/>
      <c r="AD485" s="7"/>
      <c r="AE485" s="8"/>
      <c r="AF485" s="9" t="s">
        <v>1637</v>
      </c>
      <c r="AG485" s="9" t="s">
        <v>1127</v>
      </c>
      <c r="AH485" s="7" t="s">
        <v>98</v>
      </c>
      <c r="AI485" s="7" t="s">
        <v>98</v>
      </c>
      <c r="AJ485" s="7" t="s">
        <v>98</v>
      </c>
      <c r="AK485" s="7" t="s">
        <v>98</v>
      </c>
      <c r="AL485" s="7" t="s">
        <v>98</v>
      </c>
      <c r="AM485" s="7" t="s">
        <v>98</v>
      </c>
      <c r="AN485" s="7" t="s">
        <v>98</v>
      </c>
      <c r="AO485" s="7" t="s">
        <v>98</v>
      </c>
      <c r="AP485" s="7" t="s">
        <v>98</v>
      </c>
      <c r="AQ485" s="7" t="s">
        <v>98</v>
      </c>
      <c r="AR485" s="7" t="n">
        <v>35</v>
      </c>
      <c r="AS485" s="7" t="n">
        <v>35</v>
      </c>
      <c r="AT485" s="7" t="n">
        <v>35</v>
      </c>
      <c r="AU485" s="7" t="n">
        <v>35</v>
      </c>
      <c r="AV485" s="7" t="n">
        <v>35</v>
      </c>
      <c r="AW485" s="7" t="s">
        <v>98</v>
      </c>
      <c r="AX485" s="7" t="s">
        <v>98</v>
      </c>
      <c r="AY485" s="7" t="s">
        <v>98</v>
      </c>
      <c r="AZ485" s="7" t="s">
        <v>98</v>
      </c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 t="s">
        <v>97</v>
      </c>
      <c r="BN485" s="7" t="s">
        <v>97</v>
      </c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6" t="n">
        <f aca="false">SUMIF($AH485:$CH485,35,Base!$B$5:$BB$5)*7*$Z485</f>
        <v>175</v>
      </c>
      <c r="CJ485" s="6" t="n">
        <f aca="false">SUMIF($AH485:$CH485,"PR",Base!$B$5:$BB$5)*7*$Z485</f>
        <v>462</v>
      </c>
      <c r="CK485" s="6"/>
      <c r="CL485" s="6"/>
    </row>
    <row r="486" customFormat="false" ht="13.8" hidden="false" customHeight="false" outlineLevel="0" collapsed="false">
      <c r="A486" s="7" t="s">
        <v>77</v>
      </c>
      <c r="B486" s="7" t="s">
        <v>1382</v>
      </c>
      <c r="C486" s="7" t="s">
        <v>1638</v>
      </c>
      <c r="D486" s="7" t="s">
        <v>1639</v>
      </c>
      <c r="E486" s="7" t="s">
        <v>1640</v>
      </c>
      <c r="F486" s="7" t="s">
        <v>17</v>
      </c>
      <c r="G486" s="7" t="s">
        <v>1641</v>
      </c>
      <c r="H486" s="7" t="s">
        <v>1642</v>
      </c>
      <c r="I486" s="7" t="s">
        <v>84</v>
      </c>
      <c r="J486" s="7" t="s">
        <v>85</v>
      </c>
      <c r="K486" s="8" t="n">
        <v>0</v>
      </c>
      <c r="L486" s="7" t="s">
        <v>1643</v>
      </c>
      <c r="M486" s="8" t="n">
        <v>0</v>
      </c>
      <c r="N486" s="7"/>
      <c r="O486" s="7" t="s">
        <v>1644</v>
      </c>
      <c r="P486" s="7" t="s">
        <v>87</v>
      </c>
      <c r="Q486" s="8" t="s">
        <v>1283</v>
      </c>
      <c r="R486" s="8" t="s">
        <v>1108</v>
      </c>
      <c r="S486" s="8" t="s">
        <v>336</v>
      </c>
      <c r="T486" s="8" t="s">
        <v>91</v>
      </c>
      <c r="U486" s="7" t="s">
        <v>87</v>
      </c>
      <c r="V486" s="7" t="s">
        <v>92</v>
      </c>
      <c r="W486" s="7"/>
      <c r="X486" s="7"/>
      <c r="Y486" s="7" t="s">
        <v>179</v>
      </c>
      <c r="Z486" s="8" t="s">
        <v>91</v>
      </c>
      <c r="AA486" s="7"/>
      <c r="AB486" s="7"/>
      <c r="AC486" s="7"/>
      <c r="AD486" s="7"/>
      <c r="AE486" s="8"/>
      <c r="AF486" s="9" t="s">
        <v>1617</v>
      </c>
      <c r="AG486" s="9" t="s">
        <v>1001</v>
      </c>
      <c r="AH486" s="7" t="s">
        <v>98</v>
      </c>
      <c r="AI486" s="7" t="s">
        <v>98</v>
      </c>
      <c r="AJ486" s="7" t="s">
        <v>98</v>
      </c>
      <c r="AK486" s="7" t="s">
        <v>98</v>
      </c>
      <c r="AL486" s="7" t="s">
        <v>98</v>
      </c>
      <c r="AM486" s="7" t="s">
        <v>98</v>
      </c>
      <c r="AN486" s="7" t="n">
        <v>35</v>
      </c>
      <c r="AO486" s="7" t="n">
        <v>35</v>
      </c>
      <c r="AP486" s="7" t="n">
        <v>35</v>
      </c>
      <c r="AQ486" s="7" t="s">
        <v>98</v>
      </c>
      <c r="AR486" s="7" t="s">
        <v>98</v>
      </c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 t="s">
        <v>97</v>
      </c>
      <c r="BN486" s="7" t="s">
        <v>97</v>
      </c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6" t="n">
        <f aca="false">SUMIF($AH486:$CH486,35,Base!$B$5:$BB$5)*7*$Z486</f>
        <v>1470</v>
      </c>
      <c r="CJ486" s="6" t="n">
        <f aca="false">SUMIF($AH486:$CH486,"PR",Base!$B$5:$BB$5)*7*$Z486</f>
        <v>3822</v>
      </c>
      <c r="CK486" s="6"/>
      <c r="CL486" s="6"/>
    </row>
    <row r="487" customFormat="false" ht="13.8" hidden="false" customHeight="false" outlineLevel="0" collapsed="false">
      <c r="A487" s="7" t="s">
        <v>77</v>
      </c>
      <c r="B487" s="7" t="s">
        <v>1382</v>
      </c>
      <c r="C487" s="7" t="s">
        <v>1383</v>
      </c>
      <c r="D487" s="7" t="s">
        <v>1645</v>
      </c>
      <c r="E487" s="7" t="s">
        <v>1646</v>
      </c>
      <c r="F487" s="7" t="s">
        <v>17</v>
      </c>
      <c r="G487" s="7" t="s">
        <v>1566</v>
      </c>
      <c r="H487" s="7" t="s">
        <v>1567</v>
      </c>
      <c r="I487" s="7" t="s">
        <v>84</v>
      </c>
      <c r="J487" s="7" t="s">
        <v>85</v>
      </c>
      <c r="K487" s="8" t="n">
        <v>97004183552</v>
      </c>
      <c r="L487" s="7"/>
      <c r="M487" s="8" t="n">
        <v>0</v>
      </c>
      <c r="N487" s="7" t="s">
        <v>1647</v>
      </c>
      <c r="O487" s="7" t="s">
        <v>1461</v>
      </c>
      <c r="P487" s="7" t="s">
        <v>124</v>
      </c>
      <c r="Q487" s="8" t="s">
        <v>1366</v>
      </c>
      <c r="R487" s="8" t="s">
        <v>1367</v>
      </c>
      <c r="S487" s="8" t="s">
        <v>325</v>
      </c>
      <c r="T487" s="8" t="s">
        <v>91</v>
      </c>
      <c r="U487" s="7" t="s">
        <v>87</v>
      </c>
      <c r="V487" s="7" t="s">
        <v>92</v>
      </c>
      <c r="W487" s="7"/>
      <c r="X487" s="7"/>
      <c r="Y487" s="7" t="s">
        <v>809</v>
      </c>
      <c r="Z487" s="8" t="s">
        <v>91</v>
      </c>
      <c r="AA487" s="7"/>
      <c r="AB487" s="7"/>
      <c r="AC487" s="7"/>
      <c r="AD487" s="7"/>
      <c r="AE487" s="8"/>
      <c r="AF487" s="9" t="s">
        <v>1648</v>
      </c>
      <c r="AG487" s="9" t="s">
        <v>1109</v>
      </c>
      <c r="AH487" s="7" t="s">
        <v>98</v>
      </c>
      <c r="AI487" s="7" t="s">
        <v>98</v>
      </c>
      <c r="AJ487" s="7" t="s">
        <v>98</v>
      </c>
      <c r="AK487" s="7" t="s">
        <v>98</v>
      </c>
      <c r="AL487" s="7" t="s">
        <v>98</v>
      </c>
      <c r="AM487" s="7" t="s">
        <v>98</v>
      </c>
      <c r="AN487" s="7" t="n">
        <v>35</v>
      </c>
      <c r="AO487" s="7" t="n">
        <v>35</v>
      </c>
      <c r="AP487" s="7" t="n">
        <v>35</v>
      </c>
      <c r="AQ487" s="7" t="n">
        <v>35</v>
      </c>
      <c r="AR487" s="7" t="s">
        <v>98</v>
      </c>
      <c r="AS487" s="7" t="s">
        <v>98</v>
      </c>
      <c r="AT487" s="7" t="s">
        <v>98</v>
      </c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 t="s">
        <v>97</v>
      </c>
      <c r="BN487" s="7" t="s">
        <v>97</v>
      </c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6" t="n">
        <f aca="false">SUMIF($AH487:$CH487,35,Base!$B$5:$BB$5)*7*$Z487</f>
        <v>1960</v>
      </c>
      <c r="CJ487" s="6" t="n">
        <f aca="false">SUMIF($AH487:$CH487,"PR",Base!$B$5:$BB$5)*7*$Z487</f>
        <v>4312</v>
      </c>
      <c r="CK487" s="6"/>
      <c r="CL487" s="6"/>
    </row>
    <row r="488" customFormat="false" ht="13.8" hidden="false" customHeight="false" outlineLevel="0" collapsed="false">
      <c r="A488" s="7" t="s">
        <v>77</v>
      </c>
      <c r="B488" s="7" t="s">
        <v>1382</v>
      </c>
      <c r="C488" s="7" t="s">
        <v>1649</v>
      </c>
      <c r="D488" s="7" t="s">
        <v>1650</v>
      </c>
      <c r="E488" s="7" t="s">
        <v>1095</v>
      </c>
      <c r="F488" s="7" t="s">
        <v>17</v>
      </c>
      <c r="G488" s="7" t="s">
        <v>1651</v>
      </c>
      <c r="H488" s="7" t="s">
        <v>1652</v>
      </c>
      <c r="I488" s="7" t="s">
        <v>84</v>
      </c>
      <c r="J488" s="7" t="s">
        <v>85</v>
      </c>
      <c r="K488" s="8" t="n">
        <v>0</v>
      </c>
      <c r="L488" s="7"/>
      <c r="M488" s="8" t="n">
        <v>0</v>
      </c>
      <c r="N488" s="7"/>
      <c r="O488" s="7" t="s">
        <v>1653</v>
      </c>
      <c r="P488" s="7" t="s">
        <v>178</v>
      </c>
      <c r="Q488" s="8" t="s">
        <v>1654</v>
      </c>
      <c r="R488" s="8" t="s">
        <v>1582</v>
      </c>
      <c r="S488" s="8" t="s">
        <v>523</v>
      </c>
      <c r="T488" s="8" t="s">
        <v>100</v>
      </c>
      <c r="U488" s="7" t="s">
        <v>87</v>
      </c>
      <c r="V488" s="7" t="s">
        <v>92</v>
      </c>
      <c r="W488" s="7"/>
      <c r="X488" s="7"/>
      <c r="Y488" s="7" t="s">
        <v>1182</v>
      </c>
      <c r="Z488" s="8" t="s">
        <v>87</v>
      </c>
      <c r="AA488" s="7"/>
      <c r="AB488" s="7"/>
      <c r="AC488" s="7"/>
      <c r="AD488" s="7"/>
      <c r="AE488" s="8"/>
      <c r="AF488" s="9" t="s">
        <v>1317</v>
      </c>
      <c r="AG488" s="9" t="s">
        <v>951</v>
      </c>
      <c r="AH488" s="7" t="s">
        <v>98</v>
      </c>
      <c r="AI488" s="7" t="s">
        <v>98</v>
      </c>
      <c r="AJ488" s="7" t="s">
        <v>98</v>
      </c>
      <c r="AK488" s="7" t="s">
        <v>98</v>
      </c>
      <c r="AL488" s="7" t="s">
        <v>98</v>
      </c>
      <c r="AM488" s="7" t="s">
        <v>98</v>
      </c>
      <c r="AN488" s="7" t="s">
        <v>98</v>
      </c>
      <c r="AO488" s="7" t="s">
        <v>98</v>
      </c>
      <c r="AP488" s="7" t="s">
        <v>98</v>
      </c>
      <c r="AQ488" s="7" t="s">
        <v>98</v>
      </c>
      <c r="AR488" s="7" t="n">
        <v>35</v>
      </c>
      <c r="AS488" s="7" t="n">
        <v>35</v>
      </c>
      <c r="AT488" s="7" t="n">
        <v>35</v>
      </c>
      <c r="AU488" s="7" t="n">
        <v>35</v>
      </c>
      <c r="AV488" s="7" t="n">
        <v>35</v>
      </c>
      <c r="AW488" s="7" t="n">
        <v>35</v>
      </c>
      <c r="AX488" s="7" t="n">
        <v>35</v>
      </c>
      <c r="AY488" s="7" t="n">
        <v>35</v>
      </c>
      <c r="AZ488" s="7" t="n">
        <v>35</v>
      </c>
      <c r="BA488" s="7" t="n">
        <v>35</v>
      </c>
      <c r="BB488" s="7" t="s">
        <v>98</v>
      </c>
      <c r="BC488" s="7" t="s">
        <v>98</v>
      </c>
      <c r="BD488" s="7" t="s">
        <v>98</v>
      </c>
      <c r="BE488" s="7"/>
      <c r="BF488" s="7"/>
      <c r="BG488" s="7"/>
      <c r="BH488" s="7"/>
      <c r="BI488" s="7"/>
      <c r="BJ488" s="7"/>
      <c r="BK488" s="7"/>
      <c r="BL488" s="7"/>
      <c r="BM488" s="7" t="s">
        <v>97</v>
      </c>
      <c r="BN488" s="7" t="s">
        <v>97</v>
      </c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6" t="n">
        <f aca="false">SUMIF($AH488:$CH488,35,Base!$B$5:$BB$5)*7*$Z488</f>
        <v>329</v>
      </c>
      <c r="CJ488" s="6" t="n">
        <f aca="false">SUMIF($AH488:$CH488,"PR",Base!$B$5:$BB$5)*7*$Z488</f>
        <v>441</v>
      </c>
      <c r="CK488" s="6"/>
      <c r="CL488" s="6"/>
    </row>
    <row r="489" customFormat="false" ht="13.8" hidden="false" customHeight="false" outlineLevel="0" collapsed="false">
      <c r="A489" s="7" t="s">
        <v>77</v>
      </c>
      <c r="B489" s="7" t="s">
        <v>1382</v>
      </c>
      <c r="C489" s="7" t="s">
        <v>1383</v>
      </c>
      <c r="D489" s="7" t="s">
        <v>1655</v>
      </c>
      <c r="E489" s="7" t="s">
        <v>1656</v>
      </c>
      <c r="F489" s="7" t="s">
        <v>17</v>
      </c>
      <c r="G489" s="7" t="s">
        <v>1499</v>
      </c>
      <c r="H489" s="7" t="s">
        <v>1500</v>
      </c>
      <c r="I489" s="7" t="s">
        <v>84</v>
      </c>
      <c r="J489" s="7" t="s">
        <v>85</v>
      </c>
      <c r="K489" s="8" t="n">
        <v>0</v>
      </c>
      <c r="L489" s="7"/>
      <c r="M489" s="8" t="n">
        <v>0</v>
      </c>
      <c r="N489" s="7"/>
      <c r="O489" s="7" t="s">
        <v>1415</v>
      </c>
      <c r="P489" s="7" t="s">
        <v>127</v>
      </c>
      <c r="Q489" s="8" t="s">
        <v>1441</v>
      </c>
      <c r="R489" s="8" t="s">
        <v>1657</v>
      </c>
      <c r="S489" s="8" t="s">
        <v>1604</v>
      </c>
      <c r="T489" s="8" t="s">
        <v>242</v>
      </c>
      <c r="U489" s="7" t="s">
        <v>87</v>
      </c>
      <c r="V489" s="7" t="s">
        <v>92</v>
      </c>
      <c r="W489" s="7"/>
      <c r="X489" s="7"/>
      <c r="Y489" s="7" t="s">
        <v>125</v>
      </c>
      <c r="Z489" s="8" t="s">
        <v>127</v>
      </c>
      <c r="AA489" s="7"/>
      <c r="AB489" s="7"/>
      <c r="AC489" s="7"/>
      <c r="AD489" s="7"/>
      <c r="AE489" s="8"/>
      <c r="AF489" s="9" t="s">
        <v>1633</v>
      </c>
      <c r="AG489" s="9" t="s">
        <v>1329</v>
      </c>
      <c r="AH489" s="7" t="s">
        <v>98</v>
      </c>
      <c r="AI489" s="7" t="s">
        <v>98</v>
      </c>
      <c r="AJ489" s="7" t="s">
        <v>98</v>
      </c>
      <c r="AK489" s="7" t="s">
        <v>98</v>
      </c>
      <c r="AL489" s="7" t="s">
        <v>98</v>
      </c>
      <c r="AM489" s="7" t="s">
        <v>98</v>
      </c>
      <c r="AN489" s="7" t="s">
        <v>98</v>
      </c>
      <c r="AO489" s="7" t="s">
        <v>98</v>
      </c>
      <c r="AP489" s="7" t="s">
        <v>98</v>
      </c>
      <c r="AQ489" s="7" t="s">
        <v>98</v>
      </c>
      <c r="AR489" s="7" t="s">
        <v>98</v>
      </c>
      <c r="AS489" s="7" t="s">
        <v>98</v>
      </c>
      <c r="AT489" s="7" t="s">
        <v>98</v>
      </c>
      <c r="AU489" s="7" t="n">
        <v>35</v>
      </c>
      <c r="AV489" s="7" t="n">
        <v>35</v>
      </c>
      <c r="AW489" s="7" t="n">
        <v>35</v>
      </c>
      <c r="AX489" s="7" t="n">
        <v>35</v>
      </c>
      <c r="AY489" s="7" t="n">
        <v>35</v>
      </c>
      <c r="AZ489" s="7" t="n">
        <v>35</v>
      </c>
      <c r="BA489" s="7" t="s">
        <v>98</v>
      </c>
      <c r="BB489" s="7" t="s">
        <v>98</v>
      </c>
      <c r="BC489" s="7" t="s">
        <v>98</v>
      </c>
      <c r="BD489" s="7"/>
      <c r="BE489" s="7"/>
      <c r="BF489" s="7"/>
      <c r="BG489" s="7"/>
      <c r="BH489" s="7"/>
      <c r="BI489" s="7"/>
      <c r="BJ489" s="7"/>
      <c r="BK489" s="7"/>
      <c r="BL489" s="7"/>
      <c r="BM489" s="7" t="s">
        <v>97</v>
      </c>
      <c r="BN489" s="7" t="s">
        <v>97</v>
      </c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6" t="n">
        <f aca="false">SUMIF($AH489:$CH489,35,Base!$B$5:$BB$5)*7*$Z489</f>
        <v>756</v>
      </c>
      <c r="CJ489" s="6" t="n">
        <f aca="false">SUMIF($AH489:$CH489,"PR",Base!$B$5:$BB$5)*7*$Z489</f>
        <v>2184</v>
      </c>
      <c r="CK489" s="6"/>
      <c r="CL489" s="6"/>
    </row>
    <row r="490" customFormat="false" ht="13.8" hidden="false" customHeight="false" outlineLevel="0" collapsed="false">
      <c r="A490" s="7" t="s">
        <v>77</v>
      </c>
      <c r="B490" s="7" t="s">
        <v>1382</v>
      </c>
      <c r="C490" s="7" t="s">
        <v>1383</v>
      </c>
      <c r="D490" s="7" t="s">
        <v>1655</v>
      </c>
      <c r="E490" s="7" t="s">
        <v>1656</v>
      </c>
      <c r="F490" s="7" t="s">
        <v>17</v>
      </c>
      <c r="G490" s="7" t="s">
        <v>1499</v>
      </c>
      <c r="H490" s="7" t="s">
        <v>1500</v>
      </c>
      <c r="I490" s="7" t="s">
        <v>84</v>
      </c>
      <c r="J490" s="7" t="s">
        <v>85</v>
      </c>
      <c r="K490" s="8" t="n">
        <v>0</v>
      </c>
      <c r="L490" s="7"/>
      <c r="M490" s="8" t="n">
        <v>0</v>
      </c>
      <c r="N490" s="7"/>
      <c r="O490" s="7" t="s">
        <v>1415</v>
      </c>
      <c r="P490" s="7" t="s">
        <v>127</v>
      </c>
      <c r="Q490" s="8" t="s">
        <v>1441</v>
      </c>
      <c r="R490" s="8" t="s">
        <v>1657</v>
      </c>
      <c r="S490" s="8" t="s">
        <v>1604</v>
      </c>
      <c r="T490" s="8" t="s">
        <v>242</v>
      </c>
      <c r="U490" s="7" t="s">
        <v>87</v>
      </c>
      <c r="V490" s="7" t="s">
        <v>92</v>
      </c>
      <c r="W490" s="7"/>
      <c r="X490" s="7"/>
      <c r="Y490" s="7" t="s">
        <v>93</v>
      </c>
      <c r="Z490" s="8" t="s">
        <v>87</v>
      </c>
      <c r="AA490" s="7"/>
      <c r="AB490" s="7"/>
      <c r="AC490" s="7"/>
      <c r="AD490" s="7"/>
      <c r="AE490" s="8"/>
      <c r="AF490" s="9" t="s">
        <v>1633</v>
      </c>
      <c r="AG490" s="9" t="s">
        <v>1329</v>
      </c>
      <c r="AH490" s="7" t="s">
        <v>98</v>
      </c>
      <c r="AI490" s="7" t="s">
        <v>98</v>
      </c>
      <c r="AJ490" s="7" t="s">
        <v>98</v>
      </c>
      <c r="AK490" s="7" t="s">
        <v>98</v>
      </c>
      <c r="AL490" s="7" t="s">
        <v>98</v>
      </c>
      <c r="AM490" s="7" t="s">
        <v>98</v>
      </c>
      <c r="AN490" s="7" t="s">
        <v>98</v>
      </c>
      <c r="AO490" s="7" t="s">
        <v>98</v>
      </c>
      <c r="AP490" s="7" t="s">
        <v>98</v>
      </c>
      <c r="AQ490" s="7" t="s">
        <v>98</v>
      </c>
      <c r="AR490" s="7" t="s">
        <v>98</v>
      </c>
      <c r="AS490" s="7" t="s">
        <v>98</v>
      </c>
      <c r="AT490" s="7" t="s">
        <v>98</v>
      </c>
      <c r="AU490" s="7" t="n">
        <v>35</v>
      </c>
      <c r="AV490" s="7" t="n">
        <v>35</v>
      </c>
      <c r="AW490" s="7" t="n">
        <v>35</v>
      </c>
      <c r="AX490" s="7" t="n">
        <v>35</v>
      </c>
      <c r="AY490" s="7" t="n">
        <v>35</v>
      </c>
      <c r="AZ490" s="7" t="n">
        <v>35</v>
      </c>
      <c r="BA490" s="7" t="s">
        <v>98</v>
      </c>
      <c r="BB490" s="7" t="s">
        <v>98</v>
      </c>
      <c r="BC490" s="7" t="s">
        <v>98</v>
      </c>
      <c r="BD490" s="7"/>
      <c r="BE490" s="7"/>
      <c r="BF490" s="7"/>
      <c r="BG490" s="7"/>
      <c r="BH490" s="7"/>
      <c r="BI490" s="7"/>
      <c r="BJ490" s="7"/>
      <c r="BK490" s="7"/>
      <c r="BL490" s="7"/>
      <c r="BM490" s="7" t="s">
        <v>97</v>
      </c>
      <c r="BN490" s="7" t="s">
        <v>97</v>
      </c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6" t="n">
        <f aca="false">SUMIF($AH490:$CH490,35,Base!$B$5:$BB$5)*7*$Z490</f>
        <v>189</v>
      </c>
      <c r="CJ490" s="6" t="n">
        <f aca="false">SUMIF($AH490:$CH490,"PR",Base!$B$5:$BB$5)*7*$Z490</f>
        <v>546</v>
      </c>
      <c r="CK490" s="6"/>
      <c r="CL490" s="6"/>
    </row>
    <row r="491" customFormat="false" ht="13.8" hidden="false" customHeight="false" outlineLevel="0" collapsed="false">
      <c r="A491" s="7" t="s">
        <v>77</v>
      </c>
      <c r="B491" s="7" t="s">
        <v>1382</v>
      </c>
      <c r="C491" s="7" t="s">
        <v>1383</v>
      </c>
      <c r="D491" s="7" t="s">
        <v>1655</v>
      </c>
      <c r="E491" s="7" t="s">
        <v>1656</v>
      </c>
      <c r="F491" s="7" t="s">
        <v>17</v>
      </c>
      <c r="G491" s="7" t="s">
        <v>1499</v>
      </c>
      <c r="H491" s="7" t="s">
        <v>1500</v>
      </c>
      <c r="I491" s="7" t="s">
        <v>84</v>
      </c>
      <c r="J491" s="7" t="s">
        <v>85</v>
      </c>
      <c r="K491" s="8" t="n">
        <v>0</v>
      </c>
      <c r="L491" s="7"/>
      <c r="M491" s="8" t="n">
        <v>0</v>
      </c>
      <c r="N491" s="7"/>
      <c r="O491" s="7" t="s">
        <v>1415</v>
      </c>
      <c r="P491" s="7" t="s">
        <v>127</v>
      </c>
      <c r="Q491" s="8" t="s">
        <v>1441</v>
      </c>
      <c r="R491" s="8" t="s">
        <v>1657</v>
      </c>
      <c r="S491" s="8" t="s">
        <v>1604</v>
      </c>
      <c r="T491" s="8" t="s">
        <v>242</v>
      </c>
      <c r="U491" s="7" t="s">
        <v>87</v>
      </c>
      <c r="V491" s="7" t="s">
        <v>92</v>
      </c>
      <c r="W491" s="7"/>
      <c r="X491" s="7"/>
      <c r="Y491" s="7" t="s">
        <v>1182</v>
      </c>
      <c r="Z491" s="8" t="s">
        <v>87</v>
      </c>
      <c r="AA491" s="7"/>
      <c r="AB491" s="7"/>
      <c r="AC491" s="7"/>
      <c r="AD491" s="7"/>
      <c r="AE491" s="8"/>
      <c r="AF491" s="9" t="s">
        <v>1633</v>
      </c>
      <c r="AG491" s="9" t="s">
        <v>1329</v>
      </c>
      <c r="AH491" s="7" t="s">
        <v>98</v>
      </c>
      <c r="AI491" s="7" t="s">
        <v>98</v>
      </c>
      <c r="AJ491" s="7" t="s">
        <v>98</v>
      </c>
      <c r="AK491" s="7" t="s">
        <v>98</v>
      </c>
      <c r="AL491" s="7" t="s">
        <v>98</v>
      </c>
      <c r="AM491" s="7" t="s">
        <v>98</v>
      </c>
      <c r="AN491" s="7" t="s">
        <v>98</v>
      </c>
      <c r="AO491" s="7" t="s">
        <v>98</v>
      </c>
      <c r="AP491" s="7" t="s">
        <v>98</v>
      </c>
      <c r="AQ491" s="7" t="s">
        <v>98</v>
      </c>
      <c r="AR491" s="7" t="s">
        <v>98</v>
      </c>
      <c r="AS491" s="7" t="s">
        <v>98</v>
      </c>
      <c r="AT491" s="7" t="s">
        <v>98</v>
      </c>
      <c r="AU491" s="7" t="n">
        <v>35</v>
      </c>
      <c r="AV491" s="7" t="n">
        <v>35</v>
      </c>
      <c r="AW491" s="7" t="n">
        <v>35</v>
      </c>
      <c r="AX491" s="7" t="n">
        <v>35</v>
      </c>
      <c r="AY491" s="7" t="n">
        <v>35</v>
      </c>
      <c r="AZ491" s="7" t="n">
        <v>35</v>
      </c>
      <c r="BA491" s="7" t="s">
        <v>98</v>
      </c>
      <c r="BB491" s="7" t="s">
        <v>98</v>
      </c>
      <c r="BC491" s="7" t="s">
        <v>98</v>
      </c>
      <c r="BD491" s="7"/>
      <c r="BE491" s="7"/>
      <c r="BF491" s="7"/>
      <c r="BG491" s="7"/>
      <c r="BH491" s="7"/>
      <c r="BI491" s="7"/>
      <c r="BJ491" s="7"/>
      <c r="BK491" s="7"/>
      <c r="BL491" s="7"/>
      <c r="BM491" s="7" t="s">
        <v>97</v>
      </c>
      <c r="BN491" s="7" t="s">
        <v>97</v>
      </c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6" t="n">
        <f aca="false">SUMIF($AH491:$CH491,35,Base!$B$5:$BB$5)*7*$Z491</f>
        <v>189</v>
      </c>
      <c r="CJ491" s="6" t="n">
        <f aca="false">SUMIF($AH491:$CH491,"PR",Base!$B$5:$BB$5)*7*$Z491</f>
        <v>546</v>
      </c>
      <c r="CK491" s="6"/>
      <c r="CL491" s="6"/>
    </row>
    <row r="492" customFormat="false" ht="13.8" hidden="false" customHeight="false" outlineLevel="0" collapsed="false">
      <c r="A492" s="7" t="s">
        <v>77</v>
      </c>
      <c r="B492" s="7" t="s">
        <v>1382</v>
      </c>
      <c r="C492" s="7" t="s">
        <v>1383</v>
      </c>
      <c r="D492" s="7" t="s">
        <v>1658</v>
      </c>
      <c r="E492" s="7" t="s">
        <v>1659</v>
      </c>
      <c r="F492" s="7" t="s">
        <v>17</v>
      </c>
      <c r="G492" s="7" t="s">
        <v>1499</v>
      </c>
      <c r="H492" s="7" t="s">
        <v>1500</v>
      </c>
      <c r="I492" s="7" t="s">
        <v>84</v>
      </c>
      <c r="J492" s="7" t="s">
        <v>85</v>
      </c>
      <c r="K492" s="8" t="n">
        <v>0</v>
      </c>
      <c r="L492" s="7"/>
      <c r="M492" s="8" t="n">
        <v>0</v>
      </c>
      <c r="N492" s="7"/>
      <c r="O492" s="7" t="s">
        <v>1415</v>
      </c>
      <c r="P492" s="7" t="s">
        <v>127</v>
      </c>
      <c r="Q492" s="8" t="s">
        <v>1660</v>
      </c>
      <c r="R492" s="8" t="s">
        <v>1661</v>
      </c>
      <c r="S492" s="8" t="s">
        <v>362</v>
      </c>
      <c r="T492" s="8" t="s">
        <v>242</v>
      </c>
      <c r="U492" s="7" t="s">
        <v>87</v>
      </c>
      <c r="V492" s="7" t="s">
        <v>92</v>
      </c>
      <c r="W492" s="7"/>
      <c r="X492" s="7"/>
      <c r="Y492" s="7" t="s">
        <v>125</v>
      </c>
      <c r="Z492" s="8" t="s">
        <v>94</v>
      </c>
      <c r="AA492" s="7"/>
      <c r="AB492" s="7"/>
      <c r="AC492" s="7"/>
      <c r="AD492" s="7"/>
      <c r="AE492" s="8"/>
      <c r="AF492" s="9" t="s">
        <v>1497</v>
      </c>
      <c r="AG492" s="9" t="s">
        <v>375</v>
      </c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 t="s">
        <v>98</v>
      </c>
      <c r="AT492" s="7" t="s">
        <v>98</v>
      </c>
      <c r="AU492" s="7" t="s">
        <v>98</v>
      </c>
      <c r="AV492" s="7" t="s">
        <v>98</v>
      </c>
      <c r="AW492" s="7" t="s">
        <v>98</v>
      </c>
      <c r="AX492" s="7" t="s">
        <v>98</v>
      </c>
      <c r="AY492" s="7" t="s">
        <v>98</v>
      </c>
      <c r="AZ492" s="7" t="s">
        <v>98</v>
      </c>
      <c r="BA492" s="7" t="s">
        <v>98</v>
      </c>
      <c r="BB492" s="7" t="s">
        <v>98</v>
      </c>
      <c r="BC492" s="7" t="s">
        <v>98</v>
      </c>
      <c r="BD492" s="7" t="s">
        <v>98</v>
      </c>
      <c r="BE492" s="7" t="s">
        <v>98</v>
      </c>
      <c r="BF492" s="7" t="s">
        <v>98</v>
      </c>
      <c r="BG492" s="7" t="n">
        <v>35</v>
      </c>
      <c r="BH492" s="7" t="n">
        <v>35</v>
      </c>
      <c r="BI492" s="7" t="n">
        <v>35</v>
      </c>
      <c r="BJ492" s="7" t="n">
        <v>35</v>
      </c>
      <c r="BK492" s="7" t="n">
        <v>35</v>
      </c>
      <c r="BL492" s="7" t="n">
        <v>35</v>
      </c>
      <c r="BM492" s="7" t="s">
        <v>97</v>
      </c>
      <c r="BN492" s="7" t="s">
        <v>97</v>
      </c>
      <c r="BO492" s="7" t="s">
        <v>98</v>
      </c>
      <c r="BP492" s="7" t="s">
        <v>98</v>
      </c>
      <c r="BQ492" s="7" t="s">
        <v>98</v>
      </c>
      <c r="BR492" s="7" t="s">
        <v>98</v>
      </c>
      <c r="BS492" s="7" t="s">
        <v>98</v>
      </c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6" t="n">
        <f aca="false">SUMIF($AH492:$CH492,35,Base!$B$5:$BB$5)*7*$Z492</f>
        <v>420</v>
      </c>
      <c r="CJ492" s="6" t="n">
        <f aca="false">SUMIF($AH492:$CH492,"PR",Base!$B$5:$BB$5)*7*$Z492</f>
        <v>1260</v>
      </c>
      <c r="CK492" s="6"/>
      <c r="CL492" s="6"/>
    </row>
    <row r="493" customFormat="false" ht="13.8" hidden="false" customHeight="false" outlineLevel="0" collapsed="false">
      <c r="A493" s="7" t="s">
        <v>77</v>
      </c>
      <c r="B493" s="7" t="s">
        <v>1382</v>
      </c>
      <c r="C493" s="7" t="s">
        <v>1383</v>
      </c>
      <c r="D493" s="7" t="s">
        <v>1658</v>
      </c>
      <c r="E493" s="7" t="s">
        <v>1659</v>
      </c>
      <c r="F493" s="7" t="s">
        <v>17</v>
      </c>
      <c r="G493" s="7" t="s">
        <v>1499</v>
      </c>
      <c r="H493" s="7" t="s">
        <v>1500</v>
      </c>
      <c r="I493" s="7" t="s">
        <v>84</v>
      </c>
      <c r="J493" s="7" t="s">
        <v>85</v>
      </c>
      <c r="K493" s="8" t="n">
        <v>0</v>
      </c>
      <c r="L493" s="7"/>
      <c r="M493" s="8" t="n">
        <v>0</v>
      </c>
      <c r="N493" s="7"/>
      <c r="O493" s="7" t="s">
        <v>1415</v>
      </c>
      <c r="P493" s="7" t="s">
        <v>127</v>
      </c>
      <c r="Q493" s="8" t="s">
        <v>1660</v>
      </c>
      <c r="R493" s="8" t="s">
        <v>1661</v>
      </c>
      <c r="S493" s="8" t="s">
        <v>362</v>
      </c>
      <c r="T493" s="8" t="s">
        <v>242</v>
      </c>
      <c r="U493" s="7" t="s">
        <v>87</v>
      </c>
      <c r="V493" s="7" t="s">
        <v>92</v>
      </c>
      <c r="W493" s="7"/>
      <c r="X493" s="7"/>
      <c r="Y493" s="7" t="s">
        <v>93</v>
      </c>
      <c r="Z493" s="8" t="s">
        <v>94</v>
      </c>
      <c r="AA493" s="7"/>
      <c r="AB493" s="7"/>
      <c r="AC493" s="7"/>
      <c r="AD493" s="7"/>
      <c r="AE493" s="8"/>
      <c r="AF493" s="9" t="s">
        <v>1497</v>
      </c>
      <c r="AG493" s="9" t="s">
        <v>375</v>
      </c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 t="s">
        <v>98</v>
      </c>
      <c r="AT493" s="7" t="s">
        <v>98</v>
      </c>
      <c r="AU493" s="7" t="s">
        <v>98</v>
      </c>
      <c r="AV493" s="7" t="s">
        <v>98</v>
      </c>
      <c r="AW493" s="7" t="s">
        <v>98</v>
      </c>
      <c r="AX493" s="7" t="s">
        <v>98</v>
      </c>
      <c r="AY493" s="7" t="s">
        <v>98</v>
      </c>
      <c r="AZ493" s="7" t="s">
        <v>98</v>
      </c>
      <c r="BA493" s="7" t="s">
        <v>98</v>
      </c>
      <c r="BB493" s="7" t="s">
        <v>98</v>
      </c>
      <c r="BC493" s="7" t="s">
        <v>98</v>
      </c>
      <c r="BD493" s="7" t="s">
        <v>98</v>
      </c>
      <c r="BE493" s="7" t="s">
        <v>98</v>
      </c>
      <c r="BF493" s="7" t="s">
        <v>98</v>
      </c>
      <c r="BG493" s="7" t="n">
        <v>35</v>
      </c>
      <c r="BH493" s="7" t="n">
        <v>35</v>
      </c>
      <c r="BI493" s="7" t="n">
        <v>35</v>
      </c>
      <c r="BJ493" s="7" t="n">
        <v>35</v>
      </c>
      <c r="BK493" s="7" t="n">
        <v>35</v>
      </c>
      <c r="BL493" s="7" t="n">
        <v>35</v>
      </c>
      <c r="BM493" s="7" t="s">
        <v>97</v>
      </c>
      <c r="BN493" s="7" t="s">
        <v>97</v>
      </c>
      <c r="BO493" s="7" t="s">
        <v>98</v>
      </c>
      <c r="BP493" s="7" t="s">
        <v>98</v>
      </c>
      <c r="BQ493" s="7" t="s">
        <v>98</v>
      </c>
      <c r="BR493" s="7" t="s">
        <v>98</v>
      </c>
      <c r="BS493" s="7" t="s">
        <v>98</v>
      </c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6" t="n">
        <f aca="false">SUMIF($AH493:$CH493,35,Base!$B$5:$BB$5)*7*$Z493</f>
        <v>420</v>
      </c>
      <c r="CJ493" s="6" t="n">
        <f aca="false">SUMIF($AH493:$CH493,"PR",Base!$B$5:$BB$5)*7*$Z493</f>
        <v>1260</v>
      </c>
      <c r="CK493" s="6"/>
      <c r="CL493" s="6"/>
    </row>
    <row r="494" customFormat="false" ht="13.8" hidden="false" customHeight="false" outlineLevel="0" collapsed="false">
      <c r="A494" s="7" t="s">
        <v>77</v>
      </c>
      <c r="B494" s="7" t="s">
        <v>1382</v>
      </c>
      <c r="C494" s="7" t="s">
        <v>1383</v>
      </c>
      <c r="D494" s="7" t="s">
        <v>1658</v>
      </c>
      <c r="E494" s="7" t="s">
        <v>1659</v>
      </c>
      <c r="F494" s="7" t="s">
        <v>17</v>
      </c>
      <c r="G494" s="7" t="s">
        <v>1499</v>
      </c>
      <c r="H494" s="7" t="s">
        <v>1500</v>
      </c>
      <c r="I494" s="7" t="s">
        <v>84</v>
      </c>
      <c r="J494" s="7" t="s">
        <v>85</v>
      </c>
      <c r="K494" s="8" t="n">
        <v>0</v>
      </c>
      <c r="L494" s="7"/>
      <c r="M494" s="8" t="n">
        <v>0</v>
      </c>
      <c r="N494" s="7"/>
      <c r="O494" s="7" t="s">
        <v>1415</v>
      </c>
      <c r="P494" s="7" t="s">
        <v>127</v>
      </c>
      <c r="Q494" s="8" t="s">
        <v>1660</v>
      </c>
      <c r="R494" s="8" t="s">
        <v>1661</v>
      </c>
      <c r="S494" s="8" t="s">
        <v>362</v>
      </c>
      <c r="T494" s="8" t="s">
        <v>242</v>
      </c>
      <c r="U494" s="7" t="s">
        <v>87</v>
      </c>
      <c r="V494" s="7" t="s">
        <v>92</v>
      </c>
      <c r="W494" s="7"/>
      <c r="X494" s="7"/>
      <c r="Y494" s="7" t="s">
        <v>1182</v>
      </c>
      <c r="Z494" s="8" t="s">
        <v>155</v>
      </c>
      <c r="AA494" s="7"/>
      <c r="AB494" s="7"/>
      <c r="AC494" s="7"/>
      <c r="AD494" s="7"/>
      <c r="AE494" s="8"/>
      <c r="AF494" s="9" t="s">
        <v>1497</v>
      </c>
      <c r="AG494" s="9" t="s">
        <v>375</v>
      </c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 t="s">
        <v>98</v>
      </c>
      <c r="AT494" s="7" t="s">
        <v>98</v>
      </c>
      <c r="AU494" s="7" t="s">
        <v>98</v>
      </c>
      <c r="AV494" s="7" t="s">
        <v>98</v>
      </c>
      <c r="AW494" s="7" t="s">
        <v>98</v>
      </c>
      <c r="AX494" s="7" t="s">
        <v>98</v>
      </c>
      <c r="AY494" s="7" t="s">
        <v>98</v>
      </c>
      <c r="AZ494" s="7" t="s">
        <v>98</v>
      </c>
      <c r="BA494" s="7" t="s">
        <v>98</v>
      </c>
      <c r="BB494" s="7" t="s">
        <v>98</v>
      </c>
      <c r="BC494" s="7" t="s">
        <v>98</v>
      </c>
      <c r="BD494" s="7" t="s">
        <v>98</v>
      </c>
      <c r="BE494" s="7" t="s">
        <v>98</v>
      </c>
      <c r="BF494" s="7" t="s">
        <v>98</v>
      </c>
      <c r="BG494" s="7" t="n">
        <v>35</v>
      </c>
      <c r="BH494" s="7" t="n">
        <v>35</v>
      </c>
      <c r="BI494" s="7" t="n">
        <v>35</v>
      </c>
      <c r="BJ494" s="7" t="n">
        <v>35</v>
      </c>
      <c r="BK494" s="7" t="n">
        <v>35</v>
      </c>
      <c r="BL494" s="7" t="n">
        <v>35</v>
      </c>
      <c r="BM494" s="7" t="s">
        <v>97</v>
      </c>
      <c r="BN494" s="7" t="s">
        <v>97</v>
      </c>
      <c r="BO494" s="7" t="s">
        <v>98</v>
      </c>
      <c r="BP494" s="7" t="s">
        <v>98</v>
      </c>
      <c r="BQ494" s="7" t="s">
        <v>98</v>
      </c>
      <c r="BR494" s="7" t="s">
        <v>98</v>
      </c>
      <c r="BS494" s="7" t="s">
        <v>98</v>
      </c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6" t="n">
        <f aca="false">SUMIF($AH494:$CH494,35,Base!$B$5:$BB$5)*7*$Z494</f>
        <v>630</v>
      </c>
      <c r="CJ494" s="6" t="n">
        <f aca="false">SUMIF($AH494:$CH494,"PR",Base!$B$5:$BB$5)*7*$Z494</f>
        <v>1890</v>
      </c>
      <c r="CK494" s="6"/>
      <c r="CL494" s="6"/>
    </row>
    <row r="495" customFormat="false" ht="13.8" hidden="false" customHeight="false" outlineLevel="0" collapsed="false">
      <c r="A495" s="7" t="s">
        <v>77</v>
      </c>
      <c r="B495" s="7" t="s">
        <v>1382</v>
      </c>
      <c r="C495" s="7" t="s">
        <v>1383</v>
      </c>
      <c r="D495" s="7" t="s">
        <v>1658</v>
      </c>
      <c r="E495" s="7" t="s">
        <v>1659</v>
      </c>
      <c r="F495" s="7" t="s">
        <v>17</v>
      </c>
      <c r="G495" s="7" t="s">
        <v>1499</v>
      </c>
      <c r="H495" s="7" t="s">
        <v>1500</v>
      </c>
      <c r="I495" s="7" t="s">
        <v>84</v>
      </c>
      <c r="J495" s="7" t="s">
        <v>85</v>
      </c>
      <c r="K495" s="8" t="n">
        <v>0</v>
      </c>
      <c r="L495" s="7"/>
      <c r="M495" s="8" t="n">
        <v>0</v>
      </c>
      <c r="N495" s="7"/>
      <c r="O495" s="7" t="s">
        <v>1415</v>
      </c>
      <c r="P495" s="7" t="s">
        <v>127</v>
      </c>
      <c r="Q495" s="8" t="s">
        <v>1660</v>
      </c>
      <c r="R495" s="8" t="s">
        <v>1661</v>
      </c>
      <c r="S495" s="8" t="s">
        <v>362</v>
      </c>
      <c r="T495" s="8" t="s">
        <v>242</v>
      </c>
      <c r="U495" s="7" t="s">
        <v>87</v>
      </c>
      <c r="V495" s="7" t="s">
        <v>92</v>
      </c>
      <c r="W495" s="7"/>
      <c r="X495" s="7"/>
      <c r="Y495" s="7" t="s">
        <v>112</v>
      </c>
      <c r="Z495" s="8" t="s">
        <v>87</v>
      </c>
      <c r="AA495" s="7"/>
      <c r="AB495" s="7"/>
      <c r="AC495" s="7"/>
      <c r="AD495" s="7"/>
      <c r="AE495" s="8"/>
      <c r="AF495" s="9" t="s">
        <v>1497</v>
      </c>
      <c r="AG495" s="9" t="s">
        <v>375</v>
      </c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 t="s">
        <v>98</v>
      </c>
      <c r="AT495" s="7" t="s">
        <v>98</v>
      </c>
      <c r="AU495" s="7" t="s">
        <v>98</v>
      </c>
      <c r="AV495" s="7" t="s">
        <v>98</v>
      </c>
      <c r="AW495" s="7" t="s">
        <v>98</v>
      </c>
      <c r="AX495" s="7" t="s">
        <v>98</v>
      </c>
      <c r="AY495" s="7" t="s">
        <v>98</v>
      </c>
      <c r="AZ495" s="7" t="s">
        <v>98</v>
      </c>
      <c r="BA495" s="7" t="s">
        <v>98</v>
      </c>
      <c r="BB495" s="7" t="s">
        <v>98</v>
      </c>
      <c r="BC495" s="7" t="s">
        <v>98</v>
      </c>
      <c r="BD495" s="7" t="s">
        <v>98</v>
      </c>
      <c r="BE495" s="7" t="s">
        <v>98</v>
      </c>
      <c r="BF495" s="7" t="s">
        <v>98</v>
      </c>
      <c r="BG495" s="7" t="n">
        <v>35</v>
      </c>
      <c r="BH495" s="7" t="n">
        <v>35</v>
      </c>
      <c r="BI495" s="7" t="n">
        <v>35</v>
      </c>
      <c r="BJ495" s="7" t="n">
        <v>35</v>
      </c>
      <c r="BK495" s="7" t="n">
        <v>35</v>
      </c>
      <c r="BL495" s="7" t="n">
        <v>35</v>
      </c>
      <c r="BM495" s="7" t="s">
        <v>97</v>
      </c>
      <c r="BN495" s="7" t="s">
        <v>97</v>
      </c>
      <c r="BO495" s="7" t="s">
        <v>98</v>
      </c>
      <c r="BP495" s="7" t="s">
        <v>98</v>
      </c>
      <c r="BQ495" s="7" t="s">
        <v>98</v>
      </c>
      <c r="BR495" s="7" t="s">
        <v>98</v>
      </c>
      <c r="BS495" s="7" t="s">
        <v>98</v>
      </c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6" t="n">
        <f aca="false">SUMIF($AH495:$CH495,35,Base!$B$5:$BB$5)*7*$Z495</f>
        <v>210</v>
      </c>
      <c r="CJ495" s="6" t="n">
        <f aca="false">SUMIF($AH495:$CH495,"PR",Base!$B$5:$BB$5)*7*$Z495</f>
        <v>630</v>
      </c>
      <c r="CK495" s="6"/>
      <c r="CL495" s="6"/>
    </row>
    <row r="496" customFormat="false" ht="13.8" hidden="false" customHeight="false" outlineLevel="0" collapsed="false">
      <c r="A496" s="7" t="s">
        <v>77</v>
      </c>
      <c r="B496" s="7" t="s">
        <v>1382</v>
      </c>
      <c r="C496" s="7" t="s">
        <v>1383</v>
      </c>
      <c r="D496" s="7" t="s">
        <v>1662</v>
      </c>
      <c r="E496" s="7" t="s">
        <v>1663</v>
      </c>
      <c r="F496" s="7" t="s">
        <v>17</v>
      </c>
      <c r="G496" s="7" t="s">
        <v>1664</v>
      </c>
      <c r="H496" s="7" t="s">
        <v>1665</v>
      </c>
      <c r="I496" s="7" t="s">
        <v>84</v>
      </c>
      <c r="J496" s="7" t="s">
        <v>85</v>
      </c>
      <c r="K496" s="8" t="n">
        <v>0</v>
      </c>
      <c r="L496" s="7"/>
      <c r="M496" s="8" t="n">
        <v>0</v>
      </c>
      <c r="N496" s="7"/>
      <c r="O496" s="7" t="s">
        <v>1415</v>
      </c>
      <c r="P496" s="7" t="s">
        <v>127</v>
      </c>
      <c r="Q496" s="8" t="s">
        <v>1666</v>
      </c>
      <c r="R496" s="8" t="s">
        <v>1666</v>
      </c>
      <c r="S496" s="8" t="s">
        <v>110</v>
      </c>
      <c r="T496" s="8" t="s">
        <v>100</v>
      </c>
      <c r="U496" s="7" t="s">
        <v>87</v>
      </c>
      <c r="V496" s="7" t="s">
        <v>92</v>
      </c>
      <c r="W496" s="7"/>
      <c r="X496" s="7"/>
      <c r="Y496" s="7" t="s">
        <v>125</v>
      </c>
      <c r="Z496" s="8" t="s">
        <v>94</v>
      </c>
      <c r="AA496" s="7"/>
      <c r="AB496" s="7"/>
      <c r="AC496" s="7"/>
      <c r="AD496" s="7"/>
      <c r="AE496" s="8"/>
      <c r="AF496" s="9" t="s">
        <v>342</v>
      </c>
      <c r="AG496" s="9" t="s">
        <v>162</v>
      </c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 t="s">
        <v>97</v>
      </c>
      <c r="BN496" s="7" t="s">
        <v>97</v>
      </c>
      <c r="BO496" s="7"/>
      <c r="BP496" s="7"/>
      <c r="BQ496" s="7" t="s">
        <v>98</v>
      </c>
      <c r="BR496" s="7" t="s">
        <v>98</v>
      </c>
      <c r="BS496" s="7" t="s">
        <v>98</v>
      </c>
      <c r="BT496" s="7" t="s">
        <v>98</v>
      </c>
      <c r="BU496" s="7" t="s">
        <v>98</v>
      </c>
      <c r="BV496" s="7" t="s">
        <v>98</v>
      </c>
      <c r="BW496" s="7" t="s">
        <v>98</v>
      </c>
      <c r="BX496" s="7" t="s">
        <v>98</v>
      </c>
      <c r="BY496" s="7" t="s">
        <v>98</v>
      </c>
      <c r="BZ496" s="7" t="s">
        <v>98</v>
      </c>
      <c r="CA496" s="7"/>
      <c r="CB496" s="7"/>
      <c r="CC496" s="7"/>
      <c r="CD496" s="7"/>
      <c r="CE496" s="7"/>
      <c r="CF496" s="7"/>
      <c r="CG496" s="7"/>
      <c r="CH496" s="7"/>
      <c r="CI496" s="6" t="n">
        <f aca="false">SUMIF($AH496:$CH496,35,Base!$B$5:$BB$5)*7*$Z496</f>
        <v>0</v>
      </c>
      <c r="CJ496" s="6" t="n">
        <f aca="false">SUMIF($AH496:$CH496,"PR",Base!$B$5:$BB$5)*7*$Z496</f>
        <v>686</v>
      </c>
      <c r="CK496" s="6"/>
      <c r="CL496" s="6"/>
    </row>
    <row r="497" customFormat="false" ht="13.8" hidden="false" customHeight="false" outlineLevel="0" collapsed="false">
      <c r="A497" s="7" t="s">
        <v>77</v>
      </c>
      <c r="B497" s="7" t="s">
        <v>1382</v>
      </c>
      <c r="C497" s="7" t="s">
        <v>1383</v>
      </c>
      <c r="D497" s="7" t="s">
        <v>1662</v>
      </c>
      <c r="E497" s="7" t="s">
        <v>1663</v>
      </c>
      <c r="F497" s="7" t="s">
        <v>17</v>
      </c>
      <c r="G497" s="7" t="s">
        <v>1664</v>
      </c>
      <c r="H497" s="7" t="s">
        <v>1665</v>
      </c>
      <c r="I497" s="7" t="s">
        <v>84</v>
      </c>
      <c r="J497" s="7" t="s">
        <v>85</v>
      </c>
      <c r="K497" s="8" t="n">
        <v>0</v>
      </c>
      <c r="L497" s="7"/>
      <c r="M497" s="8" t="n">
        <v>0</v>
      </c>
      <c r="N497" s="7"/>
      <c r="O497" s="7" t="s">
        <v>1415</v>
      </c>
      <c r="P497" s="7" t="s">
        <v>127</v>
      </c>
      <c r="Q497" s="8" t="s">
        <v>1666</v>
      </c>
      <c r="R497" s="8" t="s">
        <v>1666</v>
      </c>
      <c r="S497" s="8" t="s">
        <v>110</v>
      </c>
      <c r="T497" s="8" t="s">
        <v>100</v>
      </c>
      <c r="U497" s="7" t="s">
        <v>87</v>
      </c>
      <c r="V497" s="7" t="s">
        <v>92</v>
      </c>
      <c r="W497" s="7"/>
      <c r="X497" s="7"/>
      <c r="Y497" s="7" t="s">
        <v>112</v>
      </c>
      <c r="Z497" s="8" t="s">
        <v>178</v>
      </c>
      <c r="AA497" s="7"/>
      <c r="AB497" s="7"/>
      <c r="AC497" s="7"/>
      <c r="AD497" s="7"/>
      <c r="AE497" s="8"/>
      <c r="AF497" s="9" t="s">
        <v>342</v>
      </c>
      <c r="AG497" s="9" t="s">
        <v>162</v>
      </c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 t="s">
        <v>97</v>
      </c>
      <c r="BN497" s="7" t="s">
        <v>97</v>
      </c>
      <c r="BO497" s="7"/>
      <c r="BP497" s="7"/>
      <c r="BQ497" s="7" t="s">
        <v>98</v>
      </c>
      <c r="BR497" s="7" t="s">
        <v>98</v>
      </c>
      <c r="BS497" s="7" t="s">
        <v>98</v>
      </c>
      <c r="BT497" s="7" t="s">
        <v>98</v>
      </c>
      <c r="BU497" s="7" t="s">
        <v>98</v>
      </c>
      <c r="BV497" s="7" t="s">
        <v>98</v>
      </c>
      <c r="BW497" s="7" t="s">
        <v>98</v>
      </c>
      <c r="BX497" s="7" t="s">
        <v>98</v>
      </c>
      <c r="BY497" s="7" t="s">
        <v>98</v>
      </c>
      <c r="BZ497" s="7" t="s">
        <v>98</v>
      </c>
      <c r="CA497" s="7"/>
      <c r="CB497" s="7"/>
      <c r="CC497" s="7"/>
      <c r="CD497" s="7"/>
      <c r="CE497" s="7"/>
      <c r="CF497" s="7"/>
      <c r="CG497" s="7"/>
      <c r="CH497" s="7"/>
      <c r="CI497" s="6" t="n">
        <f aca="false">SUMIF($AH497:$CH497,35,Base!$B$5:$BB$5)*7*$Z497</f>
        <v>0</v>
      </c>
      <c r="CJ497" s="6" t="n">
        <f aca="false">SUMIF($AH497:$CH497,"PR",Base!$B$5:$BB$5)*7*$Z497</f>
        <v>1715</v>
      </c>
      <c r="CK497" s="6"/>
      <c r="CL497" s="6"/>
    </row>
    <row r="498" customFormat="false" ht="13.8" hidden="false" customHeight="false" outlineLevel="0" collapsed="false">
      <c r="A498" s="7" t="s">
        <v>77</v>
      </c>
      <c r="B498" s="7" t="s">
        <v>1382</v>
      </c>
      <c r="C498" s="7" t="s">
        <v>1383</v>
      </c>
      <c r="D498" s="7" t="s">
        <v>1662</v>
      </c>
      <c r="E498" s="7" t="s">
        <v>1663</v>
      </c>
      <c r="F498" s="7" t="s">
        <v>17</v>
      </c>
      <c r="G498" s="7" t="s">
        <v>1664</v>
      </c>
      <c r="H498" s="7" t="s">
        <v>1665</v>
      </c>
      <c r="I498" s="7" t="s">
        <v>84</v>
      </c>
      <c r="J498" s="7" t="s">
        <v>85</v>
      </c>
      <c r="K498" s="8" t="n">
        <v>0</v>
      </c>
      <c r="L498" s="7"/>
      <c r="M498" s="8" t="n">
        <v>0</v>
      </c>
      <c r="N498" s="7"/>
      <c r="O498" s="7" t="s">
        <v>1415</v>
      </c>
      <c r="P498" s="7" t="s">
        <v>127</v>
      </c>
      <c r="Q498" s="8" t="s">
        <v>1666</v>
      </c>
      <c r="R498" s="8" t="s">
        <v>1666</v>
      </c>
      <c r="S498" s="8" t="s">
        <v>110</v>
      </c>
      <c r="T498" s="8" t="s">
        <v>100</v>
      </c>
      <c r="U498" s="7" t="s">
        <v>87</v>
      </c>
      <c r="V498" s="7" t="s">
        <v>92</v>
      </c>
      <c r="W498" s="7"/>
      <c r="X498" s="7"/>
      <c r="Y498" s="7" t="s">
        <v>102</v>
      </c>
      <c r="Z498" s="8" t="s">
        <v>155</v>
      </c>
      <c r="AA498" s="7"/>
      <c r="AB498" s="7"/>
      <c r="AC498" s="7"/>
      <c r="AD498" s="7"/>
      <c r="AE498" s="8"/>
      <c r="AF498" s="9" t="s">
        <v>342</v>
      </c>
      <c r="AG498" s="9" t="s">
        <v>162</v>
      </c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 t="s">
        <v>97</v>
      </c>
      <c r="BN498" s="7" t="s">
        <v>97</v>
      </c>
      <c r="BO498" s="7"/>
      <c r="BP498" s="7"/>
      <c r="BQ498" s="7" t="s">
        <v>98</v>
      </c>
      <c r="BR498" s="7" t="s">
        <v>98</v>
      </c>
      <c r="BS498" s="7" t="s">
        <v>98</v>
      </c>
      <c r="BT498" s="7" t="s">
        <v>98</v>
      </c>
      <c r="BU498" s="7" t="s">
        <v>98</v>
      </c>
      <c r="BV498" s="7" t="s">
        <v>98</v>
      </c>
      <c r="BW498" s="7" t="s">
        <v>98</v>
      </c>
      <c r="BX498" s="7" t="s">
        <v>98</v>
      </c>
      <c r="BY498" s="7" t="s">
        <v>98</v>
      </c>
      <c r="BZ498" s="7" t="s">
        <v>98</v>
      </c>
      <c r="CA498" s="7"/>
      <c r="CB498" s="7"/>
      <c r="CC498" s="7"/>
      <c r="CD498" s="7"/>
      <c r="CE498" s="7"/>
      <c r="CF498" s="7"/>
      <c r="CG498" s="7"/>
      <c r="CH498" s="7"/>
      <c r="CI498" s="6" t="n">
        <f aca="false">SUMIF($AH498:$CH498,35,Base!$B$5:$BB$5)*7*$Z498</f>
        <v>0</v>
      </c>
      <c r="CJ498" s="6" t="n">
        <f aca="false">SUMIF($AH498:$CH498,"PR",Base!$B$5:$BB$5)*7*$Z498</f>
        <v>1029</v>
      </c>
      <c r="CK498" s="6"/>
      <c r="CL498" s="6"/>
    </row>
    <row r="499" customFormat="false" ht="13.8" hidden="false" customHeight="false" outlineLevel="0" collapsed="false">
      <c r="A499" s="7" t="s">
        <v>77</v>
      </c>
      <c r="B499" s="7" t="s">
        <v>1382</v>
      </c>
      <c r="C499" s="7" t="s">
        <v>1383</v>
      </c>
      <c r="D499" s="7" t="s">
        <v>1667</v>
      </c>
      <c r="E499" s="7" t="s">
        <v>1668</v>
      </c>
      <c r="F499" s="7" t="s">
        <v>17</v>
      </c>
      <c r="G499" s="7" t="s">
        <v>1669</v>
      </c>
      <c r="H499" s="7" t="s">
        <v>1670</v>
      </c>
      <c r="I499" s="7" t="s">
        <v>84</v>
      </c>
      <c r="J499" s="7" t="s">
        <v>85</v>
      </c>
      <c r="K499" s="8" t="n">
        <v>0</v>
      </c>
      <c r="L499" s="7"/>
      <c r="M499" s="8" t="n">
        <v>0</v>
      </c>
      <c r="N499" s="7"/>
      <c r="O499" s="7" t="s">
        <v>1415</v>
      </c>
      <c r="P499" s="7" t="s">
        <v>127</v>
      </c>
      <c r="Q499" s="8" t="s">
        <v>1671</v>
      </c>
      <c r="R499" s="8" t="s">
        <v>1671</v>
      </c>
      <c r="S499" s="8" t="s">
        <v>110</v>
      </c>
      <c r="T499" s="8" t="s">
        <v>100</v>
      </c>
      <c r="U499" s="7" t="s">
        <v>87</v>
      </c>
      <c r="V499" s="7" t="s">
        <v>92</v>
      </c>
      <c r="W499" s="7"/>
      <c r="X499" s="7"/>
      <c r="Y499" s="7" t="s">
        <v>125</v>
      </c>
      <c r="Z499" s="8" t="s">
        <v>94</v>
      </c>
      <c r="AA499" s="7"/>
      <c r="AB499" s="7"/>
      <c r="AC499" s="7"/>
      <c r="AD499" s="7"/>
      <c r="AE499" s="8"/>
      <c r="AF499" s="9" t="s">
        <v>1633</v>
      </c>
      <c r="AG499" s="9" t="s">
        <v>1672</v>
      </c>
      <c r="AH499" s="7" t="s">
        <v>98</v>
      </c>
      <c r="AI499" s="7" t="s">
        <v>98</v>
      </c>
      <c r="AJ499" s="7" t="s">
        <v>98</v>
      </c>
      <c r="AK499" s="7" t="s">
        <v>98</v>
      </c>
      <c r="AL499" s="7" t="s">
        <v>98</v>
      </c>
      <c r="AM499" s="7" t="s">
        <v>98</v>
      </c>
      <c r="AN499" s="7" t="s">
        <v>98</v>
      </c>
      <c r="AO499" s="7" t="s">
        <v>98</v>
      </c>
      <c r="AP499" s="7" t="s">
        <v>98</v>
      </c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 t="s">
        <v>97</v>
      </c>
      <c r="BN499" s="7" t="s">
        <v>97</v>
      </c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6" t="n">
        <f aca="false">SUMIF($AH499:$CH499,35,Base!$B$5:$BB$5)*7*$Z499</f>
        <v>0</v>
      </c>
      <c r="CJ499" s="6" t="n">
        <f aca="false">SUMIF($AH499:$CH499,"PR",Base!$B$5:$BB$5)*7*$Z499</f>
        <v>616</v>
      </c>
      <c r="CK499" s="6"/>
      <c r="CL499" s="6"/>
    </row>
    <row r="500" customFormat="false" ht="13.8" hidden="false" customHeight="false" outlineLevel="0" collapsed="false">
      <c r="A500" s="7" t="s">
        <v>77</v>
      </c>
      <c r="B500" s="7" t="s">
        <v>1382</v>
      </c>
      <c r="C500" s="7" t="s">
        <v>1383</v>
      </c>
      <c r="D500" s="7" t="s">
        <v>1667</v>
      </c>
      <c r="E500" s="7" t="s">
        <v>1668</v>
      </c>
      <c r="F500" s="7" t="s">
        <v>17</v>
      </c>
      <c r="G500" s="7" t="s">
        <v>1669</v>
      </c>
      <c r="H500" s="7" t="s">
        <v>1670</v>
      </c>
      <c r="I500" s="7" t="s">
        <v>84</v>
      </c>
      <c r="J500" s="7" t="s">
        <v>85</v>
      </c>
      <c r="K500" s="8" t="n">
        <v>0</v>
      </c>
      <c r="L500" s="7"/>
      <c r="M500" s="8" t="n">
        <v>0</v>
      </c>
      <c r="N500" s="7"/>
      <c r="O500" s="7" t="s">
        <v>1415</v>
      </c>
      <c r="P500" s="7" t="s">
        <v>127</v>
      </c>
      <c r="Q500" s="8" t="s">
        <v>1671</v>
      </c>
      <c r="R500" s="8" t="s">
        <v>1671</v>
      </c>
      <c r="S500" s="8" t="s">
        <v>110</v>
      </c>
      <c r="T500" s="8" t="s">
        <v>100</v>
      </c>
      <c r="U500" s="7" t="s">
        <v>87</v>
      </c>
      <c r="V500" s="7" t="s">
        <v>92</v>
      </c>
      <c r="W500" s="7"/>
      <c r="X500" s="7"/>
      <c r="Y500" s="7" t="s">
        <v>112</v>
      </c>
      <c r="Z500" s="8" t="s">
        <v>178</v>
      </c>
      <c r="AA500" s="7"/>
      <c r="AB500" s="7"/>
      <c r="AC500" s="7"/>
      <c r="AD500" s="7"/>
      <c r="AE500" s="8"/>
      <c r="AF500" s="9" t="s">
        <v>1633</v>
      </c>
      <c r="AG500" s="9" t="s">
        <v>1672</v>
      </c>
      <c r="AH500" s="7" t="s">
        <v>98</v>
      </c>
      <c r="AI500" s="7" t="s">
        <v>98</v>
      </c>
      <c r="AJ500" s="7" t="s">
        <v>98</v>
      </c>
      <c r="AK500" s="7" t="s">
        <v>98</v>
      </c>
      <c r="AL500" s="7" t="s">
        <v>98</v>
      </c>
      <c r="AM500" s="7" t="s">
        <v>98</v>
      </c>
      <c r="AN500" s="7" t="s">
        <v>98</v>
      </c>
      <c r="AO500" s="7" t="s">
        <v>98</v>
      </c>
      <c r="AP500" s="7" t="s">
        <v>98</v>
      </c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 t="s">
        <v>97</v>
      </c>
      <c r="BN500" s="7" t="s">
        <v>97</v>
      </c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6" t="n">
        <f aca="false">SUMIF($AH500:$CH500,35,Base!$B$5:$BB$5)*7*$Z500</f>
        <v>0</v>
      </c>
      <c r="CJ500" s="6" t="n">
        <f aca="false">SUMIF($AH500:$CH500,"PR",Base!$B$5:$BB$5)*7*$Z500</f>
        <v>1540</v>
      </c>
      <c r="CK500" s="6"/>
      <c r="CL500" s="6"/>
    </row>
    <row r="501" customFormat="false" ht="13.8" hidden="false" customHeight="false" outlineLevel="0" collapsed="false">
      <c r="A501" s="7" t="s">
        <v>77</v>
      </c>
      <c r="B501" s="7" t="s">
        <v>1382</v>
      </c>
      <c r="C501" s="7" t="s">
        <v>1383</v>
      </c>
      <c r="D501" s="7" t="s">
        <v>1667</v>
      </c>
      <c r="E501" s="7" t="s">
        <v>1668</v>
      </c>
      <c r="F501" s="7" t="s">
        <v>17</v>
      </c>
      <c r="G501" s="7" t="s">
        <v>1669</v>
      </c>
      <c r="H501" s="7" t="s">
        <v>1670</v>
      </c>
      <c r="I501" s="7" t="s">
        <v>84</v>
      </c>
      <c r="J501" s="7" t="s">
        <v>85</v>
      </c>
      <c r="K501" s="8" t="n">
        <v>0</v>
      </c>
      <c r="L501" s="7"/>
      <c r="M501" s="8" t="n">
        <v>0</v>
      </c>
      <c r="N501" s="7"/>
      <c r="O501" s="7" t="s">
        <v>1415</v>
      </c>
      <c r="P501" s="7" t="s">
        <v>127</v>
      </c>
      <c r="Q501" s="8" t="s">
        <v>1671</v>
      </c>
      <c r="R501" s="8" t="s">
        <v>1671</v>
      </c>
      <c r="S501" s="8" t="s">
        <v>110</v>
      </c>
      <c r="T501" s="8" t="s">
        <v>100</v>
      </c>
      <c r="U501" s="7" t="s">
        <v>87</v>
      </c>
      <c r="V501" s="7" t="s">
        <v>92</v>
      </c>
      <c r="W501" s="7"/>
      <c r="X501" s="7"/>
      <c r="Y501" s="7" t="s">
        <v>102</v>
      </c>
      <c r="Z501" s="8" t="s">
        <v>155</v>
      </c>
      <c r="AA501" s="7"/>
      <c r="AB501" s="7"/>
      <c r="AC501" s="7"/>
      <c r="AD501" s="7"/>
      <c r="AE501" s="8"/>
      <c r="AF501" s="9" t="s">
        <v>1633</v>
      </c>
      <c r="AG501" s="9" t="s">
        <v>1672</v>
      </c>
      <c r="AH501" s="7" t="s">
        <v>98</v>
      </c>
      <c r="AI501" s="7" t="s">
        <v>98</v>
      </c>
      <c r="AJ501" s="7" t="s">
        <v>98</v>
      </c>
      <c r="AK501" s="7" t="s">
        <v>98</v>
      </c>
      <c r="AL501" s="7" t="s">
        <v>98</v>
      </c>
      <c r="AM501" s="7" t="s">
        <v>98</v>
      </c>
      <c r="AN501" s="7" t="s">
        <v>98</v>
      </c>
      <c r="AO501" s="7" t="s">
        <v>98</v>
      </c>
      <c r="AP501" s="7" t="s">
        <v>98</v>
      </c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 t="s">
        <v>97</v>
      </c>
      <c r="BN501" s="7" t="s">
        <v>97</v>
      </c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6" t="n">
        <f aca="false">SUMIF($AH501:$CH501,35,Base!$B$5:$BB$5)*7*$Z501</f>
        <v>0</v>
      </c>
      <c r="CJ501" s="6" t="n">
        <f aca="false">SUMIF($AH501:$CH501,"PR",Base!$B$5:$BB$5)*7*$Z501</f>
        <v>924</v>
      </c>
      <c r="CK501" s="6"/>
      <c r="CL501" s="6"/>
    </row>
    <row r="502" customFormat="false" ht="13.8" hidden="false" customHeight="false" outlineLevel="0" collapsed="false">
      <c r="A502" s="7" t="s">
        <v>77</v>
      </c>
      <c r="B502" s="7" t="s">
        <v>1382</v>
      </c>
      <c r="C502" s="7" t="s">
        <v>1383</v>
      </c>
      <c r="D502" s="7" t="s">
        <v>1673</v>
      </c>
      <c r="E502" s="7" t="s">
        <v>1674</v>
      </c>
      <c r="F502" s="7" t="s">
        <v>17</v>
      </c>
      <c r="G502" s="7" t="s">
        <v>1593</v>
      </c>
      <c r="H502" s="7" t="s">
        <v>1594</v>
      </c>
      <c r="I502" s="7" t="s">
        <v>84</v>
      </c>
      <c r="J502" s="7" t="s">
        <v>85</v>
      </c>
      <c r="K502" s="8" t="n">
        <v>0</v>
      </c>
      <c r="L502" s="7"/>
      <c r="M502" s="8" t="n">
        <v>0</v>
      </c>
      <c r="N502" s="7"/>
      <c r="O502" s="7" t="s">
        <v>1439</v>
      </c>
      <c r="P502" s="7" t="s">
        <v>94</v>
      </c>
      <c r="Q502" s="8" t="s">
        <v>1675</v>
      </c>
      <c r="R502" s="8" t="s">
        <v>1675</v>
      </c>
      <c r="S502" s="8" t="s">
        <v>110</v>
      </c>
      <c r="T502" s="8" t="s">
        <v>100</v>
      </c>
      <c r="U502" s="7" t="s">
        <v>87</v>
      </c>
      <c r="V502" s="7" t="s">
        <v>92</v>
      </c>
      <c r="W502" s="7"/>
      <c r="X502" s="7"/>
      <c r="Y502" s="7" t="s">
        <v>125</v>
      </c>
      <c r="Z502" s="8" t="s">
        <v>94</v>
      </c>
      <c r="AA502" s="7"/>
      <c r="AB502" s="7"/>
      <c r="AC502" s="7"/>
      <c r="AD502" s="7"/>
      <c r="AE502" s="8"/>
      <c r="AF502" s="9" t="s">
        <v>356</v>
      </c>
      <c r="AG502" s="9" t="s">
        <v>503</v>
      </c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 t="s">
        <v>97</v>
      </c>
      <c r="BN502" s="7" t="s">
        <v>97</v>
      </c>
      <c r="BO502" s="7"/>
      <c r="BP502" s="7"/>
      <c r="BQ502" s="7"/>
      <c r="BR502" s="7"/>
      <c r="BS502" s="7"/>
      <c r="BT502" s="7"/>
      <c r="BU502" s="7"/>
      <c r="BV502" s="7" t="s">
        <v>98</v>
      </c>
      <c r="BW502" s="7" t="s">
        <v>98</v>
      </c>
      <c r="BX502" s="7" t="s">
        <v>98</v>
      </c>
      <c r="BY502" s="7" t="s">
        <v>98</v>
      </c>
      <c r="BZ502" s="7" t="s">
        <v>98</v>
      </c>
      <c r="CA502" s="7" t="s">
        <v>98</v>
      </c>
      <c r="CB502" s="7" t="s">
        <v>98</v>
      </c>
      <c r="CC502" s="7"/>
      <c r="CD502" s="7"/>
      <c r="CE502" s="7"/>
      <c r="CF502" s="7"/>
      <c r="CG502" s="7"/>
      <c r="CH502" s="7"/>
      <c r="CI502" s="6" t="n">
        <f aca="false">SUMIF($AH502:$CH502,35,Base!$B$5:$BB$5)*7*$Z502</f>
        <v>0</v>
      </c>
      <c r="CJ502" s="6" t="n">
        <f aca="false">SUMIF($AH502:$CH502,"PR",Base!$B$5:$BB$5)*7*$Z502</f>
        <v>462</v>
      </c>
      <c r="CK502" s="6"/>
      <c r="CL502" s="6"/>
    </row>
    <row r="503" customFormat="false" ht="13.8" hidden="false" customHeight="false" outlineLevel="0" collapsed="false">
      <c r="A503" s="7" t="s">
        <v>77</v>
      </c>
      <c r="B503" s="7" t="s">
        <v>1382</v>
      </c>
      <c r="C503" s="7" t="s">
        <v>1383</v>
      </c>
      <c r="D503" s="7" t="s">
        <v>1673</v>
      </c>
      <c r="E503" s="7" t="s">
        <v>1674</v>
      </c>
      <c r="F503" s="7" t="s">
        <v>17</v>
      </c>
      <c r="G503" s="7" t="s">
        <v>1593</v>
      </c>
      <c r="H503" s="7" t="s">
        <v>1594</v>
      </c>
      <c r="I503" s="7" t="s">
        <v>84</v>
      </c>
      <c r="J503" s="7" t="s">
        <v>85</v>
      </c>
      <c r="K503" s="8" t="n">
        <v>0</v>
      </c>
      <c r="L503" s="7"/>
      <c r="M503" s="8" t="n">
        <v>0</v>
      </c>
      <c r="N503" s="7"/>
      <c r="O503" s="7" t="s">
        <v>1439</v>
      </c>
      <c r="P503" s="7" t="s">
        <v>94</v>
      </c>
      <c r="Q503" s="8" t="s">
        <v>1675</v>
      </c>
      <c r="R503" s="8" t="s">
        <v>1675</v>
      </c>
      <c r="S503" s="8" t="s">
        <v>110</v>
      </c>
      <c r="T503" s="8" t="s">
        <v>100</v>
      </c>
      <c r="U503" s="7" t="s">
        <v>87</v>
      </c>
      <c r="V503" s="7" t="s">
        <v>92</v>
      </c>
      <c r="W503" s="7"/>
      <c r="X503" s="7"/>
      <c r="Y503" s="7" t="s">
        <v>112</v>
      </c>
      <c r="Z503" s="8" t="s">
        <v>178</v>
      </c>
      <c r="AA503" s="7"/>
      <c r="AB503" s="7"/>
      <c r="AC503" s="7"/>
      <c r="AD503" s="7"/>
      <c r="AE503" s="8"/>
      <c r="AF503" s="9" t="s">
        <v>356</v>
      </c>
      <c r="AG503" s="9" t="s">
        <v>503</v>
      </c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 t="s">
        <v>97</v>
      </c>
      <c r="BN503" s="7" t="s">
        <v>97</v>
      </c>
      <c r="BO503" s="7"/>
      <c r="BP503" s="7"/>
      <c r="BQ503" s="7"/>
      <c r="BR503" s="7"/>
      <c r="BS503" s="7"/>
      <c r="BT503" s="7"/>
      <c r="BU503" s="7"/>
      <c r="BV503" s="7" t="s">
        <v>98</v>
      </c>
      <c r="BW503" s="7" t="s">
        <v>98</v>
      </c>
      <c r="BX503" s="7" t="s">
        <v>98</v>
      </c>
      <c r="BY503" s="7" t="s">
        <v>98</v>
      </c>
      <c r="BZ503" s="7" t="s">
        <v>98</v>
      </c>
      <c r="CA503" s="7" t="s">
        <v>98</v>
      </c>
      <c r="CB503" s="7" t="s">
        <v>98</v>
      </c>
      <c r="CC503" s="7"/>
      <c r="CD503" s="7"/>
      <c r="CE503" s="7"/>
      <c r="CF503" s="7"/>
      <c r="CG503" s="7"/>
      <c r="CH503" s="7"/>
      <c r="CI503" s="6" t="n">
        <f aca="false">SUMIF($AH503:$CH503,35,Base!$B$5:$BB$5)*7*$Z503</f>
        <v>0</v>
      </c>
      <c r="CJ503" s="6" t="n">
        <f aca="false">SUMIF($AH503:$CH503,"PR",Base!$B$5:$BB$5)*7*$Z503</f>
        <v>1155</v>
      </c>
      <c r="CK503" s="6"/>
      <c r="CL503" s="6"/>
    </row>
    <row r="504" customFormat="false" ht="13.8" hidden="false" customHeight="false" outlineLevel="0" collapsed="false">
      <c r="A504" s="7" t="s">
        <v>77</v>
      </c>
      <c r="B504" s="7" t="s">
        <v>1382</v>
      </c>
      <c r="C504" s="7" t="s">
        <v>1383</v>
      </c>
      <c r="D504" s="7" t="s">
        <v>1673</v>
      </c>
      <c r="E504" s="7" t="s">
        <v>1674</v>
      </c>
      <c r="F504" s="7" t="s">
        <v>17</v>
      </c>
      <c r="G504" s="7" t="s">
        <v>1593</v>
      </c>
      <c r="H504" s="7" t="s">
        <v>1594</v>
      </c>
      <c r="I504" s="7" t="s">
        <v>84</v>
      </c>
      <c r="J504" s="7" t="s">
        <v>85</v>
      </c>
      <c r="K504" s="8" t="n">
        <v>0</v>
      </c>
      <c r="L504" s="7"/>
      <c r="M504" s="8" t="n">
        <v>0</v>
      </c>
      <c r="N504" s="7"/>
      <c r="O504" s="7" t="s">
        <v>1439</v>
      </c>
      <c r="P504" s="7" t="s">
        <v>94</v>
      </c>
      <c r="Q504" s="8" t="s">
        <v>1675</v>
      </c>
      <c r="R504" s="8" t="s">
        <v>1675</v>
      </c>
      <c r="S504" s="8" t="s">
        <v>110</v>
      </c>
      <c r="T504" s="8" t="s">
        <v>100</v>
      </c>
      <c r="U504" s="7" t="s">
        <v>87</v>
      </c>
      <c r="V504" s="7" t="s">
        <v>92</v>
      </c>
      <c r="W504" s="7"/>
      <c r="X504" s="7"/>
      <c r="Y504" s="7" t="s">
        <v>102</v>
      </c>
      <c r="Z504" s="8" t="s">
        <v>155</v>
      </c>
      <c r="AA504" s="7"/>
      <c r="AB504" s="7"/>
      <c r="AC504" s="7"/>
      <c r="AD504" s="7"/>
      <c r="AE504" s="8"/>
      <c r="AF504" s="9" t="s">
        <v>356</v>
      </c>
      <c r="AG504" s="9" t="s">
        <v>503</v>
      </c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 t="s">
        <v>97</v>
      </c>
      <c r="BN504" s="7" t="s">
        <v>97</v>
      </c>
      <c r="BO504" s="7"/>
      <c r="BP504" s="7"/>
      <c r="BQ504" s="7"/>
      <c r="BR504" s="7"/>
      <c r="BS504" s="7"/>
      <c r="BT504" s="7"/>
      <c r="BU504" s="7"/>
      <c r="BV504" s="7" t="s">
        <v>98</v>
      </c>
      <c r="BW504" s="7" t="s">
        <v>98</v>
      </c>
      <c r="BX504" s="7" t="s">
        <v>98</v>
      </c>
      <c r="BY504" s="7" t="s">
        <v>98</v>
      </c>
      <c r="BZ504" s="7" t="s">
        <v>98</v>
      </c>
      <c r="CA504" s="7" t="s">
        <v>98</v>
      </c>
      <c r="CB504" s="7" t="s">
        <v>98</v>
      </c>
      <c r="CC504" s="7"/>
      <c r="CD504" s="7"/>
      <c r="CE504" s="7"/>
      <c r="CF504" s="7"/>
      <c r="CG504" s="7"/>
      <c r="CH504" s="7"/>
      <c r="CI504" s="6" t="n">
        <f aca="false">SUMIF($AH504:$CH504,35,Base!$B$5:$BB$5)*7*$Z504</f>
        <v>0</v>
      </c>
      <c r="CJ504" s="6" t="n">
        <f aca="false">SUMIF($AH504:$CH504,"PR",Base!$B$5:$BB$5)*7*$Z504</f>
        <v>693</v>
      </c>
      <c r="CK504" s="6"/>
      <c r="CL504" s="6"/>
    </row>
    <row r="505" customFormat="false" ht="13.8" hidden="false" customHeight="false" outlineLevel="0" collapsed="false">
      <c r="A505" s="7" t="s">
        <v>77</v>
      </c>
      <c r="B505" s="7" t="s">
        <v>1382</v>
      </c>
      <c r="C505" s="7" t="s">
        <v>1383</v>
      </c>
      <c r="D505" s="7" t="s">
        <v>1676</v>
      </c>
      <c r="E505" s="7" t="s">
        <v>1677</v>
      </c>
      <c r="F505" s="7" t="s">
        <v>17</v>
      </c>
      <c r="G505" s="7" t="s">
        <v>1593</v>
      </c>
      <c r="H505" s="7" t="s">
        <v>1594</v>
      </c>
      <c r="I505" s="7" t="s">
        <v>84</v>
      </c>
      <c r="J505" s="7" t="s">
        <v>85</v>
      </c>
      <c r="K505" s="8" t="n">
        <v>0</v>
      </c>
      <c r="L505" s="7"/>
      <c r="M505" s="8" t="n">
        <v>0</v>
      </c>
      <c r="N505" s="7"/>
      <c r="O505" s="7" t="s">
        <v>1439</v>
      </c>
      <c r="P505" s="7" t="s">
        <v>94</v>
      </c>
      <c r="Q505" s="8" t="s">
        <v>362</v>
      </c>
      <c r="R505" s="8" t="s">
        <v>362</v>
      </c>
      <c r="S505" s="8" t="s">
        <v>110</v>
      </c>
      <c r="T505" s="8" t="s">
        <v>100</v>
      </c>
      <c r="U505" s="7" t="s">
        <v>87</v>
      </c>
      <c r="V505" s="7" t="s">
        <v>92</v>
      </c>
      <c r="W505" s="7"/>
      <c r="X505" s="7"/>
      <c r="Y505" s="7" t="s">
        <v>125</v>
      </c>
      <c r="Z505" s="8" t="s">
        <v>94</v>
      </c>
      <c r="AA505" s="7"/>
      <c r="AB505" s="7"/>
      <c r="AC505" s="7"/>
      <c r="AD505" s="7"/>
      <c r="AE505" s="8"/>
      <c r="AF505" s="9" t="s">
        <v>695</v>
      </c>
      <c r="AG505" s="9" t="s">
        <v>1340</v>
      </c>
      <c r="AH505" s="7"/>
      <c r="AI505" s="7"/>
      <c r="AJ505" s="7"/>
      <c r="AK505" s="7"/>
      <c r="AL505" s="7"/>
      <c r="AM505" s="7"/>
      <c r="AN505" s="7"/>
      <c r="AO505" s="7"/>
      <c r="AP505" s="7"/>
      <c r="AQ505" s="7" t="s">
        <v>98</v>
      </c>
      <c r="AR505" s="7" t="s">
        <v>98</v>
      </c>
      <c r="AS505" s="7" t="s">
        <v>98</v>
      </c>
      <c r="AT505" s="7" t="s">
        <v>98</v>
      </c>
      <c r="AU505" s="7" t="s">
        <v>98</v>
      </c>
      <c r="AV505" s="7" t="s">
        <v>98</v>
      </c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 t="s">
        <v>97</v>
      </c>
      <c r="BN505" s="7" t="s">
        <v>97</v>
      </c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6" t="n">
        <f aca="false">SUMIF($AH505:$CH505,35,Base!$B$5:$BB$5)*7*$Z505</f>
        <v>0</v>
      </c>
      <c r="CJ505" s="6" t="n">
        <f aca="false">SUMIF($AH505:$CH505,"PR",Base!$B$5:$BB$5)*7*$Z505</f>
        <v>420</v>
      </c>
      <c r="CK505" s="6"/>
      <c r="CL505" s="6"/>
    </row>
    <row r="506" customFormat="false" ht="13.8" hidden="false" customHeight="false" outlineLevel="0" collapsed="false">
      <c r="A506" s="7" t="s">
        <v>77</v>
      </c>
      <c r="B506" s="7" t="s">
        <v>1382</v>
      </c>
      <c r="C506" s="7" t="s">
        <v>1383</v>
      </c>
      <c r="D506" s="7" t="s">
        <v>1676</v>
      </c>
      <c r="E506" s="7" t="s">
        <v>1677</v>
      </c>
      <c r="F506" s="7" t="s">
        <v>17</v>
      </c>
      <c r="G506" s="7" t="s">
        <v>1593</v>
      </c>
      <c r="H506" s="7" t="s">
        <v>1594</v>
      </c>
      <c r="I506" s="7" t="s">
        <v>84</v>
      </c>
      <c r="J506" s="7" t="s">
        <v>85</v>
      </c>
      <c r="K506" s="8" t="n">
        <v>0</v>
      </c>
      <c r="L506" s="7"/>
      <c r="M506" s="8" t="n">
        <v>0</v>
      </c>
      <c r="N506" s="7"/>
      <c r="O506" s="7" t="s">
        <v>1439</v>
      </c>
      <c r="P506" s="7" t="s">
        <v>94</v>
      </c>
      <c r="Q506" s="8" t="s">
        <v>362</v>
      </c>
      <c r="R506" s="8" t="s">
        <v>362</v>
      </c>
      <c r="S506" s="8" t="s">
        <v>110</v>
      </c>
      <c r="T506" s="8" t="s">
        <v>100</v>
      </c>
      <c r="U506" s="7" t="s">
        <v>87</v>
      </c>
      <c r="V506" s="7" t="s">
        <v>92</v>
      </c>
      <c r="W506" s="7"/>
      <c r="X506" s="7"/>
      <c r="Y506" s="7" t="s">
        <v>112</v>
      </c>
      <c r="Z506" s="8" t="s">
        <v>178</v>
      </c>
      <c r="AA506" s="7"/>
      <c r="AB506" s="7"/>
      <c r="AC506" s="7"/>
      <c r="AD506" s="7"/>
      <c r="AE506" s="8"/>
      <c r="AF506" s="9" t="s">
        <v>695</v>
      </c>
      <c r="AG506" s="9" t="s">
        <v>1340</v>
      </c>
      <c r="AH506" s="7"/>
      <c r="AI506" s="7"/>
      <c r="AJ506" s="7"/>
      <c r="AK506" s="7"/>
      <c r="AL506" s="7"/>
      <c r="AM506" s="7"/>
      <c r="AN506" s="7"/>
      <c r="AO506" s="7"/>
      <c r="AP506" s="7"/>
      <c r="AQ506" s="7" t="s">
        <v>98</v>
      </c>
      <c r="AR506" s="7" t="s">
        <v>98</v>
      </c>
      <c r="AS506" s="7" t="s">
        <v>98</v>
      </c>
      <c r="AT506" s="7" t="s">
        <v>98</v>
      </c>
      <c r="AU506" s="7" t="s">
        <v>98</v>
      </c>
      <c r="AV506" s="7" t="s">
        <v>98</v>
      </c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 t="s">
        <v>97</v>
      </c>
      <c r="BN506" s="7" t="s">
        <v>97</v>
      </c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6" t="n">
        <f aca="false">SUMIF($AH506:$CH506,35,Base!$B$5:$BB$5)*7*$Z506</f>
        <v>0</v>
      </c>
      <c r="CJ506" s="6" t="n">
        <f aca="false">SUMIF($AH506:$CH506,"PR",Base!$B$5:$BB$5)*7*$Z506</f>
        <v>1050</v>
      </c>
      <c r="CK506" s="6"/>
      <c r="CL506" s="6"/>
    </row>
    <row r="507" customFormat="false" ht="13.8" hidden="false" customHeight="false" outlineLevel="0" collapsed="false">
      <c r="A507" s="7" t="s">
        <v>77</v>
      </c>
      <c r="B507" s="7" t="s">
        <v>1382</v>
      </c>
      <c r="C507" s="7" t="s">
        <v>1383</v>
      </c>
      <c r="D507" s="7" t="s">
        <v>1676</v>
      </c>
      <c r="E507" s="7" t="s">
        <v>1677</v>
      </c>
      <c r="F507" s="7" t="s">
        <v>17</v>
      </c>
      <c r="G507" s="7" t="s">
        <v>1593</v>
      </c>
      <c r="H507" s="7" t="s">
        <v>1594</v>
      </c>
      <c r="I507" s="7" t="s">
        <v>84</v>
      </c>
      <c r="J507" s="7" t="s">
        <v>85</v>
      </c>
      <c r="K507" s="8" t="n">
        <v>0</v>
      </c>
      <c r="L507" s="7"/>
      <c r="M507" s="8" t="n">
        <v>0</v>
      </c>
      <c r="N507" s="7"/>
      <c r="O507" s="7" t="s">
        <v>1439</v>
      </c>
      <c r="P507" s="7" t="s">
        <v>94</v>
      </c>
      <c r="Q507" s="8" t="s">
        <v>362</v>
      </c>
      <c r="R507" s="8" t="s">
        <v>362</v>
      </c>
      <c r="S507" s="8" t="s">
        <v>110</v>
      </c>
      <c r="T507" s="8" t="s">
        <v>100</v>
      </c>
      <c r="U507" s="7" t="s">
        <v>87</v>
      </c>
      <c r="V507" s="7" t="s">
        <v>92</v>
      </c>
      <c r="W507" s="7"/>
      <c r="X507" s="7"/>
      <c r="Y507" s="7" t="s">
        <v>102</v>
      </c>
      <c r="Z507" s="8" t="s">
        <v>155</v>
      </c>
      <c r="AA507" s="7"/>
      <c r="AB507" s="7"/>
      <c r="AC507" s="7"/>
      <c r="AD507" s="7"/>
      <c r="AE507" s="8"/>
      <c r="AF507" s="9" t="s">
        <v>695</v>
      </c>
      <c r="AG507" s="9" t="s">
        <v>1340</v>
      </c>
      <c r="AH507" s="7"/>
      <c r="AI507" s="7"/>
      <c r="AJ507" s="7"/>
      <c r="AK507" s="7"/>
      <c r="AL507" s="7"/>
      <c r="AM507" s="7"/>
      <c r="AN507" s="7"/>
      <c r="AO507" s="7"/>
      <c r="AP507" s="7"/>
      <c r="AQ507" s="7" t="s">
        <v>98</v>
      </c>
      <c r="AR507" s="7" t="s">
        <v>98</v>
      </c>
      <c r="AS507" s="7" t="s">
        <v>98</v>
      </c>
      <c r="AT507" s="7" t="s">
        <v>98</v>
      </c>
      <c r="AU507" s="7" t="s">
        <v>98</v>
      </c>
      <c r="AV507" s="7" t="s">
        <v>98</v>
      </c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 t="s">
        <v>97</v>
      </c>
      <c r="BN507" s="7" t="s">
        <v>97</v>
      </c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6" t="n">
        <f aca="false">SUMIF($AH507:$CH507,35,Base!$B$5:$BB$5)*7*$Z507</f>
        <v>0</v>
      </c>
      <c r="CJ507" s="6" t="n">
        <f aca="false">SUMIF($AH507:$CH507,"PR",Base!$B$5:$BB$5)*7*$Z507</f>
        <v>630</v>
      </c>
      <c r="CK507" s="6"/>
      <c r="CL507" s="6"/>
    </row>
    <row r="508" customFormat="false" ht="13.8" hidden="false" customHeight="false" outlineLevel="0" collapsed="false">
      <c r="A508" s="7" t="s">
        <v>77</v>
      </c>
      <c r="B508" s="7" t="s">
        <v>1382</v>
      </c>
      <c r="C508" s="7" t="s">
        <v>1383</v>
      </c>
      <c r="D508" s="7" t="s">
        <v>1678</v>
      </c>
      <c r="E508" s="7" t="s">
        <v>1679</v>
      </c>
      <c r="F508" s="7" t="s">
        <v>17</v>
      </c>
      <c r="G508" s="7" t="s">
        <v>1680</v>
      </c>
      <c r="H508" s="7" t="s">
        <v>1681</v>
      </c>
      <c r="I508" s="7" t="s">
        <v>84</v>
      </c>
      <c r="J508" s="7" t="s">
        <v>85</v>
      </c>
      <c r="K508" s="8" t="n">
        <v>0</v>
      </c>
      <c r="L508" s="7"/>
      <c r="M508" s="8" t="n">
        <v>0</v>
      </c>
      <c r="N508" s="7"/>
      <c r="O508" s="7" t="s">
        <v>1439</v>
      </c>
      <c r="P508" s="7" t="s">
        <v>94</v>
      </c>
      <c r="Q508" s="8" t="s">
        <v>1682</v>
      </c>
      <c r="R508" s="8" t="s">
        <v>1682</v>
      </c>
      <c r="S508" s="8" t="s">
        <v>110</v>
      </c>
      <c r="T508" s="8" t="s">
        <v>100</v>
      </c>
      <c r="U508" s="7" t="s">
        <v>87</v>
      </c>
      <c r="V508" s="7" t="s">
        <v>92</v>
      </c>
      <c r="W508" s="7"/>
      <c r="X508" s="7"/>
      <c r="Y508" s="7" t="s">
        <v>125</v>
      </c>
      <c r="Z508" s="8" t="s">
        <v>94</v>
      </c>
      <c r="AA508" s="7"/>
      <c r="AB508" s="7"/>
      <c r="AC508" s="7"/>
      <c r="AD508" s="7"/>
      <c r="AE508" s="8"/>
      <c r="AF508" s="9" t="s">
        <v>1633</v>
      </c>
      <c r="AG508" s="9" t="s">
        <v>1368</v>
      </c>
      <c r="AH508" s="7" t="s">
        <v>98</v>
      </c>
      <c r="AI508" s="7" t="s">
        <v>98</v>
      </c>
      <c r="AJ508" s="7" t="s">
        <v>98</v>
      </c>
      <c r="AK508" s="7" t="s">
        <v>98</v>
      </c>
      <c r="AL508" s="7" t="s">
        <v>98</v>
      </c>
      <c r="AM508" s="7" t="s">
        <v>98</v>
      </c>
      <c r="AN508" s="7" t="s">
        <v>98</v>
      </c>
      <c r="AO508" s="7" t="s">
        <v>98</v>
      </c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 t="s">
        <v>97</v>
      </c>
      <c r="BN508" s="7" t="s">
        <v>97</v>
      </c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6" t="n">
        <f aca="false">SUMIF($AH508:$CH508,35,Base!$B$5:$BB$5)*7*$Z508</f>
        <v>0</v>
      </c>
      <c r="CJ508" s="6" t="n">
        <f aca="false">SUMIF($AH508:$CH508,"PR",Base!$B$5:$BB$5)*7*$Z508</f>
        <v>546</v>
      </c>
      <c r="CK508" s="6"/>
      <c r="CL508" s="6"/>
    </row>
    <row r="509" customFormat="false" ht="13.8" hidden="false" customHeight="false" outlineLevel="0" collapsed="false">
      <c r="A509" s="7" t="s">
        <v>77</v>
      </c>
      <c r="B509" s="7" t="s">
        <v>1382</v>
      </c>
      <c r="C509" s="7" t="s">
        <v>1383</v>
      </c>
      <c r="D509" s="7" t="s">
        <v>1678</v>
      </c>
      <c r="E509" s="7" t="s">
        <v>1679</v>
      </c>
      <c r="F509" s="7" t="s">
        <v>17</v>
      </c>
      <c r="G509" s="7" t="s">
        <v>1680</v>
      </c>
      <c r="H509" s="7" t="s">
        <v>1681</v>
      </c>
      <c r="I509" s="7" t="s">
        <v>84</v>
      </c>
      <c r="J509" s="7" t="s">
        <v>85</v>
      </c>
      <c r="K509" s="8" t="n">
        <v>0</v>
      </c>
      <c r="L509" s="7"/>
      <c r="M509" s="8" t="n">
        <v>0</v>
      </c>
      <c r="N509" s="7"/>
      <c r="O509" s="7" t="s">
        <v>1439</v>
      </c>
      <c r="P509" s="7" t="s">
        <v>94</v>
      </c>
      <c r="Q509" s="8" t="s">
        <v>1682</v>
      </c>
      <c r="R509" s="8" t="s">
        <v>1682</v>
      </c>
      <c r="S509" s="8" t="s">
        <v>110</v>
      </c>
      <c r="T509" s="8" t="s">
        <v>100</v>
      </c>
      <c r="U509" s="7" t="s">
        <v>87</v>
      </c>
      <c r="V509" s="7" t="s">
        <v>92</v>
      </c>
      <c r="W509" s="7"/>
      <c r="X509" s="7"/>
      <c r="Y509" s="7" t="s">
        <v>112</v>
      </c>
      <c r="Z509" s="8" t="s">
        <v>178</v>
      </c>
      <c r="AA509" s="7"/>
      <c r="AB509" s="7"/>
      <c r="AC509" s="7"/>
      <c r="AD509" s="7"/>
      <c r="AE509" s="8"/>
      <c r="AF509" s="9" t="s">
        <v>1633</v>
      </c>
      <c r="AG509" s="9" t="s">
        <v>1368</v>
      </c>
      <c r="AH509" s="7" t="s">
        <v>98</v>
      </c>
      <c r="AI509" s="7" t="s">
        <v>98</v>
      </c>
      <c r="AJ509" s="7" t="s">
        <v>98</v>
      </c>
      <c r="AK509" s="7" t="s">
        <v>98</v>
      </c>
      <c r="AL509" s="7" t="s">
        <v>98</v>
      </c>
      <c r="AM509" s="7" t="s">
        <v>98</v>
      </c>
      <c r="AN509" s="7" t="s">
        <v>98</v>
      </c>
      <c r="AO509" s="7" t="s">
        <v>98</v>
      </c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 t="s">
        <v>97</v>
      </c>
      <c r="BN509" s="7" t="s">
        <v>97</v>
      </c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6" t="n">
        <f aca="false">SUMIF($AH509:$CH509,35,Base!$B$5:$BB$5)*7*$Z509</f>
        <v>0</v>
      </c>
      <c r="CJ509" s="6" t="n">
        <f aca="false">SUMIF($AH509:$CH509,"PR",Base!$B$5:$BB$5)*7*$Z509</f>
        <v>1365</v>
      </c>
      <c r="CK509" s="6"/>
      <c r="CL509" s="6"/>
    </row>
    <row r="510" customFormat="false" ht="13.8" hidden="false" customHeight="false" outlineLevel="0" collapsed="false">
      <c r="A510" s="7" t="s">
        <v>77</v>
      </c>
      <c r="B510" s="7" t="s">
        <v>1382</v>
      </c>
      <c r="C510" s="7" t="s">
        <v>1383</v>
      </c>
      <c r="D510" s="7" t="s">
        <v>1678</v>
      </c>
      <c r="E510" s="7" t="s">
        <v>1679</v>
      </c>
      <c r="F510" s="7" t="s">
        <v>17</v>
      </c>
      <c r="G510" s="7" t="s">
        <v>1680</v>
      </c>
      <c r="H510" s="7" t="s">
        <v>1681</v>
      </c>
      <c r="I510" s="7" t="s">
        <v>84</v>
      </c>
      <c r="J510" s="7" t="s">
        <v>85</v>
      </c>
      <c r="K510" s="8" t="n">
        <v>0</v>
      </c>
      <c r="L510" s="7"/>
      <c r="M510" s="8" t="n">
        <v>0</v>
      </c>
      <c r="N510" s="7"/>
      <c r="O510" s="7" t="s">
        <v>1439</v>
      </c>
      <c r="P510" s="7" t="s">
        <v>94</v>
      </c>
      <c r="Q510" s="8" t="s">
        <v>1682</v>
      </c>
      <c r="R510" s="8" t="s">
        <v>1682</v>
      </c>
      <c r="S510" s="8" t="s">
        <v>110</v>
      </c>
      <c r="T510" s="8" t="s">
        <v>100</v>
      </c>
      <c r="U510" s="7" t="s">
        <v>87</v>
      </c>
      <c r="V510" s="7" t="s">
        <v>92</v>
      </c>
      <c r="W510" s="7"/>
      <c r="X510" s="7"/>
      <c r="Y510" s="7" t="s">
        <v>102</v>
      </c>
      <c r="Z510" s="8" t="s">
        <v>155</v>
      </c>
      <c r="AA510" s="7"/>
      <c r="AB510" s="7"/>
      <c r="AC510" s="7"/>
      <c r="AD510" s="7"/>
      <c r="AE510" s="8"/>
      <c r="AF510" s="9" t="s">
        <v>1633</v>
      </c>
      <c r="AG510" s="9" t="s">
        <v>1368</v>
      </c>
      <c r="AH510" s="7" t="s">
        <v>98</v>
      </c>
      <c r="AI510" s="7" t="s">
        <v>98</v>
      </c>
      <c r="AJ510" s="7" t="s">
        <v>98</v>
      </c>
      <c r="AK510" s="7" t="s">
        <v>98</v>
      </c>
      <c r="AL510" s="7" t="s">
        <v>98</v>
      </c>
      <c r="AM510" s="7" t="s">
        <v>98</v>
      </c>
      <c r="AN510" s="7" t="s">
        <v>98</v>
      </c>
      <c r="AO510" s="7" t="s">
        <v>98</v>
      </c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 t="s">
        <v>97</v>
      </c>
      <c r="BN510" s="7" t="s">
        <v>97</v>
      </c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6" t="n">
        <f aca="false">SUMIF($AH510:$CH510,35,Base!$B$5:$BB$5)*7*$Z510</f>
        <v>0</v>
      </c>
      <c r="CJ510" s="6" t="n">
        <f aca="false">SUMIF($AH510:$CH510,"PR",Base!$B$5:$BB$5)*7*$Z510</f>
        <v>819</v>
      </c>
      <c r="CK510" s="6"/>
      <c r="CL510" s="6"/>
    </row>
    <row r="511" customFormat="false" ht="13.8" hidden="false" customHeight="false" outlineLevel="0" collapsed="false">
      <c r="A511" s="7" t="s">
        <v>77</v>
      </c>
      <c r="B511" s="7" t="s">
        <v>1382</v>
      </c>
      <c r="C511" s="7" t="s">
        <v>1383</v>
      </c>
      <c r="D511" s="7" t="s">
        <v>1683</v>
      </c>
      <c r="E511" s="7" t="s">
        <v>1684</v>
      </c>
      <c r="F511" s="7" t="s">
        <v>17</v>
      </c>
      <c r="G511" s="7" t="s">
        <v>1524</v>
      </c>
      <c r="H511" s="7" t="s">
        <v>1525</v>
      </c>
      <c r="I511" s="7" t="s">
        <v>84</v>
      </c>
      <c r="J511" s="7" t="s">
        <v>85</v>
      </c>
      <c r="K511" s="8" t="n">
        <v>0</v>
      </c>
      <c r="L511" s="7"/>
      <c r="M511" s="8" t="n">
        <v>0</v>
      </c>
      <c r="N511" s="7"/>
      <c r="O511" s="7" t="s">
        <v>1527</v>
      </c>
      <c r="P511" s="7" t="s">
        <v>124</v>
      </c>
      <c r="Q511" s="8" t="s">
        <v>839</v>
      </c>
      <c r="R511" s="8" t="s">
        <v>1685</v>
      </c>
      <c r="S511" s="8" t="s">
        <v>1686</v>
      </c>
      <c r="T511" s="8" t="s">
        <v>108</v>
      </c>
      <c r="U511" s="7" t="s">
        <v>87</v>
      </c>
      <c r="V511" s="7" t="s">
        <v>92</v>
      </c>
      <c r="W511" s="7"/>
      <c r="X511" s="7"/>
      <c r="Y511" s="7" t="s">
        <v>125</v>
      </c>
      <c r="Z511" s="8" t="s">
        <v>94</v>
      </c>
      <c r="AA511" s="7"/>
      <c r="AB511" s="7"/>
      <c r="AC511" s="7"/>
      <c r="AD511" s="7"/>
      <c r="AE511" s="8"/>
      <c r="AF511" s="9" t="s">
        <v>1497</v>
      </c>
      <c r="AG511" s="9" t="s">
        <v>307</v>
      </c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 t="s">
        <v>98</v>
      </c>
      <c r="AT511" s="7" t="s">
        <v>98</v>
      </c>
      <c r="AU511" s="7" t="s">
        <v>98</v>
      </c>
      <c r="AV511" s="7" t="s">
        <v>98</v>
      </c>
      <c r="AW511" s="7" t="s">
        <v>98</v>
      </c>
      <c r="AX511" s="7" t="s">
        <v>98</v>
      </c>
      <c r="AY511" s="7" t="s">
        <v>98</v>
      </c>
      <c r="AZ511" s="7" t="s">
        <v>98</v>
      </c>
      <c r="BA511" s="7" t="s">
        <v>98</v>
      </c>
      <c r="BB511" s="7" t="s">
        <v>98</v>
      </c>
      <c r="BC511" s="7" t="s">
        <v>98</v>
      </c>
      <c r="BD511" s="7" t="s">
        <v>98</v>
      </c>
      <c r="BE511" s="7" t="s">
        <v>98</v>
      </c>
      <c r="BF511" s="7" t="s">
        <v>98</v>
      </c>
      <c r="BG511" s="7" t="s">
        <v>98</v>
      </c>
      <c r="BH511" s="7" t="s">
        <v>98</v>
      </c>
      <c r="BI511" s="7" t="s">
        <v>98</v>
      </c>
      <c r="BJ511" s="7" t="s">
        <v>98</v>
      </c>
      <c r="BK511" s="7" t="s">
        <v>98</v>
      </c>
      <c r="BL511" s="7" t="s">
        <v>98</v>
      </c>
      <c r="BM511" s="7" t="s">
        <v>97</v>
      </c>
      <c r="BN511" s="7" t="s">
        <v>97</v>
      </c>
      <c r="BO511" s="7" t="s">
        <v>98</v>
      </c>
      <c r="BP511" s="7" t="s">
        <v>98</v>
      </c>
      <c r="BQ511" s="7" t="s">
        <v>98</v>
      </c>
      <c r="BR511" s="7" t="s">
        <v>98</v>
      </c>
      <c r="BS511" s="7" t="s">
        <v>98</v>
      </c>
      <c r="BT511" s="7" t="s">
        <v>98</v>
      </c>
      <c r="BU511" s="7" t="s">
        <v>98</v>
      </c>
      <c r="BV511" s="7" t="s">
        <v>98</v>
      </c>
      <c r="BW511" s="7" t="s">
        <v>98</v>
      </c>
      <c r="BX511" s="7" t="n">
        <v>35</v>
      </c>
      <c r="BY511" s="7" t="n">
        <v>35</v>
      </c>
      <c r="BZ511" s="7" t="n">
        <v>35</v>
      </c>
      <c r="CA511" s="7" t="n">
        <v>35</v>
      </c>
      <c r="CB511" s="7" t="s">
        <v>98</v>
      </c>
      <c r="CC511" s="7" t="s">
        <v>98</v>
      </c>
      <c r="CD511" s="7" t="s">
        <v>98</v>
      </c>
      <c r="CE511" s="7"/>
      <c r="CF511" s="7"/>
      <c r="CG511" s="7"/>
      <c r="CH511" s="7"/>
      <c r="CI511" s="6" t="n">
        <f aca="false">SUMIF($AH511:$CH511,35,Base!$B$5:$BB$5)*7*$Z511</f>
        <v>252</v>
      </c>
      <c r="CJ511" s="6" t="n">
        <f aca="false">SUMIF($AH511:$CH511,"PR",Base!$B$5:$BB$5)*7*$Z511</f>
        <v>2170</v>
      </c>
      <c r="CK511" s="6"/>
      <c r="CL511" s="6"/>
    </row>
    <row r="512" customFormat="false" ht="13.8" hidden="false" customHeight="false" outlineLevel="0" collapsed="false">
      <c r="A512" s="7" t="s">
        <v>77</v>
      </c>
      <c r="B512" s="7" t="s">
        <v>1382</v>
      </c>
      <c r="C512" s="7" t="s">
        <v>1383</v>
      </c>
      <c r="D512" s="7" t="s">
        <v>1683</v>
      </c>
      <c r="E512" s="7" t="s">
        <v>1684</v>
      </c>
      <c r="F512" s="7" t="s">
        <v>17</v>
      </c>
      <c r="G512" s="7" t="s">
        <v>1524</v>
      </c>
      <c r="H512" s="7" t="s">
        <v>1525</v>
      </c>
      <c r="I512" s="7" t="s">
        <v>84</v>
      </c>
      <c r="J512" s="7" t="s">
        <v>85</v>
      </c>
      <c r="K512" s="8" t="n">
        <v>0</v>
      </c>
      <c r="L512" s="7"/>
      <c r="M512" s="8" t="n">
        <v>0</v>
      </c>
      <c r="N512" s="7"/>
      <c r="O512" s="7" t="s">
        <v>1527</v>
      </c>
      <c r="P512" s="7" t="s">
        <v>124</v>
      </c>
      <c r="Q512" s="8" t="s">
        <v>839</v>
      </c>
      <c r="R512" s="8" t="s">
        <v>1685</v>
      </c>
      <c r="S512" s="8" t="s">
        <v>1686</v>
      </c>
      <c r="T512" s="8" t="s">
        <v>108</v>
      </c>
      <c r="U512" s="7" t="s">
        <v>87</v>
      </c>
      <c r="V512" s="7" t="s">
        <v>92</v>
      </c>
      <c r="W512" s="7"/>
      <c r="X512" s="7"/>
      <c r="Y512" s="7" t="s">
        <v>93</v>
      </c>
      <c r="Z512" s="8" t="s">
        <v>87</v>
      </c>
      <c r="AA512" s="7"/>
      <c r="AB512" s="7"/>
      <c r="AC512" s="7"/>
      <c r="AD512" s="7"/>
      <c r="AE512" s="8"/>
      <c r="AF512" s="9" t="s">
        <v>1497</v>
      </c>
      <c r="AG512" s="9" t="s">
        <v>307</v>
      </c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 t="s">
        <v>98</v>
      </c>
      <c r="AT512" s="7" t="s">
        <v>98</v>
      </c>
      <c r="AU512" s="7" t="s">
        <v>98</v>
      </c>
      <c r="AV512" s="7" t="s">
        <v>98</v>
      </c>
      <c r="AW512" s="7" t="s">
        <v>98</v>
      </c>
      <c r="AX512" s="7" t="s">
        <v>98</v>
      </c>
      <c r="AY512" s="7" t="s">
        <v>98</v>
      </c>
      <c r="AZ512" s="7" t="s">
        <v>98</v>
      </c>
      <c r="BA512" s="7" t="s">
        <v>98</v>
      </c>
      <c r="BB512" s="7" t="s">
        <v>98</v>
      </c>
      <c r="BC512" s="7" t="s">
        <v>98</v>
      </c>
      <c r="BD512" s="7" t="s">
        <v>98</v>
      </c>
      <c r="BE512" s="7" t="s">
        <v>98</v>
      </c>
      <c r="BF512" s="7" t="s">
        <v>98</v>
      </c>
      <c r="BG512" s="7" t="s">
        <v>98</v>
      </c>
      <c r="BH512" s="7" t="s">
        <v>98</v>
      </c>
      <c r="BI512" s="7" t="s">
        <v>98</v>
      </c>
      <c r="BJ512" s="7" t="s">
        <v>98</v>
      </c>
      <c r="BK512" s="7" t="s">
        <v>98</v>
      </c>
      <c r="BL512" s="7" t="s">
        <v>98</v>
      </c>
      <c r="BM512" s="7" t="s">
        <v>97</v>
      </c>
      <c r="BN512" s="7" t="s">
        <v>97</v>
      </c>
      <c r="BO512" s="7" t="s">
        <v>98</v>
      </c>
      <c r="BP512" s="7" t="s">
        <v>98</v>
      </c>
      <c r="BQ512" s="7" t="s">
        <v>98</v>
      </c>
      <c r="BR512" s="7" t="s">
        <v>98</v>
      </c>
      <c r="BS512" s="7" t="s">
        <v>98</v>
      </c>
      <c r="BT512" s="7" t="s">
        <v>98</v>
      </c>
      <c r="BU512" s="7" t="s">
        <v>98</v>
      </c>
      <c r="BV512" s="7" t="s">
        <v>98</v>
      </c>
      <c r="BW512" s="7" t="s">
        <v>98</v>
      </c>
      <c r="BX512" s="7" t="n">
        <v>35</v>
      </c>
      <c r="BY512" s="7" t="n">
        <v>35</v>
      </c>
      <c r="BZ512" s="7" t="n">
        <v>35</v>
      </c>
      <c r="CA512" s="7" t="n">
        <v>35</v>
      </c>
      <c r="CB512" s="7" t="s">
        <v>98</v>
      </c>
      <c r="CC512" s="7" t="s">
        <v>98</v>
      </c>
      <c r="CD512" s="7" t="s">
        <v>98</v>
      </c>
      <c r="CE512" s="7"/>
      <c r="CF512" s="7"/>
      <c r="CG512" s="7"/>
      <c r="CH512" s="7"/>
      <c r="CI512" s="6" t="n">
        <f aca="false">SUMIF($AH512:$CH512,35,Base!$B$5:$BB$5)*7*$Z512</f>
        <v>126</v>
      </c>
      <c r="CJ512" s="6" t="n">
        <f aca="false">SUMIF($AH512:$CH512,"PR",Base!$B$5:$BB$5)*7*$Z512</f>
        <v>1085</v>
      </c>
      <c r="CK512" s="6"/>
      <c r="CL512" s="6"/>
    </row>
    <row r="513" customFormat="false" ht="13.8" hidden="false" customHeight="false" outlineLevel="0" collapsed="false">
      <c r="A513" s="7" t="s">
        <v>77</v>
      </c>
      <c r="B513" s="7" t="s">
        <v>1382</v>
      </c>
      <c r="C513" s="7" t="s">
        <v>319</v>
      </c>
      <c r="D513" s="7" t="s">
        <v>1687</v>
      </c>
      <c r="E513" s="7" t="s">
        <v>1107</v>
      </c>
      <c r="F513" s="7" t="s">
        <v>17</v>
      </c>
      <c r="G513" s="7" t="s">
        <v>1688</v>
      </c>
      <c r="H513" s="7" t="s">
        <v>1689</v>
      </c>
      <c r="I513" s="7" t="s">
        <v>84</v>
      </c>
      <c r="J513" s="7" t="s">
        <v>85</v>
      </c>
      <c r="K513" s="8" t="n">
        <v>0</v>
      </c>
      <c r="L513" s="7"/>
      <c r="M513" s="8" t="n">
        <v>0</v>
      </c>
      <c r="N513" s="7"/>
      <c r="O513" s="7" t="s">
        <v>1690</v>
      </c>
      <c r="P513" s="7" t="s">
        <v>113</v>
      </c>
      <c r="Q513" s="8" t="s">
        <v>456</v>
      </c>
      <c r="R513" s="8" t="s">
        <v>456</v>
      </c>
      <c r="S513" s="8" t="s">
        <v>110</v>
      </c>
      <c r="T513" s="8" t="s">
        <v>100</v>
      </c>
      <c r="U513" s="7" t="s">
        <v>87</v>
      </c>
      <c r="V513" s="7" t="s">
        <v>92</v>
      </c>
      <c r="W513" s="7"/>
      <c r="X513" s="7"/>
      <c r="Y513" s="7" t="s">
        <v>125</v>
      </c>
      <c r="Z513" s="8" t="s">
        <v>94</v>
      </c>
      <c r="AA513" s="7"/>
      <c r="AB513" s="7"/>
      <c r="AC513" s="7"/>
      <c r="AD513" s="7"/>
      <c r="AE513" s="8"/>
      <c r="AF513" s="9" t="s">
        <v>1691</v>
      </c>
      <c r="AG513" s="9" t="s">
        <v>898</v>
      </c>
      <c r="AH513" s="7"/>
      <c r="AI513" s="7" t="s">
        <v>98</v>
      </c>
      <c r="AJ513" s="7" t="s">
        <v>98</v>
      </c>
      <c r="AK513" s="7" t="s">
        <v>98</v>
      </c>
      <c r="AL513" s="7" t="s">
        <v>98</v>
      </c>
      <c r="AM513" s="7" t="s">
        <v>98</v>
      </c>
      <c r="AN513" s="7" t="s">
        <v>98</v>
      </c>
      <c r="AO513" s="7" t="s">
        <v>98</v>
      </c>
      <c r="AP513" s="7" t="s">
        <v>98</v>
      </c>
      <c r="AQ513" s="7" t="s">
        <v>98</v>
      </c>
      <c r="AR513" s="7" t="s">
        <v>98</v>
      </c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 t="s">
        <v>97</v>
      </c>
      <c r="BN513" s="7" t="s">
        <v>97</v>
      </c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6" t="n">
        <f aca="false">SUMIF($AH513:$CH513,35,Base!$B$5:$BB$5)*7*$Z513</f>
        <v>0</v>
      </c>
      <c r="CJ513" s="6" t="n">
        <f aca="false">SUMIF($AH513:$CH513,"PR",Base!$B$5:$BB$5)*7*$Z513</f>
        <v>700</v>
      </c>
      <c r="CK513" s="6"/>
      <c r="CL513" s="6"/>
    </row>
    <row r="514" customFormat="false" ht="13.8" hidden="false" customHeight="false" outlineLevel="0" collapsed="false">
      <c r="A514" s="7" t="s">
        <v>77</v>
      </c>
      <c r="B514" s="7" t="s">
        <v>1382</v>
      </c>
      <c r="C514" s="7" t="s">
        <v>319</v>
      </c>
      <c r="D514" s="7" t="s">
        <v>1687</v>
      </c>
      <c r="E514" s="7" t="s">
        <v>1107</v>
      </c>
      <c r="F514" s="7" t="s">
        <v>17</v>
      </c>
      <c r="G514" s="7" t="s">
        <v>1688</v>
      </c>
      <c r="H514" s="7" t="s">
        <v>1689</v>
      </c>
      <c r="I514" s="7" t="s">
        <v>84</v>
      </c>
      <c r="J514" s="7" t="s">
        <v>85</v>
      </c>
      <c r="K514" s="8" t="n">
        <v>0</v>
      </c>
      <c r="L514" s="7"/>
      <c r="M514" s="8" t="n">
        <v>0</v>
      </c>
      <c r="N514" s="7"/>
      <c r="O514" s="7" t="s">
        <v>1690</v>
      </c>
      <c r="P514" s="7" t="s">
        <v>113</v>
      </c>
      <c r="Q514" s="8" t="s">
        <v>456</v>
      </c>
      <c r="R514" s="8" t="s">
        <v>456</v>
      </c>
      <c r="S514" s="8" t="s">
        <v>110</v>
      </c>
      <c r="T514" s="8" t="s">
        <v>100</v>
      </c>
      <c r="U514" s="7" t="s">
        <v>87</v>
      </c>
      <c r="V514" s="7" t="s">
        <v>92</v>
      </c>
      <c r="W514" s="7"/>
      <c r="X514" s="7"/>
      <c r="Y514" s="7" t="s">
        <v>112</v>
      </c>
      <c r="Z514" s="8" t="s">
        <v>178</v>
      </c>
      <c r="AA514" s="7"/>
      <c r="AB514" s="7"/>
      <c r="AC514" s="7"/>
      <c r="AD514" s="7"/>
      <c r="AE514" s="8"/>
      <c r="AF514" s="9" t="s">
        <v>1691</v>
      </c>
      <c r="AG514" s="9" t="s">
        <v>898</v>
      </c>
      <c r="AH514" s="7"/>
      <c r="AI514" s="7" t="s">
        <v>98</v>
      </c>
      <c r="AJ514" s="7" t="s">
        <v>98</v>
      </c>
      <c r="AK514" s="7" t="s">
        <v>98</v>
      </c>
      <c r="AL514" s="7" t="s">
        <v>98</v>
      </c>
      <c r="AM514" s="7" t="s">
        <v>98</v>
      </c>
      <c r="AN514" s="7" t="s">
        <v>98</v>
      </c>
      <c r="AO514" s="7" t="s">
        <v>98</v>
      </c>
      <c r="AP514" s="7" t="s">
        <v>98</v>
      </c>
      <c r="AQ514" s="7" t="s">
        <v>98</v>
      </c>
      <c r="AR514" s="7" t="s">
        <v>98</v>
      </c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 t="s">
        <v>97</v>
      </c>
      <c r="BN514" s="7" t="s">
        <v>97</v>
      </c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6" t="n">
        <f aca="false">SUMIF($AH514:$CH514,35,Base!$B$5:$BB$5)*7*$Z514</f>
        <v>0</v>
      </c>
      <c r="CJ514" s="6" t="n">
        <f aca="false">SUMIF($AH514:$CH514,"PR",Base!$B$5:$BB$5)*7*$Z514</f>
        <v>1750</v>
      </c>
      <c r="CK514" s="6"/>
      <c r="CL514" s="6"/>
    </row>
    <row r="515" customFormat="false" ht="13.8" hidden="false" customHeight="false" outlineLevel="0" collapsed="false">
      <c r="A515" s="7" t="s">
        <v>77</v>
      </c>
      <c r="B515" s="7" t="s">
        <v>1382</v>
      </c>
      <c r="C515" s="7" t="s">
        <v>319</v>
      </c>
      <c r="D515" s="7" t="s">
        <v>1687</v>
      </c>
      <c r="E515" s="7" t="s">
        <v>1107</v>
      </c>
      <c r="F515" s="7" t="s">
        <v>17</v>
      </c>
      <c r="G515" s="7" t="s">
        <v>1688</v>
      </c>
      <c r="H515" s="7" t="s">
        <v>1689</v>
      </c>
      <c r="I515" s="7" t="s">
        <v>84</v>
      </c>
      <c r="J515" s="7" t="s">
        <v>85</v>
      </c>
      <c r="K515" s="8" t="n">
        <v>0</v>
      </c>
      <c r="L515" s="7"/>
      <c r="M515" s="8" t="n">
        <v>0</v>
      </c>
      <c r="N515" s="7"/>
      <c r="O515" s="7" t="s">
        <v>1690</v>
      </c>
      <c r="P515" s="7" t="s">
        <v>113</v>
      </c>
      <c r="Q515" s="8" t="s">
        <v>456</v>
      </c>
      <c r="R515" s="8" t="s">
        <v>456</v>
      </c>
      <c r="S515" s="8" t="s">
        <v>110</v>
      </c>
      <c r="T515" s="8" t="s">
        <v>100</v>
      </c>
      <c r="U515" s="7" t="s">
        <v>87</v>
      </c>
      <c r="V515" s="7" t="s">
        <v>92</v>
      </c>
      <c r="W515" s="7"/>
      <c r="X515" s="7"/>
      <c r="Y515" s="7" t="s">
        <v>102</v>
      </c>
      <c r="Z515" s="8" t="s">
        <v>155</v>
      </c>
      <c r="AA515" s="7"/>
      <c r="AB515" s="7"/>
      <c r="AC515" s="7"/>
      <c r="AD515" s="7"/>
      <c r="AE515" s="8"/>
      <c r="AF515" s="9" t="s">
        <v>1691</v>
      </c>
      <c r="AG515" s="9" t="s">
        <v>898</v>
      </c>
      <c r="AH515" s="7"/>
      <c r="AI515" s="7" t="s">
        <v>98</v>
      </c>
      <c r="AJ515" s="7" t="s">
        <v>98</v>
      </c>
      <c r="AK515" s="7" t="s">
        <v>98</v>
      </c>
      <c r="AL515" s="7" t="s">
        <v>98</v>
      </c>
      <c r="AM515" s="7" t="s">
        <v>98</v>
      </c>
      <c r="AN515" s="7" t="s">
        <v>98</v>
      </c>
      <c r="AO515" s="7" t="s">
        <v>98</v>
      </c>
      <c r="AP515" s="7" t="s">
        <v>98</v>
      </c>
      <c r="AQ515" s="7" t="s">
        <v>98</v>
      </c>
      <c r="AR515" s="7" t="s">
        <v>98</v>
      </c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 t="s">
        <v>97</v>
      </c>
      <c r="BN515" s="7" t="s">
        <v>97</v>
      </c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6" t="n">
        <f aca="false">SUMIF($AH515:$CH515,35,Base!$B$5:$BB$5)*7*$Z515</f>
        <v>0</v>
      </c>
      <c r="CJ515" s="6" t="n">
        <f aca="false">SUMIF($AH515:$CH515,"PR",Base!$B$5:$BB$5)*7*$Z515</f>
        <v>1050</v>
      </c>
      <c r="CK515" s="6"/>
      <c r="CL515" s="6"/>
    </row>
    <row r="516" customFormat="false" ht="13.8" hidden="false" customHeight="false" outlineLevel="0" collapsed="false">
      <c r="A516" s="7" t="s">
        <v>77</v>
      </c>
      <c r="B516" s="7" t="s">
        <v>1382</v>
      </c>
      <c r="C516" s="7" t="s">
        <v>1383</v>
      </c>
      <c r="D516" s="7" t="s">
        <v>1692</v>
      </c>
      <c r="E516" s="7" t="s">
        <v>1119</v>
      </c>
      <c r="F516" s="7" t="s">
        <v>17</v>
      </c>
      <c r="G516" s="7" t="s">
        <v>1512</v>
      </c>
      <c r="H516" s="7" t="s">
        <v>1513</v>
      </c>
      <c r="I516" s="7" t="s">
        <v>84</v>
      </c>
      <c r="J516" s="7" t="s">
        <v>85</v>
      </c>
      <c r="K516" s="8" t="n">
        <v>0</v>
      </c>
      <c r="L516" s="7"/>
      <c r="M516" s="8" t="n">
        <v>0</v>
      </c>
      <c r="N516" s="7"/>
      <c r="O516" s="7" t="s">
        <v>1452</v>
      </c>
      <c r="P516" s="7" t="s">
        <v>155</v>
      </c>
      <c r="Q516" s="8" t="s">
        <v>1625</v>
      </c>
      <c r="R516" s="8" t="s">
        <v>1625</v>
      </c>
      <c r="S516" s="8" t="s">
        <v>110</v>
      </c>
      <c r="T516" s="8" t="s">
        <v>100</v>
      </c>
      <c r="U516" s="7" t="s">
        <v>87</v>
      </c>
      <c r="V516" s="7" t="s">
        <v>92</v>
      </c>
      <c r="W516" s="7"/>
      <c r="X516" s="7"/>
      <c r="Y516" s="7" t="s">
        <v>125</v>
      </c>
      <c r="Z516" s="8" t="s">
        <v>94</v>
      </c>
      <c r="AA516" s="7"/>
      <c r="AB516" s="7"/>
      <c r="AC516" s="7"/>
      <c r="AD516" s="7"/>
      <c r="AE516" s="8"/>
      <c r="AF516" s="9" t="s">
        <v>356</v>
      </c>
      <c r="AG516" s="9" t="s">
        <v>397</v>
      </c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 t="s">
        <v>97</v>
      </c>
      <c r="BN516" s="7" t="s">
        <v>97</v>
      </c>
      <c r="BO516" s="7"/>
      <c r="BP516" s="7"/>
      <c r="BQ516" s="7"/>
      <c r="BR516" s="7"/>
      <c r="BS516" s="7"/>
      <c r="BT516" s="7"/>
      <c r="BU516" s="7"/>
      <c r="BV516" s="7" t="s">
        <v>98</v>
      </c>
      <c r="BW516" s="7" t="s">
        <v>98</v>
      </c>
      <c r="BX516" s="7" t="s">
        <v>98</v>
      </c>
      <c r="BY516" s="7" t="s">
        <v>98</v>
      </c>
      <c r="BZ516" s="7" t="s">
        <v>98</v>
      </c>
      <c r="CA516" s="7" t="s">
        <v>98</v>
      </c>
      <c r="CB516" s="7" t="s">
        <v>98</v>
      </c>
      <c r="CC516" s="7" t="s">
        <v>98</v>
      </c>
      <c r="CD516" s="7"/>
      <c r="CE516" s="7"/>
      <c r="CF516" s="7"/>
      <c r="CG516" s="7"/>
      <c r="CH516" s="7"/>
      <c r="CI516" s="6" t="n">
        <f aca="false">SUMIF($AH516:$CH516,35,Base!$B$5:$BB$5)*7*$Z516</f>
        <v>0</v>
      </c>
      <c r="CJ516" s="6" t="n">
        <f aca="false">SUMIF($AH516:$CH516,"PR",Base!$B$5:$BB$5)*7*$Z516</f>
        <v>532</v>
      </c>
      <c r="CK516" s="6"/>
      <c r="CL516" s="6"/>
    </row>
    <row r="517" customFormat="false" ht="13.8" hidden="false" customHeight="false" outlineLevel="0" collapsed="false">
      <c r="A517" s="7" t="s">
        <v>77</v>
      </c>
      <c r="B517" s="7" t="s">
        <v>1382</v>
      </c>
      <c r="C517" s="7" t="s">
        <v>1383</v>
      </c>
      <c r="D517" s="7" t="s">
        <v>1692</v>
      </c>
      <c r="E517" s="7" t="s">
        <v>1119</v>
      </c>
      <c r="F517" s="7" t="s">
        <v>17</v>
      </c>
      <c r="G517" s="7" t="s">
        <v>1512</v>
      </c>
      <c r="H517" s="7" t="s">
        <v>1513</v>
      </c>
      <c r="I517" s="7" t="s">
        <v>84</v>
      </c>
      <c r="J517" s="7" t="s">
        <v>85</v>
      </c>
      <c r="K517" s="8" t="n">
        <v>0</v>
      </c>
      <c r="L517" s="7"/>
      <c r="M517" s="8" t="n">
        <v>0</v>
      </c>
      <c r="N517" s="7"/>
      <c r="O517" s="7" t="s">
        <v>1452</v>
      </c>
      <c r="P517" s="7" t="s">
        <v>155</v>
      </c>
      <c r="Q517" s="8" t="s">
        <v>1625</v>
      </c>
      <c r="R517" s="8" t="s">
        <v>1625</v>
      </c>
      <c r="S517" s="8" t="s">
        <v>110</v>
      </c>
      <c r="T517" s="8" t="s">
        <v>100</v>
      </c>
      <c r="U517" s="7" t="s">
        <v>87</v>
      </c>
      <c r="V517" s="7" t="s">
        <v>92</v>
      </c>
      <c r="W517" s="7"/>
      <c r="X517" s="7"/>
      <c r="Y517" s="7" t="s">
        <v>112</v>
      </c>
      <c r="Z517" s="8" t="s">
        <v>178</v>
      </c>
      <c r="AA517" s="7"/>
      <c r="AB517" s="7"/>
      <c r="AC517" s="7"/>
      <c r="AD517" s="7"/>
      <c r="AE517" s="8"/>
      <c r="AF517" s="9" t="s">
        <v>356</v>
      </c>
      <c r="AG517" s="9" t="s">
        <v>397</v>
      </c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 t="s">
        <v>97</v>
      </c>
      <c r="BN517" s="7" t="s">
        <v>97</v>
      </c>
      <c r="BO517" s="7"/>
      <c r="BP517" s="7"/>
      <c r="BQ517" s="7"/>
      <c r="BR517" s="7"/>
      <c r="BS517" s="7"/>
      <c r="BT517" s="7"/>
      <c r="BU517" s="7"/>
      <c r="BV517" s="7" t="s">
        <v>98</v>
      </c>
      <c r="BW517" s="7" t="s">
        <v>98</v>
      </c>
      <c r="BX517" s="7" t="s">
        <v>98</v>
      </c>
      <c r="BY517" s="7" t="s">
        <v>98</v>
      </c>
      <c r="BZ517" s="7" t="s">
        <v>98</v>
      </c>
      <c r="CA517" s="7" t="s">
        <v>98</v>
      </c>
      <c r="CB517" s="7" t="s">
        <v>98</v>
      </c>
      <c r="CC517" s="7" t="s">
        <v>98</v>
      </c>
      <c r="CD517" s="7"/>
      <c r="CE517" s="7"/>
      <c r="CF517" s="7"/>
      <c r="CG517" s="7"/>
      <c r="CH517" s="7"/>
      <c r="CI517" s="6" t="n">
        <f aca="false">SUMIF($AH517:$CH517,35,Base!$B$5:$BB$5)*7*$Z517</f>
        <v>0</v>
      </c>
      <c r="CJ517" s="6" t="n">
        <f aca="false">SUMIF($AH517:$CH517,"PR",Base!$B$5:$BB$5)*7*$Z517</f>
        <v>1330</v>
      </c>
      <c r="CK517" s="6"/>
      <c r="CL517" s="6"/>
    </row>
    <row r="518" customFormat="false" ht="13.8" hidden="false" customHeight="false" outlineLevel="0" collapsed="false">
      <c r="A518" s="7" t="s">
        <v>77</v>
      </c>
      <c r="B518" s="7" t="s">
        <v>1382</v>
      </c>
      <c r="C518" s="7" t="s">
        <v>1383</v>
      </c>
      <c r="D518" s="7" t="s">
        <v>1692</v>
      </c>
      <c r="E518" s="7" t="s">
        <v>1119</v>
      </c>
      <c r="F518" s="7" t="s">
        <v>17</v>
      </c>
      <c r="G518" s="7" t="s">
        <v>1512</v>
      </c>
      <c r="H518" s="7" t="s">
        <v>1513</v>
      </c>
      <c r="I518" s="7" t="s">
        <v>84</v>
      </c>
      <c r="J518" s="7" t="s">
        <v>85</v>
      </c>
      <c r="K518" s="8" t="n">
        <v>0</v>
      </c>
      <c r="L518" s="7"/>
      <c r="M518" s="8" t="n">
        <v>0</v>
      </c>
      <c r="N518" s="7"/>
      <c r="O518" s="7" t="s">
        <v>1452</v>
      </c>
      <c r="P518" s="7" t="s">
        <v>155</v>
      </c>
      <c r="Q518" s="8" t="s">
        <v>1625</v>
      </c>
      <c r="R518" s="8" t="s">
        <v>1625</v>
      </c>
      <c r="S518" s="8" t="s">
        <v>110</v>
      </c>
      <c r="T518" s="8" t="s">
        <v>100</v>
      </c>
      <c r="U518" s="7" t="s">
        <v>87</v>
      </c>
      <c r="V518" s="7" t="s">
        <v>92</v>
      </c>
      <c r="W518" s="7"/>
      <c r="X518" s="7"/>
      <c r="Y518" s="7" t="s">
        <v>102</v>
      </c>
      <c r="Z518" s="8" t="s">
        <v>155</v>
      </c>
      <c r="AA518" s="7"/>
      <c r="AB518" s="7"/>
      <c r="AC518" s="7"/>
      <c r="AD518" s="7"/>
      <c r="AE518" s="8"/>
      <c r="AF518" s="9" t="s">
        <v>356</v>
      </c>
      <c r="AG518" s="9" t="s">
        <v>397</v>
      </c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 t="s">
        <v>97</v>
      </c>
      <c r="BN518" s="7" t="s">
        <v>97</v>
      </c>
      <c r="BO518" s="7"/>
      <c r="BP518" s="7"/>
      <c r="BQ518" s="7"/>
      <c r="BR518" s="7"/>
      <c r="BS518" s="7"/>
      <c r="BT518" s="7"/>
      <c r="BU518" s="7"/>
      <c r="BV518" s="7" t="s">
        <v>98</v>
      </c>
      <c r="BW518" s="7" t="s">
        <v>98</v>
      </c>
      <c r="BX518" s="7" t="s">
        <v>98</v>
      </c>
      <c r="BY518" s="7" t="s">
        <v>98</v>
      </c>
      <c r="BZ518" s="7" t="s">
        <v>98</v>
      </c>
      <c r="CA518" s="7" t="s">
        <v>98</v>
      </c>
      <c r="CB518" s="7" t="s">
        <v>98</v>
      </c>
      <c r="CC518" s="7" t="s">
        <v>98</v>
      </c>
      <c r="CD518" s="7"/>
      <c r="CE518" s="7"/>
      <c r="CF518" s="7"/>
      <c r="CG518" s="7"/>
      <c r="CH518" s="7"/>
      <c r="CI518" s="6" t="n">
        <f aca="false">SUMIF($AH518:$CH518,35,Base!$B$5:$BB$5)*7*$Z518</f>
        <v>0</v>
      </c>
      <c r="CJ518" s="6" t="n">
        <f aca="false">SUMIF($AH518:$CH518,"PR",Base!$B$5:$BB$5)*7*$Z518</f>
        <v>798</v>
      </c>
      <c r="CK518" s="6"/>
      <c r="CL518" s="6"/>
    </row>
    <row r="519" customFormat="false" ht="13.8" hidden="false" customHeight="false" outlineLevel="0" collapsed="false">
      <c r="A519" s="7" t="s">
        <v>77</v>
      </c>
      <c r="B519" s="7" t="s">
        <v>1382</v>
      </c>
      <c r="C519" s="7" t="s">
        <v>1383</v>
      </c>
      <c r="D519" s="7" t="s">
        <v>1693</v>
      </c>
      <c r="E519" s="7" t="s">
        <v>1694</v>
      </c>
      <c r="F519" s="7" t="s">
        <v>17</v>
      </c>
      <c r="G519" s="7" t="s">
        <v>1512</v>
      </c>
      <c r="H519" s="7" t="s">
        <v>1513</v>
      </c>
      <c r="I519" s="7" t="s">
        <v>84</v>
      </c>
      <c r="J519" s="7" t="s">
        <v>85</v>
      </c>
      <c r="K519" s="8" t="n">
        <v>0</v>
      </c>
      <c r="L519" s="7"/>
      <c r="M519" s="8" t="n">
        <v>0</v>
      </c>
      <c r="N519" s="7"/>
      <c r="O519" s="7" t="s">
        <v>1452</v>
      </c>
      <c r="P519" s="7" t="s">
        <v>155</v>
      </c>
      <c r="Q519" s="8" t="s">
        <v>325</v>
      </c>
      <c r="R519" s="8" t="s">
        <v>325</v>
      </c>
      <c r="S519" s="8" t="s">
        <v>110</v>
      </c>
      <c r="T519" s="8" t="s">
        <v>100</v>
      </c>
      <c r="U519" s="7" t="s">
        <v>87</v>
      </c>
      <c r="V519" s="7" t="s">
        <v>92</v>
      </c>
      <c r="W519" s="7"/>
      <c r="X519" s="7"/>
      <c r="Y519" s="7" t="s">
        <v>125</v>
      </c>
      <c r="Z519" s="8" t="s">
        <v>94</v>
      </c>
      <c r="AA519" s="7"/>
      <c r="AB519" s="7"/>
      <c r="AC519" s="7"/>
      <c r="AD519" s="7"/>
      <c r="AE519" s="8"/>
      <c r="AF519" s="9" t="s">
        <v>695</v>
      </c>
      <c r="AG519" s="9" t="s">
        <v>1109</v>
      </c>
      <c r="AH519" s="7"/>
      <c r="AI519" s="7"/>
      <c r="AJ519" s="7"/>
      <c r="AK519" s="7"/>
      <c r="AL519" s="7"/>
      <c r="AM519" s="7"/>
      <c r="AN519" s="7"/>
      <c r="AO519" s="7"/>
      <c r="AP519" s="7"/>
      <c r="AQ519" s="7" t="s">
        <v>98</v>
      </c>
      <c r="AR519" s="7" t="s">
        <v>98</v>
      </c>
      <c r="AS519" s="7" t="s">
        <v>98</v>
      </c>
      <c r="AT519" s="7" t="s">
        <v>98</v>
      </c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 t="s">
        <v>97</v>
      </c>
      <c r="BN519" s="7" t="s">
        <v>97</v>
      </c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6" t="n">
        <f aca="false">SUMIF($AH519:$CH519,35,Base!$B$5:$BB$5)*7*$Z519</f>
        <v>0</v>
      </c>
      <c r="CJ519" s="6" t="n">
        <f aca="false">SUMIF($AH519:$CH519,"PR",Base!$B$5:$BB$5)*7*$Z519</f>
        <v>280</v>
      </c>
      <c r="CK519" s="6"/>
      <c r="CL519" s="6"/>
    </row>
    <row r="520" customFormat="false" ht="13.8" hidden="false" customHeight="false" outlineLevel="0" collapsed="false">
      <c r="A520" s="7" t="s">
        <v>77</v>
      </c>
      <c r="B520" s="7" t="s">
        <v>1382</v>
      </c>
      <c r="C520" s="7" t="s">
        <v>1383</v>
      </c>
      <c r="D520" s="7" t="s">
        <v>1693</v>
      </c>
      <c r="E520" s="7" t="s">
        <v>1694</v>
      </c>
      <c r="F520" s="7" t="s">
        <v>17</v>
      </c>
      <c r="G520" s="7" t="s">
        <v>1512</v>
      </c>
      <c r="H520" s="7" t="s">
        <v>1513</v>
      </c>
      <c r="I520" s="7" t="s">
        <v>84</v>
      </c>
      <c r="J520" s="7" t="s">
        <v>85</v>
      </c>
      <c r="K520" s="8" t="n">
        <v>0</v>
      </c>
      <c r="L520" s="7"/>
      <c r="M520" s="8" t="n">
        <v>0</v>
      </c>
      <c r="N520" s="7"/>
      <c r="O520" s="7" t="s">
        <v>1452</v>
      </c>
      <c r="P520" s="7" t="s">
        <v>155</v>
      </c>
      <c r="Q520" s="8" t="s">
        <v>325</v>
      </c>
      <c r="R520" s="8" t="s">
        <v>325</v>
      </c>
      <c r="S520" s="8" t="s">
        <v>110</v>
      </c>
      <c r="T520" s="8" t="s">
        <v>100</v>
      </c>
      <c r="U520" s="7" t="s">
        <v>87</v>
      </c>
      <c r="V520" s="7" t="s">
        <v>92</v>
      </c>
      <c r="W520" s="7"/>
      <c r="X520" s="7"/>
      <c r="Y520" s="7" t="s">
        <v>112</v>
      </c>
      <c r="Z520" s="8" t="s">
        <v>178</v>
      </c>
      <c r="AA520" s="7"/>
      <c r="AB520" s="7"/>
      <c r="AC520" s="7"/>
      <c r="AD520" s="7"/>
      <c r="AE520" s="8"/>
      <c r="AF520" s="9" t="s">
        <v>695</v>
      </c>
      <c r="AG520" s="9" t="s">
        <v>1109</v>
      </c>
      <c r="AH520" s="7"/>
      <c r="AI520" s="7"/>
      <c r="AJ520" s="7"/>
      <c r="AK520" s="7"/>
      <c r="AL520" s="7"/>
      <c r="AM520" s="7"/>
      <c r="AN520" s="7"/>
      <c r="AO520" s="7"/>
      <c r="AP520" s="7"/>
      <c r="AQ520" s="7" t="s">
        <v>98</v>
      </c>
      <c r="AR520" s="7" t="s">
        <v>98</v>
      </c>
      <c r="AS520" s="7" t="s">
        <v>98</v>
      </c>
      <c r="AT520" s="7" t="s">
        <v>98</v>
      </c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 t="s">
        <v>97</v>
      </c>
      <c r="BN520" s="7" t="s">
        <v>97</v>
      </c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6" t="n">
        <f aca="false">SUMIF($AH520:$CH520,35,Base!$B$5:$BB$5)*7*$Z520</f>
        <v>0</v>
      </c>
      <c r="CJ520" s="6" t="n">
        <f aca="false">SUMIF($AH520:$CH520,"PR",Base!$B$5:$BB$5)*7*$Z520</f>
        <v>700</v>
      </c>
      <c r="CK520" s="6"/>
      <c r="CL520" s="6"/>
    </row>
    <row r="521" customFormat="false" ht="13.8" hidden="false" customHeight="false" outlineLevel="0" collapsed="false">
      <c r="A521" s="7" t="s">
        <v>77</v>
      </c>
      <c r="B521" s="7" t="s">
        <v>1382</v>
      </c>
      <c r="C521" s="7" t="s">
        <v>1383</v>
      </c>
      <c r="D521" s="7" t="s">
        <v>1693</v>
      </c>
      <c r="E521" s="7" t="s">
        <v>1694</v>
      </c>
      <c r="F521" s="7" t="s">
        <v>17</v>
      </c>
      <c r="G521" s="7" t="s">
        <v>1512</v>
      </c>
      <c r="H521" s="7" t="s">
        <v>1513</v>
      </c>
      <c r="I521" s="7" t="s">
        <v>84</v>
      </c>
      <c r="J521" s="7" t="s">
        <v>85</v>
      </c>
      <c r="K521" s="8" t="n">
        <v>0</v>
      </c>
      <c r="L521" s="7"/>
      <c r="M521" s="8" t="n">
        <v>0</v>
      </c>
      <c r="N521" s="7"/>
      <c r="O521" s="7" t="s">
        <v>1452</v>
      </c>
      <c r="P521" s="7" t="s">
        <v>155</v>
      </c>
      <c r="Q521" s="8" t="s">
        <v>325</v>
      </c>
      <c r="R521" s="8" t="s">
        <v>325</v>
      </c>
      <c r="S521" s="8" t="s">
        <v>110</v>
      </c>
      <c r="T521" s="8" t="s">
        <v>100</v>
      </c>
      <c r="U521" s="7" t="s">
        <v>87</v>
      </c>
      <c r="V521" s="7" t="s">
        <v>92</v>
      </c>
      <c r="W521" s="7"/>
      <c r="X521" s="7"/>
      <c r="Y521" s="7" t="s">
        <v>102</v>
      </c>
      <c r="Z521" s="8" t="s">
        <v>155</v>
      </c>
      <c r="AA521" s="7"/>
      <c r="AB521" s="7"/>
      <c r="AC521" s="7"/>
      <c r="AD521" s="7"/>
      <c r="AE521" s="8"/>
      <c r="AF521" s="9" t="s">
        <v>695</v>
      </c>
      <c r="AG521" s="9" t="s">
        <v>1109</v>
      </c>
      <c r="AH521" s="7"/>
      <c r="AI521" s="7"/>
      <c r="AJ521" s="7"/>
      <c r="AK521" s="7"/>
      <c r="AL521" s="7"/>
      <c r="AM521" s="7"/>
      <c r="AN521" s="7"/>
      <c r="AO521" s="7"/>
      <c r="AP521" s="7"/>
      <c r="AQ521" s="7" t="s">
        <v>98</v>
      </c>
      <c r="AR521" s="7" t="s">
        <v>98</v>
      </c>
      <c r="AS521" s="7" t="s">
        <v>98</v>
      </c>
      <c r="AT521" s="7" t="s">
        <v>98</v>
      </c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 t="s">
        <v>97</v>
      </c>
      <c r="BN521" s="7" t="s">
        <v>97</v>
      </c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6" t="n">
        <f aca="false">SUMIF($AH521:$CH521,35,Base!$B$5:$BB$5)*7*$Z521</f>
        <v>0</v>
      </c>
      <c r="CJ521" s="6" t="n">
        <f aca="false">SUMIF($AH521:$CH521,"PR",Base!$B$5:$BB$5)*7*$Z521</f>
        <v>420</v>
      </c>
      <c r="CK521" s="6"/>
      <c r="CL521" s="6"/>
    </row>
    <row r="522" customFormat="false" ht="13.8" hidden="false" customHeight="false" outlineLevel="0" collapsed="false">
      <c r="A522" s="7" t="s">
        <v>77</v>
      </c>
      <c r="B522" s="7" t="s">
        <v>1382</v>
      </c>
      <c r="C522" s="7" t="s">
        <v>1383</v>
      </c>
      <c r="D522" s="7" t="s">
        <v>1695</v>
      </c>
      <c r="E522" s="7" t="s">
        <v>1123</v>
      </c>
      <c r="F522" s="7" t="s">
        <v>17</v>
      </c>
      <c r="G522" s="7" t="s">
        <v>1696</v>
      </c>
      <c r="H522" s="7" t="s">
        <v>1697</v>
      </c>
      <c r="I522" s="7" t="s">
        <v>84</v>
      </c>
      <c r="J522" s="7" t="s">
        <v>85</v>
      </c>
      <c r="K522" s="8" t="n">
        <v>0</v>
      </c>
      <c r="L522" s="7"/>
      <c r="M522" s="8" t="n">
        <v>0</v>
      </c>
      <c r="N522" s="7"/>
      <c r="O522" s="7" t="s">
        <v>1452</v>
      </c>
      <c r="P522" s="7" t="s">
        <v>155</v>
      </c>
      <c r="Q522" s="8" t="s">
        <v>1108</v>
      </c>
      <c r="R522" s="8" t="s">
        <v>1108</v>
      </c>
      <c r="S522" s="8" t="s">
        <v>110</v>
      </c>
      <c r="T522" s="8" t="s">
        <v>100</v>
      </c>
      <c r="U522" s="7" t="s">
        <v>87</v>
      </c>
      <c r="V522" s="7" t="s">
        <v>92</v>
      </c>
      <c r="W522" s="7"/>
      <c r="X522" s="7"/>
      <c r="Y522" s="7" t="s">
        <v>125</v>
      </c>
      <c r="Z522" s="8" t="s">
        <v>94</v>
      </c>
      <c r="AA522" s="7"/>
      <c r="AB522" s="7"/>
      <c r="AC522" s="7"/>
      <c r="AD522" s="7"/>
      <c r="AE522" s="8"/>
      <c r="AF522" s="9" t="s">
        <v>342</v>
      </c>
      <c r="AG522" s="9" t="s">
        <v>1133</v>
      </c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 t="s">
        <v>97</v>
      </c>
      <c r="BN522" s="7" t="s">
        <v>97</v>
      </c>
      <c r="BO522" s="7"/>
      <c r="BP522" s="7"/>
      <c r="BQ522" s="7" t="s">
        <v>98</v>
      </c>
      <c r="BR522" s="7" t="s">
        <v>98</v>
      </c>
      <c r="BS522" s="7" t="s">
        <v>98</v>
      </c>
      <c r="BT522" s="7" t="s">
        <v>98</v>
      </c>
      <c r="BU522" s="7" t="s">
        <v>98</v>
      </c>
      <c r="BV522" s="7" t="s">
        <v>98</v>
      </c>
      <c r="BW522" s="7" t="s">
        <v>98</v>
      </c>
      <c r="BX522" s="7" t="s">
        <v>98</v>
      </c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6" t="n">
        <f aca="false">SUMIF($AH522:$CH522,35,Base!$B$5:$BB$5)*7*$Z522</f>
        <v>0</v>
      </c>
      <c r="CJ522" s="6" t="n">
        <f aca="false">SUMIF($AH522:$CH522,"PR",Base!$B$5:$BB$5)*7*$Z522</f>
        <v>560</v>
      </c>
      <c r="CK522" s="6"/>
      <c r="CL522" s="6"/>
    </row>
    <row r="523" customFormat="false" ht="13.8" hidden="false" customHeight="false" outlineLevel="0" collapsed="false">
      <c r="A523" s="7" t="s">
        <v>77</v>
      </c>
      <c r="B523" s="7" t="s">
        <v>1382</v>
      </c>
      <c r="C523" s="7" t="s">
        <v>1383</v>
      </c>
      <c r="D523" s="7" t="s">
        <v>1695</v>
      </c>
      <c r="E523" s="7" t="s">
        <v>1123</v>
      </c>
      <c r="F523" s="7" t="s">
        <v>17</v>
      </c>
      <c r="G523" s="7" t="s">
        <v>1696</v>
      </c>
      <c r="H523" s="7" t="s">
        <v>1697</v>
      </c>
      <c r="I523" s="7" t="s">
        <v>84</v>
      </c>
      <c r="J523" s="7" t="s">
        <v>85</v>
      </c>
      <c r="K523" s="8" t="n">
        <v>0</v>
      </c>
      <c r="L523" s="7"/>
      <c r="M523" s="8" t="n">
        <v>0</v>
      </c>
      <c r="N523" s="7"/>
      <c r="O523" s="7" t="s">
        <v>1452</v>
      </c>
      <c r="P523" s="7" t="s">
        <v>155</v>
      </c>
      <c r="Q523" s="8" t="s">
        <v>1108</v>
      </c>
      <c r="R523" s="8" t="s">
        <v>1108</v>
      </c>
      <c r="S523" s="8" t="s">
        <v>110</v>
      </c>
      <c r="T523" s="8" t="s">
        <v>100</v>
      </c>
      <c r="U523" s="7" t="s">
        <v>87</v>
      </c>
      <c r="V523" s="7" t="s">
        <v>92</v>
      </c>
      <c r="W523" s="7"/>
      <c r="X523" s="7"/>
      <c r="Y523" s="7" t="s">
        <v>112</v>
      </c>
      <c r="Z523" s="8" t="s">
        <v>178</v>
      </c>
      <c r="AA523" s="7"/>
      <c r="AB523" s="7"/>
      <c r="AC523" s="7"/>
      <c r="AD523" s="7"/>
      <c r="AE523" s="8"/>
      <c r="AF523" s="9" t="s">
        <v>342</v>
      </c>
      <c r="AG523" s="9" t="s">
        <v>1133</v>
      </c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 t="s">
        <v>97</v>
      </c>
      <c r="BN523" s="7" t="s">
        <v>97</v>
      </c>
      <c r="BO523" s="7"/>
      <c r="BP523" s="7"/>
      <c r="BQ523" s="7" t="s">
        <v>98</v>
      </c>
      <c r="BR523" s="7" t="s">
        <v>98</v>
      </c>
      <c r="BS523" s="7" t="s">
        <v>98</v>
      </c>
      <c r="BT523" s="7" t="s">
        <v>98</v>
      </c>
      <c r="BU523" s="7" t="s">
        <v>98</v>
      </c>
      <c r="BV523" s="7" t="s">
        <v>98</v>
      </c>
      <c r="BW523" s="7" t="s">
        <v>98</v>
      </c>
      <c r="BX523" s="7" t="s">
        <v>98</v>
      </c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6" t="n">
        <f aca="false">SUMIF($AH523:$CH523,35,Base!$B$5:$BB$5)*7*$Z523</f>
        <v>0</v>
      </c>
      <c r="CJ523" s="6" t="n">
        <f aca="false">SUMIF($AH523:$CH523,"PR",Base!$B$5:$BB$5)*7*$Z523</f>
        <v>1400</v>
      </c>
      <c r="CK523" s="6"/>
      <c r="CL523" s="6"/>
    </row>
    <row r="524" customFormat="false" ht="13.8" hidden="false" customHeight="false" outlineLevel="0" collapsed="false">
      <c r="A524" s="7" t="s">
        <v>77</v>
      </c>
      <c r="B524" s="7" t="s">
        <v>1382</v>
      </c>
      <c r="C524" s="7" t="s">
        <v>1383</v>
      </c>
      <c r="D524" s="7" t="s">
        <v>1695</v>
      </c>
      <c r="E524" s="7" t="s">
        <v>1123</v>
      </c>
      <c r="F524" s="7" t="s">
        <v>17</v>
      </c>
      <c r="G524" s="7" t="s">
        <v>1696</v>
      </c>
      <c r="H524" s="7" t="s">
        <v>1697</v>
      </c>
      <c r="I524" s="7" t="s">
        <v>84</v>
      </c>
      <c r="J524" s="7" t="s">
        <v>85</v>
      </c>
      <c r="K524" s="8" t="n">
        <v>0</v>
      </c>
      <c r="L524" s="7"/>
      <c r="M524" s="8" t="n">
        <v>0</v>
      </c>
      <c r="N524" s="7"/>
      <c r="O524" s="7" t="s">
        <v>1452</v>
      </c>
      <c r="P524" s="7" t="s">
        <v>155</v>
      </c>
      <c r="Q524" s="8" t="s">
        <v>1108</v>
      </c>
      <c r="R524" s="8" t="s">
        <v>1108</v>
      </c>
      <c r="S524" s="8" t="s">
        <v>110</v>
      </c>
      <c r="T524" s="8" t="s">
        <v>100</v>
      </c>
      <c r="U524" s="7" t="s">
        <v>87</v>
      </c>
      <c r="V524" s="7" t="s">
        <v>92</v>
      </c>
      <c r="W524" s="7"/>
      <c r="X524" s="7"/>
      <c r="Y524" s="7" t="s">
        <v>102</v>
      </c>
      <c r="Z524" s="8" t="s">
        <v>155</v>
      </c>
      <c r="AA524" s="7"/>
      <c r="AB524" s="7"/>
      <c r="AC524" s="7"/>
      <c r="AD524" s="7"/>
      <c r="AE524" s="8"/>
      <c r="AF524" s="9" t="s">
        <v>342</v>
      </c>
      <c r="AG524" s="9" t="s">
        <v>1133</v>
      </c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 t="s">
        <v>97</v>
      </c>
      <c r="BN524" s="7" t="s">
        <v>97</v>
      </c>
      <c r="BO524" s="7"/>
      <c r="BP524" s="7"/>
      <c r="BQ524" s="7" t="s">
        <v>98</v>
      </c>
      <c r="BR524" s="7" t="s">
        <v>98</v>
      </c>
      <c r="BS524" s="7" t="s">
        <v>98</v>
      </c>
      <c r="BT524" s="7" t="s">
        <v>98</v>
      </c>
      <c r="BU524" s="7" t="s">
        <v>98</v>
      </c>
      <c r="BV524" s="7" t="s">
        <v>98</v>
      </c>
      <c r="BW524" s="7" t="s">
        <v>98</v>
      </c>
      <c r="BX524" s="7" t="s">
        <v>98</v>
      </c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6" t="n">
        <f aca="false">SUMIF($AH524:$CH524,35,Base!$B$5:$BB$5)*7*$Z524</f>
        <v>0</v>
      </c>
      <c r="CJ524" s="6" t="n">
        <f aca="false">SUMIF($AH524:$CH524,"PR",Base!$B$5:$BB$5)*7*$Z524</f>
        <v>840</v>
      </c>
      <c r="CK524" s="6"/>
      <c r="CL524" s="6"/>
    </row>
    <row r="525" customFormat="false" ht="13.8" hidden="false" customHeight="false" outlineLevel="0" collapsed="false">
      <c r="A525" s="7" t="s">
        <v>77</v>
      </c>
      <c r="B525" s="7" t="s">
        <v>1382</v>
      </c>
      <c r="C525" s="7" t="s">
        <v>1383</v>
      </c>
      <c r="D525" s="7" t="s">
        <v>1698</v>
      </c>
      <c r="E525" s="7" t="s">
        <v>1135</v>
      </c>
      <c r="F525" s="7" t="s">
        <v>17</v>
      </c>
      <c r="G525" s="7" t="s">
        <v>1699</v>
      </c>
      <c r="H525" s="7" t="s">
        <v>1700</v>
      </c>
      <c r="I525" s="7" t="s">
        <v>84</v>
      </c>
      <c r="J525" s="7" t="s">
        <v>85</v>
      </c>
      <c r="K525" s="8" t="n">
        <v>0</v>
      </c>
      <c r="L525" s="7"/>
      <c r="M525" s="8" t="n">
        <v>0</v>
      </c>
      <c r="N525" s="7"/>
      <c r="O525" s="7" t="s">
        <v>1452</v>
      </c>
      <c r="P525" s="7" t="s">
        <v>155</v>
      </c>
      <c r="Q525" s="8" t="s">
        <v>1701</v>
      </c>
      <c r="R525" s="8" t="s">
        <v>1701</v>
      </c>
      <c r="S525" s="8" t="s">
        <v>110</v>
      </c>
      <c r="T525" s="8" t="s">
        <v>100</v>
      </c>
      <c r="U525" s="7" t="s">
        <v>87</v>
      </c>
      <c r="V525" s="7" t="s">
        <v>92</v>
      </c>
      <c r="W525" s="7"/>
      <c r="X525" s="7"/>
      <c r="Y525" s="7" t="s">
        <v>125</v>
      </c>
      <c r="Z525" s="8" t="s">
        <v>94</v>
      </c>
      <c r="AA525" s="7"/>
      <c r="AB525" s="7"/>
      <c r="AC525" s="7"/>
      <c r="AD525" s="7"/>
      <c r="AE525" s="8"/>
      <c r="AF525" s="9" t="s">
        <v>1633</v>
      </c>
      <c r="AG525" s="9" t="s">
        <v>1311</v>
      </c>
      <c r="AH525" s="7" t="s">
        <v>98</v>
      </c>
      <c r="AI525" s="7" t="s">
        <v>98</v>
      </c>
      <c r="AJ525" s="7" t="s">
        <v>98</v>
      </c>
      <c r="AK525" s="7" t="s">
        <v>98</v>
      </c>
      <c r="AL525" s="7" t="s">
        <v>98</v>
      </c>
      <c r="AM525" s="7" t="s">
        <v>98</v>
      </c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 t="s">
        <v>97</v>
      </c>
      <c r="BN525" s="7" t="s">
        <v>97</v>
      </c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6" t="n">
        <f aca="false">SUMIF($AH525:$CH525,35,Base!$B$5:$BB$5)*7*$Z525</f>
        <v>0</v>
      </c>
      <c r="CJ525" s="6" t="n">
        <f aca="false">SUMIF($AH525:$CH525,"PR",Base!$B$5:$BB$5)*7*$Z525</f>
        <v>406</v>
      </c>
      <c r="CK525" s="6"/>
      <c r="CL525" s="6"/>
    </row>
    <row r="526" customFormat="false" ht="13.8" hidden="false" customHeight="false" outlineLevel="0" collapsed="false">
      <c r="A526" s="7" t="s">
        <v>77</v>
      </c>
      <c r="B526" s="7" t="s">
        <v>1382</v>
      </c>
      <c r="C526" s="7" t="s">
        <v>1383</v>
      </c>
      <c r="D526" s="7" t="s">
        <v>1698</v>
      </c>
      <c r="E526" s="7" t="s">
        <v>1135</v>
      </c>
      <c r="F526" s="7" t="s">
        <v>17</v>
      </c>
      <c r="G526" s="7" t="s">
        <v>1699</v>
      </c>
      <c r="H526" s="7" t="s">
        <v>1700</v>
      </c>
      <c r="I526" s="7" t="s">
        <v>84</v>
      </c>
      <c r="J526" s="7" t="s">
        <v>85</v>
      </c>
      <c r="K526" s="8" t="n">
        <v>0</v>
      </c>
      <c r="L526" s="7"/>
      <c r="M526" s="8" t="n">
        <v>0</v>
      </c>
      <c r="N526" s="7"/>
      <c r="O526" s="7" t="s">
        <v>1452</v>
      </c>
      <c r="P526" s="7" t="s">
        <v>155</v>
      </c>
      <c r="Q526" s="8" t="s">
        <v>1701</v>
      </c>
      <c r="R526" s="8" t="s">
        <v>1701</v>
      </c>
      <c r="S526" s="8" t="s">
        <v>110</v>
      </c>
      <c r="T526" s="8" t="s">
        <v>100</v>
      </c>
      <c r="U526" s="7" t="s">
        <v>87</v>
      </c>
      <c r="V526" s="7" t="s">
        <v>92</v>
      </c>
      <c r="W526" s="7"/>
      <c r="X526" s="7"/>
      <c r="Y526" s="7" t="s">
        <v>112</v>
      </c>
      <c r="Z526" s="8" t="s">
        <v>178</v>
      </c>
      <c r="AA526" s="7"/>
      <c r="AB526" s="7"/>
      <c r="AC526" s="7"/>
      <c r="AD526" s="7"/>
      <c r="AE526" s="8"/>
      <c r="AF526" s="9" t="s">
        <v>1633</v>
      </c>
      <c r="AG526" s="9" t="s">
        <v>1311</v>
      </c>
      <c r="AH526" s="7" t="s">
        <v>98</v>
      </c>
      <c r="AI526" s="7" t="s">
        <v>98</v>
      </c>
      <c r="AJ526" s="7" t="s">
        <v>98</v>
      </c>
      <c r="AK526" s="7" t="s">
        <v>98</v>
      </c>
      <c r="AL526" s="7" t="s">
        <v>98</v>
      </c>
      <c r="AM526" s="7" t="s">
        <v>98</v>
      </c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 t="s">
        <v>97</v>
      </c>
      <c r="BN526" s="7" t="s">
        <v>97</v>
      </c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6" t="n">
        <f aca="false">SUMIF($AH526:$CH526,35,Base!$B$5:$BB$5)*7*$Z526</f>
        <v>0</v>
      </c>
      <c r="CJ526" s="6" t="n">
        <f aca="false">SUMIF($AH526:$CH526,"PR",Base!$B$5:$BB$5)*7*$Z526</f>
        <v>1015</v>
      </c>
      <c r="CK526" s="6"/>
      <c r="CL526" s="6"/>
    </row>
    <row r="527" customFormat="false" ht="13.8" hidden="false" customHeight="false" outlineLevel="0" collapsed="false">
      <c r="A527" s="7" t="s">
        <v>77</v>
      </c>
      <c r="B527" s="7" t="s">
        <v>1382</v>
      </c>
      <c r="C527" s="7" t="s">
        <v>1383</v>
      </c>
      <c r="D527" s="7" t="s">
        <v>1698</v>
      </c>
      <c r="E527" s="7" t="s">
        <v>1135</v>
      </c>
      <c r="F527" s="7" t="s">
        <v>17</v>
      </c>
      <c r="G527" s="7" t="s">
        <v>1699</v>
      </c>
      <c r="H527" s="7" t="s">
        <v>1700</v>
      </c>
      <c r="I527" s="7" t="s">
        <v>84</v>
      </c>
      <c r="J527" s="7" t="s">
        <v>85</v>
      </c>
      <c r="K527" s="8" t="n">
        <v>0</v>
      </c>
      <c r="L527" s="7"/>
      <c r="M527" s="8" t="n">
        <v>0</v>
      </c>
      <c r="N527" s="7"/>
      <c r="O527" s="7" t="s">
        <v>1452</v>
      </c>
      <c r="P527" s="7" t="s">
        <v>155</v>
      </c>
      <c r="Q527" s="8" t="s">
        <v>1701</v>
      </c>
      <c r="R527" s="8" t="s">
        <v>1701</v>
      </c>
      <c r="S527" s="8" t="s">
        <v>110</v>
      </c>
      <c r="T527" s="8" t="s">
        <v>100</v>
      </c>
      <c r="U527" s="7" t="s">
        <v>87</v>
      </c>
      <c r="V527" s="7" t="s">
        <v>92</v>
      </c>
      <c r="W527" s="7"/>
      <c r="X527" s="7"/>
      <c r="Y527" s="7" t="s">
        <v>102</v>
      </c>
      <c r="Z527" s="8" t="s">
        <v>155</v>
      </c>
      <c r="AA527" s="7"/>
      <c r="AB527" s="7"/>
      <c r="AC527" s="7"/>
      <c r="AD527" s="7"/>
      <c r="AE527" s="8"/>
      <c r="AF527" s="9" t="s">
        <v>1633</v>
      </c>
      <c r="AG527" s="9" t="s">
        <v>1311</v>
      </c>
      <c r="AH527" s="7" t="s">
        <v>98</v>
      </c>
      <c r="AI527" s="7" t="s">
        <v>98</v>
      </c>
      <c r="AJ527" s="7" t="s">
        <v>98</v>
      </c>
      <c r="AK527" s="7" t="s">
        <v>98</v>
      </c>
      <c r="AL527" s="7" t="s">
        <v>98</v>
      </c>
      <c r="AM527" s="7" t="s">
        <v>98</v>
      </c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 t="s">
        <v>97</v>
      </c>
      <c r="BN527" s="7" t="s">
        <v>97</v>
      </c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6" t="n">
        <f aca="false">SUMIF($AH527:$CH527,35,Base!$B$5:$BB$5)*7*$Z527</f>
        <v>0</v>
      </c>
      <c r="CJ527" s="6" t="n">
        <f aca="false">SUMIF($AH527:$CH527,"PR",Base!$B$5:$BB$5)*7*$Z527</f>
        <v>609</v>
      </c>
      <c r="CK527" s="6"/>
      <c r="CL527" s="6"/>
    </row>
    <row r="528" customFormat="false" ht="13.8" hidden="false" customHeight="false" outlineLevel="0" collapsed="false">
      <c r="A528" s="7" t="s">
        <v>77</v>
      </c>
      <c r="B528" s="7" t="s">
        <v>1382</v>
      </c>
      <c r="C528" s="7" t="s">
        <v>1627</v>
      </c>
      <c r="D528" s="7" t="s">
        <v>1702</v>
      </c>
      <c r="E528" s="7" t="s">
        <v>1140</v>
      </c>
      <c r="F528" s="7" t="s">
        <v>17</v>
      </c>
      <c r="G528" s="7" t="s">
        <v>1629</v>
      </c>
      <c r="H528" s="7" t="s">
        <v>1703</v>
      </c>
      <c r="I528" s="7" t="s">
        <v>84</v>
      </c>
      <c r="J528" s="7" t="s">
        <v>85</v>
      </c>
      <c r="K528" s="8" t="n">
        <v>0</v>
      </c>
      <c r="L528" s="7"/>
      <c r="M528" s="8" t="n">
        <v>0</v>
      </c>
      <c r="N528" s="7"/>
      <c r="O528" s="7" t="s">
        <v>1631</v>
      </c>
      <c r="P528" s="7" t="s">
        <v>87</v>
      </c>
      <c r="Q528" s="8" t="s">
        <v>533</v>
      </c>
      <c r="R528" s="8" t="s">
        <v>533</v>
      </c>
      <c r="S528" s="8" t="s">
        <v>110</v>
      </c>
      <c r="T528" s="8" t="s">
        <v>100</v>
      </c>
      <c r="U528" s="7" t="s">
        <v>87</v>
      </c>
      <c r="V528" s="7" t="s">
        <v>92</v>
      </c>
      <c r="W528" s="7"/>
      <c r="X528" s="7"/>
      <c r="Y528" s="7" t="s">
        <v>125</v>
      </c>
      <c r="Z528" s="8" t="s">
        <v>94</v>
      </c>
      <c r="AA528" s="7"/>
      <c r="AB528" s="7"/>
      <c r="AC528" s="7"/>
      <c r="AD528" s="7"/>
      <c r="AE528" s="8"/>
      <c r="AF528" s="9" t="s">
        <v>457</v>
      </c>
      <c r="AG528" s="9" t="s">
        <v>1704</v>
      </c>
      <c r="AH528" s="7"/>
      <c r="AI528" s="7"/>
      <c r="AJ528" s="7"/>
      <c r="AK528" s="7"/>
      <c r="AL528" s="7"/>
      <c r="AM528" s="7"/>
      <c r="AN528" s="7"/>
      <c r="AO528" s="7" t="s">
        <v>98</v>
      </c>
      <c r="AP528" s="7" t="s">
        <v>98</v>
      </c>
      <c r="AQ528" s="7" t="s">
        <v>98</v>
      </c>
      <c r="AR528" s="7" t="s">
        <v>98</v>
      </c>
      <c r="AS528" s="7" t="s">
        <v>98</v>
      </c>
      <c r="AT528" s="7" t="s">
        <v>98</v>
      </c>
      <c r="AU528" s="7" t="s">
        <v>98</v>
      </c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 t="s">
        <v>97</v>
      </c>
      <c r="BN528" s="7" t="s">
        <v>97</v>
      </c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6" t="n">
        <f aca="false">SUMIF($AH528:$CH528,35,Base!$B$5:$BB$5)*7*$Z528</f>
        <v>0</v>
      </c>
      <c r="CJ528" s="6" t="n">
        <f aca="false">SUMIF($AH528:$CH528,"PR",Base!$B$5:$BB$5)*7*$Z528</f>
        <v>490</v>
      </c>
      <c r="CK528" s="6"/>
      <c r="CL528" s="6"/>
    </row>
    <row r="529" customFormat="false" ht="13.8" hidden="false" customHeight="false" outlineLevel="0" collapsed="false">
      <c r="A529" s="7" t="s">
        <v>77</v>
      </c>
      <c r="B529" s="7" t="s">
        <v>1382</v>
      </c>
      <c r="C529" s="7" t="s">
        <v>1627</v>
      </c>
      <c r="D529" s="7" t="s">
        <v>1702</v>
      </c>
      <c r="E529" s="7" t="s">
        <v>1140</v>
      </c>
      <c r="F529" s="7" t="s">
        <v>17</v>
      </c>
      <c r="G529" s="7" t="s">
        <v>1629</v>
      </c>
      <c r="H529" s="7" t="s">
        <v>1703</v>
      </c>
      <c r="I529" s="7" t="s">
        <v>84</v>
      </c>
      <c r="J529" s="7" t="s">
        <v>85</v>
      </c>
      <c r="K529" s="8" t="n">
        <v>0</v>
      </c>
      <c r="L529" s="7"/>
      <c r="M529" s="8" t="n">
        <v>0</v>
      </c>
      <c r="N529" s="7"/>
      <c r="O529" s="7" t="s">
        <v>1631</v>
      </c>
      <c r="P529" s="7" t="s">
        <v>87</v>
      </c>
      <c r="Q529" s="8" t="s">
        <v>533</v>
      </c>
      <c r="R529" s="8" t="s">
        <v>533</v>
      </c>
      <c r="S529" s="8" t="s">
        <v>110</v>
      </c>
      <c r="T529" s="8" t="s">
        <v>100</v>
      </c>
      <c r="U529" s="7" t="s">
        <v>87</v>
      </c>
      <c r="V529" s="7" t="s">
        <v>92</v>
      </c>
      <c r="W529" s="7"/>
      <c r="X529" s="7"/>
      <c r="Y529" s="7" t="s">
        <v>112</v>
      </c>
      <c r="Z529" s="8" t="s">
        <v>178</v>
      </c>
      <c r="AA529" s="7"/>
      <c r="AB529" s="7"/>
      <c r="AC529" s="7"/>
      <c r="AD529" s="7"/>
      <c r="AE529" s="8"/>
      <c r="AF529" s="9" t="s">
        <v>457</v>
      </c>
      <c r="AG529" s="9" t="s">
        <v>1704</v>
      </c>
      <c r="AH529" s="7"/>
      <c r="AI529" s="7"/>
      <c r="AJ529" s="7"/>
      <c r="AK529" s="7"/>
      <c r="AL529" s="7"/>
      <c r="AM529" s="7"/>
      <c r="AN529" s="7"/>
      <c r="AO529" s="7" t="s">
        <v>98</v>
      </c>
      <c r="AP529" s="7" t="s">
        <v>98</v>
      </c>
      <c r="AQ529" s="7" t="s">
        <v>98</v>
      </c>
      <c r="AR529" s="7" t="s">
        <v>98</v>
      </c>
      <c r="AS529" s="7" t="s">
        <v>98</v>
      </c>
      <c r="AT529" s="7" t="s">
        <v>98</v>
      </c>
      <c r="AU529" s="7" t="s">
        <v>98</v>
      </c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 t="s">
        <v>97</v>
      </c>
      <c r="BN529" s="7" t="s">
        <v>97</v>
      </c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6" t="n">
        <f aca="false">SUMIF($AH529:$CH529,35,Base!$B$5:$BB$5)*7*$Z529</f>
        <v>0</v>
      </c>
      <c r="CJ529" s="6" t="n">
        <f aca="false">SUMIF($AH529:$CH529,"PR",Base!$B$5:$BB$5)*7*$Z529</f>
        <v>1225</v>
      </c>
      <c r="CK529" s="6"/>
      <c r="CL529" s="6"/>
    </row>
    <row r="530" customFormat="false" ht="13.8" hidden="false" customHeight="false" outlineLevel="0" collapsed="false">
      <c r="A530" s="7" t="s">
        <v>77</v>
      </c>
      <c r="B530" s="7" t="s">
        <v>1382</v>
      </c>
      <c r="C530" s="7" t="s">
        <v>1627</v>
      </c>
      <c r="D530" s="7" t="s">
        <v>1702</v>
      </c>
      <c r="E530" s="7" t="s">
        <v>1140</v>
      </c>
      <c r="F530" s="7" t="s">
        <v>17</v>
      </c>
      <c r="G530" s="7" t="s">
        <v>1629</v>
      </c>
      <c r="H530" s="7" t="s">
        <v>1703</v>
      </c>
      <c r="I530" s="7" t="s">
        <v>84</v>
      </c>
      <c r="J530" s="7" t="s">
        <v>85</v>
      </c>
      <c r="K530" s="8" t="n">
        <v>0</v>
      </c>
      <c r="L530" s="7"/>
      <c r="M530" s="8" t="n">
        <v>0</v>
      </c>
      <c r="N530" s="7"/>
      <c r="O530" s="7" t="s">
        <v>1631</v>
      </c>
      <c r="P530" s="7" t="s">
        <v>87</v>
      </c>
      <c r="Q530" s="8" t="s">
        <v>533</v>
      </c>
      <c r="R530" s="8" t="s">
        <v>533</v>
      </c>
      <c r="S530" s="8" t="s">
        <v>110</v>
      </c>
      <c r="T530" s="8" t="s">
        <v>100</v>
      </c>
      <c r="U530" s="7" t="s">
        <v>87</v>
      </c>
      <c r="V530" s="7" t="s">
        <v>92</v>
      </c>
      <c r="W530" s="7"/>
      <c r="X530" s="7"/>
      <c r="Y530" s="7" t="s">
        <v>102</v>
      </c>
      <c r="Z530" s="8" t="s">
        <v>155</v>
      </c>
      <c r="AA530" s="7"/>
      <c r="AB530" s="7"/>
      <c r="AC530" s="7"/>
      <c r="AD530" s="7"/>
      <c r="AE530" s="8"/>
      <c r="AF530" s="9" t="s">
        <v>457</v>
      </c>
      <c r="AG530" s="9" t="s">
        <v>1704</v>
      </c>
      <c r="AH530" s="7"/>
      <c r="AI530" s="7"/>
      <c r="AJ530" s="7"/>
      <c r="AK530" s="7"/>
      <c r="AL530" s="7"/>
      <c r="AM530" s="7"/>
      <c r="AN530" s="7"/>
      <c r="AO530" s="7" t="s">
        <v>98</v>
      </c>
      <c r="AP530" s="7" t="s">
        <v>98</v>
      </c>
      <c r="AQ530" s="7" t="s">
        <v>98</v>
      </c>
      <c r="AR530" s="7" t="s">
        <v>98</v>
      </c>
      <c r="AS530" s="7" t="s">
        <v>98</v>
      </c>
      <c r="AT530" s="7" t="s">
        <v>98</v>
      </c>
      <c r="AU530" s="7" t="s">
        <v>98</v>
      </c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 t="s">
        <v>97</v>
      </c>
      <c r="BN530" s="7" t="s">
        <v>97</v>
      </c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6" t="n">
        <f aca="false">SUMIF($AH530:$CH530,35,Base!$B$5:$BB$5)*7*$Z530</f>
        <v>0</v>
      </c>
      <c r="CJ530" s="6" t="n">
        <f aca="false">SUMIF($AH530:$CH530,"PR",Base!$B$5:$BB$5)*7*$Z530</f>
        <v>735</v>
      </c>
      <c r="CK530" s="6"/>
      <c r="CL530" s="6"/>
    </row>
    <row r="531" customFormat="false" ht="13.8" hidden="false" customHeight="false" outlineLevel="0" collapsed="false">
      <c r="A531" s="7" t="s">
        <v>77</v>
      </c>
      <c r="B531" s="7" t="s">
        <v>1382</v>
      </c>
      <c r="C531" s="7" t="s">
        <v>1383</v>
      </c>
      <c r="D531" s="7" t="s">
        <v>1705</v>
      </c>
      <c r="E531" s="7" t="s">
        <v>1706</v>
      </c>
      <c r="F531" s="7" t="s">
        <v>17</v>
      </c>
      <c r="G531" s="7" t="s">
        <v>1571</v>
      </c>
      <c r="H531" s="7" t="s">
        <v>1572</v>
      </c>
      <c r="I531" s="7" t="s">
        <v>84</v>
      </c>
      <c r="J531" s="7" t="s">
        <v>85</v>
      </c>
      <c r="K531" s="8" t="n">
        <v>0</v>
      </c>
      <c r="L531" s="7"/>
      <c r="M531" s="8" t="n">
        <v>0</v>
      </c>
      <c r="N531" s="7" t="s">
        <v>1707</v>
      </c>
      <c r="O531" s="7" t="s">
        <v>1470</v>
      </c>
      <c r="P531" s="7" t="s">
        <v>124</v>
      </c>
      <c r="Q531" s="8" t="s">
        <v>1373</v>
      </c>
      <c r="R531" s="8" t="s">
        <v>1708</v>
      </c>
      <c r="S531" s="8" t="s">
        <v>325</v>
      </c>
      <c r="T531" s="8" t="s">
        <v>108</v>
      </c>
      <c r="U531" s="7" t="s">
        <v>87</v>
      </c>
      <c r="V531" s="7" t="s">
        <v>92</v>
      </c>
      <c r="W531" s="7"/>
      <c r="X531" s="7"/>
      <c r="Y531" s="7" t="s">
        <v>93</v>
      </c>
      <c r="Z531" s="8" t="s">
        <v>87</v>
      </c>
      <c r="AA531" s="7"/>
      <c r="AB531" s="7"/>
      <c r="AC531" s="7"/>
      <c r="AD531" s="7"/>
      <c r="AE531" s="8"/>
      <c r="AF531" s="9" t="s">
        <v>1709</v>
      </c>
      <c r="AG531" s="9" t="s">
        <v>1710</v>
      </c>
      <c r="AH531" s="7" t="s">
        <v>98</v>
      </c>
      <c r="AI531" s="7" t="s">
        <v>98</v>
      </c>
      <c r="AJ531" s="7" t="s">
        <v>98</v>
      </c>
      <c r="AK531" s="7" t="s">
        <v>98</v>
      </c>
      <c r="AL531" s="7" t="s">
        <v>98</v>
      </c>
      <c r="AM531" s="7" t="s">
        <v>98</v>
      </c>
      <c r="AN531" s="7" t="s">
        <v>98</v>
      </c>
      <c r="AO531" s="7" t="s">
        <v>98</v>
      </c>
      <c r="AP531" s="7" t="s">
        <v>98</v>
      </c>
      <c r="AQ531" s="7" t="s">
        <v>98</v>
      </c>
      <c r="AR531" s="7" t="s">
        <v>98</v>
      </c>
      <c r="AS531" s="7" t="s">
        <v>98</v>
      </c>
      <c r="AT531" s="7" t="s">
        <v>98</v>
      </c>
      <c r="AU531" s="7" t="s">
        <v>98</v>
      </c>
      <c r="AV531" s="7" t="s">
        <v>98</v>
      </c>
      <c r="AW531" s="7" t="s">
        <v>98</v>
      </c>
      <c r="AX531" s="7" t="s">
        <v>98</v>
      </c>
      <c r="AY531" s="7" t="s">
        <v>98</v>
      </c>
      <c r="AZ531" s="7" t="s">
        <v>98</v>
      </c>
      <c r="BA531" s="7" t="s">
        <v>98</v>
      </c>
      <c r="BB531" s="7" t="s">
        <v>98</v>
      </c>
      <c r="BC531" s="7" t="s">
        <v>98</v>
      </c>
      <c r="BD531" s="7" t="n">
        <v>35</v>
      </c>
      <c r="BE531" s="7" t="n">
        <v>35</v>
      </c>
      <c r="BF531" s="7" t="n">
        <v>35</v>
      </c>
      <c r="BG531" s="7" t="n">
        <v>35</v>
      </c>
      <c r="BH531" s="7" t="n">
        <v>35</v>
      </c>
      <c r="BI531" s="7" t="s">
        <v>98</v>
      </c>
      <c r="BJ531" s="7" t="s">
        <v>98</v>
      </c>
      <c r="BK531" s="7"/>
      <c r="BL531" s="7"/>
      <c r="BM531" s="7" t="s">
        <v>97</v>
      </c>
      <c r="BN531" s="7" t="s">
        <v>97</v>
      </c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6" t="n">
        <f aca="false">SUMIF($AH531:$CH531,35,Base!$B$5:$BB$5)*7*$Z531</f>
        <v>168</v>
      </c>
      <c r="CJ531" s="6" t="n">
        <f aca="false">SUMIF($AH531:$CH531,"PR",Base!$B$5:$BB$5)*7*$Z531</f>
        <v>805</v>
      </c>
      <c r="CK531" s="6"/>
      <c r="CL531" s="6"/>
    </row>
    <row r="532" customFormat="false" ht="13.8" hidden="false" customHeight="false" outlineLevel="0" collapsed="false">
      <c r="A532" s="7" t="s">
        <v>77</v>
      </c>
      <c r="B532" s="7" t="s">
        <v>1382</v>
      </c>
      <c r="C532" s="7" t="s">
        <v>1393</v>
      </c>
      <c r="D532" s="7" t="s">
        <v>1711</v>
      </c>
      <c r="E532" s="7" t="s">
        <v>1171</v>
      </c>
      <c r="F532" s="7" t="s">
        <v>17</v>
      </c>
      <c r="G532" s="7" t="s">
        <v>1551</v>
      </c>
      <c r="H532" s="7" t="s">
        <v>1552</v>
      </c>
      <c r="I532" s="7" t="s">
        <v>84</v>
      </c>
      <c r="J532" s="7" t="s">
        <v>85</v>
      </c>
      <c r="K532" s="8" t="n">
        <v>0</v>
      </c>
      <c r="L532" s="7"/>
      <c r="M532" s="8" t="n">
        <v>0</v>
      </c>
      <c r="N532" s="7"/>
      <c r="O532" s="7" t="s">
        <v>1407</v>
      </c>
      <c r="P532" s="7" t="s">
        <v>896</v>
      </c>
      <c r="Q532" s="8" t="s">
        <v>1712</v>
      </c>
      <c r="R532" s="8" t="s">
        <v>794</v>
      </c>
      <c r="S532" s="8" t="s">
        <v>396</v>
      </c>
      <c r="T532" s="8" t="s">
        <v>100</v>
      </c>
      <c r="U532" s="7" t="s">
        <v>87</v>
      </c>
      <c r="V532" s="7" t="s">
        <v>92</v>
      </c>
      <c r="W532" s="7"/>
      <c r="X532" s="7"/>
      <c r="Y532" s="7" t="s">
        <v>125</v>
      </c>
      <c r="Z532" s="8" t="s">
        <v>155</v>
      </c>
      <c r="AA532" s="7"/>
      <c r="AB532" s="7"/>
      <c r="AC532" s="7"/>
      <c r="AD532" s="7"/>
      <c r="AE532" s="8"/>
      <c r="AF532" s="9" t="s">
        <v>1713</v>
      </c>
      <c r="AG532" s="9" t="s">
        <v>1189</v>
      </c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 t="s">
        <v>98</v>
      </c>
      <c r="AU532" s="7" t="s">
        <v>98</v>
      </c>
      <c r="AV532" s="7" t="s">
        <v>98</v>
      </c>
      <c r="AW532" s="7" t="s">
        <v>98</v>
      </c>
      <c r="AX532" s="7" t="s">
        <v>98</v>
      </c>
      <c r="AY532" s="7" t="s">
        <v>98</v>
      </c>
      <c r="AZ532" s="7" t="s">
        <v>98</v>
      </c>
      <c r="BA532" s="7" t="s">
        <v>98</v>
      </c>
      <c r="BB532" s="7" t="s">
        <v>98</v>
      </c>
      <c r="BC532" s="7" t="s">
        <v>98</v>
      </c>
      <c r="BD532" s="7" t="n">
        <v>35</v>
      </c>
      <c r="BE532" s="7" t="n">
        <v>35</v>
      </c>
      <c r="BF532" s="7" t="n">
        <v>35</v>
      </c>
      <c r="BG532" s="7" t="n">
        <v>35</v>
      </c>
      <c r="BH532" s="7" t="s">
        <v>98</v>
      </c>
      <c r="BI532" s="7" t="s">
        <v>98</v>
      </c>
      <c r="BJ532" s="7" t="s">
        <v>98</v>
      </c>
      <c r="BK532" s="7" t="s">
        <v>98</v>
      </c>
      <c r="BL532" s="7" t="s">
        <v>98</v>
      </c>
      <c r="BM532" s="7" t="s">
        <v>97</v>
      </c>
      <c r="BN532" s="7" t="s">
        <v>97</v>
      </c>
      <c r="BO532" s="7" t="s">
        <v>98</v>
      </c>
      <c r="BP532" s="7" t="s">
        <v>98</v>
      </c>
      <c r="BQ532" s="7" t="s">
        <v>98</v>
      </c>
      <c r="BR532" s="7" t="n">
        <v>35</v>
      </c>
      <c r="BS532" s="7" t="n">
        <v>35</v>
      </c>
      <c r="BT532" s="7" t="n">
        <v>35</v>
      </c>
      <c r="BU532" s="7" t="n">
        <v>35</v>
      </c>
      <c r="BV532" s="7" t="s">
        <v>98</v>
      </c>
      <c r="BW532" s="7" t="s">
        <v>98</v>
      </c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6" t="n">
        <f aca="false">SUMIF($AH532:$CH532,35,Base!$B$5:$BB$5)*7*$Z532</f>
        <v>819</v>
      </c>
      <c r="CJ532" s="6" t="n">
        <f aca="false">SUMIF($AH532:$CH532,"PR",Base!$B$5:$BB$5)*7*$Z532</f>
        <v>2016</v>
      </c>
      <c r="CK532" s="6"/>
      <c r="CL532" s="6"/>
    </row>
    <row r="533" customFormat="false" ht="13.8" hidden="false" customHeight="false" outlineLevel="0" collapsed="false">
      <c r="A533" s="7" t="s">
        <v>77</v>
      </c>
      <c r="B533" s="7" t="s">
        <v>1382</v>
      </c>
      <c r="C533" s="7" t="s">
        <v>1393</v>
      </c>
      <c r="D533" s="7" t="s">
        <v>1711</v>
      </c>
      <c r="E533" s="7" t="s">
        <v>1171</v>
      </c>
      <c r="F533" s="7" t="s">
        <v>17</v>
      </c>
      <c r="G533" s="7" t="s">
        <v>1551</v>
      </c>
      <c r="H533" s="7" t="s">
        <v>1552</v>
      </c>
      <c r="I533" s="7" t="s">
        <v>84</v>
      </c>
      <c r="J533" s="7" t="s">
        <v>85</v>
      </c>
      <c r="K533" s="8" t="n">
        <v>0</v>
      </c>
      <c r="L533" s="7"/>
      <c r="M533" s="8" t="n">
        <v>0</v>
      </c>
      <c r="N533" s="7"/>
      <c r="O533" s="7" t="s">
        <v>1407</v>
      </c>
      <c r="P533" s="7" t="s">
        <v>896</v>
      </c>
      <c r="Q533" s="8" t="s">
        <v>1712</v>
      </c>
      <c r="R533" s="8" t="s">
        <v>794</v>
      </c>
      <c r="S533" s="8" t="s">
        <v>396</v>
      </c>
      <c r="T533" s="8" t="s">
        <v>100</v>
      </c>
      <c r="U533" s="7" t="s">
        <v>87</v>
      </c>
      <c r="V533" s="7" t="s">
        <v>92</v>
      </c>
      <c r="W533" s="7"/>
      <c r="X533" s="7"/>
      <c r="Y533" s="7" t="s">
        <v>93</v>
      </c>
      <c r="Z533" s="8" t="s">
        <v>94</v>
      </c>
      <c r="AA533" s="7"/>
      <c r="AB533" s="7"/>
      <c r="AC533" s="7"/>
      <c r="AD533" s="7"/>
      <c r="AE533" s="8"/>
      <c r="AF533" s="9" t="s">
        <v>1713</v>
      </c>
      <c r="AG533" s="9" t="s">
        <v>1189</v>
      </c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 t="s">
        <v>98</v>
      </c>
      <c r="AU533" s="7" t="s">
        <v>98</v>
      </c>
      <c r="AV533" s="7" t="s">
        <v>98</v>
      </c>
      <c r="AW533" s="7" t="s">
        <v>98</v>
      </c>
      <c r="AX533" s="7" t="s">
        <v>98</v>
      </c>
      <c r="AY533" s="7" t="s">
        <v>98</v>
      </c>
      <c r="AZ533" s="7" t="s">
        <v>98</v>
      </c>
      <c r="BA533" s="7" t="s">
        <v>98</v>
      </c>
      <c r="BB533" s="7" t="s">
        <v>98</v>
      </c>
      <c r="BC533" s="7" t="s">
        <v>98</v>
      </c>
      <c r="BD533" s="7" t="n">
        <v>35</v>
      </c>
      <c r="BE533" s="7" t="n">
        <v>35</v>
      </c>
      <c r="BF533" s="7" t="n">
        <v>35</v>
      </c>
      <c r="BG533" s="7" t="n">
        <v>35</v>
      </c>
      <c r="BH533" s="7" t="s">
        <v>98</v>
      </c>
      <c r="BI533" s="7" t="s">
        <v>98</v>
      </c>
      <c r="BJ533" s="7" t="s">
        <v>98</v>
      </c>
      <c r="BK533" s="7" t="s">
        <v>98</v>
      </c>
      <c r="BL533" s="7" t="s">
        <v>98</v>
      </c>
      <c r="BM533" s="7" t="s">
        <v>97</v>
      </c>
      <c r="BN533" s="7" t="s">
        <v>97</v>
      </c>
      <c r="BO533" s="7" t="s">
        <v>98</v>
      </c>
      <c r="BP533" s="7" t="s">
        <v>98</v>
      </c>
      <c r="BQ533" s="7" t="s">
        <v>98</v>
      </c>
      <c r="BR533" s="7" t="n">
        <v>35</v>
      </c>
      <c r="BS533" s="7" t="n">
        <v>35</v>
      </c>
      <c r="BT533" s="7" t="n">
        <v>35</v>
      </c>
      <c r="BU533" s="7" t="n">
        <v>35</v>
      </c>
      <c r="BV533" s="7" t="s">
        <v>98</v>
      </c>
      <c r="BW533" s="7" t="s">
        <v>98</v>
      </c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6" t="n">
        <f aca="false">SUMIF($AH533:$CH533,35,Base!$B$5:$BB$5)*7*$Z533</f>
        <v>546</v>
      </c>
      <c r="CJ533" s="6" t="n">
        <f aca="false">SUMIF($AH533:$CH533,"PR",Base!$B$5:$BB$5)*7*$Z533</f>
        <v>1344</v>
      </c>
      <c r="CK533" s="6"/>
      <c r="CL533" s="6"/>
    </row>
    <row r="534" customFormat="false" ht="13.8" hidden="false" customHeight="false" outlineLevel="0" collapsed="false">
      <c r="A534" s="7" t="s">
        <v>77</v>
      </c>
      <c r="B534" s="7" t="s">
        <v>1382</v>
      </c>
      <c r="C534" s="7" t="s">
        <v>1393</v>
      </c>
      <c r="D534" s="7" t="s">
        <v>1711</v>
      </c>
      <c r="E534" s="7" t="s">
        <v>1171</v>
      </c>
      <c r="F534" s="7" t="s">
        <v>17</v>
      </c>
      <c r="G534" s="7" t="s">
        <v>1551</v>
      </c>
      <c r="H534" s="7" t="s">
        <v>1552</v>
      </c>
      <c r="I534" s="7" t="s">
        <v>84</v>
      </c>
      <c r="J534" s="7" t="s">
        <v>85</v>
      </c>
      <c r="K534" s="8" t="n">
        <v>0</v>
      </c>
      <c r="L534" s="7"/>
      <c r="M534" s="8" t="n">
        <v>0</v>
      </c>
      <c r="N534" s="7"/>
      <c r="O534" s="7" t="s">
        <v>1407</v>
      </c>
      <c r="P534" s="7" t="s">
        <v>896</v>
      </c>
      <c r="Q534" s="8" t="s">
        <v>1712</v>
      </c>
      <c r="R534" s="8" t="s">
        <v>794</v>
      </c>
      <c r="S534" s="8" t="s">
        <v>396</v>
      </c>
      <c r="T534" s="8" t="s">
        <v>100</v>
      </c>
      <c r="U534" s="7" t="s">
        <v>87</v>
      </c>
      <c r="V534" s="7" t="s">
        <v>92</v>
      </c>
      <c r="W534" s="7"/>
      <c r="X534" s="7"/>
      <c r="Y534" s="7" t="s">
        <v>112</v>
      </c>
      <c r="Z534" s="8" t="s">
        <v>87</v>
      </c>
      <c r="AA534" s="7"/>
      <c r="AB534" s="7"/>
      <c r="AC534" s="7"/>
      <c r="AD534" s="7"/>
      <c r="AE534" s="8"/>
      <c r="AF534" s="9" t="s">
        <v>1713</v>
      </c>
      <c r="AG534" s="9" t="s">
        <v>1189</v>
      </c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 t="s">
        <v>98</v>
      </c>
      <c r="AU534" s="7" t="s">
        <v>98</v>
      </c>
      <c r="AV534" s="7" t="s">
        <v>98</v>
      </c>
      <c r="AW534" s="7" t="s">
        <v>98</v>
      </c>
      <c r="AX534" s="7" t="s">
        <v>98</v>
      </c>
      <c r="AY534" s="7" t="s">
        <v>98</v>
      </c>
      <c r="AZ534" s="7" t="s">
        <v>98</v>
      </c>
      <c r="BA534" s="7" t="s">
        <v>98</v>
      </c>
      <c r="BB534" s="7" t="s">
        <v>98</v>
      </c>
      <c r="BC534" s="7" t="s">
        <v>98</v>
      </c>
      <c r="BD534" s="7" t="n">
        <v>35</v>
      </c>
      <c r="BE534" s="7" t="n">
        <v>35</v>
      </c>
      <c r="BF534" s="7" t="n">
        <v>35</v>
      </c>
      <c r="BG534" s="7" t="n">
        <v>35</v>
      </c>
      <c r="BH534" s="7" t="s">
        <v>98</v>
      </c>
      <c r="BI534" s="7" t="s">
        <v>98</v>
      </c>
      <c r="BJ534" s="7" t="s">
        <v>98</v>
      </c>
      <c r="BK534" s="7" t="s">
        <v>98</v>
      </c>
      <c r="BL534" s="7" t="s">
        <v>98</v>
      </c>
      <c r="BM534" s="7" t="s">
        <v>97</v>
      </c>
      <c r="BN534" s="7" t="s">
        <v>97</v>
      </c>
      <c r="BO534" s="7" t="s">
        <v>98</v>
      </c>
      <c r="BP534" s="7" t="s">
        <v>98</v>
      </c>
      <c r="BQ534" s="7" t="s">
        <v>98</v>
      </c>
      <c r="BR534" s="7" t="n">
        <v>35</v>
      </c>
      <c r="BS534" s="7" t="n">
        <v>35</v>
      </c>
      <c r="BT534" s="7" t="n">
        <v>35</v>
      </c>
      <c r="BU534" s="7" t="n">
        <v>35</v>
      </c>
      <c r="BV534" s="7" t="s">
        <v>98</v>
      </c>
      <c r="BW534" s="7" t="s">
        <v>98</v>
      </c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6" t="n">
        <f aca="false">SUMIF($AH534:$CH534,35,Base!$B$5:$BB$5)*7*$Z534</f>
        <v>273</v>
      </c>
      <c r="CJ534" s="6" t="n">
        <f aca="false">SUMIF($AH534:$CH534,"PR",Base!$B$5:$BB$5)*7*$Z534</f>
        <v>672</v>
      </c>
      <c r="CK534" s="6"/>
      <c r="CL534" s="6"/>
    </row>
    <row r="535" customFormat="false" ht="13.8" hidden="false" customHeight="false" outlineLevel="0" collapsed="false">
      <c r="A535" s="7" t="s">
        <v>77</v>
      </c>
      <c r="B535" s="7" t="s">
        <v>1382</v>
      </c>
      <c r="C535" s="7" t="s">
        <v>1393</v>
      </c>
      <c r="D535" s="7" t="s">
        <v>1714</v>
      </c>
      <c r="E535" s="7" t="s">
        <v>1715</v>
      </c>
      <c r="F535" s="7" t="s">
        <v>17</v>
      </c>
      <c r="G535" s="7" t="s">
        <v>1716</v>
      </c>
      <c r="H535" s="7" t="s">
        <v>1552</v>
      </c>
      <c r="I535" s="7" t="s">
        <v>84</v>
      </c>
      <c r="J535" s="7" t="s">
        <v>85</v>
      </c>
      <c r="K535" s="8" t="n">
        <v>0</v>
      </c>
      <c r="L535" s="7"/>
      <c r="M535" s="8" t="n">
        <v>0</v>
      </c>
      <c r="N535" s="7"/>
      <c r="O535" s="7" t="s">
        <v>1407</v>
      </c>
      <c r="P535" s="7" t="s">
        <v>896</v>
      </c>
      <c r="Q535" s="8" t="s">
        <v>1717</v>
      </c>
      <c r="R535" s="8" t="s">
        <v>1718</v>
      </c>
      <c r="S535" s="8" t="s">
        <v>646</v>
      </c>
      <c r="T535" s="8" t="s">
        <v>100</v>
      </c>
      <c r="U535" s="7" t="s">
        <v>87</v>
      </c>
      <c r="V535" s="7" t="s">
        <v>92</v>
      </c>
      <c r="W535" s="7"/>
      <c r="X535" s="7"/>
      <c r="Y535" s="7" t="s">
        <v>125</v>
      </c>
      <c r="Z535" s="8" t="s">
        <v>155</v>
      </c>
      <c r="AA535" s="7"/>
      <c r="AB535" s="7"/>
      <c r="AC535" s="7"/>
      <c r="AD535" s="7"/>
      <c r="AE535" s="8"/>
      <c r="AF535" s="9" t="s">
        <v>765</v>
      </c>
      <c r="AG535" s="9" t="s">
        <v>1224</v>
      </c>
      <c r="AH535" s="7" t="s">
        <v>98</v>
      </c>
      <c r="AI535" s="7" t="s">
        <v>98</v>
      </c>
      <c r="AJ535" s="7" t="s">
        <v>98</v>
      </c>
      <c r="AK535" s="7" t="s">
        <v>98</v>
      </c>
      <c r="AL535" s="7" t="n">
        <v>35</v>
      </c>
      <c r="AM535" s="7" t="n">
        <v>35</v>
      </c>
      <c r="AN535" s="7" t="n">
        <v>35</v>
      </c>
      <c r="AO535" s="7" t="n">
        <v>35</v>
      </c>
      <c r="AP535" s="7" t="n">
        <v>35</v>
      </c>
      <c r="AQ535" s="7" t="n">
        <v>35</v>
      </c>
      <c r="AR535" s="7" t="s">
        <v>98</v>
      </c>
      <c r="AS535" s="7" t="s">
        <v>98</v>
      </c>
      <c r="AT535" s="7" t="s">
        <v>98</v>
      </c>
      <c r="AU535" s="7" t="s">
        <v>98</v>
      </c>
      <c r="AV535" s="7" t="s">
        <v>98</v>
      </c>
      <c r="AW535" s="7" t="s">
        <v>98</v>
      </c>
      <c r="AX535" s="7" t="s">
        <v>98</v>
      </c>
      <c r="AY535" s="7" t="s">
        <v>98</v>
      </c>
      <c r="AZ535" s="7" t="s">
        <v>98</v>
      </c>
      <c r="BA535" s="7" t="n">
        <v>35</v>
      </c>
      <c r="BB535" s="7" t="n">
        <v>35</v>
      </c>
      <c r="BC535" s="7" t="n">
        <v>35</v>
      </c>
      <c r="BD535" s="7" t="n">
        <v>35</v>
      </c>
      <c r="BE535" s="7" t="s">
        <v>98</v>
      </c>
      <c r="BF535" s="7" t="s">
        <v>98</v>
      </c>
      <c r="BG535" s="7" t="s">
        <v>98</v>
      </c>
      <c r="BH535" s="7"/>
      <c r="BI535" s="7"/>
      <c r="BJ535" s="7"/>
      <c r="BK535" s="7"/>
      <c r="BL535" s="7"/>
      <c r="BM535" s="7" t="s">
        <v>97</v>
      </c>
      <c r="BN535" s="7" t="s">
        <v>97</v>
      </c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6" t="n">
        <f aca="false">SUMIF($AH535:$CH535,35,Base!$B$5:$BB$5)*7*$Z535</f>
        <v>1029</v>
      </c>
      <c r="CJ535" s="6" t="n">
        <f aca="false">SUMIF($AH535:$CH535,"PR",Base!$B$5:$BB$5)*7*$Z535</f>
        <v>1575</v>
      </c>
      <c r="CK535" s="6"/>
      <c r="CL535" s="6"/>
    </row>
    <row r="536" customFormat="false" ht="13.8" hidden="false" customHeight="false" outlineLevel="0" collapsed="false">
      <c r="A536" s="7" t="s">
        <v>77</v>
      </c>
      <c r="B536" s="7" t="s">
        <v>1382</v>
      </c>
      <c r="C536" s="7" t="s">
        <v>1556</v>
      </c>
      <c r="D536" s="7" t="s">
        <v>1719</v>
      </c>
      <c r="E536" s="7" t="s">
        <v>1720</v>
      </c>
      <c r="F536" s="7" t="s">
        <v>17</v>
      </c>
      <c r="G536" s="7" t="s">
        <v>1619</v>
      </c>
      <c r="H536" s="7" t="s">
        <v>1620</v>
      </c>
      <c r="I536" s="7" t="s">
        <v>84</v>
      </c>
      <c r="J536" s="7" t="s">
        <v>85</v>
      </c>
      <c r="K536" s="8" t="n">
        <v>0</v>
      </c>
      <c r="L536" s="7"/>
      <c r="M536" s="8" t="n">
        <v>0</v>
      </c>
      <c r="N536" s="7" t="s">
        <v>1721</v>
      </c>
      <c r="O536" s="7" t="s">
        <v>1623</v>
      </c>
      <c r="P536" s="7" t="s">
        <v>124</v>
      </c>
      <c r="Q536" s="8" t="s">
        <v>1722</v>
      </c>
      <c r="R536" s="8" t="s">
        <v>1581</v>
      </c>
      <c r="S536" s="8" t="s">
        <v>1625</v>
      </c>
      <c r="T536" s="8" t="s">
        <v>896</v>
      </c>
      <c r="U536" s="7" t="s">
        <v>87</v>
      </c>
      <c r="V536" s="7" t="s">
        <v>92</v>
      </c>
      <c r="W536" s="7"/>
      <c r="X536" s="7"/>
      <c r="Y536" s="7" t="s">
        <v>93</v>
      </c>
      <c r="Z536" s="8" t="s">
        <v>178</v>
      </c>
      <c r="AA536" s="7"/>
      <c r="AB536" s="7"/>
      <c r="AC536" s="7"/>
      <c r="AD536" s="7"/>
      <c r="AE536" s="8"/>
      <c r="AF536" s="9" t="s">
        <v>976</v>
      </c>
      <c r="AG536" s="9" t="s">
        <v>307</v>
      </c>
      <c r="AH536" s="7"/>
      <c r="AI536" s="7"/>
      <c r="AJ536" s="7"/>
      <c r="AK536" s="7"/>
      <c r="AL536" s="7"/>
      <c r="AM536" s="7"/>
      <c r="AN536" s="7"/>
      <c r="AO536" s="7"/>
      <c r="AP536" s="7"/>
      <c r="AQ536" s="7" t="s">
        <v>98</v>
      </c>
      <c r="AR536" s="7" t="s">
        <v>98</v>
      </c>
      <c r="AS536" s="7" t="s">
        <v>98</v>
      </c>
      <c r="AT536" s="7" t="s">
        <v>98</v>
      </c>
      <c r="AU536" s="7" t="s">
        <v>98</v>
      </c>
      <c r="AV536" s="7" t="s">
        <v>98</v>
      </c>
      <c r="AW536" s="7" t="s">
        <v>98</v>
      </c>
      <c r="AX536" s="7" t="s">
        <v>98</v>
      </c>
      <c r="AY536" s="7" t="s">
        <v>98</v>
      </c>
      <c r="AZ536" s="7" t="s">
        <v>98</v>
      </c>
      <c r="BA536" s="7" t="s">
        <v>98</v>
      </c>
      <c r="BB536" s="7" t="s">
        <v>98</v>
      </c>
      <c r="BC536" s="7" t="s">
        <v>98</v>
      </c>
      <c r="BD536" s="7" t="s">
        <v>98</v>
      </c>
      <c r="BE536" s="7" t="s">
        <v>98</v>
      </c>
      <c r="BF536" s="7" t="s">
        <v>98</v>
      </c>
      <c r="BG536" s="7" t="s">
        <v>98</v>
      </c>
      <c r="BH536" s="7" t="s">
        <v>98</v>
      </c>
      <c r="BI536" s="7" t="s">
        <v>98</v>
      </c>
      <c r="BJ536" s="7" t="s">
        <v>98</v>
      </c>
      <c r="BK536" s="7" t="s">
        <v>98</v>
      </c>
      <c r="BL536" s="7" t="s">
        <v>98</v>
      </c>
      <c r="BM536" s="7" t="s">
        <v>97</v>
      </c>
      <c r="BN536" s="7" t="s">
        <v>97</v>
      </c>
      <c r="BO536" s="7" t="s">
        <v>98</v>
      </c>
      <c r="BP536" s="7" t="s">
        <v>98</v>
      </c>
      <c r="BQ536" s="7" t="s">
        <v>98</v>
      </c>
      <c r="BR536" s="7" t="s">
        <v>98</v>
      </c>
      <c r="BS536" s="7" t="s">
        <v>98</v>
      </c>
      <c r="BT536" s="7" t="s">
        <v>98</v>
      </c>
      <c r="BU536" s="7" t="n">
        <v>35</v>
      </c>
      <c r="BV536" s="7" t="n">
        <v>35</v>
      </c>
      <c r="BW536" s="7" t="n">
        <v>35</v>
      </c>
      <c r="BX536" s="7" t="n">
        <v>35</v>
      </c>
      <c r="BY536" s="7" t="n">
        <v>35</v>
      </c>
      <c r="BZ536" s="7" t="n">
        <v>35</v>
      </c>
      <c r="CA536" s="7" t="n">
        <v>35</v>
      </c>
      <c r="CB536" s="7" t="n">
        <v>35</v>
      </c>
      <c r="CC536" s="7" t="s">
        <v>98</v>
      </c>
      <c r="CD536" s="7" t="s">
        <v>98</v>
      </c>
      <c r="CE536" s="7"/>
      <c r="CF536" s="7"/>
      <c r="CG536" s="7"/>
      <c r="CH536" s="7"/>
      <c r="CI536" s="6" t="n">
        <f aca="false">SUMIF($AH536:$CH536,35,Base!$B$5:$BB$5)*7*$Z536</f>
        <v>1330</v>
      </c>
      <c r="CJ536" s="6" t="n">
        <f aca="false">SUMIF($AH536:$CH536,"PR",Base!$B$5:$BB$5)*7*$Z536</f>
        <v>5075</v>
      </c>
      <c r="CK536" s="6"/>
      <c r="CL536" s="6"/>
    </row>
    <row r="537" customFormat="false" ht="13.8" hidden="false" customHeight="false" outlineLevel="0" collapsed="false">
      <c r="A537" s="7" t="s">
        <v>77</v>
      </c>
      <c r="B537" s="7" t="s">
        <v>1382</v>
      </c>
      <c r="C537" s="7" t="s">
        <v>1556</v>
      </c>
      <c r="D537" s="7" t="s">
        <v>1719</v>
      </c>
      <c r="E537" s="7" t="s">
        <v>1720</v>
      </c>
      <c r="F537" s="7" t="s">
        <v>17</v>
      </c>
      <c r="G537" s="7" t="s">
        <v>1619</v>
      </c>
      <c r="H537" s="7" t="s">
        <v>1620</v>
      </c>
      <c r="I537" s="7" t="s">
        <v>84</v>
      </c>
      <c r="J537" s="7" t="s">
        <v>85</v>
      </c>
      <c r="K537" s="8" t="n">
        <v>0</v>
      </c>
      <c r="L537" s="7"/>
      <c r="M537" s="8" t="n">
        <v>0</v>
      </c>
      <c r="N537" s="7" t="s">
        <v>1721</v>
      </c>
      <c r="O537" s="7" t="s">
        <v>1623</v>
      </c>
      <c r="P537" s="7" t="s">
        <v>124</v>
      </c>
      <c r="Q537" s="8" t="s">
        <v>1722</v>
      </c>
      <c r="R537" s="8" t="s">
        <v>1581</v>
      </c>
      <c r="S537" s="8" t="s">
        <v>1625</v>
      </c>
      <c r="T537" s="8" t="s">
        <v>896</v>
      </c>
      <c r="U537" s="7" t="s">
        <v>87</v>
      </c>
      <c r="V537" s="7" t="s">
        <v>92</v>
      </c>
      <c r="W537" s="7"/>
      <c r="X537" s="7"/>
      <c r="Y537" s="7" t="s">
        <v>102</v>
      </c>
      <c r="Z537" s="8" t="s">
        <v>87</v>
      </c>
      <c r="AA537" s="7"/>
      <c r="AB537" s="7"/>
      <c r="AC537" s="7"/>
      <c r="AD537" s="7"/>
      <c r="AE537" s="8"/>
      <c r="AF537" s="9" t="s">
        <v>976</v>
      </c>
      <c r="AG537" s="9" t="s">
        <v>307</v>
      </c>
      <c r="AH537" s="7"/>
      <c r="AI537" s="7"/>
      <c r="AJ537" s="7"/>
      <c r="AK537" s="7"/>
      <c r="AL537" s="7"/>
      <c r="AM537" s="7"/>
      <c r="AN537" s="7"/>
      <c r="AO537" s="7"/>
      <c r="AP537" s="7"/>
      <c r="AQ537" s="7" t="s">
        <v>98</v>
      </c>
      <c r="AR537" s="7" t="s">
        <v>98</v>
      </c>
      <c r="AS537" s="7" t="s">
        <v>98</v>
      </c>
      <c r="AT537" s="7" t="s">
        <v>98</v>
      </c>
      <c r="AU537" s="7" t="s">
        <v>98</v>
      </c>
      <c r="AV537" s="7" t="s">
        <v>98</v>
      </c>
      <c r="AW537" s="7" t="s">
        <v>98</v>
      </c>
      <c r="AX537" s="7" t="s">
        <v>98</v>
      </c>
      <c r="AY537" s="7" t="s">
        <v>98</v>
      </c>
      <c r="AZ537" s="7" t="s">
        <v>98</v>
      </c>
      <c r="BA537" s="7" t="s">
        <v>98</v>
      </c>
      <c r="BB537" s="7" t="s">
        <v>98</v>
      </c>
      <c r="BC537" s="7" t="s">
        <v>98</v>
      </c>
      <c r="BD537" s="7" t="s">
        <v>98</v>
      </c>
      <c r="BE537" s="7" t="s">
        <v>98</v>
      </c>
      <c r="BF537" s="7" t="s">
        <v>98</v>
      </c>
      <c r="BG537" s="7" t="s">
        <v>98</v>
      </c>
      <c r="BH537" s="7" t="s">
        <v>98</v>
      </c>
      <c r="BI537" s="7" t="s">
        <v>98</v>
      </c>
      <c r="BJ537" s="7" t="s">
        <v>98</v>
      </c>
      <c r="BK537" s="7" t="s">
        <v>98</v>
      </c>
      <c r="BL537" s="7" t="s">
        <v>98</v>
      </c>
      <c r="BM537" s="7" t="s">
        <v>97</v>
      </c>
      <c r="BN537" s="7" t="s">
        <v>97</v>
      </c>
      <c r="BO537" s="7" t="s">
        <v>98</v>
      </c>
      <c r="BP537" s="7" t="s">
        <v>98</v>
      </c>
      <c r="BQ537" s="7" t="s">
        <v>98</v>
      </c>
      <c r="BR537" s="7" t="s">
        <v>98</v>
      </c>
      <c r="BS537" s="7" t="s">
        <v>98</v>
      </c>
      <c r="BT537" s="7" t="s">
        <v>98</v>
      </c>
      <c r="BU537" s="7" t="n">
        <v>35</v>
      </c>
      <c r="BV537" s="7" t="n">
        <v>35</v>
      </c>
      <c r="BW537" s="7" t="n">
        <v>35</v>
      </c>
      <c r="BX537" s="7" t="n">
        <v>35</v>
      </c>
      <c r="BY537" s="7" t="n">
        <v>35</v>
      </c>
      <c r="BZ537" s="7" t="n">
        <v>35</v>
      </c>
      <c r="CA537" s="7" t="n">
        <v>35</v>
      </c>
      <c r="CB537" s="7" t="n">
        <v>35</v>
      </c>
      <c r="CC537" s="7" t="s">
        <v>98</v>
      </c>
      <c r="CD537" s="7" t="s">
        <v>98</v>
      </c>
      <c r="CE537" s="7"/>
      <c r="CF537" s="7"/>
      <c r="CG537" s="7"/>
      <c r="CH537" s="7"/>
      <c r="CI537" s="6" t="n">
        <f aca="false">SUMIF($AH537:$CH537,35,Base!$B$5:$BB$5)*7*$Z537</f>
        <v>266</v>
      </c>
      <c r="CJ537" s="6" t="n">
        <f aca="false">SUMIF($AH537:$CH537,"PR",Base!$B$5:$BB$5)*7*$Z537</f>
        <v>1015</v>
      </c>
      <c r="CK537" s="6"/>
      <c r="CL537" s="6"/>
    </row>
    <row r="538" customFormat="false" ht="13.8" hidden="false" customHeight="false" outlineLevel="0" collapsed="false">
      <c r="A538" s="7" t="s">
        <v>77</v>
      </c>
      <c r="B538" s="7" t="s">
        <v>1382</v>
      </c>
      <c r="C538" s="7" t="s">
        <v>1649</v>
      </c>
      <c r="D538" s="7" t="s">
        <v>1723</v>
      </c>
      <c r="E538" s="7" t="s">
        <v>1724</v>
      </c>
      <c r="F538" s="7" t="s">
        <v>17</v>
      </c>
      <c r="G538" s="7" t="s">
        <v>1725</v>
      </c>
      <c r="H538" s="7" t="s">
        <v>1726</v>
      </c>
      <c r="I538" s="7" t="s">
        <v>84</v>
      </c>
      <c r="J538" s="7" t="s">
        <v>85</v>
      </c>
      <c r="K538" s="8" t="n">
        <v>0</v>
      </c>
      <c r="L538" s="7"/>
      <c r="M538" s="8" t="n">
        <v>0</v>
      </c>
      <c r="N538" s="7" t="s">
        <v>1727</v>
      </c>
      <c r="O538" s="7" t="s">
        <v>1728</v>
      </c>
      <c r="P538" s="7" t="s">
        <v>127</v>
      </c>
      <c r="Q538" s="8" t="s">
        <v>1729</v>
      </c>
      <c r="R538" s="8" t="s">
        <v>1730</v>
      </c>
      <c r="S538" s="8" t="s">
        <v>1731</v>
      </c>
      <c r="T538" s="8" t="s">
        <v>109</v>
      </c>
      <c r="U538" s="7" t="s">
        <v>87</v>
      </c>
      <c r="V538" s="7" t="s">
        <v>92</v>
      </c>
      <c r="W538" s="7"/>
      <c r="X538" s="7"/>
      <c r="Y538" s="7" t="s">
        <v>93</v>
      </c>
      <c r="Z538" s="8" t="s">
        <v>127</v>
      </c>
      <c r="AA538" s="7"/>
      <c r="AB538" s="7"/>
      <c r="AC538" s="7"/>
      <c r="AD538" s="7"/>
      <c r="AE538" s="8"/>
      <c r="AF538" s="9" t="s">
        <v>1691</v>
      </c>
      <c r="AG538" s="9" t="s">
        <v>419</v>
      </c>
      <c r="AH538" s="7"/>
      <c r="AI538" s="7" t="s">
        <v>98</v>
      </c>
      <c r="AJ538" s="7" t="s">
        <v>98</v>
      </c>
      <c r="AK538" s="7" t="s">
        <v>98</v>
      </c>
      <c r="AL538" s="7" t="s">
        <v>98</v>
      </c>
      <c r="AM538" s="7" t="s">
        <v>98</v>
      </c>
      <c r="AN538" s="7" t="s">
        <v>98</v>
      </c>
      <c r="AO538" s="7" t="s">
        <v>98</v>
      </c>
      <c r="AP538" s="7" t="s">
        <v>98</v>
      </c>
      <c r="AQ538" s="7" t="s">
        <v>98</v>
      </c>
      <c r="AR538" s="7" t="s">
        <v>98</v>
      </c>
      <c r="AS538" s="7" t="s">
        <v>98</v>
      </c>
      <c r="AT538" s="7" t="s">
        <v>98</v>
      </c>
      <c r="AU538" s="7" t="s">
        <v>98</v>
      </c>
      <c r="AV538" s="7" t="s">
        <v>98</v>
      </c>
      <c r="AW538" s="7" t="s">
        <v>98</v>
      </c>
      <c r="AX538" s="7" t="s">
        <v>98</v>
      </c>
      <c r="AY538" s="7" t="s">
        <v>98</v>
      </c>
      <c r="AZ538" s="7" t="s">
        <v>98</v>
      </c>
      <c r="BA538" s="7" t="s">
        <v>98</v>
      </c>
      <c r="BB538" s="7" t="s">
        <v>98</v>
      </c>
      <c r="BC538" s="7" t="n">
        <v>35</v>
      </c>
      <c r="BD538" s="7" t="n">
        <v>35</v>
      </c>
      <c r="BE538" s="7" t="n">
        <v>35</v>
      </c>
      <c r="BF538" s="7" t="n">
        <v>35</v>
      </c>
      <c r="BG538" s="7" t="n">
        <v>35</v>
      </c>
      <c r="BH538" s="7" t="n">
        <v>35</v>
      </c>
      <c r="BI538" s="7" t="n">
        <v>35</v>
      </c>
      <c r="BJ538" s="7" t="n">
        <v>35</v>
      </c>
      <c r="BK538" s="7" t="n">
        <v>35</v>
      </c>
      <c r="BL538" s="7" t="n">
        <v>35</v>
      </c>
      <c r="BM538" s="7" t="s">
        <v>97</v>
      </c>
      <c r="BN538" s="7" t="s">
        <v>97</v>
      </c>
      <c r="BO538" s="7" t="s">
        <v>98</v>
      </c>
      <c r="BP538" s="7" t="s">
        <v>98</v>
      </c>
      <c r="BQ538" s="7" t="s">
        <v>98</v>
      </c>
      <c r="BR538" s="7" t="s">
        <v>98</v>
      </c>
      <c r="BS538" s="7" t="s">
        <v>98</v>
      </c>
      <c r="BT538" s="7" t="s">
        <v>98</v>
      </c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6" t="n">
        <f aca="false">SUMIF($AH538:$CH538,35,Base!$B$5:$BB$5)*7*$Z538</f>
        <v>1344</v>
      </c>
      <c r="CJ538" s="6" t="n">
        <f aca="false">SUMIF($AH538:$CH538,"PR",Base!$B$5:$BB$5)*7*$Z538</f>
        <v>3556</v>
      </c>
      <c r="CK538" s="6"/>
      <c r="CL538" s="6"/>
    </row>
    <row r="539" customFormat="false" ht="13.8" hidden="false" customHeight="false" outlineLevel="0" collapsed="false">
      <c r="A539" s="7" t="s">
        <v>77</v>
      </c>
      <c r="B539" s="7" t="s">
        <v>1382</v>
      </c>
      <c r="C539" s="7" t="s">
        <v>1649</v>
      </c>
      <c r="D539" s="7" t="s">
        <v>1723</v>
      </c>
      <c r="E539" s="7" t="s">
        <v>1724</v>
      </c>
      <c r="F539" s="7" t="s">
        <v>17</v>
      </c>
      <c r="G539" s="7" t="s">
        <v>1725</v>
      </c>
      <c r="H539" s="7" t="s">
        <v>1726</v>
      </c>
      <c r="I539" s="7" t="s">
        <v>84</v>
      </c>
      <c r="J539" s="7" t="s">
        <v>85</v>
      </c>
      <c r="K539" s="8" t="n">
        <v>0</v>
      </c>
      <c r="L539" s="7"/>
      <c r="M539" s="8" t="n">
        <v>0</v>
      </c>
      <c r="N539" s="7" t="s">
        <v>1727</v>
      </c>
      <c r="O539" s="7" t="s">
        <v>1728</v>
      </c>
      <c r="P539" s="7" t="s">
        <v>127</v>
      </c>
      <c r="Q539" s="8" t="s">
        <v>1729</v>
      </c>
      <c r="R539" s="8" t="s">
        <v>1730</v>
      </c>
      <c r="S539" s="8" t="s">
        <v>1731</v>
      </c>
      <c r="T539" s="8" t="s">
        <v>109</v>
      </c>
      <c r="U539" s="7" t="s">
        <v>87</v>
      </c>
      <c r="V539" s="7" t="s">
        <v>92</v>
      </c>
      <c r="W539" s="7"/>
      <c r="X539" s="7"/>
      <c r="Y539" s="7" t="s">
        <v>430</v>
      </c>
      <c r="Z539" s="8" t="s">
        <v>87</v>
      </c>
      <c r="AA539" s="7"/>
      <c r="AB539" s="7"/>
      <c r="AC539" s="7"/>
      <c r="AD539" s="7"/>
      <c r="AE539" s="8"/>
      <c r="AF539" s="9" t="s">
        <v>1691</v>
      </c>
      <c r="AG539" s="9" t="s">
        <v>419</v>
      </c>
      <c r="AH539" s="7"/>
      <c r="AI539" s="7" t="s">
        <v>98</v>
      </c>
      <c r="AJ539" s="7" t="s">
        <v>98</v>
      </c>
      <c r="AK539" s="7" t="s">
        <v>98</v>
      </c>
      <c r="AL539" s="7" t="s">
        <v>98</v>
      </c>
      <c r="AM539" s="7" t="s">
        <v>98</v>
      </c>
      <c r="AN539" s="7" t="s">
        <v>98</v>
      </c>
      <c r="AO539" s="7" t="s">
        <v>98</v>
      </c>
      <c r="AP539" s="7" t="s">
        <v>98</v>
      </c>
      <c r="AQ539" s="7" t="s">
        <v>98</v>
      </c>
      <c r="AR539" s="7" t="s">
        <v>98</v>
      </c>
      <c r="AS539" s="7" t="s">
        <v>98</v>
      </c>
      <c r="AT539" s="7" t="s">
        <v>98</v>
      </c>
      <c r="AU539" s="7" t="s">
        <v>98</v>
      </c>
      <c r="AV539" s="7" t="s">
        <v>98</v>
      </c>
      <c r="AW539" s="7" t="s">
        <v>98</v>
      </c>
      <c r="AX539" s="7" t="s">
        <v>98</v>
      </c>
      <c r="AY539" s="7" t="s">
        <v>98</v>
      </c>
      <c r="AZ539" s="7" t="s">
        <v>98</v>
      </c>
      <c r="BA539" s="7" t="s">
        <v>98</v>
      </c>
      <c r="BB539" s="7" t="s">
        <v>98</v>
      </c>
      <c r="BC539" s="7" t="n">
        <v>35</v>
      </c>
      <c r="BD539" s="7" t="n">
        <v>35</v>
      </c>
      <c r="BE539" s="7" t="n">
        <v>35</v>
      </c>
      <c r="BF539" s="7" t="n">
        <v>35</v>
      </c>
      <c r="BG539" s="7" t="n">
        <v>35</v>
      </c>
      <c r="BH539" s="7" t="n">
        <v>35</v>
      </c>
      <c r="BI539" s="7" t="n">
        <v>35</v>
      </c>
      <c r="BJ539" s="7" t="n">
        <v>35</v>
      </c>
      <c r="BK539" s="7" t="n">
        <v>35</v>
      </c>
      <c r="BL539" s="7" t="n">
        <v>35</v>
      </c>
      <c r="BM539" s="7" t="s">
        <v>97</v>
      </c>
      <c r="BN539" s="7" t="s">
        <v>97</v>
      </c>
      <c r="BO539" s="7" t="s">
        <v>98</v>
      </c>
      <c r="BP539" s="7" t="s">
        <v>98</v>
      </c>
      <c r="BQ539" s="7" t="s">
        <v>98</v>
      </c>
      <c r="BR539" s="7" t="s">
        <v>98</v>
      </c>
      <c r="BS539" s="7" t="s">
        <v>98</v>
      </c>
      <c r="BT539" s="7" t="s">
        <v>98</v>
      </c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6" t="n">
        <f aca="false">SUMIF($AH539:$CH539,35,Base!$B$5:$BB$5)*7*$Z539</f>
        <v>336</v>
      </c>
      <c r="CJ539" s="6" t="n">
        <f aca="false">SUMIF($AH539:$CH539,"PR",Base!$B$5:$BB$5)*7*$Z539</f>
        <v>889</v>
      </c>
      <c r="CK539" s="6"/>
      <c r="CL539" s="6"/>
    </row>
    <row r="540" customFormat="false" ht="13.8" hidden="false" customHeight="false" outlineLevel="0" collapsed="false">
      <c r="A540" s="7" t="s">
        <v>77</v>
      </c>
      <c r="B540" s="7" t="s">
        <v>1382</v>
      </c>
      <c r="C540" s="7" t="s">
        <v>1649</v>
      </c>
      <c r="D540" s="7" t="s">
        <v>1723</v>
      </c>
      <c r="E540" s="7" t="s">
        <v>1724</v>
      </c>
      <c r="F540" s="7" t="s">
        <v>17</v>
      </c>
      <c r="G540" s="7" t="s">
        <v>1725</v>
      </c>
      <c r="H540" s="7" t="s">
        <v>1726</v>
      </c>
      <c r="I540" s="7" t="s">
        <v>84</v>
      </c>
      <c r="J540" s="7" t="s">
        <v>85</v>
      </c>
      <c r="K540" s="8" t="n">
        <v>0</v>
      </c>
      <c r="L540" s="7"/>
      <c r="M540" s="8" t="n">
        <v>0</v>
      </c>
      <c r="N540" s="7" t="s">
        <v>1727</v>
      </c>
      <c r="O540" s="7" t="s">
        <v>1728</v>
      </c>
      <c r="P540" s="7" t="s">
        <v>127</v>
      </c>
      <c r="Q540" s="8" t="s">
        <v>1729</v>
      </c>
      <c r="R540" s="8" t="s">
        <v>1730</v>
      </c>
      <c r="S540" s="8" t="s">
        <v>1731</v>
      </c>
      <c r="T540" s="8" t="s">
        <v>109</v>
      </c>
      <c r="U540" s="7" t="s">
        <v>87</v>
      </c>
      <c r="V540" s="7" t="s">
        <v>92</v>
      </c>
      <c r="W540" s="7"/>
      <c r="X540" s="7"/>
      <c r="Y540" s="7" t="s">
        <v>99</v>
      </c>
      <c r="Z540" s="8" t="s">
        <v>124</v>
      </c>
      <c r="AA540" s="7"/>
      <c r="AB540" s="7"/>
      <c r="AC540" s="7"/>
      <c r="AD540" s="7"/>
      <c r="AE540" s="8"/>
      <c r="AF540" s="9" t="s">
        <v>1691</v>
      </c>
      <c r="AG540" s="9" t="s">
        <v>419</v>
      </c>
      <c r="AH540" s="7"/>
      <c r="AI540" s="7" t="s">
        <v>98</v>
      </c>
      <c r="AJ540" s="7" t="s">
        <v>98</v>
      </c>
      <c r="AK540" s="7" t="s">
        <v>98</v>
      </c>
      <c r="AL540" s="7" t="s">
        <v>98</v>
      </c>
      <c r="AM540" s="7" t="s">
        <v>98</v>
      </c>
      <c r="AN540" s="7" t="s">
        <v>98</v>
      </c>
      <c r="AO540" s="7" t="s">
        <v>98</v>
      </c>
      <c r="AP540" s="7" t="s">
        <v>98</v>
      </c>
      <c r="AQ540" s="7" t="s">
        <v>98</v>
      </c>
      <c r="AR540" s="7" t="s">
        <v>98</v>
      </c>
      <c r="AS540" s="7" t="s">
        <v>98</v>
      </c>
      <c r="AT540" s="7" t="s">
        <v>98</v>
      </c>
      <c r="AU540" s="7" t="s">
        <v>98</v>
      </c>
      <c r="AV540" s="7" t="s">
        <v>98</v>
      </c>
      <c r="AW540" s="7" t="s">
        <v>98</v>
      </c>
      <c r="AX540" s="7" t="s">
        <v>98</v>
      </c>
      <c r="AY540" s="7" t="s">
        <v>98</v>
      </c>
      <c r="AZ540" s="7" t="s">
        <v>98</v>
      </c>
      <c r="BA540" s="7" t="s">
        <v>98</v>
      </c>
      <c r="BB540" s="7" t="s">
        <v>98</v>
      </c>
      <c r="BC540" s="7" t="n">
        <v>35</v>
      </c>
      <c r="BD540" s="7" t="n">
        <v>35</v>
      </c>
      <c r="BE540" s="7" t="n">
        <v>35</v>
      </c>
      <c r="BF540" s="7" t="n">
        <v>35</v>
      </c>
      <c r="BG540" s="7" t="n">
        <v>35</v>
      </c>
      <c r="BH540" s="7" t="n">
        <v>35</v>
      </c>
      <c r="BI540" s="7" t="n">
        <v>35</v>
      </c>
      <c r="BJ540" s="7" t="n">
        <v>35</v>
      </c>
      <c r="BK540" s="7" t="n">
        <v>35</v>
      </c>
      <c r="BL540" s="7" t="n">
        <v>35</v>
      </c>
      <c r="BM540" s="7" t="s">
        <v>97</v>
      </c>
      <c r="BN540" s="7" t="s">
        <v>97</v>
      </c>
      <c r="BO540" s="7" t="s">
        <v>98</v>
      </c>
      <c r="BP540" s="7" t="s">
        <v>98</v>
      </c>
      <c r="BQ540" s="7" t="s">
        <v>98</v>
      </c>
      <c r="BR540" s="7" t="s">
        <v>98</v>
      </c>
      <c r="BS540" s="7" t="s">
        <v>98</v>
      </c>
      <c r="BT540" s="7" t="s">
        <v>98</v>
      </c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6" t="n">
        <f aca="false">SUMIF($AH540:$CH540,35,Base!$B$5:$BB$5)*7*$Z540</f>
        <v>2016</v>
      </c>
      <c r="CJ540" s="6" t="n">
        <f aca="false">SUMIF($AH540:$CH540,"PR",Base!$B$5:$BB$5)*7*$Z540</f>
        <v>5334</v>
      </c>
      <c r="CK540" s="6"/>
      <c r="CL540" s="6"/>
    </row>
    <row r="541" customFormat="false" ht="13.8" hidden="false" customHeight="false" outlineLevel="0" collapsed="false">
      <c r="A541" s="7" t="s">
        <v>77</v>
      </c>
      <c r="B541" s="7" t="s">
        <v>1382</v>
      </c>
      <c r="C541" s="7" t="s">
        <v>1649</v>
      </c>
      <c r="D541" s="7" t="s">
        <v>1732</v>
      </c>
      <c r="E541" s="7" t="s">
        <v>1733</v>
      </c>
      <c r="F541" s="7" t="s">
        <v>17</v>
      </c>
      <c r="G541" s="7" t="s">
        <v>1734</v>
      </c>
      <c r="H541" s="7" t="s">
        <v>1735</v>
      </c>
      <c r="I541" s="7" t="s">
        <v>84</v>
      </c>
      <c r="J541" s="7" t="s">
        <v>85</v>
      </c>
      <c r="K541" s="8" t="n">
        <v>0</v>
      </c>
      <c r="L541" s="7"/>
      <c r="M541" s="8" t="n">
        <v>0</v>
      </c>
      <c r="N541" s="7"/>
      <c r="O541" s="7" t="s">
        <v>1653</v>
      </c>
      <c r="P541" s="7" t="s">
        <v>127</v>
      </c>
      <c r="Q541" s="8" t="s">
        <v>1729</v>
      </c>
      <c r="R541" s="8" t="s">
        <v>1730</v>
      </c>
      <c r="S541" s="8" t="s">
        <v>1731</v>
      </c>
      <c r="T541" s="8" t="s">
        <v>242</v>
      </c>
      <c r="U541" s="7" t="s">
        <v>87</v>
      </c>
      <c r="V541" s="7" t="s">
        <v>92</v>
      </c>
      <c r="W541" s="7"/>
      <c r="X541" s="7"/>
      <c r="Y541" s="7" t="s">
        <v>93</v>
      </c>
      <c r="Z541" s="8" t="s">
        <v>155</v>
      </c>
      <c r="AA541" s="7"/>
      <c r="AB541" s="7"/>
      <c r="AC541" s="7"/>
      <c r="AD541" s="7"/>
      <c r="AE541" s="8"/>
      <c r="AF541" s="9" t="s">
        <v>1691</v>
      </c>
      <c r="AG541" s="9" t="s">
        <v>419</v>
      </c>
      <c r="AH541" s="7"/>
      <c r="AI541" s="7" t="s">
        <v>98</v>
      </c>
      <c r="AJ541" s="7" t="s">
        <v>98</v>
      </c>
      <c r="AK541" s="7" t="s">
        <v>98</v>
      </c>
      <c r="AL541" s="7" t="s">
        <v>98</v>
      </c>
      <c r="AM541" s="7" t="s">
        <v>98</v>
      </c>
      <c r="AN541" s="7" t="s">
        <v>98</v>
      </c>
      <c r="AO541" s="7" t="s">
        <v>98</v>
      </c>
      <c r="AP541" s="7" t="s">
        <v>98</v>
      </c>
      <c r="AQ541" s="7" t="s">
        <v>98</v>
      </c>
      <c r="AR541" s="7" t="s">
        <v>98</v>
      </c>
      <c r="AS541" s="7" t="s">
        <v>98</v>
      </c>
      <c r="AT541" s="7" t="s">
        <v>98</v>
      </c>
      <c r="AU541" s="7" t="s">
        <v>98</v>
      </c>
      <c r="AV541" s="7" t="s">
        <v>98</v>
      </c>
      <c r="AW541" s="7" t="s">
        <v>98</v>
      </c>
      <c r="AX541" s="7" t="s">
        <v>98</v>
      </c>
      <c r="AY541" s="7" t="s">
        <v>98</v>
      </c>
      <c r="AZ541" s="7" t="s">
        <v>98</v>
      </c>
      <c r="BA541" s="7" t="s">
        <v>98</v>
      </c>
      <c r="BB541" s="7" t="s">
        <v>98</v>
      </c>
      <c r="BC541" s="7" t="n">
        <v>35</v>
      </c>
      <c r="BD541" s="7" t="n">
        <v>35</v>
      </c>
      <c r="BE541" s="7" t="n">
        <v>35</v>
      </c>
      <c r="BF541" s="7" t="n">
        <v>35</v>
      </c>
      <c r="BG541" s="7" t="n">
        <v>35</v>
      </c>
      <c r="BH541" s="7" t="n">
        <v>35</v>
      </c>
      <c r="BI541" s="7" t="n">
        <v>35</v>
      </c>
      <c r="BJ541" s="7" t="n">
        <v>35</v>
      </c>
      <c r="BK541" s="7" t="n">
        <v>35</v>
      </c>
      <c r="BL541" s="7" t="n">
        <v>35</v>
      </c>
      <c r="BM541" s="7" t="s">
        <v>97</v>
      </c>
      <c r="BN541" s="7" t="s">
        <v>97</v>
      </c>
      <c r="BO541" s="7" t="s">
        <v>98</v>
      </c>
      <c r="BP541" s="7" t="s">
        <v>98</v>
      </c>
      <c r="BQ541" s="7" t="s">
        <v>98</v>
      </c>
      <c r="BR541" s="7" t="s">
        <v>98</v>
      </c>
      <c r="BS541" s="7" t="s">
        <v>98</v>
      </c>
      <c r="BT541" s="7" t="s">
        <v>98</v>
      </c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6" t="n">
        <f aca="false">SUMIF($AH541:$CH541,35,Base!$B$5:$BB$5)*7*$Z541</f>
        <v>1008</v>
      </c>
      <c r="CJ541" s="6" t="n">
        <f aca="false">SUMIF($AH541:$CH541,"PR",Base!$B$5:$BB$5)*7*$Z541</f>
        <v>2667</v>
      </c>
      <c r="CK541" s="6"/>
      <c r="CL541" s="6"/>
    </row>
    <row r="542" customFormat="false" ht="13.8" hidden="false" customHeight="false" outlineLevel="0" collapsed="false">
      <c r="A542" s="7" t="s">
        <v>77</v>
      </c>
      <c r="B542" s="7" t="s">
        <v>1382</v>
      </c>
      <c r="C542" s="7" t="s">
        <v>1649</v>
      </c>
      <c r="D542" s="7" t="s">
        <v>1732</v>
      </c>
      <c r="E542" s="7" t="s">
        <v>1733</v>
      </c>
      <c r="F542" s="7" t="s">
        <v>17</v>
      </c>
      <c r="G542" s="7" t="s">
        <v>1734</v>
      </c>
      <c r="H542" s="7" t="s">
        <v>1735</v>
      </c>
      <c r="I542" s="7" t="s">
        <v>84</v>
      </c>
      <c r="J542" s="7" t="s">
        <v>85</v>
      </c>
      <c r="K542" s="8" t="n">
        <v>0</v>
      </c>
      <c r="L542" s="7"/>
      <c r="M542" s="8" t="n">
        <v>0</v>
      </c>
      <c r="N542" s="7"/>
      <c r="O542" s="7" t="s">
        <v>1653</v>
      </c>
      <c r="P542" s="7" t="s">
        <v>127</v>
      </c>
      <c r="Q542" s="8" t="s">
        <v>1729</v>
      </c>
      <c r="R542" s="8" t="s">
        <v>1730</v>
      </c>
      <c r="S542" s="8" t="s">
        <v>1731</v>
      </c>
      <c r="T542" s="8" t="s">
        <v>242</v>
      </c>
      <c r="U542" s="7" t="s">
        <v>87</v>
      </c>
      <c r="V542" s="7" t="s">
        <v>92</v>
      </c>
      <c r="W542" s="7"/>
      <c r="X542" s="7"/>
      <c r="Y542" s="7" t="s">
        <v>99</v>
      </c>
      <c r="Z542" s="8" t="s">
        <v>124</v>
      </c>
      <c r="AA542" s="7"/>
      <c r="AB542" s="7"/>
      <c r="AC542" s="7"/>
      <c r="AD542" s="7"/>
      <c r="AE542" s="8"/>
      <c r="AF542" s="9" t="s">
        <v>1691</v>
      </c>
      <c r="AG542" s="9" t="s">
        <v>419</v>
      </c>
      <c r="AH542" s="7"/>
      <c r="AI542" s="7" t="s">
        <v>98</v>
      </c>
      <c r="AJ542" s="7" t="s">
        <v>98</v>
      </c>
      <c r="AK542" s="7" t="s">
        <v>98</v>
      </c>
      <c r="AL542" s="7" t="s">
        <v>98</v>
      </c>
      <c r="AM542" s="7" t="s">
        <v>98</v>
      </c>
      <c r="AN542" s="7" t="s">
        <v>98</v>
      </c>
      <c r="AO542" s="7" t="s">
        <v>98</v>
      </c>
      <c r="AP542" s="7" t="s">
        <v>98</v>
      </c>
      <c r="AQ542" s="7" t="s">
        <v>98</v>
      </c>
      <c r="AR542" s="7" t="s">
        <v>98</v>
      </c>
      <c r="AS542" s="7" t="s">
        <v>98</v>
      </c>
      <c r="AT542" s="7" t="s">
        <v>98</v>
      </c>
      <c r="AU542" s="7" t="s">
        <v>98</v>
      </c>
      <c r="AV542" s="7" t="s">
        <v>98</v>
      </c>
      <c r="AW542" s="7" t="s">
        <v>98</v>
      </c>
      <c r="AX542" s="7" t="s">
        <v>98</v>
      </c>
      <c r="AY542" s="7" t="s">
        <v>98</v>
      </c>
      <c r="AZ542" s="7" t="s">
        <v>98</v>
      </c>
      <c r="BA542" s="7" t="s">
        <v>98</v>
      </c>
      <c r="BB542" s="7" t="s">
        <v>98</v>
      </c>
      <c r="BC542" s="7" t="n">
        <v>35</v>
      </c>
      <c r="BD542" s="7" t="n">
        <v>35</v>
      </c>
      <c r="BE542" s="7" t="n">
        <v>35</v>
      </c>
      <c r="BF542" s="7" t="n">
        <v>35</v>
      </c>
      <c r="BG542" s="7" t="n">
        <v>35</v>
      </c>
      <c r="BH542" s="7" t="n">
        <v>35</v>
      </c>
      <c r="BI542" s="7" t="n">
        <v>35</v>
      </c>
      <c r="BJ542" s="7" t="n">
        <v>35</v>
      </c>
      <c r="BK542" s="7" t="n">
        <v>35</v>
      </c>
      <c r="BL542" s="7" t="n">
        <v>35</v>
      </c>
      <c r="BM542" s="7" t="s">
        <v>97</v>
      </c>
      <c r="BN542" s="7" t="s">
        <v>97</v>
      </c>
      <c r="BO542" s="7" t="s">
        <v>98</v>
      </c>
      <c r="BP542" s="7" t="s">
        <v>98</v>
      </c>
      <c r="BQ542" s="7" t="s">
        <v>98</v>
      </c>
      <c r="BR542" s="7" t="s">
        <v>98</v>
      </c>
      <c r="BS542" s="7" t="s">
        <v>98</v>
      </c>
      <c r="BT542" s="7" t="s">
        <v>98</v>
      </c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6" t="n">
        <f aca="false">SUMIF($AH542:$CH542,35,Base!$B$5:$BB$5)*7*$Z542</f>
        <v>2016</v>
      </c>
      <c r="CJ542" s="6" t="n">
        <f aca="false">SUMIF($AH542:$CH542,"PR",Base!$B$5:$BB$5)*7*$Z542</f>
        <v>5334</v>
      </c>
      <c r="CK542" s="6"/>
      <c r="CL542" s="6"/>
    </row>
    <row r="543" customFormat="false" ht="13.8" hidden="false" customHeight="false" outlineLevel="0" collapsed="false">
      <c r="A543" s="7" t="s">
        <v>77</v>
      </c>
      <c r="B543" s="7" t="s">
        <v>1382</v>
      </c>
      <c r="C543" s="7" t="s">
        <v>1627</v>
      </c>
      <c r="D543" s="7" t="s">
        <v>1736</v>
      </c>
      <c r="E543" s="7" t="s">
        <v>1737</v>
      </c>
      <c r="F543" s="7" t="s">
        <v>17</v>
      </c>
      <c r="G543" s="7" t="s">
        <v>1738</v>
      </c>
      <c r="H543" s="7" t="s">
        <v>1739</v>
      </c>
      <c r="I543" s="7" t="s">
        <v>84</v>
      </c>
      <c r="J543" s="7" t="s">
        <v>85</v>
      </c>
      <c r="K543" s="8" t="n">
        <v>0</v>
      </c>
      <c r="L543" s="7"/>
      <c r="M543" s="8" t="n">
        <v>0</v>
      </c>
      <c r="N543" s="7" t="s">
        <v>1740</v>
      </c>
      <c r="O543" s="7" t="s">
        <v>1741</v>
      </c>
      <c r="P543" s="7" t="s">
        <v>113</v>
      </c>
      <c r="Q543" s="8" t="s">
        <v>1742</v>
      </c>
      <c r="R543" s="8" t="s">
        <v>1743</v>
      </c>
      <c r="S543" s="8" t="s">
        <v>1744</v>
      </c>
      <c r="T543" s="8" t="s">
        <v>100</v>
      </c>
      <c r="U543" s="7" t="s">
        <v>87</v>
      </c>
      <c r="V543" s="7" t="s">
        <v>92</v>
      </c>
      <c r="W543" s="7"/>
      <c r="X543" s="7"/>
      <c r="Y543" s="7" t="s">
        <v>93</v>
      </c>
      <c r="Z543" s="8" t="s">
        <v>87</v>
      </c>
      <c r="AA543" s="7"/>
      <c r="AB543" s="7"/>
      <c r="AC543" s="7"/>
      <c r="AD543" s="7"/>
      <c r="AE543" s="8"/>
      <c r="AF543" s="9" t="s">
        <v>976</v>
      </c>
      <c r="AG543" s="9" t="s">
        <v>503</v>
      </c>
      <c r="AH543" s="7"/>
      <c r="AI543" s="7"/>
      <c r="AJ543" s="7"/>
      <c r="AK543" s="7"/>
      <c r="AL543" s="7"/>
      <c r="AM543" s="7"/>
      <c r="AN543" s="7"/>
      <c r="AO543" s="7"/>
      <c r="AP543" s="7"/>
      <c r="AQ543" s="7" t="s">
        <v>98</v>
      </c>
      <c r="AR543" s="7" t="s">
        <v>98</v>
      </c>
      <c r="AS543" s="7" t="s">
        <v>98</v>
      </c>
      <c r="AT543" s="7" t="s">
        <v>98</v>
      </c>
      <c r="AU543" s="7" t="s">
        <v>98</v>
      </c>
      <c r="AV543" s="7" t="s">
        <v>98</v>
      </c>
      <c r="AW543" s="7" t="s">
        <v>98</v>
      </c>
      <c r="AX543" s="7" t="n">
        <v>35</v>
      </c>
      <c r="AY543" s="7" t="n">
        <v>35</v>
      </c>
      <c r="AZ543" s="7" t="n">
        <v>35</v>
      </c>
      <c r="BA543" s="7" t="n">
        <v>35</v>
      </c>
      <c r="BB543" s="7" t="s">
        <v>98</v>
      </c>
      <c r="BC543" s="7" t="s">
        <v>98</v>
      </c>
      <c r="BD543" s="7" t="s">
        <v>98</v>
      </c>
      <c r="BE543" s="7" t="s">
        <v>98</v>
      </c>
      <c r="BF543" s="7" t="s">
        <v>98</v>
      </c>
      <c r="BG543" s="7" t="s">
        <v>98</v>
      </c>
      <c r="BH543" s="7" t="n">
        <v>35</v>
      </c>
      <c r="BI543" s="7" t="n">
        <v>35</v>
      </c>
      <c r="BJ543" s="7" t="n">
        <v>35</v>
      </c>
      <c r="BK543" s="7" t="n">
        <v>35</v>
      </c>
      <c r="BL543" s="7" t="n">
        <v>35</v>
      </c>
      <c r="BM543" s="7" t="s">
        <v>97</v>
      </c>
      <c r="BN543" s="7" t="s">
        <v>97</v>
      </c>
      <c r="BO543" s="7" t="s">
        <v>98</v>
      </c>
      <c r="BP543" s="7" t="s">
        <v>98</v>
      </c>
      <c r="BQ543" s="7" t="s">
        <v>98</v>
      </c>
      <c r="BR543" s="7" t="s">
        <v>98</v>
      </c>
      <c r="BS543" s="7" t="s">
        <v>98</v>
      </c>
      <c r="BT543" s="7" t="s">
        <v>98</v>
      </c>
      <c r="BU543" s="7" t="s">
        <v>98</v>
      </c>
      <c r="BV543" s="7" t="s">
        <v>98</v>
      </c>
      <c r="BW543" s="7" t="n">
        <v>35</v>
      </c>
      <c r="BX543" s="7" t="n">
        <v>35</v>
      </c>
      <c r="BY543" s="7" t="n">
        <v>35</v>
      </c>
      <c r="BZ543" s="7" t="n">
        <v>35</v>
      </c>
      <c r="CA543" s="7" t="s">
        <v>98</v>
      </c>
      <c r="CB543" s="7" t="s">
        <v>98</v>
      </c>
      <c r="CC543" s="7"/>
      <c r="CD543" s="7"/>
      <c r="CE543" s="7"/>
      <c r="CF543" s="7"/>
      <c r="CG543" s="7"/>
      <c r="CH543" s="7"/>
      <c r="CI543" s="6" t="n">
        <f aca="false">SUMIF($AH543:$CH543,35,Base!$B$5:$BB$5)*7*$Z543</f>
        <v>427</v>
      </c>
      <c r="CJ543" s="6" t="n">
        <f aca="false">SUMIF($AH543:$CH543,"PR",Base!$B$5:$BB$5)*7*$Z543</f>
        <v>784</v>
      </c>
      <c r="CK543" s="6"/>
      <c r="CL543" s="6"/>
    </row>
    <row r="544" customFormat="false" ht="13.8" hidden="false" customHeight="false" outlineLevel="0" collapsed="false">
      <c r="A544" s="7" t="s">
        <v>77</v>
      </c>
      <c r="B544" s="7" t="s">
        <v>1382</v>
      </c>
      <c r="C544" s="7" t="s">
        <v>1627</v>
      </c>
      <c r="D544" s="7" t="s">
        <v>1745</v>
      </c>
      <c r="E544" s="7" t="s">
        <v>1746</v>
      </c>
      <c r="F544" s="7" t="s">
        <v>17</v>
      </c>
      <c r="G544" s="7" t="s">
        <v>1747</v>
      </c>
      <c r="H544" s="7" t="s">
        <v>1747</v>
      </c>
      <c r="I544" s="7" t="s">
        <v>84</v>
      </c>
      <c r="J544" s="7" t="s">
        <v>85</v>
      </c>
      <c r="K544" s="8" t="n">
        <v>0</v>
      </c>
      <c r="L544" s="7"/>
      <c r="M544" s="8" t="n">
        <v>0</v>
      </c>
      <c r="N544" s="7" t="s">
        <v>1748</v>
      </c>
      <c r="O544" s="7" t="s">
        <v>1749</v>
      </c>
      <c r="P544" s="7" t="s">
        <v>178</v>
      </c>
      <c r="Q544" s="8" t="s">
        <v>1750</v>
      </c>
      <c r="R544" s="8" t="s">
        <v>1751</v>
      </c>
      <c r="S544" s="8" t="s">
        <v>1752</v>
      </c>
      <c r="T544" s="8" t="s">
        <v>242</v>
      </c>
      <c r="U544" s="7" t="s">
        <v>87</v>
      </c>
      <c r="V544" s="7" t="s">
        <v>92</v>
      </c>
      <c r="W544" s="7"/>
      <c r="X544" s="7"/>
      <c r="Y544" s="7" t="s">
        <v>125</v>
      </c>
      <c r="Z544" s="8" t="s">
        <v>94</v>
      </c>
      <c r="AA544" s="7"/>
      <c r="AB544" s="7"/>
      <c r="AC544" s="7"/>
      <c r="AD544" s="7"/>
      <c r="AE544" s="8"/>
      <c r="AF544" s="9" t="s">
        <v>976</v>
      </c>
      <c r="AG544" s="9" t="s">
        <v>419</v>
      </c>
      <c r="AH544" s="7"/>
      <c r="AI544" s="7"/>
      <c r="AJ544" s="7"/>
      <c r="AK544" s="7"/>
      <c r="AL544" s="7"/>
      <c r="AM544" s="7"/>
      <c r="AN544" s="7"/>
      <c r="AO544" s="7"/>
      <c r="AP544" s="7"/>
      <c r="AQ544" s="7" t="s">
        <v>98</v>
      </c>
      <c r="AR544" s="7" t="s">
        <v>98</v>
      </c>
      <c r="AS544" s="7" t="s">
        <v>98</v>
      </c>
      <c r="AT544" s="7" t="s">
        <v>98</v>
      </c>
      <c r="AU544" s="7" t="s">
        <v>98</v>
      </c>
      <c r="AV544" s="7" t="s">
        <v>98</v>
      </c>
      <c r="AW544" s="7" t="s">
        <v>98</v>
      </c>
      <c r="AX544" s="7" t="s">
        <v>98</v>
      </c>
      <c r="AY544" s="7" t="s">
        <v>98</v>
      </c>
      <c r="AZ544" s="7" t="n">
        <v>35</v>
      </c>
      <c r="BA544" s="7" t="n">
        <v>35</v>
      </c>
      <c r="BB544" s="7" t="n">
        <v>35</v>
      </c>
      <c r="BC544" s="7" t="n">
        <v>35</v>
      </c>
      <c r="BD544" s="7" t="n">
        <v>35</v>
      </c>
      <c r="BE544" s="7" t="s">
        <v>98</v>
      </c>
      <c r="BF544" s="7" t="s">
        <v>98</v>
      </c>
      <c r="BG544" s="7" t="s">
        <v>98</v>
      </c>
      <c r="BH544" s="7" t="s">
        <v>98</v>
      </c>
      <c r="BI544" s="7" t="s">
        <v>98</v>
      </c>
      <c r="BJ544" s="7" t="s">
        <v>98</v>
      </c>
      <c r="BK544" s="7" t="s">
        <v>98</v>
      </c>
      <c r="BL544" s="7" t="s">
        <v>98</v>
      </c>
      <c r="BM544" s="7" t="s">
        <v>97</v>
      </c>
      <c r="BN544" s="7" t="s">
        <v>97</v>
      </c>
      <c r="BO544" s="7" t="n">
        <v>35</v>
      </c>
      <c r="BP544" s="7" t="n">
        <v>35</v>
      </c>
      <c r="BQ544" s="7" t="n">
        <v>35</v>
      </c>
      <c r="BR544" s="7" t="n">
        <v>35</v>
      </c>
      <c r="BS544" s="7" t="n">
        <v>35</v>
      </c>
      <c r="BT544" s="7" t="s">
        <v>98</v>
      </c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6" t="n">
        <f aca="false">SUMIF($AH544:$CH544,35,Base!$B$5:$BB$5)*7*$Z544</f>
        <v>672</v>
      </c>
      <c r="CJ544" s="6" t="n">
        <f aca="false">SUMIF($AH544:$CH544,"PR",Base!$B$5:$BB$5)*7*$Z544</f>
        <v>1218</v>
      </c>
      <c r="CK544" s="6"/>
      <c r="CL544" s="6"/>
    </row>
    <row r="545" customFormat="false" ht="13.8" hidden="false" customHeight="false" outlineLevel="0" collapsed="false">
      <c r="A545" s="7" t="s">
        <v>77</v>
      </c>
      <c r="B545" s="7" t="s">
        <v>1382</v>
      </c>
      <c r="C545" s="7" t="s">
        <v>1627</v>
      </c>
      <c r="D545" s="7" t="s">
        <v>1745</v>
      </c>
      <c r="E545" s="7" t="s">
        <v>1746</v>
      </c>
      <c r="F545" s="7" t="s">
        <v>17</v>
      </c>
      <c r="G545" s="7" t="s">
        <v>1747</v>
      </c>
      <c r="H545" s="7" t="s">
        <v>1747</v>
      </c>
      <c r="I545" s="7" t="s">
        <v>84</v>
      </c>
      <c r="J545" s="7" t="s">
        <v>85</v>
      </c>
      <c r="K545" s="8" t="n">
        <v>0</v>
      </c>
      <c r="L545" s="7"/>
      <c r="M545" s="8" t="n">
        <v>0</v>
      </c>
      <c r="N545" s="7" t="s">
        <v>1748</v>
      </c>
      <c r="O545" s="7" t="s">
        <v>1749</v>
      </c>
      <c r="P545" s="7" t="s">
        <v>178</v>
      </c>
      <c r="Q545" s="8" t="s">
        <v>1750</v>
      </c>
      <c r="R545" s="8" t="s">
        <v>1751</v>
      </c>
      <c r="S545" s="8" t="s">
        <v>1752</v>
      </c>
      <c r="T545" s="8" t="s">
        <v>242</v>
      </c>
      <c r="U545" s="7" t="s">
        <v>87</v>
      </c>
      <c r="V545" s="7" t="s">
        <v>92</v>
      </c>
      <c r="W545" s="7"/>
      <c r="X545" s="7"/>
      <c r="Y545" s="7" t="s">
        <v>1182</v>
      </c>
      <c r="Z545" s="8" t="s">
        <v>87</v>
      </c>
      <c r="AA545" s="7"/>
      <c r="AB545" s="7"/>
      <c r="AC545" s="7"/>
      <c r="AD545" s="7"/>
      <c r="AE545" s="8"/>
      <c r="AF545" s="9" t="s">
        <v>976</v>
      </c>
      <c r="AG545" s="9" t="s">
        <v>419</v>
      </c>
      <c r="AH545" s="7"/>
      <c r="AI545" s="7"/>
      <c r="AJ545" s="7"/>
      <c r="AK545" s="7"/>
      <c r="AL545" s="7"/>
      <c r="AM545" s="7"/>
      <c r="AN545" s="7"/>
      <c r="AO545" s="7"/>
      <c r="AP545" s="7"/>
      <c r="AQ545" s="7" t="s">
        <v>98</v>
      </c>
      <c r="AR545" s="7" t="s">
        <v>98</v>
      </c>
      <c r="AS545" s="7" t="s">
        <v>98</v>
      </c>
      <c r="AT545" s="7" t="s">
        <v>98</v>
      </c>
      <c r="AU545" s="7" t="s">
        <v>98</v>
      </c>
      <c r="AV545" s="7" t="s">
        <v>98</v>
      </c>
      <c r="AW545" s="7" t="s">
        <v>98</v>
      </c>
      <c r="AX545" s="7" t="s">
        <v>98</v>
      </c>
      <c r="AY545" s="7" t="s">
        <v>98</v>
      </c>
      <c r="AZ545" s="7" t="n">
        <v>35</v>
      </c>
      <c r="BA545" s="7" t="n">
        <v>35</v>
      </c>
      <c r="BB545" s="7" t="n">
        <v>35</v>
      </c>
      <c r="BC545" s="7" t="n">
        <v>35</v>
      </c>
      <c r="BD545" s="7" t="n">
        <v>35</v>
      </c>
      <c r="BE545" s="7" t="s">
        <v>98</v>
      </c>
      <c r="BF545" s="7" t="s">
        <v>98</v>
      </c>
      <c r="BG545" s="7" t="s">
        <v>98</v>
      </c>
      <c r="BH545" s="7" t="s">
        <v>98</v>
      </c>
      <c r="BI545" s="7" t="s">
        <v>98</v>
      </c>
      <c r="BJ545" s="7" t="s">
        <v>98</v>
      </c>
      <c r="BK545" s="7" t="s">
        <v>98</v>
      </c>
      <c r="BL545" s="7" t="s">
        <v>98</v>
      </c>
      <c r="BM545" s="7" t="s">
        <v>97</v>
      </c>
      <c r="BN545" s="7" t="s">
        <v>97</v>
      </c>
      <c r="BO545" s="7" t="n">
        <v>35</v>
      </c>
      <c r="BP545" s="7" t="n">
        <v>35</v>
      </c>
      <c r="BQ545" s="7" t="n">
        <v>35</v>
      </c>
      <c r="BR545" s="7" t="n">
        <v>35</v>
      </c>
      <c r="BS545" s="7" t="n">
        <v>35</v>
      </c>
      <c r="BT545" s="7" t="s">
        <v>98</v>
      </c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6" t="n">
        <f aca="false">SUMIF($AH545:$CH545,35,Base!$B$5:$BB$5)*7*$Z545</f>
        <v>336</v>
      </c>
      <c r="CJ545" s="6" t="n">
        <f aca="false">SUMIF($AH545:$CH545,"PR",Base!$B$5:$BB$5)*7*$Z545</f>
        <v>609</v>
      </c>
      <c r="CK545" s="6"/>
      <c r="CL545" s="6"/>
    </row>
    <row r="546" customFormat="false" ht="13.8" hidden="false" customHeight="false" outlineLevel="0" collapsed="false">
      <c r="A546" s="7" t="s">
        <v>77</v>
      </c>
      <c r="B546" s="7" t="s">
        <v>1382</v>
      </c>
      <c r="C546" s="7" t="s">
        <v>319</v>
      </c>
      <c r="D546" s="7" t="s">
        <v>1753</v>
      </c>
      <c r="E546" s="7" t="s">
        <v>1754</v>
      </c>
      <c r="F546" s="7" t="s">
        <v>17</v>
      </c>
      <c r="G546" s="7" t="s">
        <v>1517</v>
      </c>
      <c r="H546" s="7" t="s">
        <v>1518</v>
      </c>
      <c r="I546" s="7" t="s">
        <v>84</v>
      </c>
      <c r="J546" s="7" t="s">
        <v>85</v>
      </c>
      <c r="K546" s="8" t="n">
        <v>0</v>
      </c>
      <c r="L546" s="7"/>
      <c r="M546" s="8" t="n">
        <v>0</v>
      </c>
      <c r="N546" s="7" t="s">
        <v>1755</v>
      </c>
      <c r="O546" s="7" t="s">
        <v>1520</v>
      </c>
      <c r="P546" s="7" t="s">
        <v>155</v>
      </c>
      <c r="Q546" s="8" t="s">
        <v>1188</v>
      </c>
      <c r="R546" s="8" t="s">
        <v>1756</v>
      </c>
      <c r="S546" s="8" t="s">
        <v>362</v>
      </c>
      <c r="T546" s="8" t="s">
        <v>242</v>
      </c>
      <c r="U546" s="7" t="s">
        <v>87</v>
      </c>
      <c r="V546" s="7" t="s">
        <v>92</v>
      </c>
      <c r="W546" s="7"/>
      <c r="X546" s="7"/>
      <c r="Y546" s="7" t="s">
        <v>125</v>
      </c>
      <c r="Z546" s="8" t="s">
        <v>87</v>
      </c>
      <c r="AA546" s="7"/>
      <c r="AB546" s="7"/>
      <c r="AC546" s="7"/>
      <c r="AD546" s="7"/>
      <c r="AE546" s="8"/>
      <c r="AF546" s="9" t="s">
        <v>1626</v>
      </c>
      <c r="AG546" s="9" t="s">
        <v>1189</v>
      </c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 t="s">
        <v>98</v>
      </c>
      <c r="AU546" s="7" t="s">
        <v>98</v>
      </c>
      <c r="AV546" s="7" t="s">
        <v>98</v>
      </c>
      <c r="AW546" s="7" t="s">
        <v>98</v>
      </c>
      <c r="AX546" s="7" t="s">
        <v>98</v>
      </c>
      <c r="AY546" s="7" t="s">
        <v>98</v>
      </c>
      <c r="AZ546" s="7" t="s">
        <v>98</v>
      </c>
      <c r="BA546" s="7" t="s">
        <v>98</v>
      </c>
      <c r="BB546" s="7" t="s">
        <v>98</v>
      </c>
      <c r="BC546" s="7" t="s">
        <v>98</v>
      </c>
      <c r="BD546" s="7" t="s">
        <v>98</v>
      </c>
      <c r="BE546" s="7" t="s">
        <v>98</v>
      </c>
      <c r="BF546" s="7" t="s">
        <v>98</v>
      </c>
      <c r="BG546" s="7" t="s">
        <v>98</v>
      </c>
      <c r="BH546" s="7" t="s">
        <v>98</v>
      </c>
      <c r="BI546" s="7" t="s">
        <v>98</v>
      </c>
      <c r="BJ546" s="7" t="s">
        <v>98</v>
      </c>
      <c r="BK546" s="7" t="s">
        <v>98</v>
      </c>
      <c r="BL546" s="7" t="s">
        <v>98</v>
      </c>
      <c r="BM546" s="7" t="s">
        <v>97</v>
      </c>
      <c r="BN546" s="7" t="s">
        <v>97</v>
      </c>
      <c r="BO546" s="7" t="s">
        <v>98</v>
      </c>
      <c r="BP546" s="7" t="n">
        <v>35</v>
      </c>
      <c r="BQ546" s="7" t="n">
        <v>35</v>
      </c>
      <c r="BR546" s="7" t="n">
        <v>35</v>
      </c>
      <c r="BS546" s="7" t="n">
        <v>35</v>
      </c>
      <c r="BT546" s="7" t="n">
        <v>35</v>
      </c>
      <c r="BU546" s="7" t="n">
        <v>35</v>
      </c>
      <c r="BV546" s="7" t="s">
        <v>98</v>
      </c>
      <c r="BW546" s="7" t="s">
        <v>98</v>
      </c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6" t="n">
        <f aca="false">SUMIF($AH546:$CH546,35,Base!$B$5:$BB$5)*7*$Z546</f>
        <v>210</v>
      </c>
      <c r="CJ546" s="6" t="n">
        <f aca="false">SUMIF($AH546:$CH546,"PR",Base!$B$5:$BB$5)*7*$Z546</f>
        <v>735</v>
      </c>
      <c r="CK546" s="6"/>
      <c r="CL546" s="6"/>
    </row>
    <row r="547" customFormat="false" ht="13.8" hidden="false" customHeight="false" outlineLevel="0" collapsed="false">
      <c r="A547" s="7" t="s">
        <v>77</v>
      </c>
      <c r="B547" s="7" t="s">
        <v>1382</v>
      </c>
      <c r="C547" s="7" t="s">
        <v>319</v>
      </c>
      <c r="D547" s="7" t="s">
        <v>1753</v>
      </c>
      <c r="E547" s="7" t="s">
        <v>1754</v>
      </c>
      <c r="F547" s="7" t="s">
        <v>17</v>
      </c>
      <c r="G547" s="7" t="s">
        <v>1517</v>
      </c>
      <c r="H547" s="7" t="s">
        <v>1518</v>
      </c>
      <c r="I547" s="7" t="s">
        <v>84</v>
      </c>
      <c r="J547" s="7" t="s">
        <v>85</v>
      </c>
      <c r="K547" s="8" t="n">
        <v>0</v>
      </c>
      <c r="L547" s="7"/>
      <c r="M547" s="8" t="n">
        <v>0</v>
      </c>
      <c r="N547" s="7" t="s">
        <v>1755</v>
      </c>
      <c r="O547" s="7" t="s">
        <v>1520</v>
      </c>
      <c r="P547" s="7" t="s">
        <v>155</v>
      </c>
      <c r="Q547" s="8" t="s">
        <v>1188</v>
      </c>
      <c r="R547" s="8" t="s">
        <v>1756</v>
      </c>
      <c r="S547" s="8" t="s">
        <v>362</v>
      </c>
      <c r="T547" s="8" t="s">
        <v>242</v>
      </c>
      <c r="U547" s="7" t="s">
        <v>87</v>
      </c>
      <c r="V547" s="7" t="s">
        <v>92</v>
      </c>
      <c r="W547" s="7"/>
      <c r="X547" s="7"/>
      <c r="Y547" s="7" t="s">
        <v>93</v>
      </c>
      <c r="Z547" s="8" t="s">
        <v>127</v>
      </c>
      <c r="AA547" s="7"/>
      <c r="AB547" s="7"/>
      <c r="AC547" s="7"/>
      <c r="AD547" s="7"/>
      <c r="AE547" s="8"/>
      <c r="AF547" s="9" t="s">
        <v>1626</v>
      </c>
      <c r="AG547" s="9" t="s">
        <v>1189</v>
      </c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 t="s">
        <v>98</v>
      </c>
      <c r="AU547" s="7" t="s">
        <v>98</v>
      </c>
      <c r="AV547" s="7" t="s">
        <v>98</v>
      </c>
      <c r="AW547" s="7" t="s">
        <v>98</v>
      </c>
      <c r="AX547" s="7" t="s">
        <v>98</v>
      </c>
      <c r="AY547" s="7" t="s">
        <v>98</v>
      </c>
      <c r="AZ547" s="7" t="s">
        <v>98</v>
      </c>
      <c r="BA547" s="7" t="s">
        <v>98</v>
      </c>
      <c r="BB547" s="7" t="s">
        <v>98</v>
      </c>
      <c r="BC547" s="7" t="s">
        <v>98</v>
      </c>
      <c r="BD547" s="7" t="s">
        <v>98</v>
      </c>
      <c r="BE547" s="7" t="s">
        <v>98</v>
      </c>
      <c r="BF547" s="7" t="s">
        <v>98</v>
      </c>
      <c r="BG547" s="7" t="s">
        <v>98</v>
      </c>
      <c r="BH547" s="7" t="s">
        <v>98</v>
      </c>
      <c r="BI547" s="7" t="s">
        <v>98</v>
      </c>
      <c r="BJ547" s="7" t="s">
        <v>98</v>
      </c>
      <c r="BK547" s="7" t="s">
        <v>98</v>
      </c>
      <c r="BL547" s="7" t="s">
        <v>98</v>
      </c>
      <c r="BM547" s="7" t="s">
        <v>97</v>
      </c>
      <c r="BN547" s="7" t="s">
        <v>97</v>
      </c>
      <c r="BO547" s="7" t="s">
        <v>98</v>
      </c>
      <c r="BP547" s="7" t="n">
        <v>35</v>
      </c>
      <c r="BQ547" s="7" t="n">
        <v>35</v>
      </c>
      <c r="BR547" s="7" t="n">
        <v>35</v>
      </c>
      <c r="BS547" s="7" t="n">
        <v>35</v>
      </c>
      <c r="BT547" s="7" t="n">
        <v>35</v>
      </c>
      <c r="BU547" s="7" t="n">
        <v>35</v>
      </c>
      <c r="BV547" s="7" t="s">
        <v>98</v>
      </c>
      <c r="BW547" s="7" t="s">
        <v>98</v>
      </c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6" t="n">
        <f aca="false">SUMIF($AH547:$CH547,35,Base!$B$5:$BB$5)*7*$Z547</f>
        <v>840</v>
      </c>
      <c r="CJ547" s="6" t="n">
        <f aca="false">SUMIF($AH547:$CH547,"PR",Base!$B$5:$BB$5)*7*$Z547</f>
        <v>2940</v>
      </c>
      <c r="CK547" s="6"/>
      <c r="CL547" s="6"/>
    </row>
    <row r="548" customFormat="false" ht="13.8" hidden="false" customHeight="false" outlineLevel="0" collapsed="false">
      <c r="A548" s="7" t="s">
        <v>77</v>
      </c>
      <c r="B548" s="7" t="s">
        <v>1382</v>
      </c>
      <c r="C548" s="7" t="s">
        <v>319</v>
      </c>
      <c r="D548" s="7" t="s">
        <v>1753</v>
      </c>
      <c r="E548" s="7" t="s">
        <v>1754</v>
      </c>
      <c r="F548" s="7" t="s">
        <v>17</v>
      </c>
      <c r="G548" s="7" t="s">
        <v>1517</v>
      </c>
      <c r="H548" s="7" t="s">
        <v>1518</v>
      </c>
      <c r="I548" s="7" t="s">
        <v>84</v>
      </c>
      <c r="J548" s="7" t="s">
        <v>85</v>
      </c>
      <c r="K548" s="8" t="n">
        <v>0</v>
      </c>
      <c r="L548" s="7"/>
      <c r="M548" s="8" t="n">
        <v>0</v>
      </c>
      <c r="N548" s="7" t="s">
        <v>1755</v>
      </c>
      <c r="O548" s="7" t="s">
        <v>1520</v>
      </c>
      <c r="P548" s="7" t="s">
        <v>155</v>
      </c>
      <c r="Q548" s="8" t="s">
        <v>1188</v>
      </c>
      <c r="R548" s="8" t="s">
        <v>1756</v>
      </c>
      <c r="S548" s="8" t="s">
        <v>362</v>
      </c>
      <c r="T548" s="8" t="s">
        <v>242</v>
      </c>
      <c r="U548" s="7" t="s">
        <v>87</v>
      </c>
      <c r="V548" s="7" t="s">
        <v>92</v>
      </c>
      <c r="W548" s="7"/>
      <c r="X548" s="7"/>
      <c r="Y548" s="7" t="s">
        <v>430</v>
      </c>
      <c r="Z548" s="8" t="s">
        <v>87</v>
      </c>
      <c r="AA548" s="7"/>
      <c r="AB548" s="7"/>
      <c r="AC548" s="7"/>
      <c r="AD548" s="7"/>
      <c r="AE548" s="8"/>
      <c r="AF548" s="9" t="s">
        <v>1626</v>
      </c>
      <c r="AG548" s="9" t="s">
        <v>1189</v>
      </c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 t="s">
        <v>98</v>
      </c>
      <c r="AU548" s="7" t="s">
        <v>98</v>
      </c>
      <c r="AV548" s="7" t="s">
        <v>98</v>
      </c>
      <c r="AW548" s="7" t="s">
        <v>98</v>
      </c>
      <c r="AX548" s="7" t="s">
        <v>98</v>
      </c>
      <c r="AY548" s="7" t="s">
        <v>98</v>
      </c>
      <c r="AZ548" s="7" t="s">
        <v>98</v>
      </c>
      <c r="BA548" s="7" t="s">
        <v>98</v>
      </c>
      <c r="BB548" s="7" t="s">
        <v>98</v>
      </c>
      <c r="BC548" s="7" t="s">
        <v>98</v>
      </c>
      <c r="BD548" s="7" t="s">
        <v>98</v>
      </c>
      <c r="BE548" s="7" t="s">
        <v>98</v>
      </c>
      <c r="BF548" s="7" t="s">
        <v>98</v>
      </c>
      <c r="BG548" s="7" t="s">
        <v>98</v>
      </c>
      <c r="BH548" s="7" t="s">
        <v>98</v>
      </c>
      <c r="BI548" s="7" t="s">
        <v>98</v>
      </c>
      <c r="BJ548" s="7" t="s">
        <v>98</v>
      </c>
      <c r="BK548" s="7" t="s">
        <v>98</v>
      </c>
      <c r="BL548" s="7" t="s">
        <v>98</v>
      </c>
      <c r="BM548" s="7" t="s">
        <v>97</v>
      </c>
      <c r="BN548" s="7" t="s">
        <v>97</v>
      </c>
      <c r="BO548" s="7" t="s">
        <v>98</v>
      </c>
      <c r="BP548" s="7" t="n">
        <v>35</v>
      </c>
      <c r="BQ548" s="7" t="n">
        <v>35</v>
      </c>
      <c r="BR548" s="7" t="n">
        <v>35</v>
      </c>
      <c r="BS548" s="7" t="n">
        <v>35</v>
      </c>
      <c r="BT548" s="7" t="n">
        <v>35</v>
      </c>
      <c r="BU548" s="7" t="n">
        <v>35</v>
      </c>
      <c r="BV548" s="7" t="s">
        <v>98</v>
      </c>
      <c r="BW548" s="7" t="s">
        <v>98</v>
      </c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6" t="n">
        <f aca="false">SUMIF($AH548:$CH548,35,Base!$B$5:$BB$5)*7*$Z548</f>
        <v>210</v>
      </c>
      <c r="CJ548" s="6" t="n">
        <f aca="false">SUMIF($AH548:$CH548,"PR",Base!$B$5:$BB$5)*7*$Z548</f>
        <v>735</v>
      </c>
      <c r="CK548" s="6"/>
      <c r="CL548" s="6"/>
    </row>
    <row r="549" customFormat="false" ht="13.8" hidden="false" customHeight="false" outlineLevel="0" collapsed="false">
      <c r="A549" s="7" t="s">
        <v>77</v>
      </c>
      <c r="B549" s="7" t="s">
        <v>1382</v>
      </c>
      <c r="C549" s="7" t="s">
        <v>319</v>
      </c>
      <c r="D549" s="7" t="s">
        <v>1757</v>
      </c>
      <c r="E549" s="7" t="s">
        <v>1226</v>
      </c>
      <c r="F549" s="7" t="s">
        <v>17</v>
      </c>
      <c r="G549" s="7" t="s">
        <v>1758</v>
      </c>
      <c r="H549" s="7" t="s">
        <v>1759</v>
      </c>
      <c r="I549" s="7" t="s">
        <v>84</v>
      </c>
      <c r="J549" s="7" t="s">
        <v>85</v>
      </c>
      <c r="K549" s="8" t="n">
        <v>0</v>
      </c>
      <c r="L549" s="7"/>
      <c r="M549" s="8" t="n">
        <v>0</v>
      </c>
      <c r="N549" s="7" t="s">
        <v>1760</v>
      </c>
      <c r="O549" s="7" t="s">
        <v>1761</v>
      </c>
      <c r="P549" s="7" t="s">
        <v>124</v>
      </c>
      <c r="Q549" s="8" t="s">
        <v>1762</v>
      </c>
      <c r="R549" s="8" t="s">
        <v>229</v>
      </c>
      <c r="S549" s="8" t="s">
        <v>325</v>
      </c>
      <c r="T549" s="8" t="s">
        <v>242</v>
      </c>
      <c r="U549" s="7" t="s">
        <v>87</v>
      </c>
      <c r="V549" s="7" t="s">
        <v>92</v>
      </c>
      <c r="W549" s="7"/>
      <c r="X549" s="7"/>
      <c r="Y549" s="7" t="s">
        <v>93</v>
      </c>
      <c r="Z549" s="8" t="s">
        <v>178</v>
      </c>
      <c r="AA549" s="7"/>
      <c r="AB549" s="7"/>
      <c r="AC549" s="7"/>
      <c r="AD549" s="7"/>
      <c r="AE549" s="8"/>
      <c r="AF549" s="9" t="s">
        <v>1497</v>
      </c>
      <c r="AG549" s="9" t="s">
        <v>1133</v>
      </c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 t="s">
        <v>98</v>
      </c>
      <c r="AT549" s="7" t="s">
        <v>98</v>
      </c>
      <c r="AU549" s="7" t="s">
        <v>98</v>
      </c>
      <c r="AV549" s="7" t="s">
        <v>98</v>
      </c>
      <c r="AW549" s="7" t="s">
        <v>98</v>
      </c>
      <c r="AX549" s="7" t="s">
        <v>98</v>
      </c>
      <c r="AY549" s="7" t="s">
        <v>98</v>
      </c>
      <c r="AZ549" s="7" t="s">
        <v>98</v>
      </c>
      <c r="BA549" s="7" t="s">
        <v>98</v>
      </c>
      <c r="BB549" s="7" t="s">
        <v>98</v>
      </c>
      <c r="BC549" s="7" t="s">
        <v>98</v>
      </c>
      <c r="BD549" s="7" t="s">
        <v>98</v>
      </c>
      <c r="BE549" s="7" t="s">
        <v>98</v>
      </c>
      <c r="BF549" s="7" t="s">
        <v>98</v>
      </c>
      <c r="BG549" s="7" t="s">
        <v>98</v>
      </c>
      <c r="BH549" s="7" t="s">
        <v>98</v>
      </c>
      <c r="BI549" s="7" t="s">
        <v>98</v>
      </c>
      <c r="BJ549" s="7" t="s">
        <v>98</v>
      </c>
      <c r="BK549" s="7" t="s">
        <v>98</v>
      </c>
      <c r="BL549" s="7" t="s">
        <v>98</v>
      </c>
      <c r="BM549" s="7" t="s">
        <v>97</v>
      </c>
      <c r="BN549" s="7" t="s">
        <v>97</v>
      </c>
      <c r="BO549" s="7" t="s">
        <v>98</v>
      </c>
      <c r="BP549" s="7" t="s">
        <v>98</v>
      </c>
      <c r="BQ549" s="7" t="s">
        <v>98</v>
      </c>
      <c r="BR549" s="7" t="n">
        <v>35</v>
      </c>
      <c r="BS549" s="7" t="n">
        <v>35</v>
      </c>
      <c r="BT549" s="7" t="n">
        <v>35</v>
      </c>
      <c r="BU549" s="7" t="n">
        <v>35</v>
      </c>
      <c r="BV549" s="7" t="s">
        <v>98</v>
      </c>
      <c r="BW549" s="7" t="s">
        <v>98</v>
      </c>
      <c r="BX549" s="7" t="s">
        <v>98</v>
      </c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6" t="n">
        <f aca="false">SUMIF($AH549:$CH549,35,Base!$B$5:$BB$5)*7*$Z549</f>
        <v>700</v>
      </c>
      <c r="CJ549" s="6" t="n">
        <f aca="false">SUMIF($AH549:$CH549,"PR",Base!$B$5:$BB$5)*7*$Z549</f>
        <v>4375</v>
      </c>
      <c r="CK549" s="6"/>
      <c r="CL549" s="6"/>
    </row>
    <row r="550" customFormat="false" ht="13.8" hidden="false" customHeight="false" outlineLevel="0" collapsed="false">
      <c r="A550" s="7" t="s">
        <v>77</v>
      </c>
      <c r="B550" s="7" t="s">
        <v>1382</v>
      </c>
      <c r="C550" s="7" t="s">
        <v>319</v>
      </c>
      <c r="D550" s="7" t="s">
        <v>1757</v>
      </c>
      <c r="E550" s="7" t="s">
        <v>1226</v>
      </c>
      <c r="F550" s="7" t="s">
        <v>17</v>
      </c>
      <c r="G550" s="7" t="s">
        <v>1758</v>
      </c>
      <c r="H550" s="7" t="s">
        <v>1759</v>
      </c>
      <c r="I550" s="7" t="s">
        <v>84</v>
      </c>
      <c r="J550" s="7" t="s">
        <v>85</v>
      </c>
      <c r="K550" s="8" t="n">
        <v>0</v>
      </c>
      <c r="L550" s="7"/>
      <c r="M550" s="8" t="n">
        <v>0</v>
      </c>
      <c r="N550" s="7" t="s">
        <v>1760</v>
      </c>
      <c r="O550" s="7" t="s">
        <v>1761</v>
      </c>
      <c r="P550" s="7" t="s">
        <v>124</v>
      </c>
      <c r="Q550" s="8" t="s">
        <v>1762</v>
      </c>
      <c r="R550" s="8" t="s">
        <v>229</v>
      </c>
      <c r="S550" s="8" t="s">
        <v>325</v>
      </c>
      <c r="T550" s="8" t="s">
        <v>242</v>
      </c>
      <c r="U550" s="7" t="s">
        <v>87</v>
      </c>
      <c r="V550" s="7" t="s">
        <v>92</v>
      </c>
      <c r="W550" s="7"/>
      <c r="X550" s="7"/>
      <c r="Y550" s="7" t="s">
        <v>112</v>
      </c>
      <c r="Z550" s="8" t="s">
        <v>87</v>
      </c>
      <c r="AA550" s="7"/>
      <c r="AB550" s="7"/>
      <c r="AC550" s="7"/>
      <c r="AD550" s="7"/>
      <c r="AE550" s="8"/>
      <c r="AF550" s="9" t="s">
        <v>1497</v>
      </c>
      <c r="AG550" s="9" t="s">
        <v>1133</v>
      </c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 t="s">
        <v>98</v>
      </c>
      <c r="AT550" s="7" t="s">
        <v>98</v>
      </c>
      <c r="AU550" s="7" t="s">
        <v>98</v>
      </c>
      <c r="AV550" s="7" t="s">
        <v>98</v>
      </c>
      <c r="AW550" s="7" t="s">
        <v>98</v>
      </c>
      <c r="AX550" s="7" t="s">
        <v>98</v>
      </c>
      <c r="AY550" s="7" t="s">
        <v>98</v>
      </c>
      <c r="AZ550" s="7" t="s">
        <v>98</v>
      </c>
      <c r="BA550" s="7" t="s">
        <v>98</v>
      </c>
      <c r="BB550" s="7" t="s">
        <v>98</v>
      </c>
      <c r="BC550" s="7" t="s">
        <v>98</v>
      </c>
      <c r="BD550" s="7" t="s">
        <v>98</v>
      </c>
      <c r="BE550" s="7" t="s">
        <v>98</v>
      </c>
      <c r="BF550" s="7" t="s">
        <v>98</v>
      </c>
      <c r="BG550" s="7" t="s">
        <v>98</v>
      </c>
      <c r="BH550" s="7" t="s">
        <v>98</v>
      </c>
      <c r="BI550" s="7" t="s">
        <v>98</v>
      </c>
      <c r="BJ550" s="7" t="s">
        <v>98</v>
      </c>
      <c r="BK550" s="7" t="s">
        <v>98</v>
      </c>
      <c r="BL550" s="7" t="s">
        <v>98</v>
      </c>
      <c r="BM550" s="7" t="s">
        <v>97</v>
      </c>
      <c r="BN550" s="7" t="s">
        <v>97</v>
      </c>
      <c r="BO550" s="7" t="s">
        <v>98</v>
      </c>
      <c r="BP550" s="7" t="s">
        <v>98</v>
      </c>
      <c r="BQ550" s="7" t="s">
        <v>98</v>
      </c>
      <c r="BR550" s="7" t="n">
        <v>35</v>
      </c>
      <c r="BS550" s="7" t="n">
        <v>35</v>
      </c>
      <c r="BT550" s="7" t="n">
        <v>35</v>
      </c>
      <c r="BU550" s="7" t="n">
        <v>35</v>
      </c>
      <c r="BV550" s="7" t="s">
        <v>98</v>
      </c>
      <c r="BW550" s="7" t="s">
        <v>98</v>
      </c>
      <c r="BX550" s="7" t="s">
        <v>98</v>
      </c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6" t="n">
        <f aca="false">SUMIF($AH550:$CH550,35,Base!$B$5:$BB$5)*7*$Z550</f>
        <v>140</v>
      </c>
      <c r="CJ550" s="6" t="n">
        <f aca="false">SUMIF($AH550:$CH550,"PR",Base!$B$5:$BB$5)*7*$Z550</f>
        <v>875</v>
      </c>
      <c r="CK550" s="6"/>
      <c r="CL550" s="6"/>
    </row>
    <row r="551" customFormat="false" ht="13.8" hidden="false" customHeight="false" outlineLevel="0" collapsed="false">
      <c r="A551" s="7" t="s">
        <v>77</v>
      </c>
      <c r="B551" s="7" t="s">
        <v>1382</v>
      </c>
      <c r="C551" s="7" t="s">
        <v>1383</v>
      </c>
      <c r="D551" s="7" t="s">
        <v>1763</v>
      </c>
      <c r="E551" s="7" t="s">
        <v>1764</v>
      </c>
      <c r="F551" s="7" t="s">
        <v>17</v>
      </c>
      <c r="G551" s="7" t="s">
        <v>1532</v>
      </c>
      <c r="H551" s="7" t="s">
        <v>1533</v>
      </c>
      <c r="I551" s="7" t="s">
        <v>84</v>
      </c>
      <c r="J551" s="7" t="s">
        <v>85</v>
      </c>
      <c r="K551" s="8" t="n">
        <v>0</v>
      </c>
      <c r="L551" s="7"/>
      <c r="M551" s="8" t="n">
        <v>0</v>
      </c>
      <c r="N551" s="7" t="s">
        <v>1765</v>
      </c>
      <c r="O551" s="7" t="s">
        <v>1431</v>
      </c>
      <c r="P551" s="7" t="s">
        <v>155</v>
      </c>
      <c r="Q551" s="8" t="s">
        <v>1207</v>
      </c>
      <c r="R551" s="8" t="s">
        <v>1766</v>
      </c>
      <c r="S551" s="8" t="s">
        <v>325</v>
      </c>
      <c r="T551" s="8" t="s">
        <v>100</v>
      </c>
      <c r="U551" s="7" t="s">
        <v>87</v>
      </c>
      <c r="V551" s="7" t="s">
        <v>92</v>
      </c>
      <c r="W551" s="7"/>
      <c r="X551" s="7"/>
      <c r="Y551" s="7" t="s">
        <v>125</v>
      </c>
      <c r="Z551" s="8" t="s">
        <v>94</v>
      </c>
      <c r="AA551" s="7"/>
      <c r="AB551" s="7"/>
      <c r="AC551" s="7"/>
      <c r="AD551" s="7"/>
      <c r="AE551" s="8"/>
      <c r="AF551" s="9" t="s">
        <v>1497</v>
      </c>
      <c r="AG551" s="9" t="s">
        <v>1189</v>
      </c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 t="s">
        <v>98</v>
      </c>
      <c r="AT551" s="7" t="s">
        <v>98</v>
      </c>
      <c r="AU551" s="7" t="s">
        <v>98</v>
      </c>
      <c r="AV551" s="7" t="s">
        <v>98</v>
      </c>
      <c r="AW551" s="7" t="s">
        <v>98</v>
      </c>
      <c r="AX551" s="7" t="s">
        <v>98</v>
      </c>
      <c r="AY551" s="7" t="s">
        <v>98</v>
      </c>
      <c r="AZ551" s="7" t="s">
        <v>98</v>
      </c>
      <c r="BA551" s="7" t="s">
        <v>98</v>
      </c>
      <c r="BB551" s="7" t="s">
        <v>98</v>
      </c>
      <c r="BC551" s="7" t="s">
        <v>98</v>
      </c>
      <c r="BD551" s="7" t="s">
        <v>98</v>
      </c>
      <c r="BE551" s="7" t="s">
        <v>98</v>
      </c>
      <c r="BF551" s="7" t="s">
        <v>98</v>
      </c>
      <c r="BG551" s="7" t="s">
        <v>98</v>
      </c>
      <c r="BH551" s="7" t="s">
        <v>98</v>
      </c>
      <c r="BI551" s="7" t="s">
        <v>98</v>
      </c>
      <c r="BJ551" s="7" t="s">
        <v>98</v>
      </c>
      <c r="BK551" s="7" t="s">
        <v>98</v>
      </c>
      <c r="BL551" s="7" t="s">
        <v>98</v>
      </c>
      <c r="BM551" s="7" t="s">
        <v>97</v>
      </c>
      <c r="BN551" s="7" t="s">
        <v>97</v>
      </c>
      <c r="BO551" s="7" t="s">
        <v>98</v>
      </c>
      <c r="BP551" s="7" t="s">
        <v>98</v>
      </c>
      <c r="BQ551" s="7" t="n">
        <v>35</v>
      </c>
      <c r="BR551" s="7" t="n">
        <v>35</v>
      </c>
      <c r="BS551" s="7" t="n">
        <v>35</v>
      </c>
      <c r="BT551" s="7" t="n">
        <v>35</v>
      </c>
      <c r="BU551" s="7" t="s">
        <v>98</v>
      </c>
      <c r="BV551" s="7" t="s">
        <v>98</v>
      </c>
      <c r="BW551" s="7" t="s">
        <v>98</v>
      </c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6" t="n">
        <f aca="false">SUMIF($AH551:$CH551,35,Base!$B$5:$BB$5)*7*$Z551</f>
        <v>280</v>
      </c>
      <c r="CJ551" s="6" t="n">
        <f aca="false">SUMIF($AH551:$CH551,"PR",Base!$B$5:$BB$5)*7*$Z551</f>
        <v>1680</v>
      </c>
      <c r="CK551" s="6"/>
      <c r="CL551" s="6"/>
    </row>
    <row r="552" customFormat="false" ht="13.8" hidden="false" customHeight="false" outlineLevel="0" collapsed="false">
      <c r="A552" s="7" t="s">
        <v>77</v>
      </c>
      <c r="B552" s="7" t="s">
        <v>1382</v>
      </c>
      <c r="C552" s="7" t="s">
        <v>1383</v>
      </c>
      <c r="D552" s="7" t="s">
        <v>1763</v>
      </c>
      <c r="E552" s="7" t="s">
        <v>1764</v>
      </c>
      <c r="F552" s="7" t="s">
        <v>17</v>
      </c>
      <c r="G552" s="7" t="s">
        <v>1532</v>
      </c>
      <c r="H552" s="7" t="s">
        <v>1533</v>
      </c>
      <c r="I552" s="7" t="s">
        <v>84</v>
      </c>
      <c r="J552" s="7" t="s">
        <v>85</v>
      </c>
      <c r="K552" s="8" t="n">
        <v>0</v>
      </c>
      <c r="L552" s="7"/>
      <c r="M552" s="8" t="n">
        <v>0</v>
      </c>
      <c r="N552" s="7" t="s">
        <v>1765</v>
      </c>
      <c r="O552" s="7" t="s">
        <v>1431</v>
      </c>
      <c r="P552" s="7" t="s">
        <v>155</v>
      </c>
      <c r="Q552" s="8" t="s">
        <v>1207</v>
      </c>
      <c r="R552" s="8" t="s">
        <v>1766</v>
      </c>
      <c r="S552" s="8" t="s">
        <v>325</v>
      </c>
      <c r="T552" s="8" t="s">
        <v>100</v>
      </c>
      <c r="U552" s="7" t="s">
        <v>87</v>
      </c>
      <c r="V552" s="7" t="s">
        <v>92</v>
      </c>
      <c r="W552" s="7"/>
      <c r="X552" s="7"/>
      <c r="Y552" s="7" t="s">
        <v>93</v>
      </c>
      <c r="Z552" s="8" t="s">
        <v>94</v>
      </c>
      <c r="AA552" s="7"/>
      <c r="AB552" s="7"/>
      <c r="AC552" s="7"/>
      <c r="AD552" s="7"/>
      <c r="AE552" s="8"/>
      <c r="AF552" s="9" t="s">
        <v>1497</v>
      </c>
      <c r="AG552" s="9" t="s">
        <v>1189</v>
      </c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 t="s">
        <v>98</v>
      </c>
      <c r="AT552" s="7" t="s">
        <v>98</v>
      </c>
      <c r="AU552" s="7" t="s">
        <v>98</v>
      </c>
      <c r="AV552" s="7" t="s">
        <v>98</v>
      </c>
      <c r="AW552" s="7" t="s">
        <v>98</v>
      </c>
      <c r="AX552" s="7" t="s">
        <v>98</v>
      </c>
      <c r="AY552" s="7" t="s">
        <v>98</v>
      </c>
      <c r="AZ552" s="7" t="s">
        <v>98</v>
      </c>
      <c r="BA552" s="7" t="s">
        <v>98</v>
      </c>
      <c r="BB552" s="7" t="s">
        <v>98</v>
      </c>
      <c r="BC552" s="7" t="s">
        <v>98</v>
      </c>
      <c r="BD552" s="7" t="s">
        <v>98</v>
      </c>
      <c r="BE552" s="7" t="s">
        <v>98</v>
      </c>
      <c r="BF552" s="7" t="s">
        <v>98</v>
      </c>
      <c r="BG552" s="7" t="s">
        <v>98</v>
      </c>
      <c r="BH552" s="7" t="s">
        <v>98</v>
      </c>
      <c r="BI552" s="7" t="s">
        <v>98</v>
      </c>
      <c r="BJ552" s="7" t="s">
        <v>98</v>
      </c>
      <c r="BK552" s="7" t="s">
        <v>98</v>
      </c>
      <c r="BL552" s="7" t="s">
        <v>98</v>
      </c>
      <c r="BM552" s="7" t="s">
        <v>97</v>
      </c>
      <c r="BN552" s="7" t="s">
        <v>97</v>
      </c>
      <c r="BO552" s="7" t="s">
        <v>98</v>
      </c>
      <c r="BP552" s="7" t="s">
        <v>98</v>
      </c>
      <c r="BQ552" s="7" t="n">
        <v>35</v>
      </c>
      <c r="BR552" s="7" t="n">
        <v>35</v>
      </c>
      <c r="BS552" s="7" t="n">
        <v>35</v>
      </c>
      <c r="BT552" s="7" t="n">
        <v>35</v>
      </c>
      <c r="BU552" s="7" t="s">
        <v>98</v>
      </c>
      <c r="BV552" s="7" t="s">
        <v>98</v>
      </c>
      <c r="BW552" s="7" t="s">
        <v>98</v>
      </c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6" t="n">
        <f aca="false">SUMIF($AH552:$CH552,35,Base!$B$5:$BB$5)*7*$Z552</f>
        <v>280</v>
      </c>
      <c r="CJ552" s="6" t="n">
        <f aca="false">SUMIF($AH552:$CH552,"PR",Base!$B$5:$BB$5)*7*$Z552</f>
        <v>1680</v>
      </c>
      <c r="CK552" s="6"/>
      <c r="CL552" s="6"/>
    </row>
    <row r="553" customFormat="false" ht="13.8" hidden="false" customHeight="false" outlineLevel="0" collapsed="false">
      <c r="A553" s="7" t="s">
        <v>77</v>
      </c>
      <c r="B553" s="7" t="s">
        <v>1382</v>
      </c>
      <c r="C553" s="7" t="s">
        <v>1383</v>
      </c>
      <c r="D553" s="7" t="s">
        <v>1763</v>
      </c>
      <c r="E553" s="7" t="s">
        <v>1764</v>
      </c>
      <c r="F553" s="7" t="s">
        <v>17</v>
      </c>
      <c r="G553" s="7" t="s">
        <v>1532</v>
      </c>
      <c r="H553" s="7" t="s">
        <v>1533</v>
      </c>
      <c r="I553" s="7" t="s">
        <v>84</v>
      </c>
      <c r="J553" s="7" t="s">
        <v>85</v>
      </c>
      <c r="K553" s="8" t="n">
        <v>0</v>
      </c>
      <c r="L553" s="7"/>
      <c r="M553" s="8" t="n">
        <v>0</v>
      </c>
      <c r="N553" s="7" t="s">
        <v>1765</v>
      </c>
      <c r="O553" s="7" t="s">
        <v>1431</v>
      </c>
      <c r="P553" s="7" t="s">
        <v>155</v>
      </c>
      <c r="Q553" s="8" t="s">
        <v>1207</v>
      </c>
      <c r="R553" s="8" t="s">
        <v>1766</v>
      </c>
      <c r="S553" s="8" t="s">
        <v>325</v>
      </c>
      <c r="T553" s="8" t="s">
        <v>100</v>
      </c>
      <c r="U553" s="7" t="s">
        <v>87</v>
      </c>
      <c r="V553" s="7" t="s">
        <v>92</v>
      </c>
      <c r="W553" s="7"/>
      <c r="X553" s="7"/>
      <c r="Y553" s="7" t="s">
        <v>430</v>
      </c>
      <c r="Z553" s="8" t="s">
        <v>94</v>
      </c>
      <c r="AA553" s="7"/>
      <c r="AB553" s="7"/>
      <c r="AC553" s="7"/>
      <c r="AD553" s="7"/>
      <c r="AE553" s="8"/>
      <c r="AF553" s="9" t="s">
        <v>1497</v>
      </c>
      <c r="AG553" s="9" t="s">
        <v>1189</v>
      </c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 t="s">
        <v>98</v>
      </c>
      <c r="AT553" s="7" t="s">
        <v>98</v>
      </c>
      <c r="AU553" s="7" t="s">
        <v>98</v>
      </c>
      <c r="AV553" s="7" t="s">
        <v>98</v>
      </c>
      <c r="AW553" s="7" t="s">
        <v>98</v>
      </c>
      <c r="AX553" s="7" t="s">
        <v>98</v>
      </c>
      <c r="AY553" s="7" t="s">
        <v>98</v>
      </c>
      <c r="AZ553" s="7" t="s">
        <v>98</v>
      </c>
      <c r="BA553" s="7" t="s">
        <v>98</v>
      </c>
      <c r="BB553" s="7" t="s">
        <v>98</v>
      </c>
      <c r="BC553" s="7" t="s">
        <v>98</v>
      </c>
      <c r="BD553" s="7" t="s">
        <v>98</v>
      </c>
      <c r="BE553" s="7" t="s">
        <v>98</v>
      </c>
      <c r="BF553" s="7" t="s">
        <v>98</v>
      </c>
      <c r="BG553" s="7" t="s">
        <v>98</v>
      </c>
      <c r="BH553" s="7" t="s">
        <v>98</v>
      </c>
      <c r="BI553" s="7" t="s">
        <v>98</v>
      </c>
      <c r="BJ553" s="7" t="s">
        <v>98</v>
      </c>
      <c r="BK553" s="7" t="s">
        <v>98</v>
      </c>
      <c r="BL553" s="7" t="s">
        <v>98</v>
      </c>
      <c r="BM553" s="7" t="s">
        <v>97</v>
      </c>
      <c r="BN553" s="7" t="s">
        <v>97</v>
      </c>
      <c r="BO553" s="7" t="s">
        <v>98</v>
      </c>
      <c r="BP553" s="7" t="s">
        <v>98</v>
      </c>
      <c r="BQ553" s="7" t="n">
        <v>35</v>
      </c>
      <c r="BR553" s="7" t="n">
        <v>35</v>
      </c>
      <c r="BS553" s="7" t="n">
        <v>35</v>
      </c>
      <c r="BT553" s="7" t="n">
        <v>35</v>
      </c>
      <c r="BU553" s="7" t="s">
        <v>98</v>
      </c>
      <c r="BV553" s="7" t="s">
        <v>98</v>
      </c>
      <c r="BW553" s="7" t="s">
        <v>98</v>
      </c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6" t="n">
        <f aca="false">SUMIF($AH553:$CH553,35,Base!$B$5:$BB$5)*7*$Z553</f>
        <v>280</v>
      </c>
      <c r="CJ553" s="6" t="n">
        <f aca="false">SUMIF($AH553:$CH553,"PR",Base!$B$5:$BB$5)*7*$Z553</f>
        <v>1680</v>
      </c>
      <c r="CK553" s="6"/>
      <c r="CL553" s="6"/>
    </row>
    <row r="554" customFormat="false" ht="13.8" hidden="false" customHeight="false" outlineLevel="0" collapsed="false">
      <c r="A554" s="7" t="s">
        <v>77</v>
      </c>
      <c r="B554" s="7" t="s">
        <v>1382</v>
      </c>
      <c r="C554" s="7" t="s">
        <v>1383</v>
      </c>
      <c r="D554" s="7" t="s">
        <v>1763</v>
      </c>
      <c r="E554" s="7" t="s">
        <v>1764</v>
      </c>
      <c r="F554" s="7" t="s">
        <v>17</v>
      </c>
      <c r="G554" s="7" t="s">
        <v>1532</v>
      </c>
      <c r="H554" s="7" t="s">
        <v>1533</v>
      </c>
      <c r="I554" s="7" t="s">
        <v>84</v>
      </c>
      <c r="J554" s="7" t="s">
        <v>85</v>
      </c>
      <c r="K554" s="8" t="n">
        <v>0</v>
      </c>
      <c r="L554" s="7"/>
      <c r="M554" s="8" t="n">
        <v>0</v>
      </c>
      <c r="N554" s="7" t="s">
        <v>1765</v>
      </c>
      <c r="O554" s="7" t="s">
        <v>1431</v>
      </c>
      <c r="P554" s="7" t="s">
        <v>155</v>
      </c>
      <c r="Q554" s="8" t="s">
        <v>1207</v>
      </c>
      <c r="R554" s="8" t="s">
        <v>1766</v>
      </c>
      <c r="S554" s="8" t="s">
        <v>325</v>
      </c>
      <c r="T554" s="8" t="s">
        <v>100</v>
      </c>
      <c r="U554" s="7" t="s">
        <v>87</v>
      </c>
      <c r="V554" s="7" t="s">
        <v>92</v>
      </c>
      <c r="W554" s="7"/>
      <c r="X554" s="7"/>
      <c r="Y554" s="7" t="s">
        <v>112</v>
      </c>
      <c r="Z554" s="8" t="s">
        <v>87</v>
      </c>
      <c r="AA554" s="7"/>
      <c r="AB554" s="7"/>
      <c r="AC554" s="7"/>
      <c r="AD554" s="7"/>
      <c r="AE554" s="8"/>
      <c r="AF554" s="9" t="s">
        <v>1497</v>
      </c>
      <c r="AG554" s="9" t="s">
        <v>1189</v>
      </c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 t="s">
        <v>98</v>
      </c>
      <c r="AT554" s="7" t="s">
        <v>98</v>
      </c>
      <c r="AU554" s="7" t="s">
        <v>98</v>
      </c>
      <c r="AV554" s="7" t="s">
        <v>98</v>
      </c>
      <c r="AW554" s="7" t="s">
        <v>98</v>
      </c>
      <c r="AX554" s="7" t="s">
        <v>98</v>
      </c>
      <c r="AY554" s="7" t="s">
        <v>98</v>
      </c>
      <c r="AZ554" s="7" t="s">
        <v>98</v>
      </c>
      <c r="BA554" s="7" t="s">
        <v>98</v>
      </c>
      <c r="BB554" s="7" t="s">
        <v>98</v>
      </c>
      <c r="BC554" s="7" t="s">
        <v>98</v>
      </c>
      <c r="BD554" s="7" t="s">
        <v>98</v>
      </c>
      <c r="BE554" s="7" t="s">
        <v>98</v>
      </c>
      <c r="BF554" s="7" t="s">
        <v>98</v>
      </c>
      <c r="BG554" s="7" t="s">
        <v>98</v>
      </c>
      <c r="BH554" s="7" t="s">
        <v>98</v>
      </c>
      <c r="BI554" s="7" t="s">
        <v>98</v>
      </c>
      <c r="BJ554" s="7" t="s">
        <v>98</v>
      </c>
      <c r="BK554" s="7" t="s">
        <v>98</v>
      </c>
      <c r="BL554" s="7" t="s">
        <v>98</v>
      </c>
      <c r="BM554" s="7" t="s">
        <v>97</v>
      </c>
      <c r="BN554" s="7" t="s">
        <v>97</v>
      </c>
      <c r="BO554" s="7" t="s">
        <v>98</v>
      </c>
      <c r="BP554" s="7" t="s">
        <v>98</v>
      </c>
      <c r="BQ554" s="7" t="n">
        <v>35</v>
      </c>
      <c r="BR554" s="7" t="n">
        <v>35</v>
      </c>
      <c r="BS554" s="7" t="n">
        <v>35</v>
      </c>
      <c r="BT554" s="7" t="n">
        <v>35</v>
      </c>
      <c r="BU554" s="7" t="s">
        <v>98</v>
      </c>
      <c r="BV554" s="7" t="s">
        <v>98</v>
      </c>
      <c r="BW554" s="7" t="s">
        <v>98</v>
      </c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6" t="n">
        <f aca="false">SUMIF($AH554:$CH554,35,Base!$B$5:$BB$5)*7*$Z554</f>
        <v>140</v>
      </c>
      <c r="CJ554" s="6" t="n">
        <f aca="false">SUMIF($AH554:$CH554,"PR",Base!$B$5:$BB$5)*7*$Z554</f>
        <v>840</v>
      </c>
      <c r="CK554" s="6"/>
      <c r="CL554" s="6"/>
    </row>
    <row r="555" customFormat="false" ht="13.8" hidden="false" customHeight="false" outlineLevel="0" collapsed="false">
      <c r="A555" s="7" t="s">
        <v>77</v>
      </c>
      <c r="B555" s="7" t="s">
        <v>1382</v>
      </c>
      <c r="C555" s="7" t="s">
        <v>1383</v>
      </c>
      <c r="D555" s="7" t="s">
        <v>1767</v>
      </c>
      <c r="E555" s="7" t="s">
        <v>1250</v>
      </c>
      <c r="F555" s="7" t="s">
        <v>17</v>
      </c>
      <c r="G555" s="7" t="s">
        <v>1571</v>
      </c>
      <c r="H555" s="7" t="s">
        <v>1572</v>
      </c>
      <c r="I555" s="7" t="s">
        <v>84</v>
      </c>
      <c r="J555" s="7" t="s">
        <v>85</v>
      </c>
      <c r="K555" s="8" t="n">
        <v>0</v>
      </c>
      <c r="L555" s="7"/>
      <c r="M555" s="8" t="n">
        <v>0</v>
      </c>
      <c r="N555" s="7" t="s">
        <v>1768</v>
      </c>
      <c r="O555" s="7" t="s">
        <v>1470</v>
      </c>
      <c r="P555" s="7" t="s">
        <v>124</v>
      </c>
      <c r="Q555" s="8" t="s">
        <v>1712</v>
      </c>
      <c r="R555" s="8" t="s">
        <v>1769</v>
      </c>
      <c r="S555" s="8" t="s">
        <v>325</v>
      </c>
      <c r="T555" s="8" t="s">
        <v>242</v>
      </c>
      <c r="U555" s="7" t="s">
        <v>87</v>
      </c>
      <c r="V555" s="7" t="s">
        <v>92</v>
      </c>
      <c r="W555" s="7"/>
      <c r="X555" s="7"/>
      <c r="Y555" s="7" t="s">
        <v>125</v>
      </c>
      <c r="Z555" s="8" t="s">
        <v>87</v>
      </c>
      <c r="AA555" s="7"/>
      <c r="AB555" s="7"/>
      <c r="AC555" s="7"/>
      <c r="AD555" s="7"/>
      <c r="AE555" s="8"/>
      <c r="AF555" s="9" t="s">
        <v>1497</v>
      </c>
      <c r="AG555" s="9" t="s">
        <v>1189</v>
      </c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 t="s">
        <v>98</v>
      </c>
      <c r="AT555" s="7" t="s">
        <v>98</v>
      </c>
      <c r="AU555" s="7" t="s">
        <v>98</v>
      </c>
      <c r="AV555" s="7" t="s">
        <v>98</v>
      </c>
      <c r="AW555" s="7" t="s">
        <v>98</v>
      </c>
      <c r="AX555" s="7" t="s">
        <v>98</v>
      </c>
      <c r="AY555" s="7" t="s">
        <v>98</v>
      </c>
      <c r="AZ555" s="7" t="s">
        <v>98</v>
      </c>
      <c r="BA555" s="7" t="s">
        <v>98</v>
      </c>
      <c r="BB555" s="7" t="s">
        <v>98</v>
      </c>
      <c r="BC555" s="7" t="s">
        <v>98</v>
      </c>
      <c r="BD555" s="7" t="s">
        <v>98</v>
      </c>
      <c r="BE555" s="7" t="s">
        <v>98</v>
      </c>
      <c r="BF555" s="7" t="s">
        <v>98</v>
      </c>
      <c r="BG555" s="7" t="s">
        <v>98</v>
      </c>
      <c r="BH555" s="7" t="s">
        <v>98</v>
      </c>
      <c r="BI555" s="7" t="s">
        <v>98</v>
      </c>
      <c r="BJ555" s="7" t="s">
        <v>98</v>
      </c>
      <c r="BK555" s="7" t="s">
        <v>98</v>
      </c>
      <c r="BL555" s="7" t="s">
        <v>98</v>
      </c>
      <c r="BM555" s="7" t="s">
        <v>97</v>
      </c>
      <c r="BN555" s="7" t="s">
        <v>97</v>
      </c>
      <c r="BO555" s="7" t="s">
        <v>98</v>
      </c>
      <c r="BP555" s="7" t="s">
        <v>98</v>
      </c>
      <c r="BQ555" s="7" t="n">
        <v>35</v>
      </c>
      <c r="BR555" s="7" t="n">
        <v>35</v>
      </c>
      <c r="BS555" s="7" t="n">
        <v>35</v>
      </c>
      <c r="BT555" s="7" t="n">
        <v>35</v>
      </c>
      <c r="BU555" s="7" t="s">
        <v>98</v>
      </c>
      <c r="BV555" s="7" t="s">
        <v>98</v>
      </c>
      <c r="BW555" s="7" t="s">
        <v>98</v>
      </c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6" t="n">
        <f aca="false">SUMIF($AH555:$CH555,35,Base!$B$5:$BB$5)*7*$Z555</f>
        <v>140</v>
      </c>
      <c r="CJ555" s="6" t="n">
        <f aca="false">SUMIF($AH555:$CH555,"PR",Base!$B$5:$BB$5)*7*$Z555</f>
        <v>840</v>
      </c>
      <c r="CK555" s="6"/>
      <c r="CL555" s="6"/>
    </row>
    <row r="556" customFormat="false" ht="13.8" hidden="false" customHeight="false" outlineLevel="0" collapsed="false">
      <c r="A556" s="7" t="s">
        <v>77</v>
      </c>
      <c r="B556" s="7" t="s">
        <v>1382</v>
      </c>
      <c r="C556" s="7" t="s">
        <v>1383</v>
      </c>
      <c r="D556" s="7" t="s">
        <v>1767</v>
      </c>
      <c r="E556" s="7" t="s">
        <v>1250</v>
      </c>
      <c r="F556" s="7" t="s">
        <v>17</v>
      </c>
      <c r="G556" s="7" t="s">
        <v>1571</v>
      </c>
      <c r="H556" s="7" t="s">
        <v>1572</v>
      </c>
      <c r="I556" s="7" t="s">
        <v>84</v>
      </c>
      <c r="J556" s="7" t="s">
        <v>85</v>
      </c>
      <c r="K556" s="8" t="n">
        <v>0</v>
      </c>
      <c r="L556" s="7"/>
      <c r="M556" s="8" t="n">
        <v>0</v>
      </c>
      <c r="N556" s="7" t="s">
        <v>1768</v>
      </c>
      <c r="O556" s="7" t="s">
        <v>1470</v>
      </c>
      <c r="P556" s="7" t="s">
        <v>124</v>
      </c>
      <c r="Q556" s="8" t="s">
        <v>1712</v>
      </c>
      <c r="R556" s="8" t="s">
        <v>1769</v>
      </c>
      <c r="S556" s="8" t="s">
        <v>325</v>
      </c>
      <c r="T556" s="8" t="s">
        <v>242</v>
      </c>
      <c r="U556" s="7" t="s">
        <v>87</v>
      </c>
      <c r="V556" s="7" t="s">
        <v>92</v>
      </c>
      <c r="W556" s="7"/>
      <c r="X556" s="7"/>
      <c r="Y556" s="7" t="s">
        <v>93</v>
      </c>
      <c r="Z556" s="8" t="s">
        <v>94</v>
      </c>
      <c r="AA556" s="7"/>
      <c r="AB556" s="7"/>
      <c r="AC556" s="7"/>
      <c r="AD556" s="7"/>
      <c r="AE556" s="8"/>
      <c r="AF556" s="9" t="s">
        <v>1497</v>
      </c>
      <c r="AG556" s="9" t="s">
        <v>1189</v>
      </c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 t="s">
        <v>98</v>
      </c>
      <c r="AT556" s="7" t="s">
        <v>98</v>
      </c>
      <c r="AU556" s="7" t="s">
        <v>98</v>
      </c>
      <c r="AV556" s="7" t="s">
        <v>98</v>
      </c>
      <c r="AW556" s="7" t="s">
        <v>98</v>
      </c>
      <c r="AX556" s="7" t="s">
        <v>98</v>
      </c>
      <c r="AY556" s="7" t="s">
        <v>98</v>
      </c>
      <c r="AZ556" s="7" t="s">
        <v>98</v>
      </c>
      <c r="BA556" s="7" t="s">
        <v>98</v>
      </c>
      <c r="BB556" s="7" t="s">
        <v>98</v>
      </c>
      <c r="BC556" s="7" t="s">
        <v>98</v>
      </c>
      <c r="BD556" s="7" t="s">
        <v>98</v>
      </c>
      <c r="BE556" s="7" t="s">
        <v>98</v>
      </c>
      <c r="BF556" s="7" t="s">
        <v>98</v>
      </c>
      <c r="BG556" s="7" t="s">
        <v>98</v>
      </c>
      <c r="BH556" s="7" t="s">
        <v>98</v>
      </c>
      <c r="BI556" s="7" t="s">
        <v>98</v>
      </c>
      <c r="BJ556" s="7" t="s">
        <v>98</v>
      </c>
      <c r="BK556" s="7" t="s">
        <v>98</v>
      </c>
      <c r="BL556" s="7" t="s">
        <v>98</v>
      </c>
      <c r="BM556" s="7" t="s">
        <v>97</v>
      </c>
      <c r="BN556" s="7" t="s">
        <v>97</v>
      </c>
      <c r="BO556" s="7" t="s">
        <v>98</v>
      </c>
      <c r="BP556" s="7" t="s">
        <v>98</v>
      </c>
      <c r="BQ556" s="7" t="n">
        <v>35</v>
      </c>
      <c r="BR556" s="7" t="n">
        <v>35</v>
      </c>
      <c r="BS556" s="7" t="n">
        <v>35</v>
      </c>
      <c r="BT556" s="7" t="n">
        <v>35</v>
      </c>
      <c r="BU556" s="7" t="s">
        <v>98</v>
      </c>
      <c r="BV556" s="7" t="s">
        <v>98</v>
      </c>
      <c r="BW556" s="7" t="s">
        <v>98</v>
      </c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6" t="n">
        <f aca="false">SUMIF($AH556:$CH556,35,Base!$B$5:$BB$5)*7*$Z556</f>
        <v>280</v>
      </c>
      <c r="CJ556" s="6" t="n">
        <f aca="false">SUMIF($AH556:$CH556,"PR",Base!$B$5:$BB$5)*7*$Z556</f>
        <v>1680</v>
      </c>
      <c r="CK556" s="6"/>
      <c r="CL556" s="6"/>
    </row>
    <row r="557" customFormat="false" ht="13.8" hidden="false" customHeight="false" outlineLevel="0" collapsed="false">
      <c r="A557" s="7" t="s">
        <v>77</v>
      </c>
      <c r="B557" s="7" t="s">
        <v>1382</v>
      </c>
      <c r="C557" s="7" t="s">
        <v>1383</v>
      </c>
      <c r="D557" s="7" t="s">
        <v>1767</v>
      </c>
      <c r="E557" s="7" t="s">
        <v>1250</v>
      </c>
      <c r="F557" s="7" t="s">
        <v>17</v>
      </c>
      <c r="G557" s="7" t="s">
        <v>1571</v>
      </c>
      <c r="H557" s="7" t="s">
        <v>1572</v>
      </c>
      <c r="I557" s="7" t="s">
        <v>84</v>
      </c>
      <c r="J557" s="7" t="s">
        <v>85</v>
      </c>
      <c r="K557" s="8" t="n">
        <v>0</v>
      </c>
      <c r="L557" s="7"/>
      <c r="M557" s="8" t="n">
        <v>0</v>
      </c>
      <c r="N557" s="7" t="s">
        <v>1768</v>
      </c>
      <c r="O557" s="7" t="s">
        <v>1470</v>
      </c>
      <c r="P557" s="7" t="s">
        <v>124</v>
      </c>
      <c r="Q557" s="8" t="s">
        <v>1712</v>
      </c>
      <c r="R557" s="8" t="s">
        <v>1769</v>
      </c>
      <c r="S557" s="8" t="s">
        <v>325</v>
      </c>
      <c r="T557" s="8" t="s">
        <v>242</v>
      </c>
      <c r="U557" s="7" t="s">
        <v>87</v>
      </c>
      <c r="V557" s="7" t="s">
        <v>92</v>
      </c>
      <c r="W557" s="7"/>
      <c r="X557" s="7"/>
      <c r="Y557" s="7" t="s">
        <v>1182</v>
      </c>
      <c r="Z557" s="8" t="s">
        <v>94</v>
      </c>
      <c r="AA557" s="7"/>
      <c r="AB557" s="7"/>
      <c r="AC557" s="7"/>
      <c r="AD557" s="7"/>
      <c r="AE557" s="8"/>
      <c r="AF557" s="9" t="s">
        <v>1497</v>
      </c>
      <c r="AG557" s="9" t="s">
        <v>1189</v>
      </c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 t="s">
        <v>98</v>
      </c>
      <c r="AT557" s="7" t="s">
        <v>98</v>
      </c>
      <c r="AU557" s="7" t="s">
        <v>98</v>
      </c>
      <c r="AV557" s="7" t="s">
        <v>98</v>
      </c>
      <c r="AW557" s="7" t="s">
        <v>98</v>
      </c>
      <c r="AX557" s="7" t="s">
        <v>98</v>
      </c>
      <c r="AY557" s="7" t="s">
        <v>98</v>
      </c>
      <c r="AZ557" s="7" t="s">
        <v>98</v>
      </c>
      <c r="BA557" s="7" t="s">
        <v>98</v>
      </c>
      <c r="BB557" s="7" t="s">
        <v>98</v>
      </c>
      <c r="BC557" s="7" t="s">
        <v>98</v>
      </c>
      <c r="BD557" s="7" t="s">
        <v>98</v>
      </c>
      <c r="BE557" s="7" t="s">
        <v>98</v>
      </c>
      <c r="BF557" s="7" t="s">
        <v>98</v>
      </c>
      <c r="BG557" s="7" t="s">
        <v>98</v>
      </c>
      <c r="BH557" s="7" t="s">
        <v>98</v>
      </c>
      <c r="BI557" s="7" t="s">
        <v>98</v>
      </c>
      <c r="BJ557" s="7" t="s">
        <v>98</v>
      </c>
      <c r="BK557" s="7" t="s">
        <v>98</v>
      </c>
      <c r="BL557" s="7" t="s">
        <v>98</v>
      </c>
      <c r="BM557" s="7" t="s">
        <v>97</v>
      </c>
      <c r="BN557" s="7" t="s">
        <v>97</v>
      </c>
      <c r="BO557" s="7" t="s">
        <v>98</v>
      </c>
      <c r="BP557" s="7" t="s">
        <v>98</v>
      </c>
      <c r="BQ557" s="7" t="n">
        <v>35</v>
      </c>
      <c r="BR557" s="7" t="n">
        <v>35</v>
      </c>
      <c r="BS557" s="7" t="n">
        <v>35</v>
      </c>
      <c r="BT557" s="7" t="n">
        <v>35</v>
      </c>
      <c r="BU557" s="7" t="s">
        <v>98</v>
      </c>
      <c r="BV557" s="7" t="s">
        <v>98</v>
      </c>
      <c r="BW557" s="7" t="s">
        <v>98</v>
      </c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6" t="n">
        <f aca="false">SUMIF($AH557:$CH557,35,Base!$B$5:$BB$5)*7*$Z557</f>
        <v>280</v>
      </c>
      <c r="CJ557" s="6" t="n">
        <f aca="false">SUMIF($AH557:$CH557,"PR",Base!$B$5:$BB$5)*7*$Z557</f>
        <v>1680</v>
      </c>
      <c r="CK557" s="6"/>
      <c r="CL557" s="6"/>
    </row>
    <row r="558" customFormat="false" ht="13.8" hidden="false" customHeight="false" outlineLevel="0" collapsed="false">
      <c r="A558" s="7" t="s">
        <v>77</v>
      </c>
      <c r="B558" s="7" t="s">
        <v>1382</v>
      </c>
      <c r="C558" s="7" t="s">
        <v>1383</v>
      </c>
      <c r="D558" s="7" t="s">
        <v>1770</v>
      </c>
      <c r="E558" s="7" t="s">
        <v>1771</v>
      </c>
      <c r="F558" s="7" t="s">
        <v>17</v>
      </c>
      <c r="G558" s="7" t="s">
        <v>1578</v>
      </c>
      <c r="H558" s="7" t="s">
        <v>1579</v>
      </c>
      <c r="I558" s="7" t="s">
        <v>84</v>
      </c>
      <c r="J558" s="7" t="s">
        <v>85</v>
      </c>
      <c r="K558" s="8" t="n">
        <v>0</v>
      </c>
      <c r="L558" s="7"/>
      <c r="M558" s="8" t="n">
        <v>0</v>
      </c>
      <c r="N558" s="7" t="s">
        <v>1772</v>
      </c>
      <c r="O558" s="7" t="s">
        <v>1439</v>
      </c>
      <c r="P558" s="7" t="s">
        <v>94</v>
      </c>
      <c r="Q558" s="8" t="s">
        <v>1581</v>
      </c>
      <c r="R558" s="8" t="s">
        <v>1773</v>
      </c>
      <c r="S558" s="8" t="s">
        <v>325</v>
      </c>
      <c r="T558" s="8" t="s">
        <v>242</v>
      </c>
      <c r="U558" s="7" t="s">
        <v>87</v>
      </c>
      <c r="V558" s="7" t="s">
        <v>92</v>
      </c>
      <c r="W558" s="7"/>
      <c r="X558" s="7"/>
      <c r="Y558" s="7" t="s">
        <v>93</v>
      </c>
      <c r="Z558" s="8" t="s">
        <v>94</v>
      </c>
      <c r="AA558" s="7"/>
      <c r="AB558" s="7"/>
      <c r="AC558" s="7"/>
      <c r="AD558" s="7"/>
      <c r="AE558" s="8"/>
      <c r="AF558" s="9" t="s">
        <v>1497</v>
      </c>
      <c r="AG558" s="9" t="s">
        <v>1133</v>
      </c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 t="s">
        <v>98</v>
      </c>
      <c r="AT558" s="7" t="s">
        <v>98</v>
      </c>
      <c r="AU558" s="7" t="s">
        <v>98</v>
      </c>
      <c r="AV558" s="7" t="s">
        <v>98</v>
      </c>
      <c r="AW558" s="7" t="s">
        <v>98</v>
      </c>
      <c r="AX558" s="7" t="s">
        <v>98</v>
      </c>
      <c r="AY558" s="7" t="s">
        <v>98</v>
      </c>
      <c r="AZ558" s="7" t="s">
        <v>98</v>
      </c>
      <c r="BA558" s="7" t="s">
        <v>98</v>
      </c>
      <c r="BB558" s="7" t="s">
        <v>98</v>
      </c>
      <c r="BC558" s="7" t="s">
        <v>98</v>
      </c>
      <c r="BD558" s="7" t="s">
        <v>98</v>
      </c>
      <c r="BE558" s="7" t="s">
        <v>98</v>
      </c>
      <c r="BF558" s="7" t="s">
        <v>98</v>
      </c>
      <c r="BG558" s="7" t="s">
        <v>98</v>
      </c>
      <c r="BH558" s="7" t="s">
        <v>98</v>
      </c>
      <c r="BI558" s="7" t="s">
        <v>98</v>
      </c>
      <c r="BJ558" s="7" t="s">
        <v>98</v>
      </c>
      <c r="BK558" s="7" t="s">
        <v>98</v>
      </c>
      <c r="BL558" s="7" t="s">
        <v>98</v>
      </c>
      <c r="BM558" s="7" t="s">
        <v>97</v>
      </c>
      <c r="BN558" s="7" t="s">
        <v>97</v>
      </c>
      <c r="BO558" s="7" t="s">
        <v>98</v>
      </c>
      <c r="BP558" s="7" t="s">
        <v>98</v>
      </c>
      <c r="BQ558" s="7" t="s">
        <v>98</v>
      </c>
      <c r="BR558" s="7" t="n">
        <v>35</v>
      </c>
      <c r="BS558" s="7" t="n">
        <v>35</v>
      </c>
      <c r="BT558" s="7" t="n">
        <v>35</v>
      </c>
      <c r="BU558" s="7" t="n">
        <v>35</v>
      </c>
      <c r="BV558" s="7" t="s">
        <v>98</v>
      </c>
      <c r="BW558" s="7" t="s">
        <v>98</v>
      </c>
      <c r="BX558" s="7" t="s">
        <v>98</v>
      </c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6" t="n">
        <f aca="false">SUMIF($AH558:$CH558,35,Base!$B$5:$BB$5)*7*$Z558</f>
        <v>280</v>
      </c>
      <c r="CJ558" s="6" t="n">
        <f aca="false">SUMIF($AH558:$CH558,"PR",Base!$B$5:$BB$5)*7*$Z558</f>
        <v>1750</v>
      </c>
      <c r="CK558" s="6"/>
      <c r="CL558" s="6"/>
    </row>
    <row r="559" customFormat="false" ht="13.8" hidden="false" customHeight="false" outlineLevel="0" collapsed="false">
      <c r="A559" s="7" t="s">
        <v>77</v>
      </c>
      <c r="B559" s="7" t="s">
        <v>1382</v>
      </c>
      <c r="C559" s="7" t="s">
        <v>1383</v>
      </c>
      <c r="D559" s="7" t="s">
        <v>1774</v>
      </c>
      <c r="E559" s="7" t="s">
        <v>1775</v>
      </c>
      <c r="F559" s="7" t="s">
        <v>17</v>
      </c>
      <c r="G559" s="7" t="s">
        <v>1585</v>
      </c>
      <c r="H559" s="7" t="s">
        <v>1586</v>
      </c>
      <c r="I559" s="7" t="s">
        <v>84</v>
      </c>
      <c r="J559" s="7" t="s">
        <v>85</v>
      </c>
      <c r="K559" s="8" t="n">
        <v>0</v>
      </c>
      <c r="L559" s="7"/>
      <c r="M559" s="8" t="n">
        <v>0</v>
      </c>
      <c r="N559" s="7" t="s">
        <v>1776</v>
      </c>
      <c r="O559" s="7" t="s">
        <v>1452</v>
      </c>
      <c r="P559" s="7" t="s">
        <v>155</v>
      </c>
      <c r="Q559" s="8" t="s">
        <v>1777</v>
      </c>
      <c r="R559" s="8" t="s">
        <v>1778</v>
      </c>
      <c r="S559" s="8" t="s">
        <v>325</v>
      </c>
      <c r="T559" s="8" t="s">
        <v>100</v>
      </c>
      <c r="U559" s="7" t="s">
        <v>87</v>
      </c>
      <c r="V559" s="7" t="s">
        <v>92</v>
      </c>
      <c r="W559" s="7"/>
      <c r="X559" s="7"/>
      <c r="Y559" s="7" t="s">
        <v>125</v>
      </c>
      <c r="Z559" s="8" t="s">
        <v>87</v>
      </c>
      <c r="AA559" s="7"/>
      <c r="AB559" s="7"/>
      <c r="AC559" s="7"/>
      <c r="AD559" s="7"/>
      <c r="AE559" s="8"/>
      <c r="AF559" s="9" t="s">
        <v>1497</v>
      </c>
      <c r="AG559" s="9" t="s">
        <v>1133</v>
      </c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 t="s">
        <v>98</v>
      </c>
      <c r="AT559" s="7" t="s">
        <v>98</v>
      </c>
      <c r="AU559" s="7" t="s">
        <v>98</v>
      </c>
      <c r="AV559" s="7" t="s">
        <v>98</v>
      </c>
      <c r="AW559" s="7" t="s">
        <v>98</v>
      </c>
      <c r="AX559" s="7" t="s">
        <v>98</v>
      </c>
      <c r="AY559" s="7" t="s">
        <v>98</v>
      </c>
      <c r="AZ559" s="7" t="s">
        <v>98</v>
      </c>
      <c r="BA559" s="7" t="s">
        <v>98</v>
      </c>
      <c r="BB559" s="7" t="s">
        <v>98</v>
      </c>
      <c r="BC559" s="7" t="s">
        <v>98</v>
      </c>
      <c r="BD559" s="7" t="s">
        <v>98</v>
      </c>
      <c r="BE559" s="7" t="s">
        <v>98</v>
      </c>
      <c r="BF559" s="7" t="s">
        <v>98</v>
      </c>
      <c r="BG559" s="7" t="s">
        <v>98</v>
      </c>
      <c r="BH559" s="7" t="s">
        <v>98</v>
      </c>
      <c r="BI559" s="7" t="s">
        <v>98</v>
      </c>
      <c r="BJ559" s="7" t="s">
        <v>98</v>
      </c>
      <c r="BK559" s="7" t="s">
        <v>98</v>
      </c>
      <c r="BL559" s="7" t="s">
        <v>98</v>
      </c>
      <c r="BM559" s="7" t="s">
        <v>97</v>
      </c>
      <c r="BN559" s="7" t="s">
        <v>97</v>
      </c>
      <c r="BO559" s="7" t="s">
        <v>98</v>
      </c>
      <c r="BP559" s="7" t="s">
        <v>98</v>
      </c>
      <c r="BQ559" s="7" t="s">
        <v>98</v>
      </c>
      <c r="BR559" s="7" t="n">
        <v>35</v>
      </c>
      <c r="BS559" s="7" t="n">
        <v>35</v>
      </c>
      <c r="BT559" s="7" t="n">
        <v>35</v>
      </c>
      <c r="BU559" s="7" t="n">
        <v>35</v>
      </c>
      <c r="BV559" s="7" t="s">
        <v>98</v>
      </c>
      <c r="BW559" s="7" t="s">
        <v>98</v>
      </c>
      <c r="BX559" s="7" t="s">
        <v>98</v>
      </c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6" t="n">
        <f aca="false">SUMIF($AH559:$CH559,35,Base!$B$5:$BB$5)*7*$Z559</f>
        <v>140</v>
      </c>
      <c r="CJ559" s="6" t="n">
        <f aca="false">SUMIF($AH559:$CH559,"PR",Base!$B$5:$BB$5)*7*$Z559</f>
        <v>875</v>
      </c>
      <c r="CK559" s="6"/>
      <c r="CL559" s="6"/>
    </row>
    <row r="560" customFormat="false" ht="13.8" hidden="false" customHeight="false" outlineLevel="0" collapsed="false">
      <c r="A560" s="7" t="s">
        <v>77</v>
      </c>
      <c r="B560" s="7" t="s">
        <v>1382</v>
      </c>
      <c r="C560" s="7" t="s">
        <v>1627</v>
      </c>
      <c r="D560" s="7" t="s">
        <v>1779</v>
      </c>
      <c r="E560" s="7" t="s">
        <v>1780</v>
      </c>
      <c r="F560" s="7" t="s">
        <v>17</v>
      </c>
      <c r="G560" s="7" t="s">
        <v>1738</v>
      </c>
      <c r="H560" s="7" t="s">
        <v>1739</v>
      </c>
      <c r="I560" s="7" t="s">
        <v>84</v>
      </c>
      <c r="J560" s="7" t="s">
        <v>85</v>
      </c>
      <c r="K560" s="8" t="n">
        <v>0</v>
      </c>
      <c r="L560" s="7"/>
      <c r="M560" s="8" t="n">
        <v>0</v>
      </c>
      <c r="N560" s="7" t="s">
        <v>1781</v>
      </c>
      <c r="O560" s="7" t="s">
        <v>1741</v>
      </c>
      <c r="P560" s="7" t="s">
        <v>113</v>
      </c>
      <c r="Q560" s="8" t="s">
        <v>1782</v>
      </c>
      <c r="R560" s="8" t="s">
        <v>1783</v>
      </c>
      <c r="S560" s="8" t="s">
        <v>1784</v>
      </c>
      <c r="T560" s="8" t="s">
        <v>100</v>
      </c>
      <c r="U560" s="7" t="s">
        <v>87</v>
      </c>
      <c r="V560" s="7" t="s">
        <v>92</v>
      </c>
      <c r="W560" s="7"/>
      <c r="X560" s="7"/>
      <c r="Y560" s="7" t="s">
        <v>93</v>
      </c>
      <c r="Z560" s="8" t="s">
        <v>87</v>
      </c>
      <c r="AA560" s="7"/>
      <c r="AB560" s="7"/>
      <c r="AC560" s="7"/>
      <c r="AD560" s="7"/>
      <c r="AE560" s="8"/>
      <c r="AF560" s="9" t="s">
        <v>1633</v>
      </c>
      <c r="AG560" s="9" t="s">
        <v>1785</v>
      </c>
      <c r="AH560" s="7" t="s">
        <v>98</v>
      </c>
      <c r="AI560" s="7" t="s">
        <v>98</v>
      </c>
      <c r="AJ560" s="7" t="s">
        <v>98</v>
      </c>
      <c r="AK560" s="7" t="s">
        <v>98</v>
      </c>
      <c r="AL560" s="7" t="s">
        <v>98</v>
      </c>
      <c r="AM560" s="7" t="n">
        <v>35</v>
      </c>
      <c r="AN560" s="7" t="n">
        <v>35</v>
      </c>
      <c r="AO560" s="7" t="n">
        <v>35</v>
      </c>
      <c r="AP560" s="7" t="n">
        <v>35</v>
      </c>
      <c r="AQ560" s="7" t="s">
        <v>98</v>
      </c>
      <c r="AR560" s="7" t="s">
        <v>98</v>
      </c>
      <c r="AS560" s="7" t="s">
        <v>98</v>
      </c>
      <c r="AT560" s="7" t="s">
        <v>98</v>
      </c>
      <c r="AU560" s="7" t="s">
        <v>98</v>
      </c>
      <c r="AV560" s="7" t="s">
        <v>98</v>
      </c>
      <c r="AW560" s="7" t="n">
        <v>35</v>
      </c>
      <c r="AX560" s="7" t="n">
        <v>35</v>
      </c>
      <c r="AY560" s="7" t="n">
        <v>35</v>
      </c>
      <c r="AZ560" s="7" t="n">
        <v>35</v>
      </c>
      <c r="BA560" s="7" t="n">
        <v>35</v>
      </c>
      <c r="BB560" s="7" t="s">
        <v>98</v>
      </c>
      <c r="BC560" s="7" t="s">
        <v>98</v>
      </c>
      <c r="BD560" s="7" t="s">
        <v>98</v>
      </c>
      <c r="BE560" s="7" t="s">
        <v>98</v>
      </c>
      <c r="BF560" s="7" t="s">
        <v>98</v>
      </c>
      <c r="BG560" s="7" t="s">
        <v>98</v>
      </c>
      <c r="BH560" s="7" t="n">
        <v>35</v>
      </c>
      <c r="BI560" s="7" t="n">
        <v>35</v>
      </c>
      <c r="BJ560" s="7" t="n">
        <v>35</v>
      </c>
      <c r="BK560" s="7" t="n">
        <v>35</v>
      </c>
      <c r="BL560" s="7" t="s">
        <v>98</v>
      </c>
      <c r="BM560" s="7" t="s">
        <v>97</v>
      </c>
      <c r="BN560" s="7" t="s">
        <v>97</v>
      </c>
      <c r="BO560" s="7" t="s">
        <v>98</v>
      </c>
      <c r="BP560" s="7" t="s">
        <v>98</v>
      </c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6" t="n">
        <f aca="false">SUMIF($AH560:$CH560,35,Base!$B$5:$BB$5)*7*$Z560</f>
        <v>434</v>
      </c>
      <c r="CJ560" s="6" t="n">
        <f aca="false">SUMIF($AH560:$CH560,"PR",Base!$B$5:$BB$5)*7*$Z560</f>
        <v>679</v>
      </c>
      <c r="CK560" s="6"/>
      <c r="CL560" s="6"/>
    </row>
    <row r="561" customFormat="false" ht="13.8" hidden="false" customHeight="false" outlineLevel="0" collapsed="false">
      <c r="A561" s="7" t="s">
        <v>77</v>
      </c>
      <c r="B561" s="7" t="s">
        <v>1382</v>
      </c>
      <c r="C561" s="7" t="s">
        <v>1627</v>
      </c>
      <c r="D561" s="7" t="s">
        <v>1786</v>
      </c>
      <c r="E561" s="7" t="s">
        <v>1787</v>
      </c>
      <c r="F561" s="7" t="s">
        <v>17</v>
      </c>
      <c r="G561" s="7" t="s">
        <v>1747</v>
      </c>
      <c r="H561" s="7" t="s">
        <v>1788</v>
      </c>
      <c r="I561" s="7" t="s">
        <v>84</v>
      </c>
      <c r="J561" s="7" t="s">
        <v>85</v>
      </c>
      <c r="K561" s="8" t="n">
        <v>0</v>
      </c>
      <c r="L561" s="7"/>
      <c r="M561" s="8" t="n">
        <v>0</v>
      </c>
      <c r="N561" s="7" t="s">
        <v>1789</v>
      </c>
      <c r="O561" s="7" t="s">
        <v>1749</v>
      </c>
      <c r="P561" s="7" t="s">
        <v>178</v>
      </c>
      <c r="Q561" s="8" t="s">
        <v>1360</v>
      </c>
      <c r="R561" s="8" t="s">
        <v>1790</v>
      </c>
      <c r="S561" s="8" t="s">
        <v>1791</v>
      </c>
      <c r="T561" s="8" t="s">
        <v>242</v>
      </c>
      <c r="U561" s="7" t="s">
        <v>87</v>
      </c>
      <c r="V561" s="7" t="s">
        <v>92</v>
      </c>
      <c r="W561" s="7"/>
      <c r="X561" s="7"/>
      <c r="Y561" s="7" t="s">
        <v>93</v>
      </c>
      <c r="Z561" s="8" t="s">
        <v>87</v>
      </c>
      <c r="AA561" s="7"/>
      <c r="AB561" s="7"/>
      <c r="AC561" s="7"/>
      <c r="AD561" s="7"/>
      <c r="AE561" s="8"/>
      <c r="AF561" s="9" t="s">
        <v>1633</v>
      </c>
      <c r="AG561" s="9" t="s">
        <v>1792</v>
      </c>
      <c r="AH561" s="7" t="s">
        <v>98</v>
      </c>
      <c r="AI561" s="7" t="s">
        <v>98</v>
      </c>
      <c r="AJ561" s="7" t="n">
        <v>35</v>
      </c>
      <c r="AK561" s="7" t="n">
        <v>35</v>
      </c>
      <c r="AL561" s="7" t="n">
        <v>35</v>
      </c>
      <c r="AM561" s="7" t="n">
        <v>35</v>
      </c>
      <c r="AN561" s="7" t="n">
        <v>35</v>
      </c>
      <c r="AO561" s="7" t="s">
        <v>98</v>
      </c>
      <c r="AP561" s="7" t="s">
        <v>98</v>
      </c>
      <c r="AQ561" s="7" t="s">
        <v>98</v>
      </c>
      <c r="AR561" s="7" t="s">
        <v>98</v>
      </c>
      <c r="AS561" s="7" t="s">
        <v>98</v>
      </c>
      <c r="AT561" s="7" t="s">
        <v>98</v>
      </c>
      <c r="AU561" s="7" t="s">
        <v>98</v>
      </c>
      <c r="AV561" s="7" t="s">
        <v>98</v>
      </c>
      <c r="AW561" s="7" t="s">
        <v>98</v>
      </c>
      <c r="AX561" s="7" t="n">
        <v>35</v>
      </c>
      <c r="AY561" s="7" t="n">
        <v>35</v>
      </c>
      <c r="AZ561" s="7" t="n">
        <v>35</v>
      </c>
      <c r="BA561" s="7" t="n">
        <v>35</v>
      </c>
      <c r="BB561" s="7" t="n">
        <v>35</v>
      </c>
      <c r="BC561" s="7" t="n">
        <v>35</v>
      </c>
      <c r="BD561" s="7" t="s">
        <v>98</v>
      </c>
      <c r="BE561" s="7" t="s">
        <v>98</v>
      </c>
      <c r="BF561" s="7" t="s">
        <v>98</v>
      </c>
      <c r="BG561" s="7"/>
      <c r="BH561" s="7"/>
      <c r="BI561" s="7"/>
      <c r="BJ561" s="7"/>
      <c r="BK561" s="7"/>
      <c r="BL561" s="7"/>
      <c r="BM561" s="7" t="s">
        <v>97</v>
      </c>
      <c r="BN561" s="7" t="s">
        <v>97</v>
      </c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6" t="n">
        <f aca="false">SUMIF($AH561:$CH561,35,Base!$B$5:$BB$5)*7*$Z561</f>
        <v>357</v>
      </c>
      <c r="CJ561" s="6" t="n">
        <f aca="false">SUMIF($AH561:$CH561,"PR",Base!$B$5:$BB$5)*7*$Z561</f>
        <v>476</v>
      </c>
      <c r="CK561" s="6"/>
      <c r="CL561" s="6"/>
    </row>
    <row r="562" customFormat="false" ht="13.8" hidden="false" customHeight="false" outlineLevel="0" collapsed="false">
      <c r="A562" s="7" t="s">
        <v>77</v>
      </c>
      <c r="B562" s="7" t="s">
        <v>1382</v>
      </c>
      <c r="C562" s="7" t="s">
        <v>1383</v>
      </c>
      <c r="D562" s="7" t="s">
        <v>1793</v>
      </c>
      <c r="E562" s="7" t="s">
        <v>1794</v>
      </c>
      <c r="F562" s="7" t="s">
        <v>17</v>
      </c>
      <c r="G562" s="7" t="s">
        <v>1566</v>
      </c>
      <c r="H562" s="7" t="s">
        <v>1567</v>
      </c>
      <c r="I562" s="7" t="s">
        <v>84</v>
      </c>
      <c r="J562" s="7" t="s">
        <v>85</v>
      </c>
      <c r="K562" s="8" t="n">
        <v>0</v>
      </c>
      <c r="L562" s="7"/>
      <c r="M562" s="8" t="n">
        <v>0</v>
      </c>
      <c r="N562" s="7" t="s">
        <v>1795</v>
      </c>
      <c r="O562" s="7" t="s">
        <v>1461</v>
      </c>
      <c r="P562" s="7" t="s">
        <v>124</v>
      </c>
      <c r="Q562" s="8" t="s">
        <v>1535</v>
      </c>
      <c r="R562" s="8" t="s">
        <v>1796</v>
      </c>
      <c r="S562" s="8" t="s">
        <v>756</v>
      </c>
      <c r="T562" s="8" t="s">
        <v>77</v>
      </c>
      <c r="U562" s="7" t="s">
        <v>87</v>
      </c>
      <c r="V562" s="7" t="s">
        <v>92</v>
      </c>
      <c r="W562" s="7"/>
      <c r="X562" s="7"/>
      <c r="Y562" s="7" t="s">
        <v>125</v>
      </c>
      <c r="Z562" s="8" t="s">
        <v>155</v>
      </c>
      <c r="AA562" s="7"/>
      <c r="AB562" s="7"/>
      <c r="AC562" s="7"/>
      <c r="AD562" s="7"/>
      <c r="AE562" s="8"/>
      <c r="AF562" s="9" t="s">
        <v>1709</v>
      </c>
      <c r="AG562" s="9" t="s">
        <v>1797</v>
      </c>
      <c r="AH562" s="7" t="s">
        <v>98</v>
      </c>
      <c r="AI562" s="7" t="s">
        <v>98</v>
      </c>
      <c r="AJ562" s="7" t="s">
        <v>98</v>
      </c>
      <c r="AK562" s="7" t="s">
        <v>98</v>
      </c>
      <c r="AL562" s="7" t="s">
        <v>98</v>
      </c>
      <c r="AM562" s="7" t="s">
        <v>98</v>
      </c>
      <c r="AN562" s="7" t="s">
        <v>98</v>
      </c>
      <c r="AO562" s="7" t="s">
        <v>98</v>
      </c>
      <c r="AP562" s="7" t="s">
        <v>98</v>
      </c>
      <c r="AQ562" s="7" t="s">
        <v>98</v>
      </c>
      <c r="AR562" s="7" t="s">
        <v>98</v>
      </c>
      <c r="AS562" s="7" t="s">
        <v>98</v>
      </c>
      <c r="AT562" s="7" t="s">
        <v>98</v>
      </c>
      <c r="AU562" s="7" t="s">
        <v>98</v>
      </c>
      <c r="AV562" s="7" t="s">
        <v>98</v>
      </c>
      <c r="AW562" s="7" t="s">
        <v>98</v>
      </c>
      <c r="AX562" s="7" t="s">
        <v>98</v>
      </c>
      <c r="AY562" s="7" t="s">
        <v>98</v>
      </c>
      <c r="AZ562" s="7" t="s">
        <v>98</v>
      </c>
      <c r="BA562" s="7" t="s">
        <v>98</v>
      </c>
      <c r="BB562" s="7" t="n">
        <v>35</v>
      </c>
      <c r="BC562" s="7" t="n">
        <v>35</v>
      </c>
      <c r="BD562" s="7" t="n">
        <v>35</v>
      </c>
      <c r="BE562" s="7" t="n">
        <v>35</v>
      </c>
      <c r="BF562" s="7" t="n">
        <v>35</v>
      </c>
      <c r="BG562" s="7" t="n">
        <v>35</v>
      </c>
      <c r="BH562" s="7" t="s">
        <v>98</v>
      </c>
      <c r="BI562" s="7" t="s">
        <v>98</v>
      </c>
      <c r="BJ562" s="7" t="s">
        <v>98</v>
      </c>
      <c r="BK562" s="7"/>
      <c r="BL562" s="7"/>
      <c r="BM562" s="7" t="s">
        <v>97</v>
      </c>
      <c r="BN562" s="7" t="s">
        <v>97</v>
      </c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6" t="n">
        <f aca="false">SUMIF($AH562:$CH562,35,Base!$B$5:$BB$5)*7*$Z562</f>
        <v>588</v>
      </c>
      <c r="CJ562" s="6" t="n">
        <f aca="false">SUMIF($AH562:$CH562,"PR",Base!$B$5:$BB$5)*7*$Z562</f>
        <v>2331</v>
      </c>
      <c r="CK562" s="6"/>
      <c r="CL562" s="6"/>
    </row>
    <row r="563" customFormat="false" ht="13.8" hidden="false" customHeight="false" outlineLevel="0" collapsed="false">
      <c r="A563" s="7" t="s">
        <v>77</v>
      </c>
      <c r="B563" s="7" t="s">
        <v>1382</v>
      </c>
      <c r="C563" s="7" t="s">
        <v>1383</v>
      </c>
      <c r="D563" s="7" t="s">
        <v>1793</v>
      </c>
      <c r="E563" s="7" t="s">
        <v>1794</v>
      </c>
      <c r="F563" s="7" t="s">
        <v>17</v>
      </c>
      <c r="G563" s="7" t="s">
        <v>1566</v>
      </c>
      <c r="H563" s="7" t="s">
        <v>1567</v>
      </c>
      <c r="I563" s="7" t="s">
        <v>84</v>
      </c>
      <c r="J563" s="7" t="s">
        <v>85</v>
      </c>
      <c r="K563" s="8" t="n">
        <v>0</v>
      </c>
      <c r="L563" s="7"/>
      <c r="M563" s="8" t="n">
        <v>0</v>
      </c>
      <c r="N563" s="7" t="s">
        <v>1795</v>
      </c>
      <c r="O563" s="7" t="s">
        <v>1461</v>
      </c>
      <c r="P563" s="7" t="s">
        <v>124</v>
      </c>
      <c r="Q563" s="8" t="s">
        <v>1535</v>
      </c>
      <c r="R563" s="8" t="s">
        <v>1796</v>
      </c>
      <c r="S563" s="8" t="s">
        <v>756</v>
      </c>
      <c r="T563" s="8" t="s">
        <v>77</v>
      </c>
      <c r="U563" s="7" t="s">
        <v>87</v>
      </c>
      <c r="V563" s="7" t="s">
        <v>92</v>
      </c>
      <c r="W563" s="7"/>
      <c r="X563" s="7"/>
      <c r="Y563" s="7" t="s">
        <v>93</v>
      </c>
      <c r="Z563" s="8" t="s">
        <v>168</v>
      </c>
      <c r="AA563" s="7"/>
      <c r="AB563" s="7"/>
      <c r="AC563" s="7"/>
      <c r="AD563" s="7"/>
      <c r="AE563" s="8"/>
      <c r="AF563" s="9" t="s">
        <v>1709</v>
      </c>
      <c r="AG563" s="9" t="s">
        <v>1797</v>
      </c>
      <c r="AH563" s="7" t="s">
        <v>98</v>
      </c>
      <c r="AI563" s="7" t="s">
        <v>98</v>
      </c>
      <c r="AJ563" s="7" t="s">
        <v>98</v>
      </c>
      <c r="AK563" s="7" t="s">
        <v>98</v>
      </c>
      <c r="AL563" s="7" t="s">
        <v>98</v>
      </c>
      <c r="AM563" s="7" t="s">
        <v>98</v>
      </c>
      <c r="AN563" s="7" t="s">
        <v>98</v>
      </c>
      <c r="AO563" s="7" t="s">
        <v>98</v>
      </c>
      <c r="AP563" s="7" t="s">
        <v>98</v>
      </c>
      <c r="AQ563" s="7" t="s">
        <v>98</v>
      </c>
      <c r="AR563" s="7" t="s">
        <v>98</v>
      </c>
      <c r="AS563" s="7" t="s">
        <v>98</v>
      </c>
      <c r="AT563" s="7" t="s">
        <v>98</v>
      </c>
      <c r="AU563" s="7" t="s">
        <v>98</v>
      </c>
      <c r="AV563" s="7" t="s">
        <v>98</v>
      </c>
      <c r="AW563" s="7" t="s">
        <v>98</v>
      </c>
      <c r="AX563" s="7" t="s">
        <v>98</v>
      </c>
      <c r="AY563" s="7" t="s">
        <v>98</v>
      </c>
      <c r="AZ563" s="7" t="s">
        <v>98</v>
      </c>
      <c r="BA563" s="7" t="s">
        <v>98</v>
      </c>
      <c r="BB563" s="7" t="n">
        <v>35</v>
      </c>
      <c r="BC563" s="7" t="n">
        <v>35</v>
      </c>
      <c r="BD563" s="7" t="n">
        <v>35</v>
      </c>
      <c r="BE563" s="7" t="n">
        <v>35</v>
      </c>
      <c r="BF563" s="7" t="n">
        <v>35</v>
      </c>
      <c r="BG563" s="7" t="n">
        <v>35</v>
      </c>
      <c r="BH563" s="7" t="s">
        <v>98</v>
      </c>
      <c r="BI563" s="7" t="s">
        <v>98</v>
      </c>
      <c r="BJ563" s="7" t="s">
        <v>98</v>
      </c>
      <c r="BK563" s="7"/>
      <c r="BL563" s="7"/>
      <c r="BM563" s="7" t="s">
        <v>97</v>
      </c>
      <c r="BN563" s="7" t="s">
        <v>97</v>
      </c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6" t="n">
        <f aca="false">SUMIF($AH563:$CH563,35,Base!$B$5:$BB$5)*7*$Z563</f>
        <v>1764</v>
      </c>
      <c r="CJ563" s="6" t="n">
        <f aca="false">SUMIF($AH563:$CH563,"PR",Base!$B$5:$BB$5)*7*$Z563</f>
        <v>6993</v>
      </c>
      <c r="CK563" s="6"/>
      <c r="CL563" s="6"/>
    </row>
    <row r="564" customFormat="false" ht="13.8" hidden="false" customHeight="false" outlineLevel="0" collapsed="false">
      <c r="A564" s="7" t="s">
        <v>77</v>
      </c>
      <c r="B564" s="7" t="s">
        <v>1382</v>
      </c>
      <c r="C564" s="7" t="s">
        <v>1383</v>
      </c>
      <c r="D564" s="7" t="s">
        <v>1793</v>
      </c>
      <c r="E564" s="7" t="s">
        <v>1794</v>
      </c>
      <c r="F564" s="7" t="s">
        <v>17</v>
      </c>
      <c r="G564" s="7" t="s">
        <v>1566</v>
      </c>
      <c r="H564" s="7" t="s">
        <v>1567</v>
      </c>
      <c r="I564" s="7" t="s">
        <v>84</v>
      </c>
      <c r="J564" s="7" t="s">
        <v>85</v>
      </c>
      <c r="K564" s="8" t="n">
        <v>0</v>
      </c>
      <c r="L564" s="7"/>
      <c r="M564" s="8" t="n">
        <v>0</v>
      </c>
      <c r="N564" s="7" t="s">
        <v>1795</v>
      </c>
      <c r="O564" s="7" t="s">
        <v>1461</v>
      </c>
      <c r="P564" s="7" t="s">
        <v>124</v>
      </c>
      <c r="Q564" s="8" t="s">
        <v>1535</v>
      </c>
      <c r="R564" s="8" t="s">
        <v>1796</v>
      </c>
      <c r="S564" s="8" t="s">
        <v>756</v>
      </c>
      <c r="T564" s="8" t="s">
        <v>77</v>
      </c>
      <c r="U564" s="7" t="s">
        <v>87</v>
      </c>
      <c r="V564" s="7" t="s">
        <v>92</v>
      </c>
      <c r="W564" s="7"/>
      <c r="X564" s="7"/>
      <c r="Y564" s="7" t="s">
        <v>430</v>
      </c>
      <c r="Z564" s="8" t="s">
        <v>87</v>
      </c>
      <c r="AA564" s="7"/>
      <c r="AB564" s="7"/>
      <c r="AC564" s="7"/>
      <c r="AD564" s="7"/>
      <c r="AE564" s="8"/>
      <c r="AF564" s="9" t="s">
        <v>1709</v>
      </c>
      <c r="AG564" s="9" t="s">
        <v>1797</v>
      </c>
      <c r="AH564" s="7" t="s">
        <v>98</v>
      </c>
      <c r="AI564" s="7" t="s">
        <v>98</v>
      </c>
      <c r="AJ564" s="7" t="s">
        <v>98</v>
      </c>
      <c r="AK564" s="7" t="s">
        <v>98</v>
      </c>
      <c r="AL564" s="7" t="s">
        <v>98</v>
      </c>
      <c r="AM564" s="7" t="s">
        <v>98</v>
      </c>
      <c r="AN564" s="7" t="s">
        <v>98</v>
      </c>
      <c r="AO564" s="7" t="s">
        <v>98</v>
      </c>
      <c r="AP564" s="7" t="s">
        <v>98</v>
      </c>
      <c r="AQ564" s="7" t="s">
        <v>98</v>
      </c>
      <c r="AR564" s="7" t="s">
        <v>98</v>
      </c>
      <c r="AS564" s="7" t="s">
        <v>98</v>
      </c>
      <c r="AT564" s="7" t="s">
        <v>98</v>
      </c>
      <c r="AU564" s="7" t="s">
        <v>98</v>
      </c>
      <c r="AV564" s="7" t="s">
        <v>98</v>
      </c>
      <c r="AW564" s="7" t="s">
        <v>98</v>
      </c>
      <c r="AX564" s="7" t="s">
        <v>98</v>
      </c>
      <c r="AY564" s="7" t="s">
        <v>98</v>
      </c>
      <c r="AZ564" s="7" t="s">
        <v>98</v>
      </c>
      <c r="BA564" s="7" t="s">
        <v>98</v>
      </c>
      <c r="BB564" s="7" t="n">
        <v>35</v>
      </c>
      <c r="BC564" s="7" t="n">
        <v>35</v>
      </c>
      <c r="BD564" s="7" t="n">
        <v>35</v>
      </c>
      <c r="BE564" s="7" t="n">
        <v>35</v>
      </c>
      <c r="BF564" s="7" t="n">
        <v>35</v>
      </c>
      <c r="BG564" s="7" t="n">
        <v>35</v>
      </c>
      <c r="BH564" s="7" t="s">
        <v>98</v>
      </c>
      <c r="BI564" s="7" t="s">
        <v>98</v>
      </c>
      <c r="BJ564" s="7" t="s">
        <v>98</v>
      </c>
      <c r="BK564" s="7"/>
      <c r="BL564" s="7"/>
      <c r="BM564" s="7" t="s">
        <v>97</v>
      </c>
      <c r="BN564" s="7" t="s">
        <v>97</v>
      </c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6" t="n">
        <f aca="false">SUMIF($AH564:$CH564,35,Base!$B$5:$BB$5)*7*$Z564</f>
        <v>196</v>
      </c>
      <c r="CJ564" s="6" t="n">
        <f aca="false">SUMIF($AH564:$CH564,"PR",Base!$B$5:$BB$5)*7*$Z564</f>
        <v>777</v>
      </c>
      <c r="CK564" s="6"/>
      <c r="CL564" s="6"/>
    </row>
    <row r="565" customFormat="false" ht="13.8" hidden="false" customHeight="false" outlineLevel="0" collapsed="false">
      <c r="A565" s="7" t="s">
        <v>77</v>
      </c>
      <c r="B565" s="7" t="s">
        <v>1382</v>
      </c>
      <c r="C565" s="7" t="s">
        <v>1383</v>
      </c>
      <c r="D565" s="7" t="s">
        <v>1793</v>
      </c>
      <c r="E565" s="7" t="s">
        <v>1794</v>
      </c>
      <c r="F565" s="7" t="s">
        <v>17</v>
      </c>
      <c r="G565" s="7" t="s">
        <v>1566</v>
      </c>
      <c r="H565" s="7" t="s">
        <v>1567</v>
      </c>
      <c r="I565" s="7" t="s">
        <v>84</v>
      </c>
      <c r="J565" s="7" t="s">
        <v>85</v>
      </c>
      <c r="K565" s="8" t="n">
        <v>0</v>
      </c>
      <c r="L565" s="7"/>
      <c r="M565" s="8" t="n">
        <v>0</v>
      </c>
      <c r="N565" s="7" t="s">
        <v>1795</v>
      </c>
      <c r="O565" s="7" t="s">
        <v>1461</v>
      </c>
      <c r="P565" s="7" t="s">
        <v>124</v>
      </c>
      <c r="Q565" s="8" t="s">
        <v>1535</v>
      </c>
      <c r="R565" s="8" t="s">
        <v>1796</v>
      </c>
      <c r="S565" s="8" t="s">
        <v>756</v>
      </c>
      <c r="T565" s="8" t="s">
        <v>77</v>
      </c>
      <c r="U565" s="7" t="s">
        <v>87</v>
      </c>
      <c r="V565" s="7" t="s">
        <v>92</v>
      </c>
      <c r="W565" s="7"/>
      <c r="X565" s="7"/>
      <c r="Y565" s="7" t="s">
        <v>102</v>
      </c>
      <c r="Z565" s="8" t="s">
        <v>87</v>
      </c>
      <c r="AA565" s="7"/>
      <c r="AB565" s="7"/>
      <c r="AC565" s="7"/>
      <c r="AD565" s="7"/>
      <c r="AE565" s="8"/>
      <c r="AF565" s="9" t="s">
        <v>1709</v>
      </c>
      <c r="AG565" s="9" t="s">
        <v>1797</v>
      </c>
      <c r="AH565" s="7" t="s">
        <v>98</v>
      </c>
      <c r="AI565" s="7" t="s">
        <v>98</v>
      </c>
      <c r="AJ565" s="7" t="s">
        <v>98</v>
      </c>
      <c r="AK565" s="7" t="s">
        <v>98</v>
      </c>
      <c r="AL565" s="7" t="s">
        <v>98</v>
      </c>
      <c r="AM565" s="7" t="s">
        <v>98</v>
      </c>
      <c r="AN565" s="7" t="s">
        <v>98</v>
      </c>
      <c r="AO565" s="7" t="s">
        <v>98</v>
      </c>
      <c r="AP565" s="7" t="s">
        <v>98</v>
      </c>
      <c r="AQ565" s="7" t="s">
        <v>98</v>
      </c>
      <c r="AR565" s="7" t="s">
        <v>98</v>
      </c>
      <c r="AS565" s="7" t="s">
        <v>98</v>
      </c>
      <c r="AT565" s="7" t="s">
        <v>98</v>
      </c>
      <c r="AU565" s="7" t="s">
        <v>98</v>
      </c>
      <c r="AV565" s="7" t="s">
        <v>98</v>
      </c>
      <c r="AW565" s="7" t="s">
        <v>98</v>
      </c>
      <c r="AX565" s="7" t="s">
        <v>98</v>
      </c>
      <c r="AY565" s="7" t="s">
        <v>98</v>
      </c>
      <c r="AZ565" s="7" t="s">
        <v>98</v>
      </c>
      <c r="BA565" s="7" t="s">
        <v>98</v>
      </c>
      <c r="BB565" s="7" t="n">
        <v>35</v>
      </c>
      <c r="BC565" s="7" t="n">
        <v>35</v>
      </c>
      <c r="BD565" s="7" t="n">
        <v>35</v>
      </c>
      <c r="BE565" s="7" t="n">
        <v>35</v>
      </c>
      <c r="BF565" s="7" t="n">
        <v>35</v>
      </c>
      <c r="BG565" s="7" t="n">
        <v>35</v>
      </c>
      <c r="BH565" s="7" t="s">
        <v>98</v>
      </c>
      <c r="BI565" s="7" t="s">
        <v>98</v>
      </c>
      <c r="BJ565" s="7" t="s">
        <v>98</v>
      </c>
      <c r="BK565" s="7"/>
      <c r="BL565" s="7"/>
      <c r="BM565" s="7" t="s">
        <v>97</v>
      </c>
      <c r="BN565" s="7" t="s">
        <v>97</v>
      </c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6" t="n">
        <f aca="false">SUMIF($AH565:$CH565,35,Base!$B$5:$BB$5)*7*$Z565</f>
        <v>196</v>
      </c>
      <c r="CJ565" s="6" t="n">
        <f aca="false">SUMIF($AH565:$CH565,"PR",Base!$B$5:$BB$5)*7*$Z565</f>
        <v>777</v>
      </c>
      <c r="CK565" s="6"/>
      <c r="CL565" s="6"/>
    </row>
    <row r="566" customFormat="false" ht="13.8" hidden="false" customHeight="false" outlineLevel="0" collapsed="false">
      <c r="A566" s="7" t="s">
        <v>77</v>
      </c>
      <c r="B566" s="7" t="s">
        <v>1382</v>
      </c>
      <c r="C566" s="7" t="s">
        <v>1627</v>
      </c>
      <c r="D566" s="7" t="s">
        <v>1798</v>
      </c>
      <c r="E566" s="7" t="s">
        <v>1799</v>
      </c>
      <c r="F566" s="7" t="s">
        <v>17</v>
      </c>
      <c r="G566" s="7" t="s">
        <v>1800</v>
      </c>
      <c r="H566" s="7" t="s">
        <v>1801</v>
      </c>
      <c r="I566" s="7" t="s">
        <v>84</v>
      </c>
      <c r="J566" s="7" t="s">
        <v>85</v>
      </c>
      <c r="K566" s="8" t="n">
        <v>0</v>
      </c>
      <c r="L566" s="7"/>
      <c r="M566" s="8" t="n">
        <v>0</v>
      </c>
      <c r="N566" s="7" t="s">
        <v>1802</v>
      </c>
      <c r="O566" s="7" t="s">
        <v>1803</v>
      </c>
      <c r="P566" s="7" t="s">
        <v>108</v>
      </c>
      <c r="Q566" s="8" t="s">
        <v>719</v>
      </c>
      <c r="R566" s="8" t="s">
        <v>1682</v>
      </c>
      <c r="S566" s="8" t="s">
        <v>533</v>
      </c>
      <c r="T566" s="8" t="s">
        <v>242</v>
      </c>
      <c r="U566" s="7" t="s">
        <v>87</v>
      </c>
      <c r="V566" s="7" t="s">
        <v>92</v>
      </c>
      <c r="W566" s="7"/>
      <c r="X566" s="7"/>
      <c r="Y566" s="7" t="s">
        <v>125</v>
      </c>
      <c r="Z566" s="8" t="s">
        <v>87</v>
      </c>
      <c r="AA566" s="7"/>
      <c r="AB566" s="7"/>
      <c r="AC566" s="7"/>
      <c r="AD566" s="7"/>
      <c r="AE566" s="8"/>
      <c r="AF566" s="9" t="s">
        <v>1633</v>
      </c>
      <c r="AG566" s="9" t="s">
        <v>1340</v>
      </c>
      <c r="AH566" s="7" t="s">
        <v>98</v>
      </c>
      <c r="AI566" s="7" t="s">
        <v>98</v>
      </c>
      <c r="AJ566" s="7" t="n">
        <v>35</v>
      </c>
      <c r="AK566" s="7" t="n">
        <v>35</v>
      </c>
      <c r="AL566" s="7" t="n">
        <v>35</v>
      </c>
      <c r="AM566" s="7" t="s">
        <v>98</v>
      </c>
      <c r="AN566" s="7" t="s">
        <v>98</v>
      </c>
      <c r="AO566" s="7" t="s">
        <v>98</v>
      </c>
      <c r="AP566" s="7" t="s">
        <v>98</v>
      </c>
      <c r="AQ566" s="7" t="n">
        <v>35</v>
      </c>
      <c r="AR566" s="7" t="n">
        <v>35</v>
      </c>
      <c r="AS566" s="7" t="n">
        <v>35</v>
      </c>
      <c r="AT566" s="7" t="n">
        <v>35</v>
      </c>
      <c r="AU566" s="7" t="s">
        <v>98</v>
      </c>
      <c r="AV566" s="7" t="s">
        <v>98</v>
      </c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 t="s">
        <v>97</v>
      </c>
      <c r="BN566" s="7" t="s">
        <v>97</v>
      </c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6" t="n">
        <f aca="false">SUMIF($AH566:$CH566,35,Base!$B$5:$BB$5)*7*$Z566</f>
        <v>245</v>
      </c>
      <c r="CJ566" s="6" t="n">
        <f aca="false">SUMIF($AH566:$CH566,"PR",Base!$B$5:$BB$5)*7*$Z566</f>
        <v>273</v>
      </c>
      <c r="CK566" s="6"/>
      <c r="CL566" s="6"/>
    </row>
    <row r="567" customFormat="false" ht="13.8" hidden="false" customHeight="false" outlineLevel="0" collapsed="false">
      <c r="A567" s="7" t="s">
        <v>77</v>
      </c>
      <c r="B567" s="7" t="s">
        <v>1382</v>
      </c>
      <c r="C567" s="7" t="s">
        <v>319</v>
      </c>
      <c r="D567" s="7" t="s">
        <v>1804</v>
      </c>
      <c r="E567" s="7" t="s">
        <v>1805</v>
      </c>
      <c r="F567" s="7" t="s">
        <v>17</v>
      </c>
      <c r="G567" s="7" t="s">
        <v>1758</v>
      </c>
      <c r="H567" s="7" t="s">
        <v>1759</v>
      </c>
      <c r="I567" s="7" t="s">
        <v>84</v>
      </c>
      <c r="J567" s="7" t="s">
        <v>85</v>
      </c>
      <c r="K567" s="8" t="n">
        <v>0</v>
      </c>
      <c r="L567" s="7"/>
      <c r="M567" s="8" t="n">
        <v>0</v>
      </c>
      <c r="N567" s="7" t="s">
        <v>1806</v>
      </c>
      <c r="O567" s="7" t="s">
        <v>1761</v>
      </c>
      <c r="P567" s="7" t="s">
        <v>124</v>
      </c>
      <c r="Q567" s="8" t="s">
        <v>1807</v>
      </c>
      <c r="R567" s="8" t="s">
        <v>1808</v>
      </c>
      <c r="S567" s="8" t="s">
        <v>1809</v>
      </c>
      <c r="T567" s="8" t="s">
        <v>242</v>
      </c>
      <c r="U567" s="7" t="s">
        <v>87</v>
      </c>
      <c r="V567" s="7" t="s">
        <v>92</v>
      </c>
      <c r="W567" s="7"/>
      <c r="X567" s="7"/>
      <c r="Y567" s="7" t="s">
        <v>93</v>
      </c>
      <c r="Z567" s="8" t="s">
        <v>94</v>
      </c>
      <c r="AA567" s="7"/>
      <c r="AB567" s="7"/>
      <c r="AC567" s="7"/>
      <c r="AD567" s="7"/>
      <c r="AE567" s="8"/>
      <c r="AF567" s="9" t="s">
        <v>1633</v>
      </c>
      <c r="AG567" s="9" t="s">
        <v>680</v>
      </c>
      <c r="AH567" s="7" t="s">
        <v>98</v>
      </c>
      <c r="AI567" s="7" t="s">
        <v>98</v>
      </c>
      <c r="AJ567" s="7" t="s">
        <v>98</v>
      </c>
      <c r="AK567" s="7" t="s">
        <v>98</v>
      </c>
      <c r="AL567" s="7" t="s">
        <v>98</v>
      </c>
      <c r="AM567" s="7" t="s">
        <v>98</v>
      </c>
      <c r="AN567" s="7" t="s">
        <v>98</v>
      </c>
      <c r="AO567" s="7" t="s">
        <v>98</v>
      </c>
      <c r="AP567" s="7" t="s">
        <v>98</v>
      </c>
      <c r="AQ567" s="7" t="s">
        <v>98</v>
      </c>
      <c r="AR567" s="7" t="s">
        <v>98</v>
      </c>
      <c r="AS567" s="7" t="s">
        <v>98</v>
      </c>
      <c r="AT567" s="7" t="s">
        <v>98</v>
      </c>
      <c r="AU567" s="7" t="s">
        <v>98</v>
      </c>
      <c r="AV567" s="7" t="s">
        <v>98</v>
      </c>
      <c r="AW567" s="7" t="s">
        <v>98</v>
      </c>
      <c r="AX567" s="7" t="s">
        <v>98</v>
      </c>
      <c r="AY567" s="7" t="s">
        <v>98</v>
      </c>
      <c r="AZ567" s="7" t="s">
        <v>98</v>
      </c>
      <c r="BA567" s="7" t="s">
        <v>98</v>
      </c>
      <c r="BB567" s="7" t="n">
        <v>35</v>
      </c>
      <c r="BC567" s="7" t="n">
        <v>35</v>
      </c>
      <c r="BD567" s="7" t="n">
        <v>35</v>
      </c>
      <c r="BE567" s="7" t="n">
        <v>35</v>
      </c>
      <c r="BF567" s="7" t="s">
        <v>98</v>
      </c>
      <c r="BG567" s="7" t="s">
        <v>98</v>
      </c>
      <c r="BH567" s="7" t="s">
        <v>98</v>
      </c>
      <c r="BI567" s="7"/>
      <c r="BJ567" s="7"/>
      <c r="BK567" s="7"/>
      <c r="BL567" s="7"/>
      <c r="BM567" s="7" t="s">
        <v>97</v>
      </c>
      <c r="BN567" s="7" t="s">
        <v>97</v>
      </c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6" t="n">
        <f aca="false">SUMIF($AH567:$CH567,35,Base!$B$5:$BB$5)*7*$Z567</f>
        <v>252</v>
      </c>
      <c r="CJ567" s="6" t="n">
        <f aca="false">SUMIF($AH567:$CH567,"PR",Base!$B$5:$BB$5)*7*$Z567</f>
        <v>1554</v>
      </c>
      <c r="CK567" s="6"/>
      <c r="CL567" s="6"/>
    </row>
    <row r="568" customFormat="false" ht="13.8" hidden="false" customHeight="false" outlineLevel="0" collapsed="false">
      <c r="A568" s="7" t="s">
        <v>77</v>
      </c>
      <c r="B568" s="7" t="s">
        <v>1382</v>
      </c>
      <c r="C568" s="7" t="s">
        <v>1383</v>
      </c>
      <c r="D568" s="7" t="s">
        <v>1810</v>
      </c>
      <c r="E568" s="7" t="s">
        <v>1811</v>
      </c>
      <c r="F568" s="7" t="s">
        <v>17</v>
      </c>
      <c r="G568" s="7" t="s">
        <v>1571</v>
      </c>
      <c r="H568" s="7" t="s">
        <v>1572</v>
      </c>
      <c r="I568" s="7" t="s">
        <v>84</v>
      </c>
      <c r="J568" s="7" t="s">
        <v>85</v>
      </c>
      <c r="K568" s="8" t="n">
        <v>0</v>
      </c>
      <c r="L568" s="7"/>
      <c r="M568" s="8" t="n">
        <v>0</v>
      </c>
      <c r="N568" s="7" t="s">
        <v>1812</v>
      </c>
      <c r="O568" s="7" t="s">
        <v>1470</v>
      </c>
      <c r="P568" s="7" t="s">
        <v>124</v>
      </c>
      <c r="Q568" s="8" t="s">
        <v>1569</v>
      </c>
      <c r="R568" s="8" t="s">
        <v>1813</v>
      </c>
      <c r="S568" s="8" t="s">
        <v>276</v>
      </c>
      <c r="T568" s="8" t="s">
        <v>896</v>
      </c>
      <c r="U568" s="7" t="s">
        <v>87</v>
      </c>
      <c r="V568" s="7" t="s">
        <v>92</v>
      </c>
      <c r="W568" s="7"/>
      <c r="X568" s="7"/>
      <c r="Y568" s="7" t="s">
        <v>125</v>
      </c>
      <c r="Z568" s="8" t="s">
        <v>127</v>
      </c>
      <c r="AA568" s="7"/>
      <c r="AB568" s="7"/>
      <c r="AC568" s="7"/>
      <c r="AD568" s="7"/>
      <c r="AE568" s="8"/>
      <c r="AF568" s="9" t="s">
        <v>1633</v>
      </c>
      <c r="AG568" s="9" t="s">
        <v>1224</v>
      </c>
      <c r="AH568" s="7" t="s">
        <v>98</v>
      </c>
      <c r="AI568" s="7" t="s">
        <v>98</v>
      </c>
      <c r="AJ568" s="7" t="s">
        <v>98</v>
      </c>
      <c r="AK568" s="7" t="s">
        <v>98</v>
      </c>
      <c r="AL568" s="7" t="s">
        <v>98</v>
      </c>
      <c r="AM568" s="7" t="s">
        <v>98</v>
      </c>
      <c r="AN568" s="7" t="s">
        <v>98</v>
      </c>
      <c r="AO568" s="7" t="s">
        <v>98</v>
      </c>
      <c r="AP568" s="7" t="s">
        <v>98</v>
      </c>
      <c r="AQ568" s="7" t="s">
        <v>98</v>
      </c>
      <c r="AR568" s="7" t="s">
        <v>98</v>
      </c>
      <c r="AS568" s="7" t="s">
        <v>98</v>
      </c>
      <c r="AT568" s="7" t="s">
        <v>98</v>
      </c>
      <c r="AU568" s="7" t="s">
        <v>98</v>
      </c>
      <c r="AV568" s="7" t="s">
        <v>98</v>
      </c>
      <c r="AW568" s="7" t="s">
        <v>98</v>
      </c>
      <c r="AX568" s="7" t="s">
        <v>98</v>
      </c>
      <c r="AY568" s="7" t="s">
        <v>98</v>
      </c>
      <c r="AZ568" s="7" t="s">
        <v>98</v>
      </c>
      <c r="BA568" s="7" t="n">
        <v>35</v>
      </c>
      <c r="BB568" s="7" t="n">
        <v>35</v>
      </c>
      <c r="BC568" s="7" t="n">
        <v>35</v>
      </c>
      <c r="BD568" s="7" t="n">
        <v>35</v>
      </c>
      <c r="BE568" s="7" t="s">
        <v>98</v>
      </c>
      <c r="BF568" s="7" t="s">
        <v>98</v>
      </c>
      <c r="BG568" s="7" t="s">
        <v>98</v>
      </c>
      <c r="BH568" s="7"/>
      <c r="BI568" s="7"/>
      <c r="BJ568" s="7"/>
      <c r="BK568" s="7"/>
      <c r="BL568" s="7"/>
      <c r="BM568" s="7" t="s">
        <v>97</v>
      </c>
      <c r="BN568" s="7" t="s">
        <v>97</v>
      </c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6" t="n">
        <f aca="false">SUMIF($AH568:$CH568,35,Base!$B$5:$BB$5)*7*$Z568</f>
        <v>532</v>
      </c>
      <c r="CJ568" s="6" t="n">
        <f aca="false">SUMIF($AH568:$CH568,"PR",Base!$B$5:$BB$5)*7*$Z568</f>
        <v>2940</v>
      </c>
      <c r="CK568" s="6"/>
      <c r="CL568" s="6"/>
    </row>
    <row r="569" customFormat="false" ht="13.8" hidden="false" customHeight="false" outlineLevel="0" collapsed="false">
      <c r="A569" s="7" t="s">
        <v>77</v>
      </c>
      <c r="B569" s="7" t="s">
        <v>1382</v>
      </c>
      <c r="C569" s="7" t="s">
        <v>1383</v>
      </c>
      <c r="D569" s="7" t="s">
        <v>1810</v>
      </c>
      <c r="E569" s="7" t="s">
        <v>1811</v>
      </c>
      <c r="F569" s="7" t="s">
        <v>17</v>
      </c>
      <c r="G569" s="7" t="s">
        <v>1571</v>
      </c>
      <c r="H569" s="7" t="s">
        <v>1572</v>
      </c>
      <c r="I569" s="7" t="s">
        <v>84</v>
      </c>
      <c r="J569" s="7" t="s">
        <v>85</v>
      </c>
      <c r="K569" s="8" t="n">
        <v>0</v>
      </c>
      <c r="L569" s="7"/>
      <c r="M569" s="8" t="n">
        <v>0</v>
      </c>
      <c r="N569" s="7" t="s">
        <v>1812</v>
      </c>
      <c r="O569" s="7" t="s">
        <v>1470</v>
      </c>
      <c r="P569" s="7" t="s">
        <v>124</v>
      </c>
      <c r="Q569" s="8" t="s">
        <v>1569</v>
      </c>
      <c r="R569" s="8" t="s">
        <v>1813</v>
      </c>
      <c r="S569" s="8" t="s">
        <v>276</v>
      </c>
      <c r="T569" s="8" t="s">
        <v>896</v>
      </c>
      <c r="U569" s="7" t="s">
        <v>87</v>
      </c>
      <c r="V569" s="7" t="s">
        <v>92</v>
      </c>
      <c r="W569" s="7"/>
      <c r="X569" s="7"/>
      <c r="Y569" s="7" t="s">
        <v>1182</v>
      </c>
      <c r="Z569" s="8" t="s">
        <v>94</v>
      </c>
      <c r="AA569" s="7"/>
      <c r="AB569" s="7"/>
      <c r="AC569" s="7"/>
      <c r="AD569" s="7"/>
      <c r="AE569" s="8"/>
      <c r="AF569" s="9" t="s">
        <v>1633</v>
      </c>
      <c r="AG569" s="9" t="s">
        <v>1224</v>
      </c>
      <c r="AH569" s="7" t="s">
        <v>98</v>
      </c>
      <c r="AI569" s="7" t="s">
        <v>98</v>
      </c>
      <c r="AJ569" s="7" t="s">
        <v>98</v>
      </c>
      <c r="AK569" s="7" t="s">
        <v>98</v>
      </c>
      <c r="AL569" s="7" t="s">
        <v>98</v>
      </c>
      <c r="AM569" s="7" t="s">
        <v>98</v>
      </c>
      <c r="AN569" s="7" t="s">
        <v>98</v>
      </c>
      <c r="AO569" s="7" t="s">
        <v>98</v>
      </c>
      <c r="AP569" s="7" t="s">
        <v>98</v>
      </c>
      <c r="AQ569" s="7" t="s">
        <v>98</v>
      </c>
      <c r="AR569" s="7" t="s">
        <v>98</v>
      </c>
      <c r="AS569" s="7" t="s">
        <v>98</v>
      </c>
      <c r="AT569" s="7" t="s">
        <v>98</v>
      </c>
      <c r="AU569" s="7" t="s">
        <v>98</v>
      </c>
      <c r="AV569" s="7" t="s">
        <v>98</v>
      </c>
      <c r="AW569" s="7" t="s">
        <v>98</v>
      </c>
      <c r="AX569" s="7" t="s">
        <v>98</v>
      </c>
      <c r="AY569" s="7" t="s">
        <v>98</v>
      </c>
      <c r="AZ569" s="7" t="s">
        <v>98</v>
      </c>
      <c r="BA569" s="7" t="n">
        <v>35</v>
      </c>
      <c r="BB569" s="7" t="n">
        <v>35</v>
      </c>
      <c r="BC569" s="7" t="n">
        <v>35</v>
      </c>
      <c r="BD569" s="7" t="n">
        <v>35</v>
      </c>
      <c r="BE569" s="7" t="s">
        <v>98</v>
      </c>
      <c r="BF569" s="7" t="s">
        <v>98</v>
      </c>
      <c r="BG569" s="7" t="s">
        <v>98</v>
      </c>
      <c r="BH569" s="7"/>
      <c r="BI569" s="7"/>
      <c r="BJ569" s="7"/>
      <c r="BK569" s="7"/>
      <c r="BL569" s="7"/>
      <c r="BM569" s="7" t="s">
        <v>97</v>
      </c>
      <c r="BN569" s="7" t="s">
        <v>97</v>
      </c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6" t="n">
        <f aca="false">SUMIF($AH569:$CH569,35,Base!$B$5:$BB$5)*7*$Z569</f>
        <v>266</v>
      </c>
      <c r="CJ569" s="6" t="n">
        <f aca="false">SUMIF($AH569:$CH569,"PR",Base!$B$5:$BB$5)*7*$Z569</f>
        <v>1470</v>
      </c>
      <c r="CK569" s="6"/>
      <c r="CL569" s="6"/>
    </row>
    <row r="570" customFormat="false" ht="13.8" hidden="false" customHeight="false" outlineLevel="0" collapsed="false">
      <c r="A570" s="7" t="s">
        <v>77</v>
      </c>
      <c r="B570" s="7" t="s">
        <v>1382</v>
      </c>
      <c r="C570" s="7" t="s">
        <v>1383</v>
      </c>
      <c r="D570" s="7" t="s">
        <v>1810</v>
      </c>
      <c r="E570" s="7" t="s">
        <v>1811</v>
      </c>
      <c r="F570" s="7" t="s">
        <v>17</v>
      </c>
      <c r="G570" s="7" t="s">
        <v>1571</v>
      </c>
      <c r="H570" s="7" t="s">
        <v>1572</v>
      </c>
      <c r="I570" s="7" t="s">
        <v>84</v>
      </c>
      <c r="J570" s="7" t="s">
        <v>85</v>
      </c>
      <c r="K570" s="8" t="n">
        <v>0</v>
      </c>
      <c r="L570" s="7"/>
      <c r="M570" s="8" t="n">
        <v>0</v>
      </c>
      <c r="N570" s="7" t="s">
        <v>1812</v>
      </c>
      <c r="O570" s="7" t="s">
        <v>1470</v>
      </c>
      <c r="P570" s="7" t="s">
        <v>124</v>
      </c>
      <c r="Q570" s="8" t="s">
        <v>1569</v>
      </c>
      <c r="R570" s="8" t="s">
        <v>1813</v>
      </c>
      <c r="S570" s="8" t="s">
        <v>276</v>
      </c>
      <c r="T570" s="8" t="s">
        <v>896</v>
      </c>
      <c r="U570" s="7" t="s">
        <v>87</v>
      </c>
      <c r="V570" s="7" t="s">
        <v>92</v>
      </c>
      <c r="W570" s="7"/>
      <c r="X570" s="7"/>
      <c r="Y570" s="7" t="s">
        <v>112</v>
      </c>
      <c r="Z570" s="8" t="s">
        <v>87</v>
      </c>
      <c r="AA570" s="7"/>
      <c r="AB570" s="7"/>
      <c r="AC570" s="7"/>
      <c r="AD570" s="7"/>
      <c r="AE570" s="8"/>
      <c r="AF570" s="9" t="s">
        <v>1633</v>
      </c>
      <c r="AG570" s="9" t="s">
        <v>1224</v>
      </c>
      <c r="AH570" s="7" t="s">
        <v>98</v>
      </c>
      <c r="AI570" s="7" t="s">
        <v>98</v>
      </c>
      <c r="AJ570" s="7" t="s">
        <v>98</v>
      </c>
      <c r="AK570" s="7" t="s">
        <v>98</v>
      </c>
      <c r="AL570" s="7" t="s">
        <v>98</v>
      </c>
      <c r="AM570" s="7" t="s">
        <v>98</v>
      </c>
      <c r="AN570" s="7" t="s">
        <v>98</v>
      </c>
      <c r="AO570" s="7" t="s">
        <v>98</v>
      </c>
      <c r="AP570" s="7" t="s">
        <v>98</v>
      </c>
      <c r="AQ570" s="7" t="s">
        <v>98</v>
      </c>
      <c r="AR570" s="7" t="s">
        <v>98</v>
      </c>
      <c r="AS570" s="7" t="s">
        <v>98</v>
      </c>
      <c r="AT570" s="7" t="s">
        <v>98</v>
      </c>
      <c r="AU570" s="7" t="s">
        <v>98</v>
      </c>
      <c r="AV570" s="7" t="s">
        <v>98</v>
      </c>
      <c r="AW570" s="7" t="s">
        <v>98</v>
      </c>
      <c r="AX570" s="7" t="s">
        <v>98</v>
      </c>
      <c r="AY570" s="7" t="s">
        <v>98</v>
      </c>
      <c r="AZ570" s="7" t="s">
        <v>98</v>
      </c>
      <c r="BA570" s="7" t="n">
        <v>35</v>
      </c>
      <c r="BB570" s="7" t="n">
        <v>35</v>
      </c>
      <c r="BC570" s="7" t="n">
        <v>35</v>
      </c>
      <c r="BD570" s="7" t="n">
        <v>35</v>
      </c>
      <c r="BE570" s="7" t="s">
        <v>98</v>
      </c>
      <c r="BF570" s="7" t="s">
        <v>98</v>
      </c>
      <c r="BG570" s="7" t="s">
        <v>98</v>
      </c>
      <c r="BH570" s="7"/>
      <c r="BI570" s="7"/>
      <c r="BJ570" s="7"/>
      <c r="BK570" s="7"/>
      <c r="BL570" s="7"/>
      <c r="BM570" s="7" t="s">
        <v>97</v>
      </c>
      <c r="BN570" s="7" t="s">
        <v>97</v>
      </c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6" t="n">
        <f aca="false">SUMIF($AH570:$CH570,35,Base!$B$5:$BB$5)*7*$Z570</f>
        <v>133</v>
      </c>
      <c r="CJ570" s="6" t="n">
        <f aca="false">SUMIF($AH570:$CH570,"PR",Base!$B$5:$BB$5)*7*$Z570</f>
        <v>735</v>
      </c>
      <c r="CK570" s="6"/>
      <c r="CL570" s="6"/>
    </row>
    <row r="571" customFormat="false" ht="13.8" hidden="false" customHeight="false" outlineLevel="0" collapsed="false">
      <c r="A571" s="7" t="s">
        <v>77</v>
      </c>
      <c r="B571" s="7" t="s">
        <v>1382</v>
      </c>
      <c r="C571" s="7" t="s">
        <v>1383</v>
      </c>
      <c r="D571" s="7" t="s">
        <v>1814</v>
      </c>
      <c r="E571" s="7" t="s">
        <v>1815</v>
      </c>
      <c r="F571" s="7" t="s">
        <v>17</v>
      </c>
      <c r="G571" s="7" t="s">
        <v>1578</v>
      </c>
      <c r="H571" s="7" t="s">
        <v>1579</v>
      </c>
      <c r="I571" s="7" t="s">
        <v>84</v>
      </c>
      <c r="J571" s="7" t="s">
        <v>85</v>
      </c>
      <c r="K571" s="8" t="n">
        <v>0</v>
      </c>
      <c r="L571" s="7"/>
      <c r="M571" s="8" t="n">
        <v>0</v>
      </c>
      <c r="N571" s="7"/>
      <c r="O571" s="7" t="s">
        <v>1439</v>
      </c>
      <c r="P571" s="7" t="s">
        <v>94</v>
      </c>
      <c r="Q571" s="8" t="s">
        <v>1816</v>
      </c>
      <c r="R571" s="8" t="s">
        <v>1817</v>
      </c>
      <c r="S571" s="8" t="s">
        <v>1818</v>
      </c>
      <c r="T571" s="8" t="s">
        <v>100</v>
      </c>
      <c r="U571" s="7" t="s">
        <v>87</v>
      </c>
      <c r="V571" s="7" t="s">
        <v>92</v>
      </c>
      <c r="W571" s="7"/>
      <c r="X571" s="7"/>
      <c r="Y571" s="7" t="s">
        <v>93</v>
      </c>
      <c r="Z571" s="8" t="s">
        <v>94</v>
      </c>
      <c r="AA571" s="7"/>
      <c r="AB571" s="7"/>
      <c r="AC571" s="7"/>
      <c r="AD571" s="7"/>
      <c r="AE571" s="8"/>
      <c r="AF571" s="9" t="s">
        <v>1637</v>
      </c>
      <c r="AG571" s="9" t="s">
        <v>1819</v>
      </c>
      <c r="AH571" s="7" t="s">
        <v>98</v>
      </c>
      <c r="AI571" s="7" t="s">
        <v>98</v>
      </c>
      <c r="AJ571" s="7" t="s">
        <v>98</v>
      </c>
      <c r="AK571" s="7" t="s">
        <v>98</v>
      </c>
      <c r="AL571" s="7" t="s">
        <v>98</v>
      </c>
      <c r="AM571" s="7" t="s">
        <v>98</v>
      </c>
      <c r="AN571" s="7" t="s">
        <v>98</v>
      </c>
      <c r="AO571" s="7" t="s">
        <v>98</v>
      </c>
      <c r="AP571" s="7" t="s">
        <v>98</v>
      </c>
      <c r="AQ571" s="7" t="s">
        <v>98</v>
      </c>
      <c r="AR571" s="7" t="s">
        <v>98</v>
      </c>
      <c r="AS571" s="7" t="s">
        <v>98</v>
      </c>
      <c r="AT571" s="7" t="s">
        <v>98</v>
      </c>
      <c r="AU571" s="7" t="s">
        <v>98</v>
      </c>
      <c r="AV571" s="7" t="n">
        <v>35</v>
      </c>
      <c r="AW571" s="7" t="n">
        <v>35</v>
      </c>
      <c r="AX571" s="7" t="n">
        <v>35</v>
      </c>
      <c r="AY571" s="7" t="n">
        <v>35</v>
      </c>
      <c r="AZ571" s="7" t="s">
        <v>98</v>
      </c>
      <c r="BA571" s="7" t="s">
        <v>98</v>
      </c>
      <c r="BB571" s="7" t="s">
        <v>98</v>
      </c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 t="s">
        <v>97</v>
      </c>
      <c r="BN571" s="7" t="s">
        <v>97</v>
      </c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6" t="n">
        <f aca="false">SUMIF($AH571:$CH571,35,Base!$B$5:$BB$5)*7*$Z571</f>
        <v>252</v>
      </c>
      <c r="CJ571" s="6" t="n">
        <f aca="false">SUMIF($AH571:$CH571,"PR",Base!$B$5:$BB$5)*7*$Z571</f>
        <v>1162</v>
      </c>
      <c r="CK571" s="6"/>
      <c r="CL571" s="6"/>
    </row>
    <row r="572" customFormat="false" ht="13.8" hidden="false" customHeight="false" outlineLevel="0" collapsed="false">
      <c r="A572" s="7" t="s">
        <v>77</v>
      </c>
      <c r="B572" s="7" t="s">
        <v>1382</v>
      </c>
      <c r="C572" s="7" t="s">
        <v>1383</v>
      </c>
      <c r="D572" s="7" t="s">
        <v>1820</v>
      </c>
      <c r="E572" s="7" t="s">
        <v>1821</v>
      </c>
      <c r="F572" s="7" t="s">
        <v>17</v>
      </c>
      <c r="G572" s="7" t="s">
        <v>1524</v>
      </c>
      <c r="H572" s="7" t="s">
        <v>1525</v>
      </c>
      <c r="I572" s="7" t="s">
        <v>84</v>
      </c>
      <c r="J572" s="7" t="s">
        <v>85</v>
      </c>
      <c r="K572" s="8" t="n">
        <v>0</v>
      </c>
      <c r="L572" s="7"/>
      <c r="M572" s="8" t="n">
        <v>0</v>
      </c>
      <c r="N572" s="7"/>
      <c r="O572" s="7" t="s">
        <v>1527</v>
      </c>
      <c r="P572" s="7" t="s">
        <v>124</v>
      </c>
      <c r="Q572" s="8" t="s">
        <v>1246</v>
      </c>
      <c r="R572" s="8" t="s">
        <v>1256</v>
      </c>
      <c r="S572" s="8" t="s">
        <v>223</v>
      </c>
      <c r="T572" s="8" t="s">
        <v>127</v>
      </c>
      <c r="U572" s="7" t="s">
        <v>87</v>
      </c>
      <c r="V572" s="7" t="s">
        <v>92</v>
      </c>
      <c r="W572" s="7"/>
      <c r="X572" s="7"/>
      <c r="Y572" s="7" t="s">
        <v>93</v>
      </c>
      <c r="Z572" s="8" t="s">
        <v>94</v>
      </c>
      <c r="AA572" s="7"/>
      <c r="AB572" s="7"/>
      <c r="AC572" s="7"/>
      <c r="AD572" s="7"/>
      <c r="AE572" s="8"/>
      <c r="AF572" s="9" t="s">
        <v>1648</v>
      </c>
      <c r="AG572" s="9" t="s">
        <v>1509</v>
      </c>
      <c r="AH572" s="7" t="s">
        <v>98</v>
      </c>
      <c r="AI572" s="7" t="s">
        <v>98</v>
      </c>
      <c r="AJ572" s="7" t="s">
        <v>98</v>
      </c>
      <c r="AK572" s="7" t="s">
        <v>98</v>
      </c>
      <c r="AL572" s="7" t="s">
        <v>98</v>
      </c>
      <c r="AM572" s="7" t="s">
        <v>98</v>
      </c>
      <c r="AN572" s="7" t="s">
        <v>98</v>
      </c>
      <c r="AO572" s="7" t="s">
        <v>98</v>
      </c>
      <c r="AP572" s="7" t="s">
        <v>98</v>
      </c>
      <c r="AQ572" s="7" t="s">
        <v>98</v>
      </c>
      <c r="AR572" s="7" t="s">
        <v>98</v>
      </c>
      <c r="AS572" s="7" t="s">
        <v>98</v>
      </c>
      <c r="AT572" s="7" t="s">
        <v>98</v>
      </c>
      <c r="AU572" s="7" t="s">
        <v>98</v>
      </c>
      <c r="AV572" s="7" t="s">
        <v>98</v>
      </c>
      <c r="AW572" s="7" t="s">
        <v>98</v>
      </c>
      <c r="AX572" s="7" t="s">
        <v>98</v>
      </c>
      <c r="AY572" s="7" t="n">
        <v>35</v>
      </c>
      <c r="AZ572" s="7" t="n">
        <v>35</v>
      </c>
      <c r="BA572" s="7" t="n">
        <v>35</v>
      </c>
      <c r="BB572" s="7" t="n">
        <v>35</v>
      </c>
      <c r="BC572" s="7" t="s">
        <v>98</v>
      </c>
      <c r="BD572" s="7" t="s">
        <v>98</v>
      </c>
      <c r="BE572" s="7" t="s">
        <v>98</v>
      </c>
      <c r="BF572" s="7"/>
      <c r="BG572" s="7"/>
      <c r="BH572" s="7"/>
      <c r="BI572" s="7"/>
      <c r="BJ572" s="7"/>
      <c r="BK572" s="7"/>
      <c r="BL572" s="7"/>
      <c r="BM572" s="7" t="s">
        <v>97</v>
      </c>
      <c r="BN572" s="7" t="s">
        <v>97</v>
      </c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6" t="n">
        <f aca="false">SUMIF($AH572:$CH572,35,Base!$B$5:$BB$5)*7*$Z572</f>
        <v>252</v>
      </c>
      <c r="CJ572" s="6" t="n">
        <f aca="false">SUMIF($AH572:$CH572,"PR",Base!$B$5:$BB$5)*7*$Z572</f>
        <v>1344</v>
      </c>
      <c r="CK572" s="6"/>
      <c r="CL572" s="6"/>
    </row>
    <row r="573" customFormat="false" ht="13.8" hidden="false" customHeight="false" outlineLevel="0" collapsed="false">
      <c r="A573" s="7" t="s">
        <v>77</v>
      </c>
      <c r="B573" s="7" t="s">
        <v>1382</v>
      </c>
      <c r="C573" s="7" t="s">
        <v>1383</v>
      </c>
      <c r="D573" s="7" t="s">
        <v>1820</v>
      </c>
      <c r="E573" s="7" t="s">
        <v>1821</v>
      </c>
      <c r="F573" s="7" t="s">
        <v>17</v>
      </c>
      <c r="G573" s="7" t="s">
        <v>1524</v>
      </c>
      <c r="H573" s="7" t="s">
        <v>1525</v>
      </c>
      <c r="I573" s="7" t="s">
        <v>84</v>
      </c>
      <c r="J573" s="7" t="s">
        <v>85</v>
      </c>
      <c r="K573" s="8" t="n">
        <v>0</v>
      </c>
      <c r="L573" s="7"/>
      <c r="M573" s="8" t="n">
        <v>0</v>
      </c>
      <c r="N573" s="7"/>
      <c r="O573" s="7" t="s">
        <v>1527</v>
      </c>
      <c r="P573" s="7" t="s">
        <v>124</v>
      </c>
      <c r="Q573" s="8" t="s">
        <v>1246</v>
      </c>
      <c r="R573" s="8" t="s">
        <v>1256</v>
      </c>
      <c r="S573" s="8" t="s">
        <v>223</v>
      </c>
      <c r="T573" s="8" t="s">
        <v>127</v>
      </c>
      <c r="U573" s="7" t="s">
        <v>87</v>
      </c>
      <c r="V573" s="7" t="s">
        <v>92</v>
      </c>
      <c r="W573" s="7"/>
      <c r="X573" s="7"/>
      <c r="Y573" s="7" t="s">
        <v>112</v>
      </c>
      <c r="Z573" s="8" t="s">
        <v>87</v>
      </c>
      <c r="AA573" s="7"/>
      <c r="AB573" s="7"/>
      <c r="AC573" s="7"/>
      <c r="AD573" s="7"/>
      <c r="AE573" s="8"/>
      <c r="AF573" s="9" t="s">
        <v>1648</v>
      </c>
      <c r="AG573" s="9" t="s">
        <v>1509</v>
      </c>
      <c r="AH573" s="7" t="s">
        <v>98</v>
      </c>
      <c r="AI573" s="7" t="s">
        <v>98</v>
      </c>
      <c r="AJ573" s="7" t="s">
        <v>98</v>
      </c>
      <c r="AK573" s="7" t="s">
        <v>98</v>
      </c>
      <c r="AL573" s="7" t="s">
        <v>98</v>
      </c>
      <c r="AM573" s="7" t="s">
        <v>98</v>
      </c>
      <c r="AN573" s="7" t="s">
        <v>98</v>
      </c>
      <c r="AO573" s="7" t="s">
        <v>98</v>
      </c>
      <c r="AP573" s="7" t="s">
        <v>98</v>
      </c>
      <c r="AQ573" s="7" t="s">
        <v>98</v>
      </c>
      <c r="AR573" s="7" t="s">
        <v>98</v>
      </c>
      <c r="AS573" s="7" t="s">
        <v>98</v>
      </c>
      <c r="AT573" s="7" t="s">
        <v>98</v>
      </c>
      <c r="AU573" s="7" t="s">
        <v>98</v>
      </c>
      <c r="AV573" s="7" t="s">
        <v>98</v>
      </c>
      <c r="AW573" s="7" t="s">
        <v>98</v>
      </c>
      <c r="AX573" s="7" t="s">
        <v>98</v>
      </c>
      <c r="AY573" s="7" t="n">
        <v>35</v>
      </c>
      <c r="AZ573" s="7" t="n">
        <v>35</v>
      </c>
      <c r="BA573" s="7" t="n">
        <v>35</v>
      </c>
      <c r="BB573" s="7" t="n">
        <v>35</v>
      </c>
      <c r="BC573" s="7" t="s">
        <v>98</v>
      </c>
      <c r="BD573" s="7" t="s">
        <v>98</v>
      </c>
      <c r="BE573" s="7" t="s">
        <v>98</v>
      </c>
      <c r="BF573" s="7"/>
      <c r="BG573" s="7"/>
      <c r="BH573" s="7"/>
      <c r="BI573" s="7"/>
      <c r="BJ573" s="7"/>
      <c r="BK573" s="7"/>
      <c r="BL573" s="7"/>
      <c r="BM573" s="7" t="s">
        <v>97</v>
      </c>
      <c r="BN573" s="7" t="s">
        <v>97</v>
      </c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6" t="n">
        <f aca="false">SUMIF($AH573:$CH573,35,Base!$B$5:$BB$5)*7*$Z573</f>
        <v>126</v>
      </c>
      <c r="CJ573" s="6" t="n">
        <f aca="false">SUMIF($AH573:$CH573,"PR",Base!$B$5:$BB$5)*7*$Z573</f>
        <v>672</v>
      </c>
      <c r="CK573" s="6"/>
      <c r="CL573" s="6"/>
    </row>
    <row r="574" customFormat="false" ht="13.8" hidden="false" customHeight="false" outlineLevel="0" collapsed="false">
      <c r="A574" s="7" t="s">
        <v>77</v>
      </c>
      <c r="B574" s="7" t="s">
        <v>1382</v>
      </c>
      <c r="C574" s="7" t="s">
        <v>1383</v>
      </c>
      <c r="D574" s="7" t="s">
        <v>1820</v>
      </c>
      <c r="E574" s="7" t="s">
        <v>1821</v>
      </c>
      <c r="F574" s="7" t="s">
        <v>17</v>
      </c>
      <c r="G574" s="7" t="s">
        <v>1524</v>
      </c>
      <c r="H574" s="7" t="s">
        <v>1525</v>
      </c>
      <c r="I574" s="7" t="s">
        <v>84</v>
      </c>
      <c r="J574" s="7" t="s">
        <v>85</v>
      </c>
      <c r="K574" s="8" t="n">
        <v>0</v>
      </c>
      <c r="L574" s="7"/>
      <c r="M574" s="8" t="n">
        <v>0</v>
      </c>
      <c r="N574" s="7"/>
      <c r="O574" s="7" t="s">
        <v>1527</v>
      </c>
      <c r="P574" s="7" t="s">
        <v>124</v>
      </c>
      <c r="Q574" s="8" t="s">
        <v>1246</v>
      </c>
      <c r="R574" s="8" t="s">
        <v>1256</v>
      </c>
      <c r="S574" s="8" t="s">
        <v>223</v>
      </c>
      <c r="T574" s="8" t="s">
        <v>127</v>
      </c>
      <c r="U574" s="7" t="s">
        <v>87</v>
      </c>
      <c r="V574" s="7" t="s">
        <v>92</v>
      </c>
      <c r="W574" s="7"/>
      <c r="X574" s="7"/>
      <c r="Y574" s="7" t="s">
        <v>102</v>
      </c>
      <c r="Z574" s="8" t="s">
        <v>87</v>
      </c>
      <c r="AA574" s="7"/>
      <c r="AB574" s="7"/>
      <c r="AC574" s="7"/>
      <c r="AD574" s="7"/>
      <c r="AE574" s="8"/>
      <c r="AF574" s="9" t="s">
        <v>1648</v>
      </c>
      <c r="AG574" s="9" t="s">
        <v>1509</v>
      </c>
      <c r="AH574" s="7" t="s">
        <v>98</v>
      </c>
      <c r="AI574" s="7" t="s">
        <v>98</v>
      </c>
      <c r="AJ574" s="7" t="s">
        <v>98</v>
      </c>
      <c r="AK574" s="7" t="s">
        <v>98</v>
      </c>
      <c r="AL574" s="7" t="s">
        <v>98</v>
      </c>
      <c r="AM574" s="7" t="s">
        <v>98</v>
      </c>
      <c r="AN574" s="7" t="s">
        <v>98</v>
      </c>
      <c r="AO574" s="7" t="s">
        <v>98</v>
      </c>
      <c r="AP574" s="7" t="s">
        <v>98</v>
      </c>
      <c r="AQ574" s="7" t="s">
        <v>98</v>
      </c>
      <c r="AR574" s="7" t="s">
        <v>98</v>
      </c>
      <c r="AS574" s="7" t="s">
        <v>98</v>
      </c>
      <c r="AT574" s="7" t="s">
        <v>98</v>
      </c>
      <c r="AU574" s="7" t="s">
        <v>98</v>
      </c>
      <c r="AV574" s="7" t="s">
        <v>98</v>
      </c>
      <c r="AW574" s="7" t="s">
        <v>98</v>
      </c>
      <c r="AX574" s="7" t="s">
        <v>98</v>
      </c>
      <c r="AY574" s="7" t="n">
        <v>35</v>
      </c>
      <c r="AZ574" s="7" t="n">
        <v>35</v>
      </c>
      <c r="BA574" s="7" t="n">
        <v>35</v>
      </c>
      <c r="BB574" s="7" t="n">
        <v>35</v>
      </c>
      <c r="BC574" s="7" t="s">
        <v>98</v>
      </c>
      <c r="BD574" s="7" t="s">
        <v>98</v>
      </c>
      <c r="BE574" s="7" t="s">
        <v>98</v>
      </c>
      <c r="BF574" s="7"/>
      <c r="BG574" s="7"/>
      <c r="BH574" s="7"/>
      <c r="BI574" s="7"/>
      <c r="BJ574" s="7"/>
      <c r="BK574" s="7"/>
      <c r="BL574" s="7"/>
      <c r="BM574" s="7" t="s">
        <v>97</v>
      </c>
      <c r="BN574" s="7" t="s">
        <v>97</v>
      </c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6" t="n">
        <f aca="false">SUMIF($AH574:$CH574,35,Base!$B$5:$BB$5)*7*$Z574</f>
        <v>126</v>
      </c>
      <c r="CJ574" s="6" t="n">
        <f aca="false">SUMIF($AH574:$CH574,"PR",Base!$B$5:$BB$5)*7*$Z574</f>
        <v>672</v>
      </c>
      <c r="CK574" s="6"/>
      <c r="CL574" s="6"/>
    </row>
    <row r="575" customFormat="false" ht="13.8" hidden="false" customHeight="false" outlineLevel="0" collapsed="false">
      <c r="A575" s="7" t="s">
        <v>77</v>
      </c>
      <c r="B575" s="7" t="s">
        <v>1382</v>
      </c>
      <c r="C575" s="7" t="s">
        <v>1383</v>
      </c>
      <c r="D575" s="7" t="s">
        <v>1822</v>
      </c>
      <c r="E575" s="7" t="s">
        <v>1823</v>
      </c>
      <c r="F575" s="7" t="s">
        <v>17</v>
      </c>
      <c r="G575" s="7" t="s">
        <v>1532</v>
      </c>
      <c r="H575" s="7" t="s">
        <v>1533</v>
      </c>
      <c r="I575" s="7" t="s">
        <v>84</v>
      </c>
      <c r="J575" s="7" t="s">
        <v>85</v>
      </c>
      <c r="K575" s="8" t="n">
        <v>0</v>
      </c>
      <c r="L575" s="7"/>
      <c r="M575" s="8" t="n">
        <v>0</v>
      </c>
      <c r="N575" s="7"/>
      <c r="O575" s="7" t="s">
        <v>1431</v>
      </c>
      <c r="P575" s="7" t="s">
        <v>155</v>
      </c>
      <c r="Q575" s="8" t="s">
        <v>1824</v>
      </c>
      <c r="R575" s="8" t="s">
        <v>1825</v>
      </c>
      <c r="S575" s="8" t="s">
        <v>1826</v>
      </c>
      <c r="T575" s="8" t="s">
        <v>108</v>
      </c>
      <c r="U575" s="7" t="s">
        <v>87</v>
      </c>
      <c r="V575" s="7" t="s">
        <v>92</v>
      </c>
      <c r="W575" s="7"/>
      <c r="X575" s="7"/>
      <c r="Y575" s="7" t="s">
        <v>125</v>
      </c>
      <c r="Z575" s="8" t="s">
        <v>87</v>
      </c>
      <c r="AA575" s="7"/>
      <c r="AB575" s="7"/>
      <c r="AC575" s="7"/>
      <c r="AD575" s="7"/>
      <c r="AE575" s="8"/>
      <c r="AF575" s="9" t="s">
        <v>1305</v>
      </c>
      <c r="AG575" s="9" t="s">
        <v>1509</v>
      </c>
      <c r="AH575" s="7" t="s">
        <v>98</v>
      </c>
      <c r="AI575" s="7" t="s">
        <v>98</v>
      </c>
      <c r="AJ575" s="7" t="s">
        <v>98</v>
      </c>
      <c r="AK575" s="7" t="s">
        <v>98</v>
      </c>
      <c r="AL575" s="7" t="s">
        <v>98</v>
      </c>
      <c r="AM575" s="7" t="s">
        <v>98</v>
      </c>
      <c r="AN575" s="7" t="s">
        <v>98</v>
      </c>
      <c r="AO575" s="7" t="s">
        <v>98</v>
      </c>
      <c r="AP575" s="7" t="s">
        <v>98</v>
      </c>
      <c r="AQ575" s="7" t="s">
        <v>98</v>
      </c>
      <c r="AR575" s="7" t="s">
        <v>98</v>
      </c>
      <c r="AS575" s="7" t="s">
        <v>98</v>
      </c>
      <c r="AT575" s="7" t="s">
        <v>98</v>
      </c>
      <c r="AU575" s="7" t="s">
        <v>98</v>
      </c>
      <c r="AV575" s="7" t="s">
        <v>98</v>
      </c>
      <c r="AW575" s="7" t="s">
        <v>98</v>
      </c>
      <c r="AX575" s="7" t="s">
        <v>98</v>
      </c>
      <c r="AY575" s="7" t="s">
        <v>98</v>
      </c>
      <c r="AZ575" s="7" t="n">
        <v>35</v>
      </c>
      <c r="BA575" s="7" t="n">
        <v>35</v>
      </c>
      <c r="BB575" s="7" t="n">
        <v>35</v>
      </c>
      <c r="BC575" s="7" t="n">
        <v>35</v>
      </c>
      <c r="BD575" s="7" t="s">
        <v>98</v>
      </c>
      <c r="BE575" s="7" t="s">
        <v>98</v>
      </c>
      <c r="BF575" s="7"/>
      <c r="BG575" s="7"/>
      <c r="BH575" s="7"/>
      <c r="BI575" s="7"/>
      <c r="BJ575" s="7"/>
      <c r="BK575" s="7"/>
      <c r="BL575" s="7"/>
      <c r="BM575" s="7" t="s">
        <v>97</v>
      </c>
      <c r="BN575" s="7" t="s">
        <v>97</v>
      </c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6" t="n">
        <f aca="false">SUMIF($AH575:$CH575,35,Base!$B$5:$BB$5)*7*$Z575</f>
        <v>126</v>
      </c>
      <c r="CJ575" s="6" t="n">
        <f aca="false">SUMIF($AH575:$CH575,"PR",Base!$B$5:$BB$5)*7*$Z575</f>
        <v>672</v>
      </c>
      <c r="CK575" s="6"/>
      <c r="CL575" s="6"/>
    </row>
    <row r="576" customFormat="false" ht="13.8" hidden="false" customHeight="false" outlineLevel="0" collapsed="false">
      <c r="A576" s="7" t="s">
        <v>77</v>
      </c>
      <c r="B576" s="7" t="s">
        <v>1382</v>
      </c>
      <c r="C576" s="7" t="s">
        <v>1383</v>
      </c>
      <c r="D576" s="7" t="s">
        <v>1822</v>
      </c>
      <c r="E576" s="7" t="s">
        <v>1823</v>
      </c>
      <c r="F576" s="7" t="s">
        <v>17</v>
      </c>
      <c r="G576" s="7" t="s">
        <v>1532</v>
      </c>
      <c r="H576" s="7" t="s">
        <v>1533</v>
      </c>
      <c r="I576" s="7" t="s">
        <v>84</v>
      </c>
      <c r="J576" s="7" t="s">
        <v>85</v>
      </c>
      <c r="K576" s="8" t="n">
        <v>0</v>
      </c>
      <c r="L576" s="7"/>
      <c r="M576" s="8" t="n">
        <v>0</v>
      </c>
      <c r="N576" s="7"/>
      <c r="O576" s="7" t="s">
        <v>1431</v>
      </c>
      <c r="P576" s="7" t="s">
        <v>155</v>
      </c>
      <c r="Q576" s="8" t="s">
        <v>1824</v>
      </c>
      <c r="R576" s="8" t="s">
        <v>1825</v>
      </c>
      <c r="S576" s="8" t="s">
        <v>1826</v>
      </c>
      <c r="T576" s="8" t="s">
        <v>108</v>
      </c>
      <c r="U576" s="7" t="s">
        <v>87</v>
      </c>
      <c r="V576" s="7" t="s">
        <v>92</v>
      </c>
      <c r="W576" s="7"/>
      <c r="X576" s="7"/>
      <c r="Y576" s="7" t="s">
        <v>93</v>
      </c>
      <c r="Z576" s="8" t="s">
        <v>155</v>
      </c>
      <c r="AA576" s="7"/>
      <c r="AB576" s="7"/>
      <c r="AC576" s="7"/>
      <c r="AD576" s="7"/>
      <c r="AE576" s="8"/>
      <c r="AF576" s="9" t="s">
        <v>1305</v>
      </c>
      <c r="AG576" s="9" t="s">
        <v>1509</v>
      </c>
      <c r="AH576" s="7" t="s">
        <v>98</v>
      </c>
      <c r="AI576" s="7" t="s">
        <v>98</v>
      </c>
      <c r="AJ576" s="7" t="s">
        <v>98</v>
      </c>
      <c r="AK576" s="7" t="s">
        <v>98</v>
      </c>
      <c r="AL576" s="7" t="s">
        <v>98</v>
      </c>
      <c r="AM576" s="7" t="s">
        <v>98</v>
      </c>
      <c r="AN576" s="7" t="s">
        <v>98</v>
      </c>
      <c r="AO576" s="7" t="s">
        <v>98</v>
      </c>
      <c r="AP576" s="7" t="s">
        <v>98</v>
      </c>
      <c r="AQ576" s="7" t="s">
        <v>98</v>
      </c>
      <c r="AR576" s="7" t="s">
        <v>98</v>
      </c>
      <c r="AS576" s="7" t="s">
        <v>98</v>
      </c>
      <c r="AT576" s="7" t="s">
        <v>98</v>
      </c>
      <c r="AU576" s="7" t="s">
        <v>98</v>
      </c>
      <c r="AV576" s="7" t="s">
        <v>98</v>
      </c>
      <c r="AW576" s="7" t="s">
        <v>98</v>
      </c>
      <c r="AX576" s="7" t="s">
        <v>98</v>
      </c>
      <c r="AY576" s="7" t="s">
        <v>98</v>
      </c>
      <c r="AZ576" s="7" t="n">
        <v>35</v>
      </c>
      <c r="BA576" s="7" t="n">
        <v>35</v>
      </c>
      <c r="BB576" s="7" t="n">
        <v>35</v>
      </c>
      <c r="BC576" s="7" t="n">
        <v>35</v>
      </c>
      <c r="BD576" s="7" t="s">
        <v>98</v>
      </c>
      <c r="BE576" s="7" t="s">
        <v>98</v>
      </c>
      <c r="BF576" s="7"/>
      <c r="BG576" s="7"/>
      <c r="BH576" s="7"/>
      <c r="BI576" s="7"/>
      <c r="BJ576" s="7"/>
      <c r="BK576" s="7"/>
      <c r="BL576" s="7"/>
      <c r="BM576" s="7" t="s">
        <v>97</v>
      </c>
      <c r="BN576" s="7" t="s">
        <v>97</v>
      </c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6" t="n">
        <f aca="false">SUMIF($AH576:$CH576,35,Base!$B$5:$BB$5)*7*$Z576</f>
        <v>378</v>
      </c>
      <c r="CJ576" s="6" t="n">
        <f aca="false">SUMIF($AH576:$CH576,"PR",Base!$B$5:$BB$5)*7*$Z576</f>
        <v>2016</v>
      </c>
      <c r="CK576" s="6"/>
      <c r="CL576" s="6"/>
    </row>
    <row r="577" customFormat="false" ht="13.8" hidden="false" customHeight="false" outlineLevel="0" collapsed="false">
      <c r="A577" s="7" t="s">
        <v>77</v>
      </c>
      <c r="B577" s="7" t="s">
        <v>1382</v>
      </c>
      <c r="C577" s="7" t="s">
        <v>319</v>
      </c>
      <c r="D577" s="7" t="s">
        <v>1827</v>
      </c>
      <c r="E577" s="7" t="s">
        <v>1828</v>
      </c>
      <c r="F577" s="7" t="s">
        <v>17</v>
      </c>
      <c r="G577" s="7" t="s">
        <v>1517</v>
      </c>
      <c r="H577" s="7" t="s">
        <v>1518</v>
      </c>
      <c r="I577" s="7" t="s">
        <v>84</v>
      </c>
      <c r="J577" s="7" t="s">
        <v>85</v>
      </c>
      <c r="K577" s="8" t="n">
        <v>0</v>
      </c>
      <c r="L577" s="7"/>
      <c r="M577" s="8" t="n">
        <v>0</v>
      </c>
      <c r="N577" s="7"/>
      <c r="O577" s="7" t="s">
        <v>1520</v>
      </c>
      <c r="P577" s="7" t="s">
        <v>155</v>
      </c>
      <c r="Q577" s="8" t="s">
        <v>1339</v>
      </c>
      <c r="R577" s="8" t="s">
        <v>1367</v>
      </c>
      <c r="S577" s="8" t="s">
        <v>362</v>
      </c>
      <c r="T577" s="8" t="s">
        <v>108</v>
      </c>
      <c r="U577" s="7" t="s">
        <v>87</v>
      </c>
      <c r="V577" s="7" t="s">
        <v>92</v>
      </c>
      <c r="W577" s="7"/>
      <c r="X577" s="7"/>
      <c r="Y577" s="7" t="s">
        <v>125</v>
      </c>
      <c r="Z577" s="8" t="s">
        <v>87</v>
      </c>
      <c r="AA577" s="7"/>
      <c r="AB577" s="7"/>
      <c r="AC577" s="7"/>
      <c r="AD577" s="7"/>
      <c r="AE577" s="8"/>
      <c r="AF577" s="9" t="s">
        <v>1328</v>
      </c>
      <c r="AG577" s="9" t="s">
        <v>898</v>
      </c>
      <c r="AH577" s="7" t="s">
        <v>98</v>
      </c>
      <c r="AI577" s="7" t="s">
        <v>98</v>
      </c>
      <c r="AJ577" s="7" t="n">
        <v>35</v>
      </c>
      <c r="AK577" s="7" t="n">
        <v>35</v>
      </c>
      <c r="AL577" s="7" t="n">
        <v>35</v>
      </c>
      <c r="AM577" s="7" t="n">
        <v>35</v>
      </c>
      <c r="AN577" s="7" t="n">
        <v>35</v>
      </c>
      <c r="AO577" s="7" t="n">
        <v>35</v>
      </c>
      <c r="AP577" s="7" t="s">
        <v>98</v>
      </c>
      <c r="AQ577" s="7" t="s">
        <v>98</v>
      </c>
      <c r="AR577" s="7" t="s">
        <v>98</v>
      </c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 t="s">
        <v>97</v>
      </c>
      <c r="BN577" s="7" t="s">
        <v>97</v>
      </c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6" t="n">
        <f aca="false">SUMIF($AH577:$CH577,35,Base!$B$5:$BB$5)*7*$Z577</f>
        <v>210</v>
      </c>
      <c r="CJ577" s="6" t="n">
        <f aca="false">SUMIF($AH577:$CH577,"PR",Base!$B$5:$BB$5)*7*$Z577</f>
        <v>168</v>
      </c>
      <c r="CK577" s="6"/>
      <c r="CL577" s="6"/>
    </row>
    <row r="578" customFormat="false" ht="13.8" hidden="false" customHeight="false" outlineLevel="0" collapsed="false">
      <c r="A578" s="7" t="s">
        <v>77</v>
      </c>
      <c r="B578" s="7" t="s">
        <v>1382</v>
      </c>
      <c r="C578" s="7" t="s">
        <v>319</v>
      </c>
      <c r="D578" s="7" t="s">
        <v>1827</v>
      </c>
      <c r="E578" s="7" t="s">
        <v>1828</v>
      </c>
      <c r="F578" s="7" t="s">
        <v>17</v>
      </c>
      <c r="G578" s="7" t="s">
        <v>1517</v>
      </c>
      <c r="H578" s="7" t="s">
        <v>1518</v>
      </c>
      <c r="I578" s="7" t="s">
        <v>84</v>
      </c>
      <c r="J578" s="7" t="s">
        <v>85</v>
      </c>
      <c r="K578" s="8" t="n">
        <v>0</v>
      </c>
      <c r="L578" s="7"/>
      <c r="M578" s="8" t="n">
        <v>0</v>
      </c>
      <c r="N578" s="7"/>
      <c r="O578" s="7" t="s">
        <v>1520</v>
      </c>
      <c r="P578" s="7" t="s">
        <v>155</v>
      </c>
      <c r="Q578" s="8" t="s">
        <v>1339</v>
      </c>
      <c r="R578" s="8" t="s">
        <v>1367</v>
      </c>
      <c r="S578" s="8" t="s">
        <v>362</v>
      </c>
      <c r="T578" s="8" t="s">
        <v>108</v>
      </c>
      <c r="U578" s="7" t="s">
        <v>87</v>
      </c>
      <c r="V578" s="7" t="s">
        <v>92</v>
      </c>
      <c r="W578" s="7"/>
      <c r="X578" s="7"/>
      <c r="Y578" s="7" t="s">
        <v>93</v>
      </c>
      <c r="Z578" s="8" t="s">
        <v>155</v>
      </c>
      <c r="AA578" s="7"/>
      <c r="AB578" s="7"/>
      <c r="AC578" s="7"/>
      <c r="AD578" s="7"/>
      <c r="AE578" s="8"/>
      <c r="AF578" s="9" t="s">
        <v>1328</v>
      </c>
      <c r="AG578" s="9" t="s">
        <v>898</v>
      </c>
      <c r="AH578" s="7" t="s">
        <v>98</v>
      </c>
      <c r="AI578" s="7" t="s">
        <v>98</v>
      </c>
      <c r="AJ578" s="7" t="n">
        <v>35</v>
      </c>
      <c r="AK578" s="7" t="n">
        <v>35</v>
      </c>
      <c r="AL578" s="7" t="n">
        <v>35</v>
      </c>
      <c r="AM578" s="7" t="n">
        <v>35</v>
      </c>
      <c r="AN578" s="7" t="n">
        <v>35</v>
      </c>
      <c r="AO578" s="7" t="n">
        <v>35</v>
      </c>
      <c r="AP578" s="7" t="s">
        <v>98</v>
      </c>
      <c r="AQ578" s="7" t="s">
        <v>98</v>
      </c>
      <c r="AR578" s="7" t="s">
        <v>98</v>
      </c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 t="s">
        <v>97</v>
      </c>
      <c r="BN578" s="7" t="s">
        <v>97</v>
      </c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6" t="n">
        <f aca="false">SUMIF($AH578:$CH578,35,Base!$B$5:$BB$5)*7*$Z578</f>
        <v>630</v>
      </c>
      <c r="CJ578" s="6" t="n">
        <f aca="false">SUMIF($AH578:$CH578,"PR",Base!$B$5:$BB$5)*7*$Z578</f>
        <v>504</v>
      </c>
      <c r="CK578" s="6"/>
      <c r="CL578" s="6"/>
    </row>
    <row r="579" customFormat="false" ht="13.8" hidden="false" customHeight="false" outlineLevel="0" collapsed="false">
      <c r="A579" s="7" t="s">
        <v>77</v>
      </c>
      <c r="B579" s="7" t="s">
        <v>1382</v>
      </c>
      <c r="C579" s="7" t="s">
        <v>319</v>
      </c>
      <c r="D579" s="7" t="s">
        <v>1827</v>
      </c>
      <c r="E579" s="7" t="s">
        <v>1828</v>
      </c>
      <c r="F579" s="7" t="s">
        <v>17</v>
      </c>
      <c r="G579" s="7" t="s">
        <v>1517</v>
      </c>
      <c r="H579" s="7" t="s">
        <v>1518</v>
      </c>
      <c r="I579" s="7" t="s">
        <v>84</v>
      </c>
      <c r="J579" s="7" t="s">
        <v>85</v>
      </c>
      <c r="K579" s="8" t="n">
        <v>0</v>
      </c>
      <c r="L579" s="7"/>
      <c r="M579" s="8" t="n">
        <v>0</v>
      </c>
      <c r="N579" s="7"/>
      <c r="O579" s="7" t="s">
        <v>1520</v>
      </c>
      <c r="P579" s="7" t="s">
        <v>155</v>
      </c>
      <c r="Q579" s="8" t="s">
        <v>1339</v>
      </c>
      <c r="R579" s="8" t="s">
        <v>1367</v>
      </c>
      <c r="S579" s="8" t="s">
        <v>362</v>
      </c>
      <c r="T579" s="8" t="s">
        <v>108</v>
      </c>
      <c r="U579" s="7" t="s">
        <v>87</v>
      </c>
      <c r="V579" s="7" t="s">
        <v>92</v>
      </c>
      <c r="W579" s="7"/>
      <c r="X579" s="7"/>
      <c r="Y579" s="7" t="s">
        <v>101</v>
      </c>
      <c r="Z579" s="8" t="s">
        <v>87</v>
      </c>
      <c r="AA579" s="7"/>
      <c r="AB579" s="7"/>
      <c r="AC579" s="7"/>
      <c r="AD579" s="7"/>
      <c r="AE579" s="8"/>
      <c r="AF579" s="9" t="s">
        <v>1328</v>
      </c>
      <c r="AG579" s="9" t="s">
        <v>898</v>
      </c>
      <c r="AH579" s="7" t="s">
        <v>98</v>
      </c>
      <c r="AI579" s="7" t="s">
        <v>98</v>
      </c>
      <c r="AJ579" s="7" t="n">
        <v>35</v>
      </c>
      <c r="AK579" s="7" t="n">
        <v>35</v>
      </c>
      <c r="AL579" s="7" t="n">
        <v>35</v>
      </c>
      <c r="AM579" s="7" t="n">
        <v>35</v>
      </c>
      <c r="AN579" s="7" t="n">
        <v>35</v>
      </c>
      <c r="AO579" s="7" t="n">
        <v>35</v>
      </c>
      <c r="AP579" s="7" t="s">
        <v>98</v>
      </c>
      <c r="AQ579" s="7" t="s">
        <v>98</v>
      </c>
      <c r="AR579" s="7" t="s">
        <v>98</v>
      </c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 t="s">
        <v>97</v>
      </c>
      <c r="BN579" s="7" t="s">
        <v>97</v>
      </c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6" t="n">
        <f aca="false">SUMIF($AH579:$CH579,35,Base!$B$5:$BB$5)*7*$Z579</f>
        <v>210</v>
      </c>
      <c r="CJ579" s="6" t="n">
        <f aca="false">SUMIF($AH579:$CH579,"PR",Base!$B$5:$BB$5)*7*$Z579</f>
        <v>168</v>
      </c>
      <c r="CK579" s="6"/>
      <c r="CL579" s="6"/>
    </row>
    <row r="580" customFormat="false" ht="13.8" hidden="false" customHeight="false" outlineLevel="0" collapsed="false">
      <c r="A580" s="7" t="s">
        <v>77</v>
      </c>
      <c r="B580" s="7" t="s">
        <v>1382</v>
      </c>
      <c r="C580" s="7" t="s">
        <v>319</v>
      </c>
      <c r="D580" s="7" t="s">
        <v>1827</v>
      </c>
      <c r="E580" s="7" t="s">
        <v>1828</v>
      </c>
      <c r="F580" s="7" t="s">
        <v>17</v>
      </c>
      <c r="G580" s="7" t="s">
        <v>1517</v>
      </c>
      <c r="H580" s="7" t="s">
        <v>1518</v>
      </c>
      <c r="I580" s="7" t="s">
        <v>84</v>
      </c>
      <c r="J580" s="7" t="s">
        <v>85</v>
      </c>
      <c r="K580" s="8" t="n">
        <v>0</v>
      </c>
      <c r="L580" s="7"/>
      <c r="M580" s="8" t="n">
        <v>0</v>
      </c>
      <c r="N580" s="7"/>
      <c r="O580" s="7" t="s">
        <v>1520</v>
      </c>
      <c r="P580" s="7" t="s">
        <v>155</v>
      </c>
      <c r="Q580" s="8" t="s">
        <v>1339</v>
      </c>
      <c r="R580" s="8" t="s">
        <v>1367</v>
      </c>
      <c r="S580" s="8" t="s">
        <v>362</v>
      </c>
      <c r="T580" s="8" t="s">
        <v>108</v>
      </c>
      <c r="U580" s="7" t="s">
        <v>87</v>
      </c>
      <c r="V580" s="7" t="s">
        <v>92</v>
      </c>
      <c r="W580" s="7"/>
      <c r="X580" s="7"/>
      <c r="Y580" s="7" t="s">
        <v>112</v>
      </c>
      <c r="Z580" s="8" t="s">
        <v>87</v>
      </c>
      <c r="AA580" s="7"/>
      <c r="AB580" s="7"/>
      <c r="AC580" s="7"/>
      <c r="AD580" s="7"/>
      <c r="AE580" s="8"/>
      <c r="AF580" s="9" t="s">
        <v>1328</v>
      </c>
      <c r="AG580" s="9" t="s">
        <v>898</v>
      </c>
      <c r="AH580" s="7" t="s">
        <v>98</v>
      </c>
      <c r="AI580" s="7" t="s">
        <v>98</v>
      </c>
      <c r="AJ580" s="7" t="n">
        <v>35</v>
      </c>
      <c r="AK580" s="7" t="n">
        <v>35</v>
      </c>
      <c r="AL580" s="7" t="n">
        <v>35</v>
      </c>
      <c r="AM580" s="7" t="n">
        <v>35</v>
      </c>
      <c r="AN580" s="7" t="n">
        <v>35</v>
      </c>
      <c r="AO580" s="7" t="n">
        <v>35</v>
      </c>
      <c r="AP580" s="7" t="s">
        <v>98</v>
      </c>
      <c r="AQ580" s="7" t="s">
        <v>98</v>
      </c>
      <c r="AR580" s="7" t="s">
        <v>98</v>
      </c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 t="s">
        <v>97</v>
      </c>
      <c r="BN580" s="7" t="s">
        <v>97</v>
      </c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6" t="n">
        <f aca="false">SUMIF($AH580:$CH580,35,Base!$B$5:$BB$5)*7*$Z580</f>
        <v>210</v>
      </c>
      <c r="CJ580" s="6" t="n">
        <f aca="false">SUMIF($AH580:$CH580,"PR",Base!$B$5:$BB$5)*7*$Z580</f>
        <v>168</v>
      </c>
      <c r="CK580" s="6"/>
      <c r="CL580" s="6"/>
    </row>
    <row r="581" customFormat="false" ht="13.8" hidden="false" customHeight="false" outlineLevel="0" collapsed="false">
      <c r="A581" s="7" t="s">
        <v>77</v>
      </c>
      <c r="B581" s="7" t="s">
        <v>1382</v>
      </c>
      <c r="C581" s="7" t="s">
        <v>319</v>
      </c>
      <c r="D581" s="7" t="s">
        <v>1827</v>
      </c>
      <c r="E581" s="7" t="s">
        <v>1828</v>
      </c>
      <c r="F581" s="7" t="s">
        <v>17</v>
      </c>
      <c r="G581" s="7" t="s">
        <v>1517</v>
      </c>
      <c r="H581" s="7" t="s">
        <v>1518</v>
      </c>
      <c r="I581" s="7" t="s">
        <v>84</v>
      </c>
      <c r="J581" s="7" t="s">
        <v>85</v>
      </c>
      <c r="K581" s="8" t="n">
        <v>0</v>
      </c>
      <c r="L581" s="7"/>
      <c r="M581" s="8" t="n">
        <v>0</v>
      </c>
      <c r="N581" s="7"/>
      <c r="O581" s="7" t="s">
        <v>1520</v>
      </c>
      <c r="P581" s="7" t="s">
        <v>155</v>
      </c>
      <c r="Q581" s="8" t="s">
        <v>1339</v>
      </c>
      <c r="R581" s="8" t="s">
        <v>1367</v>
      </c>
      <c r="S581" s="8" t="s">
        <v>362</v>
      </c>
      <c r="T581" s="8" t="s">
        <v>108</v>
      </c>
      <c r="U581" s="7" t="s">
        <v>87</v>
      </c>
      <c r="V581" s="7" t="s">
        <v>92</v>
      </c>
      <c r="W581" s="7"/>
      <c r="X581" s="7"/>
      <c r="Y581" s="7" t="s">
        <v>102</v>
      </c>
      <c r="Z581" s="8" t="s">
        <v>94</v>
      </c>
      <c r="AA581" s="7"/>
      <c r="AB581" s="7"/>
      <c r="AC581" s="7"/>
      <c r="AD581" s="7"/>
      <c r="AE581" s="8"/>
      <c r="AF581" s="9" t="s">
        <v>1328</v>
      </c>
      <c r="AG581" s="9" t="s">
        <v>898</v>
      </c>
      <c r="AH581" s="7" t="s">
        <v>98</v>
      </c>
      <c r="AI581" s="7" t="s">
        <v>98</v>
      </c>
      <c r="AJ581" s="7" t="n">
        <v>35</v>
      </c>
      <c r="AK581" s="7" t="n">
        <v>35</v>
      </c>
      <c r="AL581" s="7" t="n">
        <v>35</v>
      </c>
      <c r="AM581" s="7" t="n">
        <v>35</v>
      </c>
      <c r="AN581" s="7" t="n">
        <v>35</v>
      </c>
      <c r="AO581" s="7" t="n">
        <v>35</v>
      </c>
      <c r="AP581" s="7" t="s">
        <v>98</v>
      </c>
      <c r="AQ581" s="7" t="s">
        <v>98</v>
      </c>
      <c r="AR581" s="7" t="s">
        <v>98</v>
      </c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 t="s">
        <v>97</v>
      </c>
      <c r="BN581" s="7" t="s">
        <v>97</v>
      </c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6" t="n">
        <f aca="false">SUMIF($AH581:$CH581,35,Base!$B$5:$BB$5)*7*$Z581</f>
        <v>420</v>
      </c>
      <c r="CJ581" s="6" t="n">
        <f aca="false">SUMIF($AH581:$CH581,"PR",Base!$B$5:$BB$5)*7*$Z581</f>
        <v>336</v>
      </c>
      <c r="CK581" s="6"/>
      <c r="CL581" s="6"/>
    </row>
    <row r="582" customFormat="false" ht="13.8" hidden="false" customHeight="false" outlineLevel="0" collapsed="false">
      <c r="A582" s="7" t="s">
        <v>77</v>
      </c>
      <c r="B582" s="7" t="s">
        <v>1382</v>
      </c>
      <c r="C582" s="7" t="s">
        <v>1383</v>
      </c>
      <c r="D582" s="7" t="s">
        <v>1829</v>
      </c>
      <c r="E582" s="7" t="s">
        <v>1830</v>
      </c>
      <c r="F582" s="7" t="s">
        <v>17</v>
      </c>
      <c r="G582" s="7" t="s">
        <v>1468</v>
      </c>
      <c r="H582" s="7" t="s">
        <v>1469</v>
      </c>
      <c r="I582" s="7" t="s">
        <v>84</v>
      </c>
      <c r="J582" s="7" t="s">
        <v>85</v>
      </c>
      <c r="K582" s="8" t="n">
        <v>0</v>
      </c>
      <c r="L582" s="7"/>
      <c r="M582" s="8" t="n">
        <v>0</v>
      </c>
      <c r="N582" s="7"/>
      <c r="O582" s="7" t="s">
        <v>1470</v>
      </c>
      <c r="P582" s="7" t="s">
        <v>124</v>
      </c>
      <c r="Q582" s="8" t="s">
        <v>1237</v>
      </c>
      <c r="R582" s="8" t="s">
        <v>305</v>
      </c>
      <c r="S582" s="8" t="s">
        <v>1281</v>
      </c>
      <c r="T582" s="8" t="s">
        <v>155</v>
      </c>
      <c r="U582" s="7" t="s">
        <v>127</v>
      </c>
      <c r="V582" s="7" t="s">
        <v>159</v>
      </c>
      <c r="W582" s="7"/>
      <c r="X582" s="7"/>
      <c r="Y582" s="7" t="s">
        <v>160</v>
      </c>
      <c r="Z582" s="8" t="s">
        <v>155</v>
      </c>
      <c r="AA582" s="7"/>
      <c r="AB582" s="7"/>
      <c r="AC582" s="7"/>
      <c r="AD582" s="7"/>
      <c r="AE582" s="8"/>
      <c r="AF582" s="9" t="s">
        <v>1831</v>
      </c>
      <c r="AG582" s="9" t="s">
        <v>1704</v>
      </c>
      <c r="AH582" s="7" t="n">
        <v>35</v>
      </c>
      <c r="AI582" s="7" t="n">
        <v>35</v>
      </c>
      <c r="AJ582" s="7" t="n">
        <v>35</v>
      </c>
      <c r="AK582" s="7" t="n">
        <v>35</v>
      </c>
      <c r="AL582" s="7" t="n">
        <v>35</v>
      </c>
      <c r="AM582" s="7" t="n">
        <v>35</v>
      </c>
      <c r="AN582" s="7" t="n">
        <v>35</v>
      </c>
      <c r="AO582" s="7" t="n">
        <v>35</v>
      </c>
      <c r="AP582" s="7" t="n">
        <v>35</v>
      </c>
      <c r="AQ582" s="7" t="n">
        <v>35</v>
      </c>
      <c r="AR582" s="7" t="n">
        <v>35</v>
      </c>
      <c r="AS582" s="7" t="n">
        <v>35</v>
      </c>
      <c r="AT582" s="7" t="n">
        <v>35</v>
      </c>
      <c r="AU582" s="7" t="s">
        <v>98</v>
      </c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 t="s">
        <v>97</v>
      </c>
      <c r="BN582" s="7" t="s">
        <v>97</v>
      </c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6" t="n">
        <f aca="false">SUMIF($AH582:$CH582,35,Base!$B$5:$BB$5)*7*$Z582</f>
        <v>1344</v>
      </c>
      <c r="CJ582" s="6" t="n">
        <f aca="false">SUMIF($AH582:$CH582,"PR",Base!$B$5:$BB$5)*7*$Z582</f>
        <v>105</v>
      </c>
      <c r="CK582" s="6"/>
      <c r="CL582" s="6"/>
    </row>
    <row r="583" customFormat="false" ht="13.8" hidden="false" customHeight="false" outlineLevel="0" collapsed="false">
      <c r="A583" s="7" t="s">
        <v>77</v>
      </c>
      <c r="B583" s="7" t="s">
        <v>1382</v>
      </c>
      <c r="C583" s="7" t="s">
        <v>1627</v>
      </c>
      <c r="D583" s="7" t="s">
        <v>1832</v>
      </c>
      <c r="E583" s="7" t="s">
        <v>1833</v>
      </c>
      <c r="F583" s="7" t="s">
        <v>17</v>
      </c>
      <c r="G583" s="7" t="s">
        <v>1747</v>
      </c>
      <c r="H583" s="7" t="s">
        <v>1788</v>
      </c>
      <c r="I583" s="7" t="s">
        <v>84</v>
      </c>
      <c r="J583" s="7" t="s">
        <v>85</v>
      </c>
      <c r="K583" s="8" t="n">
        <v>0</v>
      </c>
      <c r="L583" s="7"/>
      <c r="M583" s="8" t="n">
        <v>0</v>
      </c>
      <c r="N583" s="7"/>
      <c r="O583" s="7" t="s">
        <v>1749</v>
      </c>
      <c r="P583" s="7" t="s">
        <v>178</v>
      </c>
      <c r="Q583" s="8" t="s">
        <v>417</v>
      </c>
      <c r="R583" s="8" t="s">
        <v>1834</v>
      </c>
      <c r="S583" s="8" t="s">
        <v>428</v>
      </c>
      <c r="T583" s="8" t="s">
        <v>113</v>
      </c>
      <c r="U583" s="7" t="s">
        <v>87</v>
      </c>
      <c r="V583" s="7" t="s">
        <v>92</v>
      </c>
      <c r="W583" s="7"/>
      <c r="X583" s="7"/>
      <c r="Y583" s="7" t="s">
        <v>125</v>
      </c>
      <c r="Z583" s="8" t="s">
        <v>87</v>
      </c>
      <c r="AA583" s="7"/>
      <c r="AB583" s="7"/>
      <c r="AC583" s="7"/>
      <c r="AD583" s="7"/>
      <c r="AE583" s="8"/>
      <c r="AF583" s="9" t="s">
        <v>1637</v>
      </c>
      <c r="AG583" s="9" t="s">
        <v>1127</v>
      </c>
      <c r="AH583" s="7" t="s">
        <v>98</v>
      </c>
      <c r="AI583" s="7" t="s">
        <v>98</v>
      </c>
      <c r="AJ583" s="7" t="s">
        <v>98</v>
      </c>
      <c r="AK583" s="7" t="s">
        <v>98</v>
      </c>
      <c r="AL583" s="7" t="s">
        <v>98</v>
      </c>
      <c r="AM583" s="7" t="s">
        <v>98</v>
      </c>
      <c r="AN583" s="7" t="s">
        <v>98</v>
      </c>
      <c r="AO583" s="7" t="s">
        <v>98</v>
      </c>
      <c r="AP583" s="7" t="s">
        <v>98</v>
      </c>
      <c r="AQ583" s="7" t="s">
        <v>98</v>
      </c>
      <c r="AR583" s="7" t="s">
        <v>98</v>
      </c>
      <c r="AS583" s="7" t="s">
        <v>98</v>
      </c>
      <c r="AT583" s="7" t="n">
        <v>35</v>
      </c>
      <c r="AU583" s="7" t="n">
        <v>35</v>
      </c>
      <c r="AV583" s="7" t="n">
        <v>35</v>
      </c>
      <c r="AW583" s="7" t="n">
        <v>35</v>
      </c>
      <c r="AX583" s="7" t="n">
        <v>35</v>
      </c>
      <c r="AY583" s="7" t="s">
        <v>98</v>
      </c>
      <c r="AZ583" s="7" t="s">
        <v>98</v>
      </c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 t="s">
        <v>97</v>
      </c>
      <c r="BN583" s="7" t="s">
        <v>97</v>
      </c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6" t="n">
        <f aca="false">SUMIF($AH583:$CH583,35,Base!$B$5:$BB$5)*7*$Z583</f>
        <v>168</v>
      </c>
      <c r="CJ583" s="6" t="n">
        <f aca="false">SUMIF($AH583:$CH583,"PR",Base!$B$5:$BB$5)*7*$Z583</f>
        <v>469</v>
      </c>
      <c r="CK583" s="6"/>
      <c r="CL583" s="6"/>
    </row>
    <row r="584" customFormat="false" ht="13.8" hidden="false" customHeight="false" outlineLevel="0" collapsed="false">
      <c r="A584" s="7" t="s">
        <v>77</v>
      </c>
      <c r="B584" s="7" t="s">
        <v>1382</v>
      </c>
      <c r="C584" s="7" t="s">
        <v>1627</v>
      </c>
      <c r="D584" s="7" t="s">
        <v>1832</v>
      </c>
      <c r="E584" s="7" t="s">
        <v>1833</v>
      </c>
      <c r="F584" s="7" t="s">
        <v>17</v>
      </c>
      <c r="G584" s="7" t="s">
        <v>1747</v>
      </c>
      <c r="H584" s="7" t="s">
        <v>1788</v>
      </c>
      <c r="I584" s="7" t="s">
        <v>84</v>
      </c>
      <c r="J584" s="7" t="s">
        <v>85</v>
      </c>
      <c r="K584" s="8" t="n">
        <v>0</v>
      </c>
      <c r="L584" s="7"/>
      <c r="M584" s="8" t="n">
        <v>0</v>
      </c>
      <c r="N584" s="7"/>
      <c r="O584" s="7" t="s">
        <v>1749</v>
      </c>
      <c r="P584" s="7" t="s">
        <v>178</v>
      </c>
      <c r="Q584" s="8" t="s">
        <v>417</v>
      </c>
      <c r="R584" s="8" t="s">
        <v>1834</v>
      </c>
      <c r="S584" s="8" t="s">
        <v>428</v>
      </c>
      <c r="T584" s="8" t="s">
        <v>113</v>
      </c>
      <c r="U584" s="7" t="s">
        <v>87</v>
      </c>
      <c r="V584" s="7" t="s">
        <v>92</v>
      </c>
      <c r="W584" s="7"/>
      <c r="X584" s="7"/>
      <c r="Y584" s="7" t="s">
        <v>93</v>
      </c>
      <c r="Z584" s="8" t="s">
        <v>87</v>
      </c>
      <c r="AA584" s="7"/>
      <c r="AB584" s="7"/>
      <c r="AC584" s="7"/>
      <c r="AD584" s="7"/>
      <c r="AE584" s="8"/>
      <c r="AF584" s="9" t="s">
        <v>1637</v>
      </c>
      <c r="AG584" s="9" t="s">
        <v>1127</v>
      </c>
      <c r="AH584" s="7" t="s">
        <v>98</v>
      </c>
      <c r="AI584" s="7" t="s">
        <v>98</v>
      </c>
      <c r="AJ584" s="7" t="s">
        <v>98</v>
      </c>
      <c r="AK584" s="7" t="s">
        <v>98</v>
      </c>
      <c r="AL584" s="7" t="s">
        <v>98</v>
      </c>
      <c r="AM584" s="7" t="s">
        <v>98</v>
      </c>
      <c r="AN584" s="7" t="s">
        <v>98</v>
      </c>
      <c r="AO584" s="7" t="s">
        <v>98</v>
      </c>
      <c r="AP584" s="7" t="s">
        <v>98</v>
      </c>
      <c r="AQ584" s="7" t="s">
        <v>98</v>
      </c>
      <c r="AR584" s="7" t="s">
        <v>98</v>
      </c>
      <c r="AS584" s="7" t="s">
        <v>98</v>
      </c>
      <c r="AT584" s="7" t="n">
        <v>35</v>
      </c>
      <c r="AU584" s="7" t="n">
        <v>35</v>
      </c>
      <c r="AV584" s="7" t="n">
        <v>35</v>
      </c>
      <c r="AW584" s="7" t="n">
        <v>35</v>
      </c>
      <c r="AX584" s="7" t="n">
        <v>35</v>
      </c>
      <c r="AY584" s="7" t="s">
        <v>98</v>
      </c>
      <c r="AZ584" s="7" t="s">
        <v>98</v>
      </c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 t="s">
        <v>97</v>
      </c>
      <c r="BN584" s="7" t="s">
        <v>97</v>
      </c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6" t="n">
        <f aca="false">SUMIF($AH584:$CH584,35,Base!$B$5:$BB$5)*7*$Z584</f>
        <v>168</v>
      </c>
      <c r="CJ584" s="6" t="n">
        <f aca="false">SUMIF($AH584:$CH584,"PR",Base!$B$5:$BB$5)*7*$Z584</f>
        <v>469</v>
      </c>
      <c r="CK584" s="6"/>
      <c r="CL584" s="6"/>
    </row>
    <row r="585" customFormat="false" ht="13.8" hidden="false" customHeight="false" outlineLevel="0" collapsed="false">
      <c r="A585" s="7" t="s">
        <v>77</v>
      </c>
      <c r="B585" s="7" t="s">
        <v>1382</v>
      </c>
      <c r="C585" s="7" t="s">
        <v>1627</v>
      </c>
      <c r="D585" s="7" t="s">
        <v>1835</v>
      </c>
      <c r="E585" s="7" t="s">
        <v>1836</v>
      </c>
      <c r="F585" s="7" t="s">
        <v>17</v>
      </c>
      <c r="G585" s="7" t="s">
        <v>1800</v>
      </c>
      <c r="H585" s="7" t="s">
        <v>1801</v>
      </c>
      <c r="I585" s="7" t="s">
        <v>84</v>
      </c>
      <c r="J585" s="7" t="s">
        <v>85</v>
      </c>
      <c r="K585" s="8" t="n">
        <v>0</v>
      </c>
      <c r="L585" s="7"/>
      <c r="M585" s="8" t="n">
        <v>0</v>
      </c>
      <c r="N585" s="7"/>
      <c r="O585" s="7" t="s">
        <v>1803</v>
      </c>
      <c r="P585" s="7" t="s">
        <v>108</v>
      </c>
      <c r="Q585" s="8" t="s">
        <v>158</v>
      </c>
      <c r="R585" s="8" t="s">
        <v>1837</v>
      </c>
      <c r="S585" s="8" t="s">
        <v>533</v>
      </c>
      <c r="T585" s="8" t="s">
        <v>113</v>
      </c>
      <c r="U585" s="7" t="s">
        <v>87</v>
      </c>
      <c r="V585" s="7" t="s">
        <v>92</v>
      </c>
      <c r="W585" s="7"/>
      <c r="X585" s="7"/>
      <c r="Y585" s="7" t="s">
        <v>125</v>
      </c>
      <c r="Z585" s="8" t="s">
        <v>87</v>
      </c>
      <c r="AA585" s="7"/>
      <c r="AB585" s="7"/>
      <c r="AC585" s="7"/>
      <c r="AD585" s="7"/>
      <c r="AE585" s="8"/>
      <c r="AF585" s="9" t="s">
        <v>1637</v>
      </c>
      <c r="AG585" s="9" t="s">
        <v>1672</v>
      </c>
      <c r="AH585" s="7" t="s">
        <v>98</v>
      </c>
      <c r="AI585" s="7" t="s">
        <v>98</v>
      </c>
      <c r="AJ585" s="7" t="s">
        <v>98</v>
      </c>
      <c r="AK585" s="7" t="n">
        <v>35</v>
      </c>
      <c r="AL585" s="7" t="n">
        <v>35</v>
      </c>
      <c r="AM585" s="7" t="n">
        <v>35</v>
      </c>
      <c r="AN585" s="7" t="n">
        <v>35</v>
      </c>
      <c r="AO585" s="7" t="s">
        <v>98</v>
      </c>
      <c r="AP585" s="7" t="s">
        <v>98</v>
      </c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 t="s">
        <v>97</v>
      </c>
      <c r="BN585" s="7" t="s">
        <v>97</v>
      </c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6" t="n">
        <f aca="false">SUMIF($AH585:$CH585,35,Base!$B$5:$BB$5)*7*$Z585</f>
        <v>140</v>
      </c>
      <c r="CJ585" s="6" t="n">
        <f aca="false">SUMIF($AH585:$CH585,"PR",Base!$B$5:$BB$5)*7*$Z585</f>
        <v>168</v>
      </c>
      <c r="CK585" s="6"/>
      <c r="CL585" s="6"/>
    </row>
    <row r="586" customFormat="false" ht="13.8" hidden="false" customHeight="false" outlineLevel="0" collapsed="false">
      <c r="A586" s="7" t="s">
        <v>77</v>
      </c>
      <c r="B586" s="7" t="s">
        <v>1382</v>
      </c>
      <c r="C586" s="7" t="s">
        <v>1556</v>
      </c>
      <c r="D586" s="7" t="s">
        <v>1838</v>
      </c>
      <c r="E586" s="7" t="s">
        <v>1839</v>
      </c>
      <c r="F586" s="7" t="s">
        <v>17</v>
      </c>
      <c r="G586" s="7" t="s">
        <v>1619</v>
      </c>
      <c r="H586" s="7" t="s">
        <v>1620</v>
      </c>
      <c r="I586" s="7" t="s">
        <v>84</v>
      </c>
      <c r="J586" s="7" t="s">
        <v>85</v>
      </c>
      <c r="K586" s="8" t="n">
        <v>0</v>
      </c>
      <c r="L586" s="7"/>
      <c r="M586" s="8" t="n">
        <v>0</v>
      </c>
      <c r="N586" s="7" t="s">
        <v>1840</v>
      </c>
      <c r="O586" s="7" t="s">
        <v>1623</v>
      </c>
      <c r="P586" s="7" t="s">
        <v>124</v>
      </c>
      <c r="Q586" s="8" t="s">
        <v>1841</v>
      </c>
      <c r="R586" s="8" t="s">
        <v>1276</v>
      </c>
      <c r="S586" s="8" t="s">
        <v>1108</v>
      </c>
      <c r="T586" s="8" t="s">
        <v>109</v>
      </c>
      <c r="U586" s="7" t="s">
        <v>87</v>
      </c>
      <c r="V586" s="7" t="s">
        <v>92</v>
      </c>
      <c r="W586" s="7"/>
      <c r="X586" s="7"/>
      <c r="Y586" s="7" t="s">
        <v>125</v>
      </c>
      <c r="Z586" s="8" t="s">
        <v>87</v>
      </c>
      <c r="AA586" s="7"/>
      <c r="AB586" s="7"/>
      <c r="AC586" s="7"/>
      <c r="AD586" s="7"/>
      <c r="AE586" s="8"/>
      <c r="AF586" s="9" t="s">
        <v>1842</v>
      </c>
      <c r="AG586" s="9" t="s">
        <v>1509</v>
      </c>
      <c r="AH586" s="7" t="s">
        <v>98</v>
      </c>
      <c r="AI586" s="7" t="s">
        <v>98</v>
      </c>
      <c r="AJ586" s="7" t="s">
        <v>98</v>
      </c>
      <c r="AK586" s="7" t="s">
        <v>98</v>
      </c>
      <c r="AL586" s="7" t="s">
        <v>98</v>
      </c>
      <c r="AM586" s="7" t="s">
        <v>98</v>
      </c>
      <c r="AN586" s="7" t="s">
        <v>98</v>
      </c>
      <c r="AO586" s="7" t="s">
        <v>98</v>
      </c>
      <c r="AP586" s="7" t="s">
        <v>98</v>
      </c>
      <c r="AQ586" s="7" t="s">
        <v>98</v>
      </c>
      <c r="AR586" s="7" t="s">
        <v>98</v>
      </c>
      <c r="AS586" s="7" t="s">
        <v>98</v>
      </c>
      <c r="AT586" s="7" t="s">
        <v>98</v>
      </c>
      <c r="AU586" s="7" t="s">
        <v>98</v>
      </c>
      <c r="AV586" s="7" t="n">
        <v>35</v>
      </c>
      <c r="AW586" s="7" t="n">
        <v>35</v>
      </c>
      <c r="AX586" s="7" t="n">
        <v>35</v>
      </c>
      <c r="AY586" s="7" t="n">
        <v>35</v>
      </c>
      <c r="AZ586" s="7" t="n">
        <v>35</v>
      </c>
      <c r="BA586" s="7" t="n">
        <v>35</v>
      </c>
      <c r="BB586" s="7" t="n">
        <v>35</v>
      </c>
      <c r="BC586" s="7" t="n">
        <v>35</v>
      </c>
      <c r="BD586" s="7" t="n">
        <v>35</v>
      </c>
      <c r="BE586" s="7" t="s">
        <v>98</v>
      </c>
      <c r="BF586" s="7"/>
      <c r="BG586" s="7"/>
      <c r="BH586" s="7"/>
      <c r="BI586" s="7"/>
      <c r="BJ586" s="7"/>
      <c r="BK586" s="7"/>
      <c r="BL586" s="7"/>
      <c r="BM586" s="7" t="s">
        <v>97</v>
      </c>
      <c r="BN586" s="7" t="s">
        <v>97</v>
      </c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6" t="n">
        <f aca="false">SUMIF($AH586:$CH586,35,Base!$B$5:$BB$5)*7*$Z586</f>
        <v>287</v>
      </c>
      <c r="CJ586" s="6" t="n">
        <f aca="false">SUMIF($AH586:$CH586,"PR",Base!$B$5:$BB$5)*7*$Z586</f>
        <v>511</v>
      </c>
      <c r="CK586" s="6"/>
      <c r="CL586" s="6"/>
    </row>
    <row r="587" customFormat="false" ht="13.8" hidden="false" customHeight="false" outlineLevel="0" collapsed="false">
      <c r="A587" s="7" t="s">
        <v>77</v>
      </c>
      <c r="B587" s="7" t="s">
        <v>1382</v>
      </c>
      <c r="C587" s="7" t="s">
        <v>1556</v>
      </c>
      <c r="D587" s="7" t="s">
        <v>1838</v>
      </c>
      <c r="E587" s="7" t="s">
        <v>1839</v>
      </c>
      <c r="F587" s="7" t="s">
        <v>17</v>
      </c>
      <c r="G587" s="7" t="s">
        <v>1619</v>
      </c>
      <c r="H587" s="7" t="s">
        <v>1620</v>
      </c>
      <c r="I587" s="7" t="s">
        <v>84</v>
      </c>
      <c r="J587" s="7" t="s">
        <v>85</v>
      </c>
      <c r="K587" s="8" t="n">
        <v>0</v>
      </c>
      <c r="L587" s="7"/>
      <c r="M587" s="8" t="n">
        <v>0</v>
      </c>
      <c r="N587" s="7" t="s">
        <v>1840</v>
      </c>
      <c r="O587" s="7" t="s">
        <v>1623</v>
      </c>
      <c r="P587" s="7" t="s">
        <v>124</v>
      </c>
      <c r="Q587" s="8" t="s">
        <v>1841</v>
      </c>
      <c r="R587" s="8" t="s">
        <v>1276</v>
      </c>
      <c r="S587" s="8" t="s">
        <v>1108</v>
      </c>
      <c r="T587" s="8" t="s">
        <v>109</v>
      </c>
      <c r="U587" s="7" t="s">
        <v>87</v>
      </c>
      <c r="V587" s="7" t="s">
        <v>92</v>
      </c>
      <c r="W587" s="7"/>
      <c r="X587" s="7"/>
      <c r="Y587" s="7" t="s">
        <v>93</v>
      </c>
      <c r="Z587" s="8" t="s">
        <v>127</v>
      </c>
      <c r="AA587" s="7"/>
      <c r="AB587" s="7"/>
      <c r="AC587" s="7"/>
      <c r="AD587" s="7"/>
      <c r="AE587" s="8"/>
      <c r="AF587" s="9" t="s">
        <v>1842</v>
      </c>
      <c r="AG587" s="9" t="s">
        <v>1509</v>
      </c>
      <c r="AH587" s="7" t="s">
        <v>98</v>
      </c>
      <c r="AI587" s="7" t="s">
        <v>98</v>
      </c>
      <c r="AJ587" s="7" t="s">
        <v>98</v>
      </c>
      <c r="AK587" s="7" t="s">
        <v>98</v>
      </c>
      <c r="AL587" s="7" t="s">
        <v>98</v>
      </c>
      <c r="AM587" s="7" t="s">
        <v>98</v>
      </c>
      <c r="AN587" s="7" t="s">
        <v>98</v>
      </c>
      <c r="AO587" s="7" t="s">
        <v>98</v>
      </c>
      <c r="AP587" s="7" t="s">
        <v>98</v>
      </c>
      <c r="AQ587" s="7" t="s">
        <v>98</v>
      </c>
      <c r="AR587" s="7" t="s">
        <v>98</v>
      </c>
      <c r="AS587" s="7" t="s">
        <v>98</v>
      </c>
      <c r="AT587" s="7" t="s">
        <v>98</v>
      </c>
      <c r="AU587" s="7" t="s">
        <v>98</v>
      </c>
      <c r="AV587" s="7" t="n">
        <v>35</v>
      </c>
      <c r="AW587" s="7" t="n">
        <v>35</v>
      </c>
      <c r="AX587" s="7" t="n">
        <v>35</v>
      </c>
      <c r="AY587" s="7" t="n">
        <v>35</v>
      </c>
      <c r="AZ587" s="7" t="n">
        <v>35</v>
      </c>
      <c r="BA587" s="7" t="n">
        <v>35</v>
      </c>
      <c r="BB587" s="7" t="n">
        <v>35</v>
      </c>
      <c r="BC587" s="7" t="n">
        <v>35</v>
      </c>
      <c r="BD587" s="7" t="n">
        <v>35</v>
      </c>
      <c r="BE587" s="7" t="s">
        <v>98</v>
      </c>
      <c r="BF587" s="7"/>
      <c r="BG587" s="7"/>
      <c r="BH587" s="7"/>
      <c r="BI587" s="7"/>
      <c r="BJ587" s="7"/>
      <c r="BK587" s="7"/>
      <c r="BL587" s="7"/>
      <c r="BM587" s="7" t="s">
        <v>97</v>
      </c>
      <c r="BN587" s="7" t="s">
        <v>97</v>
      </c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6" t="n">
        <f aca="false">SUMIF($AH587:$CH587,35,Base!$B$5:$BB$5)*7*$Z587</f>
        <v>1148</v>
      </c>
      <c r="CJ587" s="6" t="n">
        <f aca="false">SUMIF($AH587:$CH587,"PR",Base!$B$5:$BB$5)*7*$Z587</f>
        <v>2044</v>
      </c>
      <c r="CK587" s="6"/>
      <c r="CL587" s="6"/>
    </row>
    <row r="588" customFormat="false" ht="13.8" hidden="false" customHeight="false" outlineLevel="0" collapsed="false">
      <c r="A588" s="7" t="s">
        <v>77</v>
      </c>
      <c r="B588" s="7" t="s">
        <v>1382</v>
      </c>
      <c r="C588" s="7" t="s">
        <v>1649</v>
      </c>
      <c r="D588" s="7" t="s">
        <v>1843</v>
      </c>
      <c r="E588" s="7" t="s">
        <v>1844</v>
      </c>
      <c r="F588" s="7" t="s">
        <v>17</v>
      </c>
      <c r="G588" s="7" t="s">
        <v>1725</v>
      </c>
      <c r="H588" s="7" t="s">
        <v>1726</v>
      </c>
      <c r="I588" s="7" t="s">
        <v>84</v>
      </c>
      <c r="J588" s="7" t="s">
        <v>85</v>
      </c>
      <c r="K588" s="8" t="n">
        <v>0</v>
      </c>
      <c r="L588" s="7"/>
      <c r="M588" s="8" t="n">
        <v>0</v>
      </c>
      <c r="N588" s="7"/>
      <c r="O588" s="7" t="s">
        <v>1728</v>
      </c>
      <c r="P588" s="7" t="s">
        <v>127</v>
      </c>
      <c r="Q588" s="8" t="s">
        <v>1275</v>
      </c>
      <c r="R588" s="8" t="s">
        <v>1845</v>
      </c>
      <c r="S588" s="8" t="s">
        <v>1837</v>
      </c>
      <c r="T588" s="8" t="s">
        <v>242</v>
      </c>
      <c r="U588" s="7" t="s">
        <v>87</v>
      </c>
      <c r="V588" s="7" t="s">
        <v>92</v>
      </c>
      <c r="W588" s="7"/>
      <c r="X588" s="7"/>
      <c r="Y588" s="7" t="s">
        <v>93</v>
      </c>
      <c r="Z588" s="8" t="s">
        <v>155</v>
      </c>
      <c r="AA588" s="7"/>
      <c r="AB588" s="7"/>
      <c r="AC588" s="7"/>
      <c r="AD588" s="7"/>
      <c r="AE588" s="8"/>
      <c r="AF588" s="9" t="s">
        <v>1317</v>
      </c>
      <c r="AG588" s="9" t="s">
        <v>951</v>
      </c>
      <c r="AH588" s="7" t="s">
        <v>98</v>
      </c>
      <c r="AI588" s="7" t="s">
        <v>98</v>
      </c>
      <c r="AJ588" s="7" t="s">
        <v>98</v>
      </c>
      <c r="AK588" s="7" t="s">
        <v>98</v>
      </c>
      <c r="AL588" s="7" t="s">
        <v>98</v>
      </c>
      <c r="AM588" s="7" t="s">
        <v>98</v>
      </c>
      <c r="AN588" s="7" t="s">
        <v>98</v>
      </c>
      <c r="AO588" s="7" t="s">
        <v>98</v>
      </c>
      <c r="AP588" s="7" t="s">
        <v>98</v>
      </c>
      <c r="AQ588" s="7" t="s">
        <v>98</v>
      </c>
      <c r="AR588" s="7" t="n">
        <v>35</v>
      </c>
      <c r="AS588" s="7" t="n">
        <v>35</v>
      </c>
      <c r="AT588" s="7" t="n">
        <v>35</v>
      </c>
      <c r="AU588" s="7" t="n">
        <v>35</v>
      </c>
      <c r="AV588" s="7" t="n">
        <v>35</v>
      </c>
      <c r="AW588" s="7" t="n">
        <v>35</v>
      </c>
      <c r="AX588" s="7" t="n">
        <v>35</v>
      </c>
      <c r="AY588" s="7" t="n">
        <v>35</v>
      </c>
      <c r="AZ588" s="7" t="n">
        <v>35</v>
      </c>
      <c r="BA588" s="7" t="n">
        <v>35</v>
      </c>
      <c r="BB588" s="7" t="s">
        <v>98</v>
      </c>
      <c r="BC588" s="7" t="s">
        <v>98</v>
      </c>
      <c r="BD588" s="7" t="s">
        <v>98</v>
      </c>
      <c r="BE588" s="7"/>
      <c r="BF588" s="7"/>
      <c r="BG588" s="7"/>
      <c r="BH588" s="7"/>
      <c r="BI588" s="7"/>
      <c r="BJ588" s="7"/>
      <c r="BK588" s="7"/>
      <c r="BL588" s="7"/>
      <c r="BM588" s="7" t="s">
        <v>97</v>
      </c>
      <c r="BN588" s="7" t="s">
        <v>97</v>
      </c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6" t="n">
        <f aca="false">SUMIF($AH588:$CH588,35,Base!$B$5:$BB$5)*7*$Z588</f>
        <v>987</v>
      </c>
      <c r="CJ588" s="6" t="n">
        <f aca="false">SUMIF($AH588:$CH588,"PR",Base!$B$5:$BB$5)*7*$Z588</f>
        <v>1323</v>
      </c>
      <c r="CK588" s="6"/>
      <c r="CL588" s="6"/>
    </row>
    <row r="589" customFormat="false" ht="13.8" hidden="false" customHeight="false" outlineLevel="0" collapsed="false">
      <c r="A589" s="7" t="s">
        <v>77</v>
      </c>
      <c r="B589" s="7" t="s">
        <v>1382</v>
      </c>
      <c r="C589" s="7" t="s">
        <v>1627</v>
      </c>
      <c r="D589" s="7" t="s">
        <v>1846</v>
      </c>
      <c r="E589" s="7" t="s">
        <v>1847</v>
      </c>
      <c r="F589" s="7" t="s">
        <v>17</v>
      </c>
      <c r="G589" s="7" t="s">
        <v>1738</v>
      </c>
      <c r="H589" s="7" t="s">
        <v>1739</v>
      </c>
      <c r="I589" s="7" t="s">
        <v>84</v>
      </c>
      <c r="J589" s="7" t="s">
        <v>85</v>
      </c>
      <c r="K589" s="8" t="n">
        <v>0</v>
      </c>
      <c r="L589" s="7"/>
      <c r="M589" s="8" t="n">
        <v>0</v>
      </c>
      <c r="N589" s="7"/>
      <c r="O589" s="7" t="s">
        <v>1741</v>
      </c>
      <c r="P589" s="7" t="s">
        <v>113</v>
      </c>
      <c r="Q589" s="8" t="s">
        <v>713</v>
      </c>
      <c r="R589" s="8" t="s">
        <v>1848</v>
      </c>
      <c r="S589" s="8" t="s">
        <v>1849</v>
      </c>
      <c r="T589" s="8" t="s">
        <v>113</v>
      </c>
      <c r="U589" s="7" t="s">
        <v>87</v>
      </c>
      <c r="V589" s="7" t="s">
        <v>92</v>
      </c>
      <c r="W589" s="7"/>
      <c r="X589" s="7"/>
      <c r="Y589" s="7" t="s">
        <v>93</v>
      </c>
      <c r="Z589" s="8" t="s">
        <v>87</v>
      </c>
      <c r="AA589" s="7"/>
      <c r="AB589" s="7"/>
      <c r="AC589" s="7"/>
      <c r="AD589" s="7"/>
      <c r="AE589" s="8"/>
      <c r="AF589" s="9" t="s">
        <v>1362</v>
      </c>
      <c r="AG589" s="9" t="s">
        <v>700</v>
      </c>
      <c r="AH589" s="7" t="s">
        <v>98</v>
      </c>
      <c r="AI589" s="7" t="s">
        <v>98</v>
      </c>
      <c r="AJ589" s="7" t="n">
        <v>35</v>
      </c>
      <c r="AK589" s="7" t="n">
        <v>35</v>
      </c>
      <c r="AL589" s="7" t="n">
        <v>35</v>
      </c>
      <c r="AM589" s="7" t="n">
        <v>35</v>
      </c>
      <c r="AN589" s="7" t="n">
        <v>35</v>
      </c>
      <c r="AO589" s="7" t="s">
        <v>98</v>
      </c>
      <c r="AP589" s="7" t="s">
        <v>98</v>
      </c>
      <c r="AQ589" s="7" t="s">
        <v>98</v>
      </c>
      <c r="AR589" s="7" t="s">
        <v>98</v>
      </c>
      <c r="AS589" s="7" t="s">
        <v>98</v>
      </c>
      <c r="AT589" s="7" t="n">
        <v>35</v>
      </c>
      <c r="AU589" s="7" t="n">
        <v>35</v>
      </c>
      <c r="AV589" s="7" t="n">
        <v>35</v>
      </c>
      <c r="AW589" s="7" t="n">
        <v>35</v>
      </c>
      <c r="AX589" s="7" t="s">
        <v>98</v>
      </c>
      <c r="AY589" s="7" t="s">
        <v>98</v>
      </c>
      <c r="AZ589" s="7" t="s">
        <v>98</v>
      </c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 t="s">
        <v>97</v>
      </c>
      <c r="BN589" s="7" t="s">
        <v>97</v>
      </c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6" t="n">
        <f aca="false">SUMIF($AH589:$CH589,35,Base!$B$5:$BB$5)*7*$Z589</f>
        <v>315</v>
      </c>
      <c r="CJ589" s="6" t="n">
        <f aca="false">SUMIF($AH589:$CH589,"PR",Base!$B$5:$BB$5)*7*$Z589</f>
        <v>322</v>
      </c>
      <c r="CK589" s="6"/>
      <c r="CL589" s="6"/>
    </row>
    <row r="590" customFormat="false" ht="13.8" hidden="false" customHeight="false" outlineLevel="0" collapsed="false">
      <c r="A590" s="7" t="s">
        <v>77</v>
      </c>
      <c r="B590" s="7" t="s">
        <v>1382</v>
      </c>
      <c r="C590" s="7" t="s">
        <v>1627</v>
      </c>
      <c r="D590" s="7" t="s">
        <v>1846</v>
      </c>
      <c r="E590" s="7" t="s">
        <v>1847</v>
      </c>
      <c r="F590" s="7" t="s">
        <v>17</v>
      </c>
      <c r="G590" s="7" t="s">
        <v>1738</v>
      </c>
      <c r="H590" s="7" t="s">
        <v>1739</v>
      </c>
      <c r="I590" s="7" t="s">
        <v>84</v>
      </c>
      <c r="J590" s="7" t="s">
        <v>85</v>
      </c>
      <c r="K590" s="8" t="n">
        <v>0</v>
      </c>
      <c r="L590" s="7"/>
      <c r="M590" s="8" t="n">
        <v>0</v>
      </c>
      <c r="N590" s="7"/>
      <c r="O590" s="7" t="s">
        <v>1741</v>
      </c>
      <c r="P590" s="7" t="s">
        <v>113</v>
      </c>
      <c r="Q590" s="8" t="s">
        <v>713</v>
      </c>
      <c r="R590" s="8" t="s">
        <v>1848</v>
      </c>
      <c r="S590" s="8" t="s">
        <v>1849</v>
      </c>
      <c r="T590" s="8" t="s">
        <v>113</v>
      </c>
      <c r="U590" s="7" t="s">
        <v>87</v>
      </c>
      <c r="V590" s="7" t="s">
        <v>92</v>
      </c>
      <c r="W590" s="7"/>
      <c r="X590" s="7"/>
      <c r="Y590" s="7" t="s">
        <v>430</v>
      </c>
      <c r="Z590" s="8" t="s">
        <v>87</v>
      </c>
      <c r="AA590" s="7"/>
      <c r="AB590" s="7"/>
      <c r="AC590" s="7"/>
      <c r="AD590" s="7"/>
      <c r="AE590" s="8"/>
      <c r="AF590" s="9" t="s">
        <v>1362</v>
      </c>
      <c r="AG590" s="9" t="s">
        <v>700</v>
      </c>
      <c r="AH590" s="7" t="s">
        <v>98</v>
      </c>
      <c r="AI590" s="7" t="s">
        <v>98</v>
      </c>
      <c r="AJ590" s="7" t="n">
        <v>35</v>
      </c>
      <c r="AK590" s="7" t="n">
        <v>35</v>
      </c>
      <c r="AL590" s="7" t="n">
        <v>35</v>
      </c>
      <c r="AM590" s="7" t="n">
        <v>35</v>
      </c>
      <c r="AN590" s="7" t="n">
        <v>35</v>
      </c>
      <c r="AO590" s="7" t="s">
        <v>98</v>
      </c>
      <c r="AP590" s="7" t="s">
        <v>98</v>
      </c>
      <c r="AQ590" s="7" t="s">
        <v>98</v>
      </c>
      <c r="AR590" s="7" t="s">
        <v>98</v>
      </c>
      <c r="AS590" s="7" t="s">
        <v>98</v>
      </c>
      <c r="AT590" s="7" t="n">
        <v>35</v>
      </c>
      <c r="AU590" s="7" t="n">
        <v>35</v>
      </c>
      <c r="AV590" s="7" t="n">
        <v>35</v>
      </c>
      <c r="AW590" s="7" t="n">
        <v>35</v>
      </c>
      <c r="AX590" s="7" t="s">
        <v>98</v>
      </c>
      <c r="AY590" s="7" t="s">
        <v>98</v>
      </c>
      <c r="AZ590" s="7" t="s">
        <v>98</v>
      </c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 t="s">
        <v>97</v>
      </c>
      <c r="BN590" s="7" t="s">
        <v>97</v>
      </c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6" t="n">
        <f aca="false">SUMIF($AH590:$CH590,35,Base!$B$5:$BB$5)*7*$Z590</f>
        <v>315</v>
      </c>
      <c r="CJ590" s="6" t="n">
        <f aca="false">SUMIF($AH590:$CH590,"PR",Base!$B$5:$BB$5)*7*$Z590</f>
        <v>322</v>
      </c>
      <c r="CK590" s="6"/>
      <c r="CL590" s="6"/>
    </row>
    <row r="591" customFormat="false" ht="13.8" hidden="false" customHeight="false" outlineLevel="0" collapsed="false">
      <c r="A591" s="7" t="s">
        <v>77</v>
      </c>
      <c r="B591" s="7" t="s">
        <v>1382</v>
      </c>
      <c r="C591" s="7" t="s">
        <v>1393</v>
      </c>
      <c r="D591" s="7" t="s">
        <v>1850</v>
      </c>
      <c r="E591" s="7" t="s">
        <v>1851</v>
      </c>
      <c r="F591" s="7" t="s">
        <v>17</v>
      </c>
      <c r="G591" s="7" t="s">
        <v>1542</v>
      </c>
      <c r="H591" s="7" t="s">
        <v>1543</v>
      </c>
      <c r="I591" s="7" t="s">
        <v>84</v>
      </c>
      <c r="J591" s="7" t="s">
        <v>85</v>
      </c>
      <c r="K591" s="8" t="n">
        <v>0</v>
      </c>
      <c r="L591" s="7"/>
      <c r="M591" s="8" t="n">
        <v>0</v>
      </c>
      <c r="N591" s="7" t="s">
        <v>1852</v>
      </c>
      <c r="O591" s="7" t="s">
        <v>1398</v>
      </c>
      <c r="P591" s="7" t="s">
        <v>155</v>
      </c>
      <c r="Q591" s="8" t="s">
        <v>1853</v>
      </c>
      <c r="R591" s="8" t="s">
        <v>1582</v>
      </c>
      <c r="S591" s="8" t="s">
        <v>532</v>
      </c>
      <c r="T591" s="8" t="s">
        <v>108</v>
      </c>
      <c r="U591" s="7" t="s">
        <v>87</v>
      </c>
      <c r="V591" s="7" t="s">
        <v>92</v>
      </c>
      <c r="W591" s="7"/>
      <c r="X591" s="7"/>
      <c r="Y591" s="7" t="s">
        <v>93</v>
      </c>
      <c r="Z591" s="8" t="s">
        <v>155</v>
      </c>
      <c r="AA591" s="7"/>
      <c r="AB591" s="7"/>
      <c r="AC591" s="7"/>
      <c r="AD591" s="7"/>
      <c r="AE591" s="8"/>
      <c r="AF591" s="9" t="s">
        <v>923</v>
      </c>
      <c r="AG591" s="9" t="s">
        <v>1854</v>
      </c>
      <c r="AH591" s="7" t="s">
        <v>98</v>
      </c>
      <c r="AI591" s="7" t="s">
        <v>98</v>
      </c>
      <c r="AJ591" s="7" t="s">
        <v>98</v>
      </c>
      <c r="AK591" s="7" t="s">
        <v>98</v>
      </c>
      <c r="AL591" s="7" t="s">
        <v>98</v>
      </c>
      <c r="AM591" s="7" t="s">
        <v>98</v>
      </c>
      <c r="AN591" s="7" t="s">
        <v>98</v>
      </c>
      <c r="AO591" s="7" t="s">
        <v>98</v>
      </c>
      <c r="AP591" s="7" t="s">
        <v>98</v>
      </c>
      <c r="AQ591" s="7" t="s">
        <v>98</v>
      </c>
      <c r="AR591" s="7" t="n">
        <v>35</v>
      </c>
      <c r="AS591" s="7" t="n">
        <v>35</v>
      </c>
      <c r="AT591" s="7" t="n">
        <v>35</v>
      </c>
      <c r="AU591" s="7" t="n">
        <v>35</v>
      </c>
      <c r="AV591" s="7" t="n">
        <v>35</v>
      </c>
      <c r="AW591" s="7" t="s">
        <v>98</v>
      </c>
      <c r="AX591" s="7" t="s">
        <v>98</v>
      </c>
      <c r="AY591" s="7" t="s">
        <v>98</v>
      </c>
      <c r="AZ591" s="7" t="s">
        <v>98</v>
      </c>
      <c r="BA591" s="7" t="s">
        <v>98</v>
      </c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 t="s">
        <v>97</v>
      </c>
      <c r="BN591" s="7" t="s">
        <v>97</v>
      </c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6" t="n">
        <f aca="false">SUMIF($AH591:$CH591,35,Base!$B$5:$BB$5)*7*$Z591</f>
        <v>525</v>
      </c>
      <c r="CJ591" s="6" t="n">
        <f aca="false">SUMIF($AH591:$CH591,"PR",Base!$B$5:$BB$5)*7*$Z591</f>
        <v>1491</v>
      </c>
      <c r="CK591" s="6"/>
      <c r="CL591" s="6"/>
    </row>
    <row r="592" customFormat="false" ht="13.8" hidden="false" customHeight="false" outlineLevel="0" collapsed="false">
      <c r="A592" s="7" t="s">
        <v>77</v>
      </c>
      <c r="B592" s="7" t="s">
        <v>1382</v>
      </c>
      <c r="C592" s="7" t="s">
        <v>1393</v>
      </c>
      <c r="D592" s="7" t="s">
        <v>1850</v>
      </c>
      <c r="E592" s="7" t="s">
        <v>1851</v>
      </c>
      <c r="F592" s="7" t="s">
        <v>17</v>
      </c>
      <c r="G592" s="7" t="s">
        <v>1542</v>
      </c>
      <c r="H592" s="7" t="s">
        <v>1543</v>
      </c>
      <c r="I592" s="7" t="s">
        <v>84</v>
      </c>
      <c r="J592" s="7" t="s">
        <v>85</v>
      </c>
      <c r="K592" s="8" t="n">
        <v>0</v>
      </c>
      <c r="L592" s="7"/>
      <c r="M592" s="8" t="n">
        <v>0</v>
      </c>
      <c r="N592" s="7" t="s">
        <v>1852</v>
      </c>
      <c r="O592" s="7" t="s">
        <v>1398</v>
      </c>
      <c r="P592" s="7" t="s">
        <v>155</v>
      </c>
      <c r="Q592" s="8" t="s">
        <v>1853</v>
      </c>
      <c r="R592" s="8" t="s">
        <v>1582</v>
      </c>
      <c r="S592" s="8" t="s">
        <v>532</v>
      </c>
      <c r="T592" s="8" t="s">
        <v>108</v>
      </c>
      <c r="U592" s="7" t="s">
        <v>87</v>
      </c>
      <c r="V592" s="7" t="s">
        <v>92</v>
      </c>
      <c r="W592" s="7"/>
      <c r="X592" s="7"/>
      <c r="Y592" s="7" t="s">
        <v>430</v>
      </c>
      <c r="Z592" s="8" t="s">
        <v>155</v>
      </c>
      <c r="AA592" s="7"/>
      <c r="AB592" s="7"/>
      <c r="AC592" s="7"/>
      <c r="AD592" s="7"/>
      <c r="AE592" s="8"/>
      <c r="AF592" s="9" t="s">
        <v>923</v>
      </c>
      <c r="AG592" s="9" t="s">
        <v>1854</v>
      </c>
      <c r="AH592" s="7" t="s">
        <v>98</v>
      </c>
      <c r="AI592" s="7" t="s">
        <v>98</v>
      </c>
      <c r="AJ592" s="7" t="s">
        <v>98</v>
      </c>
      <c r="AK592" s="7" t="s">
        <v>98</v>
      </c>
      <c r="AL592" s="7" t="s">
        <v>98</v>
      </c>
      <c r="AM592" s="7" t="s">
        <v>98</v>
      </c>
      <c r="AN592" s="7" t="s">
        <v>98</v>
      </c>
      <c r="AO592" s="7" t="s">
        <v>98</v>
      </c>
      <c r="AP592" s="7" t="s">
        <v>98</v>
      </c>
      <c r="AQ592" s="7" t="s">
        <v>98</v>
      </c>
      <c r="AR592" s="7" t="n">
        <v>35</v>
      </c>
      <c r="AS592" s="7" t="n">
        <v>35</v>
      </c>
      <c r="AT592" s="7" t="n">
        <v>35</v>
      </c>
      <c r="AU592" s="7" t="n">
        <v>35</v>
      </c>
      <c r="AV592" s="7" t="n">
        <v>35</v>
      </c>
      <c r="AW592" s="7" t="s">
        <v>98</v>
      </c>
      <c r="AX592" s="7" t="s">
        <v>98</v>
      </c>
      <c r="AY592" s="7" t="s">
        <v>98</v>
      </c>
      <c r="AZ592" s="7" t="s">
        <v>98</v>
      </c>
      <c r="BA592" s="7" t="s">
        <v>98</v>
      </c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 t="s">
        <v>97</v>
      </c>
      <c r="BN592" s="7" t="s">
        <v>97</v>
      </c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6" t="n">
        <f aca="false">SUMIF($AH592:$CH592,35,Base!$B$5:$BB$5)*7*$Z592</f>
        <v>525</v>
      </c>
      <c r="CJ592" s="6" t="n">
        <f aca="false">SUMIF($AH592:$CH592,"PR",Base!$B$5:$BB$5)*7*$Z592</f>
        <v>1491</v>
      </c>
      <c r="CK592" s="6"/>
      <c r="CL592" s="6"/>
    </row>
    <row r="593" customFormat="false" ht="13.8" hidden="false" customHeight="false" outlineLevel="0" collapsed="false">
      <c r="A593" s="7" t="s">
        <v>77</v>
      </c>
      <c r="B593" s="7" t="s">
        <v>1382</v>
      </c>
      <c r="C593" s="7" t="s">
        <v>1627</v>
      </c>
      <c r="D593" s="7" t="s">
        <v>1855</v>
      </c>
      <c r="E593" s="7" t="s">
        <v>1353</v>
      </c>
      <c r="F593" s="7" t="s">
        <v>17</v>
      </c>
      <c r="G593" s="7" t="s">
        <v>1747</v>
      </c>
      <c r="H593" s="7" t="s">
        <v>1788</v>
      </c>
      <c r="I593" s="7" t="s">
        <v>84</v>
      </c>
      <c r="J593" s="7" t="s">
        <v>85</v>
      </c>
      <c r="K593" s="8" t="n">
        <v>0</v>
      </c>
      <c r="L593" s="7"/>
      <c r="M593" s="8" t="n">
        <v>0</v>
      </c>
      <c r="N593" s="7"/>
      <c r="O593" s="7" t="s">
        <v>1749</v>
      </c>
      <c r="P593" s="7" t="s">
        <v>178</v>
      </c>
      <c r="Q593" s="8" t="s">
        <v>1339</v>
      </c>
      <c r="R593" s="8" t="s">
        <v>158</v>
      </c>
      <c r="S593" s="8" t="s">
        <v>1856</v>
      </c>
      <c r="T593" s="8" t="s">
        <v>113</v>
      </c>
      <c r="U593" s="7" t="s">
        <v>87</v>
      </c>
      <c r="V593" s="7" t="s">
        <v>92</v>
      </c>
      <c r="W593" s="7"/>
      <c r="X593" s="7"/>
      <c r="Y593" s="7" t="s">
        <v>1182</v>
      </c>
      <c r="Z593" s="8" t="s">
        <v>155</v>
      </c>
      <c r="AA593" s="7"/>
      <c r="AB593" s="7"/>
      <c r="AC593" s="7"/>
      <c r="AD593" s="7"/>
      <c r="AE593" s="8"/>
      <c r="AF593" s="9" t="s">
        <v>1362</v>
      </c>
      <c r="AG593" s="9" t="s">
        <v>1363</v>
      </c>
      <c r="AH593" s="7" t="s">
        <v>98</v>
      </c>
      <c r="AI593" s="7" t="s">
        <v>98</v>
      </c>
      <c r="AJ593" s="7" t="s">
        <v>98</v>
      </c>
      <c r="AK593" s="7" t="n">
        <v>35</v>
      </c>
      <c r="AL593" s="7" t="n">
        <v>35</v>
      </c>
      <c r="AM593" s="7" t="n">
        <v>35</v>
      </c>
      <c r="AN593" s="7" t="n">
        <v>35</v>
      </c>
      <c r="AO593" s="7" t="n">
        <v>35</v>
      </c>
      <c r="AP593" s="7" t="s">
        <v>98</v>
      </c>
      <c r="AQ593" s="7" t="s">
        <v>98</v>
      </c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 t="s">
        <v>97</v>
      </c>
      <c r="BN593" s="7" t="s">
        <v>97</v>
      </c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6" t="n">
        <f aca="false">SUMIF($AH593:$CH593,35,Base!$B$5:$BB$5)*7*$Z593</f>
        <v>525</v>
      </c>
      <c r="CJ593" s="6" t="n">
        <f aca="false">SUMIF($AH593:$CH593,"PR",Base!$B$5:$BB$5)*7*$Z593</f>
        <v>504</v>
      </c>
      <c r="CK593" s="6"/>
      <c r="CL593" s="6"/>
    </row>
    <row r="594" customFormat="false" ht="13.8" hidden="false" customHeight="false" outlineLevel="0" collapsed="false">
      <c r="A594" s="7" t="s">
        <v>77</v>
      </c>
      <c r="B594" s="7" t="s">
        <v>1382</v>
      </c>
      <c r="C594" s="7" t="s">
        <v>1393</v>
      </c>
      <c r="D594" s="7" t="s">
        <v>1857</v>
      </c>
      <c r="E594" s="7" t="s">
        <v>1858</v>
      </c>
      <c r="F594" s="7" t="s">
        <v>17</v>
      </c>
      <c r="G594" s="7" t="s">
        <v>1859</v>
      </c>
      <c r="H594" s="7" t="s">
        <v>1860</v>
      </c>
      <c r="I594" s="7" t="s">
        <v>84</v>
      </c>
      <c r="J594" s="7" t="s">
        <v>85</v>
      </c>
      <c r="K594" s="8" t="n">
        <v>0</v>
      </c>
      <c r="L594" s="7"/>
      <c r="M594" s="8" t="n">
        <v>0</v>
      </c>
      <c r="N594" s="7"/>
      <c r="O594" s="7" t="s">
        <v>1407</v>
      </c>
      <c r="P594" s="7" t="s">
        <v>242</v>
      </c>
      <c r="Q594" s="8" t="s">
        <v>1824</v>
      </c>
      <c r="R594" s="8" t="s">
        <v>928</v>
      </c>
      <c r="S594" s="8" t="s">
        <v>1856</v>
      </c>
      <c r="T594" s="8" t="s">
        <v>113</v>
      </c>
      <c r="U594" s="7" t="s">
        <v>87</v>
      </c>
      <c r="V594" s="7" t="s">
        <v>92</v>
      </c>
      <c r="W594" s="7"/>
      <c r="X594" s="7"/>
      <c r="Y594" s="7" t="s">
        <v>125</v>
      </c>
      <c r="Z594" s="8" t="s">
        <v>87</v>
      </c>
      <c r="AA594" s="7"/>
      <c r="AB594" s="7"/>
      <c r="AC594" s="7"/>
      <c r="AD594" s="7"/>
      <c r="AE594" s="8"/>
      <c r="AF594" s="9" t="s">
        <v>923</v>
      </c>
      <c r="AG594" s="9" t="s">
        <v>445</v>
      </c>
      <c r="AH594" s="7" t="s">
        <v>98</v>
      </c>
      <c r="AI594" s="7" t="s">
        <v>98</v>
      </c>
      <c r="AJ594" s="7" t="s">
        <v>98</v>
      </c>
      <c r="AK594" s="7" t="s">
        <v>98</v>
      </c>
      <c r="AL594" s="7" t="n">
        <v>35</v>
      </c>
      <c r="AM594" s="7" t="n">
        <v>35</v>
      </c>
      <c r="AN594" s="7" t="n">
        <v>35</v>
      </c>
      <c r="AO594" s="7" t="n">
        <v>35</v>
      </c>
      <c r="AP594" s="7" t="s">
        <v>98</v>
      </c>
      <c r="AQ594" s="7" t="s">
        <v>98</v>
      </c>
      <c r="AR594" s="7" t="s">
        <v>98</v>
      </c>
      <c r="AS594" s="7" t="s">
        <v>98</v>
      </c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 t="s">
        <v>97</v>
      </c>
      <c r="BN594" s="7" t="s">
        <v>97</v>
      </c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6" t="n">
        <f aca="false">SUMIF($AH594:$CH594,35,Base!$B$5:$BB$5)*7*$Z594</f>
        <v>140</v>
      </c>
      <c r="CJ594" s="6" t="n">
        <f aca="false">SUMIF($AH594:$CH594,"PR",Base!$B$5:$BB$5)*7*$Z594</f>
        <v>273</v>
      </c>
      <c r="CK594" s="6"/>
      <c r="CL594" s="6"/>
    </row>
    <row r="595" customFormat="false" ht="13.8" hidden="false" customHeight="false" outlineLevel="0" collapsed="false">
      <c r="A595" s="7" t="s">
        <v>77</v>
      </c>
      <c r="B595" s="7" t="s">
        <v>1382</v>
      </c>
      <c r="C595" s="7" t="s">
        <v>1393</v>
      </c>
      <c r="D595" s="7" t="s">
        <v>1857</v>
      </c>
      <c r="E595" s="7" t="s">
        <v>1858</v>
      </c>
      <c r="F595" s="7" t="s">
        <v>17</v>
      </c>
      <c r="G595" s="7" t="s">
        <v>1859</v>
      </c>
      <c r="H595" s="7" t="s">
        <v>1860</v>
      </c>
      <c r="I595" s="7" t="s">
        <v>84</v>
      </c>
      <c r="J595" s="7" t="s">
        <v>85</v>
      </c>
      <c r="K595" s="8" t="n">
        <v>0</v>
      </c>
      <c r="L595" s="7"/>
      <c r="M595" s="8" t="n">
        <v>0</v>
      </c>
      <c r="N595" s="7"/>
      <c r="O595" s="7" t="s">
        <v>1407</v>
      </c>
      <c r="P595" s="7" t="s">
        <v>242</v>
      </c>
      <c r="Q595" s="8" t="s">
        <v>1824</v>
      </c>
      <c r="R595" s="8" t="s">
        <v>928</v>
      </c>
      <c r="S595" s="8" t="s">
        <v>1856</v>
      </c>
      <c r="T595" s="8" t="s">
        <v>113</v>
      </c>
      <c r="U595" s="7" t="s">
        <v>87</v>
      </c>
      <c r="V595" s="7" t="s">
        <v>92</v>
      </c>
      <c r="W595" s="7"/>
      <c r="X595" s="7"/>
      <c r="Y595" s="7" t="s">
        <v>93</v>
      </c>
      <c r="Z595" s="8" t="s">
        <v>155</v>
      </c>
      <c r="AA595" s="7"/>
      <c r="AB595" s="7"/>
      <c r="AC595" s="7"/>
      <c r="AD595" s="7"/>
      <c r="AE595" s="8"/>
      <c r="AF595" s="9" t="s">
        <v>923</v>
      </c>
      <c r="AG595" s="9" t="s">
        <v>445</v>
      </c>
      <c r="AH595" s="7" t="s">
        <v>98</v>
      </c>
      <c r="AI595" s="7" t="s">
        <v>98</v>
      </c>
      <c r="AJ595" s="7" t="s">
        <v>98</v>
      </c>
      <c r="AK595" s="7" t="s">
        <v>98</v>
      </c>
      <c r="AL595" s="7" t="n">
        <v>35</v>
      </c>
      <c r="AM595" s="7" t="n">
        <v>35</v>
      </c>
      <c r="AN595" s="7" t="n">
        <v>35</v>
      </c>
      <c r="AO595" s="7" t="n">
        <v>35</v>
      </c>
      <c r="AP595" s="7" t="s">
        <v>98</v>
      </c>
      <c r="AQ595" s="7" t="s">
        <v>98</v>
      </c>
      <c r="AR595" s="7" t="s">
        <v>98</v>
      </c>
      <c r="AS595" s="7" t="s">
        <v>98</v>
      </c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 t="s">
        <v>97</v>
      </c>
      <c r="BN595" s="7" t="s">
        <v>97</v>
      </c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6" t="n">
        <f aca="false">SUMIF($AH595:$CH595,35,Base!$B$5:$BB$5)*7*$Z595</f>
        <v>420</v>
      </c>
      <c r="CJ595" s="6" t="n">
        <f aca="false">SUMIF($AH595:$CH595,"PR",Base!$B$5:$BB$5)*7*$Z595</f>
        <v>819</v>
      </c>
      <c r="CK595" s="6"/>
      <c r="CL595" s="6"/>
    </row>
    <row r="596" customFormat="false" ht="13.8" hidden="false" customHeight="false" outlineLevel="0" collapsed="false">
      <c r="A596" s="7" t="s">
        <v>77</v>
      </c>
      <c r="B596" s="7" t="s">
        <v>1382</v>
      </c>
      <c r="C596" s="7" t="s">
        <v>1393</v>
      </c>
      <c r="D596" s="7" t="s">
        <v>1857</v>
      </c>
      <c r="E596" s="7" t="s">
        <v>1858</v>
      </c>
      <c r="F596" s="7" t="s">
        <v>17</v>
      </c>
      <c r="G596" s="7" t="s">
        <v>1859</v>
      </c>
      <c r="H596" s="7" t="s">
        <v>1860</v>
      </c>
      <c r="I596" s="7" t="s">
        <v>84</v>
      </c>
      <c r="J596" s="7" t="s">
        <v>85</v>
      </c>
      <c r="K596" s="8" t="n">
        <v>0</v>
      </c>
      <c r="L596" s="7"/>
      <c r="M596" s="8" t="n">
        <v>0</v>
      </c>
      <c r="N596" s="7"/>
      <c r="O596" s="7" t="s">
        <v>1407</v>
      </c>
      <c r="P596" s="7" t="s">
        <v>242</v>
      </c>
      <c r="Q596" s="8" t="s">
        <v>1824</v>
      </c>
      <c r="R596" s="8" t="s">
        <v>928</v>
      </c>
      <c r="S596" s="8" t="s">
        <v>1856</v>
      </c>
      <c r="T596" s="8" t="s">
        <v>113</v>
      </c>
      <c r="U596" s="7" t="s">
        <v>87</v>
      </c>
      <c r="V596" s="7" t="s">
        <v>92</v>
      </c>
      <c r="W596" s="7"/>
      <c r="X596" s="7"/>
      <c r="Y596" s="7" t="s">
        <v>1182</v>
      </c>
      <c r="Z596" s="8" t="s">
        <v>155</v>
      </c>
      <c r="AA596" s="7"/>
      <c r="AB596" s="7"/>
      <c r="AC596" s="7"/>
      <c r="AD596" s="7"/>
      <c r="AE596" s="8"/>
      <c r="AF596" s="9" t="s">
        <v>923</v>
      </c>
      <c r="AG596" s="9" t="s">
        <v>445</v>
      </c>
      <c r="AH596" s="7" t="s">
        <v>98</v>
      </c>
      <c r="AI596" s="7" t="s">
        <v>98</v>
      </c>
      <c r="AJ596" s="7" t="s">
        <v>98</v>
      </c>
      <c r="AK596" s="7" t="s">
        <v>98</v>
      </c>
      <c r="AL596" s="7" t="n">
        <v>35</v>
      </c>
      <c r="AM596" s="7" t="n">
        <v>35</v>
      </c>
      <c r="AN596" s="7" t="n">
        <v>35</v>
      </c>
      <c r="AO596" s="7" t="n">
        <v>35</v>
      </c>
      <c r="AP596" s="7" t="s">
        <v>98</v>
      </c>
      <c r="AQ596" s="7" t="s">
        <v>98</v>
      </c>
      <c r="AR596" s="7" t="s">
        <v>98</v>
      </c>
      <c r="AS596" s="7" t="s">
        <v>98</v>
      </c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 t="s">
        <v>97</v>
      </c>
      <c r="BN596" s="7" t="s">
        <v>97</v>
      </c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6" t="n">
        <f aca="false">SUMIF($AH596:$CH596,35,Base!$B$5:$BB$5)*7*$Z596</f>
        <v>420</v>
      </c>
      <c r="CJ596" s="6" t="n">
        <f aca="false">SUMIF($AH596:$CH596,"PR",Base!$B$5:$BB$5)*7*$Z596</f>
        <v>819</v>
      </c>
      <c r="CK596" s="6"/>
      <c r="CL596" s="6"/>
    </row>
    <row r="597" customFormat="false" ht="13.8" hidden="false" customHeight="false" outlineLevel="0" collapsed="false">
      <c r="A597" s="7" t="s">
        <v>77</v>
      </c>
      <c r="B597" s="7" t="s">
        <v>1382</v>
      </c>
      <c r="C597" s="7" t="s">
        <v>1393</v>
      </c>
      <c r="D597" s="7" t="s">
        <v>1857</v>
      </c>
      <c r="E597" s="7" t="s">
        <v>1858</v>
      </c>
      <c r="F597" s="7" t="s">
        <v>17</v>
      </c>
      <c r="G597" s="7" t="s">
        <v>1859</v>
      </c>
      <c r="H597" s="7" t="s">
        <v>1860</v>
      </c>
      <c r="I597" s="7" t="s">
        <v>84</v>
      </c>
      <c r="J597" s="7" t="s">
        <v>85</v>
      </c>
      <c r="K597" s="8" t="n">
        <v>0</v>
      </c>
      <c r="L597" s="7"/>
      <c r="M597" s="8" t="n">
        <v>0</v>
      </c>
      <c r="N597" s="7"/>
      <c r="O597" s="7" t="s">
        <v>1407</v>
      </c>
      <c r="P597" s="7" t="s">
        <v>242</v>
      </c>
      <c r="Q597" s="8" t="s">
        <v>1824</v>
      </c>
      <c r="R597" s="8" t="s">
        <v>928</v>
      </c>
      <c r="S597" s="8" t="s">
        <v>1856</v>
      </c>
      <c r="T597" s="8" t="s">
        <v>113</v>
      </c>
      <c r="U597" s="7" t="s">
        <v>87</v>
      </c>
      <c r="V597" s="7" t="s">
        <v>92</v>
      </c>
      <c r="W597" s="7"/>
      <c r="X597" s="7"/>
      <c r="Y597" s="7" t="s">
        <v>102</v>
      </c>
      <c r="Z597" s="8" t="s">
        <v>94</v>
      </c>
      <c r="AA597" s="7"/>
      <c r="AB597" s="7"/>
      <c r="AC597" s="7"/>
      <c r="AD597" s="7"/>
      <c r="AE597" s="8"/>
      <c r="AF597" s="9" t="s">
        <v>923</v>
      </c>
      <c r="AG597" s="9" t="s">
        <v>445</v>
      </c>
      <c r="AH597" s="7" t="s">
        <v>98</v>
      </c>
      <c r="AI597" s="7" t="s">
        <v>98</v>
      </c>
      <c r="AJ597" s="7" t="s">
        <v>98</v>
      </c>
      <c r="AK597" s="7" t="s">
        <v>98</v>
      </c>
      <c r="AL597" s="7" t="n">
        <v>35</v>
      </c>
      <c r="AM597" s="7" t="n">
        <v>35</v>
      </c>
      <c r="AN597" s="7" t="n">
        <v>35</v>
      </c>
      <c r="AO597" s="7" t="n">
        <v>35</v>
      </c>
      <c r="AP597" s="7" t="s">
        <v>98</v>
      </c>
      <c r="AQ597" s="7" t="s">
        <v>98</v>
      </c>
      <c r="AR597" s="7" t="s">
        <v>98</v>
      </c>
      <c r="AS597" s="7" t="s">
        <v>98</v>
      </c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 t="s">
        <v>97</v>
      </c>
      <c r="BN597" s="7" t="s">
        <v>97</v>
      </c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6" t="n">
        <f aca="false">SUMIF($AH597:$CH597,35,Base!$B$5:$BB$5)*7*$Z597</f>
        <v>280</v>
      </c>
      <c r="CJ597" s="6" t="n">
        <f aca="false">SUMIF($AH597:$CH597,"PR",Base!$B$5:$BB$5)*7*$Z597</f>
        <v>546</v>
      </c>
      <c r="CK597" s="6"/>
      <c r="CL597" s="6"/>
    </row>
    <row r="598" customFormat="false" ht="13.8" hidden="false" customHeight="false" outlineLevel="0" collapsed="false">
      <c r="A598" s="7" t="s">
        <v>77</v>
      </c>
      <c r="B598" s="7" t="s">
        <v>1382</v>
      </c>
      <c r="C598" s="7" t="s">
        <v>1393</v>
      </c>
      <c r="D598" s="7" t="s">
        <v>1857</v>
      </c>
      <c r="E598" s="7" t="s">
        <v>1858</v>
      </c>
      <c r="F598" s="7" t="s">
        <v>17</v>
      </c>
      <c r="G598" s="7" t="s">
        <v>1859</v>
      </c>
      <c r="H598" s="7" t="s">
        <v>1860</v>
      </c>
      <c r="I598" s="7" t="s">
        <v>84</v>
      </c>
      <c r="J598" s="7" t="s">
        <v>85</v>
      </c>
      <c r="K598" s="8" t="n">
        <v>0</v>
      </c>
      <c r="L598" s="7"/>
      <c r="M598" s="8" t="n">
        <v>0</v>
      </c>
      <c r="N598" s="7"/>
      <c r="O598" s="7" t="s">
        <v>1407</v>
      </c>
      <c r="P598" s="7" t="s">
        <v>242</v>
      </c>
      <c r="Q598" s="8" t="s">
        <v>1824</v>
      </c>
      <c r="R598" s="8" t="s">
        <v>928</v>
      </c>
      <c r="S598" s="8" t="s">
        <v>1856</v>
      </c>
      <c r="T598" s="8" t="s">
        <v>113</v>
      </c>
      <c r="U598" s="7" t="s">
        <v>87</v>
      </c>
      <c r="V598" s="7" t="s">
        <v>92</v>
      </c>
      <c r="W598" s="7"/>
      <c r="X598" s="7"/>
      <c r="Y598" s="7" t="s">
        <v>112</v>
      </c>
      <c r="Z598" s="8" t="s">
        <v>87</v>
      </c>
      <c r="AA598" s="7"/>
      <c r="AB598" s="7"/>
      <c r="AC598" s="7"/>
      <c r="AD598" s="7"/>
      <c r="AE598" s="8"/>
      <c r="AF598" s="9" t="s">
        <v>923</v>
      </c>
      <c r="AG598" s="9" t="s">
        <v>445</v>
      </c>
      <c r="AH598" s="7" t="s">
        <v>98</v>
      </c>
      <c r="AI598" s="7" t="s">
        <v>98</v>
      </c>
      <c r="AJ598" s="7" t="s">
        <v>98</v>
      </c>
      <c r="AK598" s="7" t="s">
        <v>98</v>
      </c>
      <c r="AL598" s="7" t="n">
        <v>35</v>
      </c>
      <c r="AM598" s="7" t="n">
        <v>35</v>
      </c>
      <c r="AN598" s="7" t="n">
        <v>35</v>
      </c>
      <c r="AO598" s="7" t="n">
        <v>35</v>
      </c>
      <c r="AP598" s="7" t="s">
        <v>98</v>
      </c>
      <c r="AQ598" s="7" t="s">
        <v>98</v>
      </c>
      <c r="AR598" s="7" t="s">
        <v>98</v>
      </c>
      <c r="AS598" s="7" t="s">
        <v>98</v>
      </c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 t="s">
        <v>97</v>
      </c>
      <c r="BN598" s="7" t="s">
        <v>97</v>
      </c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6" t="n">
        <f aca="false">SUMIF($AH598:$CH598,35,Base!$B$5:$BB$5)*7*$Z598</f>
        <v>140</v>
      </c>
      <c r="CJ598" s="6" t="n">
        <f aca="false">SUMIF($AH598:$CH598,"PR",Base!$B$5:$BB$5)*7*$Z598</f>
        <v>273</v>
      </c>
      <c r="CK598" s="6"/>
      <c r="CL598" s="6"/>
    </row>
    <row r="599" customFormat="false" ht="13.8" hidden="false" customHeight="false" outlineLevel="0" collapsed="false">
      <c r="A599" s="7" t="s">
        <v>77</v>
      </c>
      <c r="B599" s="7" t="s">
        <v>1382</v>
      </c>
      <c r="C599" s="7" t="s">
        <v>319</v>
      </c>
      <c r="D599" s="7" t="s">
        <v>1861</v>
      </c>
      <c r="E599" s="7" t="s">
        <v>1862</v>
      </c>
      <c r="F599" s="7" t="s">
        <v>17</v>
      </c>
      <c r="G599" s="7" t="s">
        <v>1863</v>
      </c>
      <c r="H599" s="7" t="s">
        <v>1864</v>
      </c>
      <c r="I599" s="7" t="s">
        <v>84</v>
      </c>
      <c r="J599" s="7" t="s">
        <v>85</v>
      </c>
      <c r="K599" s="8" t="n">
        <v>0</v>
      </c>
      <c r="L599" s="7"/>
      <c r="M599" s="8" t="n">
        <v>0</v>
      </c>
      <c r="N599" s="7"/>
      <c r="O599" s="7" t="s">
        <v>1690</v>
      </c>
      <c r="P599" s="7" t="s">
        <v>113</v>
      </c>
      <c r="Q599" s="8" t="s">
        <v>1865</v>
      </c>
      <c r="R599" s="8" t="s">
        <v>1866</v>
      </c>
      <c r="S599" s="8" t="s">
        <v>347</v>
      </c>
      <c r="T599" s="8" t="s">
        <v>113</v>
      </c>
      <c r="U599" s="7" t="s">
        <v>87</v>
      </c>
      <c r="V599" s="7" t="s">
        <v>92</v>
      </c>
      <c r="W599" s="7"/>
      <c r="X599" s="7"/>
      <c r="Y599" s="7" t="s">
        <v>125</v>
      </c>
      <c r="Z599" s="8" t="s">
        <v>87</v>
      </c>
      <c r="AA599" s="7"/>
      <c r="AB599" s="7"/>
      <c r="AC599" s="7"/>
      <c r="AD599" s="7"/>
      <c r="AE599" s="8"/>
      <c r="AF599" s="9" t="s">
        <v>1362</v>
      </c>
      <c r="AG599" s="9" t="s">
        <v>480</v>
      </c>
      <c r="AH599" s="7" t="s">
        <v>98</v>
      </c>
      <c r="AI599" s="7" t="n">
        <v>35</v>
      </c>
      <c r="AJ599" s="7" t="n">
        <v>35</v>
      </c>
      <c r="AK599" s="7" t="n">
        <v>35</v>
      </c>
      <c r="AL599" s="7" t="n">
        <v>35</v>
      </c>
      <c r="AM599" s="7" t="n">
        <v>35</v>
      </c>
      <c r="AN599" s="7" t="s">
        <v>98</v>
      </c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 t="s">
        <v>97</v>
      </c>
      <c r="BN599" s="7" t="s">
        <v>97</v>
      </c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6" t="n">
        <f aca="false">SUMIF($AH599:$CH599,35,Base!$B$5:$BB$5)*7*$Z599</f>
        <v>175</v>
      </c>
      <c r="CJ599" s="6" t="n">
        <f aca="false">SUMIF($AH599:$CH599,"PR",Base!$B$5:$BB$5)*7*$Z599</f>
        <v>63</v>
      </c>
      <c r="CK599" s="6"/>
      <c r="CL599" s="6"/>
    </row>
    <row r="600" customFormat="false" ht="13.8" hidden="false" customHeight="false" outlineLevel="0" collapsed="false">
      <c r="A600" s="7" t="s">
        <v>77</v>
      </c>
      <c r="B600" s="7" t="s">
        <v>1382</v>
      </c>
      <c r="C600" s="7" t="s">
        <v>319</v>
      </c>
      <c r="D600" s="7" t="s">
        <v>1861</v>
      </c>
      <c r="E600" s="7" t="s">
        <v>1862</v>
      </c>
      <c r="F600" s="7" t="s">
        <v>17</v>
      </c>
      <c r="G600" s="7" t="s">
        <v>1863</v>
      </c>
      <c r="H600" s="7" t="s">
        <v>1864</v>
      </c>
      <c r="I600" s="7" t="s">
        <v>84</v>
      </c>
      <c r="J600" s="7" t="s">
        <v>85</v>
      </c>
      <c r="K600" s="8" t="n">
        <v>0</v>
      </c>
      <c r="L600" s="7"/>
      <c r="M600" s="8" t="n">
        <v>0</v>
      </c>
      <c r="N600" s="7"/>
      <c r="O600" s="7" t="s">
        <v>1690</v>
      </c>
      <c r="P600" s="7" t="s">
        <v>113</v>
      </c>
      <c r="Q600" s="8" t="s">
        <v>1865</v>
      </c>
      <c r="R600" s="8" t="s">
        <v>1866</v>
      </c>
      <c r="S600" s="8" t="s">
        <v>347</v>
      </c>
      <c r="T600" s="8" t="s">
        <v>113</v>
      </c>
      <c r="U600" s="7" t="s">
        <v>87</v>
      </c>
      <c r="V600" s="7" t="s">
        <v>92</v>
      </c>
      <c r="W600" s="7"/>
      <c r="X600" s="7"/>
      <c r="Y600" s="7" t="s">
        <v>93</v>
      </c>
      <c r="Z600" s="8" t="s">
        <v>94</v>
      </c>
      <c r="AA600" s="7"/>
      <c r="AB600" s="7"/>
      <c r="AC600" s="7"/>
      <c r="AD600" s="7"/>
      <c r="AE600" s="8"/>
      <c r="AF600" s="9" t="s">
        <v>1362</v>
      </c>
      <c r="AG600" s="9" t="s">
        <v>480</v>
      </c>
      <c r="AH600" s="7" t="s">
        <v>98</v>
      </c>
      <c r="AI600" s="7" t="n">
        <v>35</v>
      </c>
      <c r="AJ600" s="7" t="n">
        <v>35</v>
      </c>
      <c r="AK600" s="7" t="n">
        <v>35</v>
      </c>
      <c r="AL600" s="7" t="n">
        <v>35</v>
      </c>
      <c r="AM600" s="7" t="n">
        <v>35</v>
      </c>
      <c r="AN600" s="7" t="s">
        <v>98</v>
      </c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 t="s">
        <v>97</v>
      </c>
      <c r="BN600" s="7" t="s">
        <v>97</v>
      </c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6" t="n">
        <f aca="false">SUMIF($AH600:$CH600,35,Base!$B$5:$BB$5)*7*$Z600</f>
        <v>350</v>
      </c>
      <c r="CJ600" s="6" t="n">
        <f aca="false">SUMIF($AH600:$CH600,"PR",Base!$B$5:$BB$5)*7*$Z600</f>
        <v>126</v>
      </c>
      <c r="CK600" s="6"/>
      <c r="CL600" s="6"/>
    </row>
    <row r="601" customFormat="false" ht="13.8" hidden="false" customHeight="false" outlineLevel="0" collapsed="false">
      <c r="A601" s="7" t="s">
        <v>77</v>
      </c>
      <c r="B601" s="7" t="s">
        <v>1382</v>
      </c>
      <c r="C601" s="7" t="s">
        <v>319</v>
      </c>
      <c r="D601" s="7" t="s">
        <v>1867</v>
      </c>
      <c r="E601" s="7" t="s">
        <v>1868</v>
      </c>
      <c r="F601" s="7" t="s">
        <v>17</v>
      </c>
      <c r="G601" s="7" t="s">
        <v>1517</v>
      </c>
      <c r="H601" s="7" t="s">
        <v>1518</v>
      </c>
      <c r="I601" s="7" t="s">
        <v>84</v>
      </c>
      <c r="J601" s="7" t="s">
        <v>85</v>
      </c>
      <c r="K601" s="8" t="n">
        <v>0</v>
      </c>
      <c r="L601" s="7"/>
      <c r="M601" s="8" t="n">
        <v>0</v>
      </c>
      <c r="N601" s="7"/>
      <c r="O601" s="7" t="s">
        <v>1520</v>
      </c>
      <c r="P601" s="7" t="s">
        <v>155</v>
      </c>
      <c r="Q601" s="8" t="s">
        <v>1869</v>
      </c>
      <c r="R601" s="8" t="s">
        <v>1870</v>
      </c>
      <c r="S601" s="8" t="s">
        <v>756</v>
      </c>
      <c r="T601" s="8" t="s">
        <v>108</v>
      </c>
      <c r="U601" s="7" t="s">
        <v>87</v>
      </c>
      <c r="V601" s="7" t="s">
        <v>92</v>
      </c>
      <c r="W601" s="7"/>
      <c r="X601" s="7"/>
      <c r="Y601" s="7" t="s">
        <v>125</v>
      </c>
      <c r="Z601" s="8" t="s">
        <v>87</v>
      </c>
      <c r="AA601" s="7"/>
      <c r="AB601" s="7"/>
      <c r="AC601" s="7"/>
      <c r="AD601" s="7"/>
      <c r="AE601" s="8"/>
      <c r="AF601" s="9" t="s">
        <v>1871</v>
      </c>
      <c r="AG601" s="9" t="s">
        <v>1872</v>
      </c>
      <c r="AH601" s="7"/>
      <c r="AI601" s="7"/>
      <c r="AJ601" s="7" t="s">
        <v>98</v>
      </c>
      <c r="AK601" s="7" t="s">
        <v>98</v>
      </c>
      <c r="AL601" s="7" t="s">
        <v>98</v>
      </c>
      <c r="AM601" s="7" t="s">
        <v>98</v>
      </c>
      <c r="AN601" s="7" t="s">
        <v>98</v>
      </c>
      <c r="AO601" s="7" t="s">
        <v>98</v>
      </c>
      <c r="AP601" s="7" t="s">
        <v>98</v>
      </c>
      <c r="AQ601" s="7" t="s">
        <v>98</v>
      </c>
      <c r="AR601" s="7" t="s">
        <v>98</v>
      </c>
      <c r="AS601" s="7" t="s">
        <v>98</v>
      </c>
      <c r="AT601" s="7" t="s">
        <v>98</v>
      </c>
      <c r="AU601" s="7" t="s">
        <v>98</v>
      </c>
      <c r="AV601" s="7" t="s">
        <v>98</v>
      </c>
      <c r="AW601" s="7" t="s">
        <v>98</v>
      </c>
      <c r="AX601" s="7" t="s">
        <v>98</v>
      </c>
      <c r="AY601" s="7" t="s">
        <v>98</v>
      </c>
      <c r="AZ601" s="7" t="s">
        <v>98</v>
      </c>
      <c r="BA601" s="7" t="s">
        <v>98</v>
      </c>
      <c r="BB601" s="7" t="s">
        <v>98</v>
      </c>
      <c r="BC601" s="7" t="n">
        <v>35</v>
      </c>
      <c r="BD601" s="7" t="n">
        <v>35</v>
      </c>
      <c r="BE601" s="7" t="n">
        <v>35</v>
      </c>
      <c r="BF601" s="7" t="n">
        <v>35</v>
      </c>
      <c r="BG601" s="7" t="n">
        <v>35</v>
      </c>
      <c r="BH601" s="7" t="n">
        <v>35</v>
      </c>
      <c r="BI601" s="7" t="s">
        <v>98</v>
      </c>
      <c r="BJ601" s="7" t="s">
        <v>98</v>
      </c>
      <c r="BK601" s="7" t="s">
        <v>98</v>
      </c>
      <c r="BL601" s="7"/>
      <c r="BM601" s="7" t="s">
        <v>97</v>
      </c>
      <c r="BN601" s="7" t="s">
        <v>97</v>
      </c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6" t="n">
        <f aca="false">SUMIF($AH601:$CH601,35,Base!$B$5:$BB$5)*7*$Z601</f>
        <v>196</v>
      </c>
      <c r="CJ601" s="6" t="n">
        <f aca="false">SUMIF($AH601:$CH601,"PR",Base!$B$5:$BB$5)*7*$Z601</f>
        <v>749</v>
      </c>
      <c r="CK601" s="6"/>
      <c r="CL601" s="6"/>
    </row>
    <row r="602" customFormat="false" ht="13.8" hidden="false" customHeight="false" outlineLevel="0" collapsed="false">
      <c r="A602" s="7" t="s">
        <v>77</v>
      </c>
      <c r="B602" s="7" t="s">
        <v>1382</v>
      </c>
      <c r="C602" s="7" t="s">
        <v>319</v>
      </c>
      <c r="D602" s="7" t="s">
        <v>1867</v>
      </c>
      <c r="E602" s="7" t="s">
        <v>1868</v>
      </c>
      <c r="F602" s="7" t="s">
        <v>17</v>
      </c>
      <c r="G602" s="7" t="s">
        <v>1517</v>
      </c>
      <c r="H602" s="7" t="s">
        <v>1518</v>
      </c>
      <c r="I602" s="7" t="s">
        <v>84</v>
      </c>
      <c r="J602" s="7" t="s">
        <v>85</v>
      </c>
      <c r="K602" s="8" t="n">
        <v>0</v>
      </c>
      <c r="L602" s="7"/>
      <c r="M602" s="8" t="n">
        <v>0</v>
      </c>
      <c r="N602" s="7"/>
      <c r="O602" s="7" t="s">
        <v>1520</v>
      </c>
      <c r="P602" s="7" t="s">
        <v>155</v>
      </c>
      <c r="Q602" s="8" t="s">
        <v>1869</v>
      </c>
      <c r="R602" s="8" t="s">
        <v>1870</v>
      </c>
      <c r="S602" s="8" t="s">
        <v>756</v>
      </c>
      <c r="T602" s="8" t="s">
        <v>108</v>
      </c>
      <c r="U602" s="7" t="s">
        <v>87</v>
      </c>
      <c r="V602" s="7" t="s">
        <v>92</v>
      </c>
      <c r="W602" s="7"/>
      <c r="X602" s="7"/>
      <c r="Y602" s="7" t="s">
        <v>93</v>
      </c>
      <c r="Z602" s="8" t="s">
        <v>94</v>
      </c>
      <c r="AA602" s="7"/>
      <c r="AB602" s="7"/>
      <c r="AC602" s="7"/>
      <c r="AD602" s="7"/>
      <c r="AE602" s="8"/>
      <c r="AF602" s="9" t="s">
        <v>1871</v>
      </c>
      <c r="AG602" s="9" t="s">
        <v>1872</v>
      </c>
      <c r="AH602" s="7"/>
      <c r="AI602" s="7"/>
      <c r="AJ602" s="7" t="s">
        <v>98</v>
      </c>
      <c r="AK602" s="7" t="s">
        <v>98</v>
      </c>
      <c r="AL602" s="7" t="s">
        <v>98</v>
      </c>
      <c r="AM602" s="7" t="s">
        <v>98</v>
      </c>
      <c r="AN602" s="7" t="s">
        <v>98</v>
      </c>
      <c r="AO602" s="7" t="s">
        <v>98</v>
      </c>
      <c r="AP602" s="7" t="s">
        <v>98</v>
      </c>
      <c r="AQ602" s="7" t="s">
        <v>98</v>
      </c>
      <c r="AR602" s="7" t="s">
        <v>98</v>
      </c>
      <c r="AS602" s="7" t="s">
        <v>98</v>
      </c>
      <c r="AT602" s="7" t="s">
        <v>98</v>
      </c>
      <c r="AU602" s="7" t="s">
        <v>98</v>
      </c>
      <c r="AV602" s="7" t="s">
        <v>98</v>
      </c>
      <c r="AW602" s="7" t="s">
        <v>98</v>
      </c>
      <c r="AX602" s="7" t="s">
        <v>98</v>
      </c>
      <c r="AY602" s="7" t="s">
        <v>98</v>
      </c>
      <c r="AZ602" s="7" t="s">
        <v>98</v>
      </c>
      <c r="BA602" s="7" t="s">
        <v>98</v>
      </c>
      <c r="BB602" s="7" t="s">
        <v>98</v>
      </c>
      <c r="BC602" s="7" t="n">
        <v>35</v>
      </c>
      <c r="BD602" s="7" t="n">
        <v>35</v>
      </c>
      <c r="BE602" s="7" t="n">
        <v>35</v>
      </c>
      <c r="BF602" s="7" t="n">
        <v>35</v>
      </c>
      <c r="BG602" s="7" t="n">
        <v>35</v>
      </c>
      <c r="BH602" s="7" t="n">
        <v>35</v>
      </c>
      <c r="BI602" s="7" t="s">
        <v>98</v>
      </c>
      <c r="BJ602" s="7" t="s">
        <v>98</v>
      </c>
      <c r="BK602" s="7" t="s">
        <v>98</v>
      </c>
      <c r="BL602" s="7"/>
      <c r="BM602" s="7" t="s">
        <v>97</v>
      </c>
      <c r="BN602" s="7" t="s">
        <v>97</v>
      </c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6" t="n">
        <f aca="false">SUMIF($AH602:$CH602,35,Base!$B$5:$BB$5)*7*$Z602</f>
        <v>392</v>
      </c>
      <c r="CJ602" s="6" t="n">
        <f aca="false">SUMIF($AH602:$CH602,"PR",Base!$B$5:$BB$5)*7*$Z602</f>
        <v>1498</v>
      </c>
      <c r="CK602" s="6"/>
      <c r="CL602" s="6"/>
    </row>
    <row r="603" customFormat="false" ht="13.8" hidden="false" customHeight="false" outlineLevel="0" collapsed="false">
      <c r="A603" s="7" t="s">
        <v>77</v>
      </c>
      <c r="B603" s="7" t="s">
        <v>1382</v>
      </c>
      <c r="C603" s="7" t="s">
        <v>319</v>
      </c>
      <c r="D603" s="7" t="s">
        <v>1867</v>
      </c>
      <c r="E603" s="7" t="s">
        <v>1868</v>
      </c>
      <c r="F603" s="7" t="s">
        <v>17</v>
      </c>
      <c r="G603" s="7" t="s">
        <v>1517</v>
      </c>
      <c r="H603" s="7" t="s">
        <v>1518</v>
      </c>
      <c r="I603" s="7" t="s">
        <v>84</v>
      </c>
      <c r="J603" s="7" t="s">
        <v>85</v>
      </c>
      <c r="K603" s="8" t="n">
        <v>0</v>
      </c>
      <c r="L603" s="7"/>
      <c r="M603" s="8" t="n">
        <v>0</v>
      </c>
      <c r="N603" s="7"/>
      <c r="O603" s="7" t="s">
        <v>1520</v>
      </c>
      <c r="P603" s="7" t="s">
        <v>155</v>
      </c>
      <c r="Q603" s="8" t="s">
        <v>1869</v>
      </c>
      <c r="R603" s="8" t="s">
        <v>1870</v>
      </c>
      <c r="S603" s="8" t="s">
        <v>756</v>
      </c>
      <c r="T603" s="8" t="s">
        <v>108</v>
      </c>
      <c r="U603" s="7" t="s">
        <v>87</v>
      </c>
      <c r="V603" s="7" t="s">
        <v>92</v>
      </c>
      <c r="W603" s="7"/>
      <c r="X603" s="7"/>
      <c r="Y603" s="7" t="s">
        <v>112</v>
      </c>
      <c r="Z603" s="8" t="s">
        <v>87</v>
      </c>
      <c r="AA603" s="7"/>
      <c r="AB603" s="7"/>
      <c r="AC603" s="7"/>
      <c r="AD603" s="7"/>
      <c r="AE603" s="8"/>
      <c r="AF603" s="9" t="s">
        <v>1871</v>
      </c>
      <c r="AG603" s="9" t="s">
        <v>1872</v>
      </c>
      <c r="AH603" s="7"/>
      <c r="AI603" s="7"/>
      <c r="AJ603" s="7" t="s">
        <v>98</v>
      </c>
      <c r="AK603" s="7" t="s">
        <v>98</v>
      </c>
      <c r="AL603" s="7" t="s">
        <v>98</v>
      </c>
      <c r="AM603" s="7" t="s">
        <v>98</v>
      </c>
      <c r="AN603" s="7" t="s">
        <v>98</v>
      </c>
      <c r="AO603" s="7" t="s">
        <v>98</v>
      </c>
      <c r="AP603" s="7" t="s">
        <v>98</v>
      </c>
      <c r="AQ603" s="7" t="s">
        <v>98</v>
      </c>
      <c r="AR603" s="7" t="s">
        <v>98</v>
      </c>
      <c r="AS603" s="7" t="s">
        <v>98</v>
      </c>
      <c r="AT603" s="7" t="s">
        <v>98</v>
      </c>
      <c r="AU603" s="7" t="s">
        <v>98</v>
      </c>
      <c r="AV603" s="7" t="s">
        <v>98</v>
      </c>
      <c r="AW603" s="7" t="s">
        <v>98</v>
      </c>
      <c r="AX603" s="7" t="s">
        <v>98</v>
      </c>
      <c r="AY603" s="7" t="s">
        <v>98</v>
      </c>
      <c r="AZ603" s="7" t="s">
        <v>98</v>
      </c>
      <c r="BA603" s="7" t="s">
        <v>98</v>
      </c>
      <c r="BB603" s="7" t="s">
        <v>98</v>
      </c>
      <c r="BC603" s="7" t="n">
        <v>35</v>
      </c>
      <c r="BD603" s="7" t="n">
        <v>35</v>
      </c>
      <c r="BE603" s="7" t="n">
        <v>35</v>
      </c>
      <c r="BF603" s="7" t="n">
        <v>35</v>
      </c>
      <c r="BG603" s="7" t="n">
        <v>35</v>
      </c>
      <c r="BH603" s="7" t="n">
        <v>35</v>
      </c>
      <c r="BI603" s="7" t="s">
        <v>98</v>
      </c>
      <c r="BJ603" s="7" t="s">
        <v>98</v>
      </c>
      <c r="BK603" s="7" t="s">
        <v>98</v>
      </c>
      <c r="BL603" s="7"/>
      <c r="BM603" s="7" t="s">
        <v>97</v>
      </c>
      <c r="BN603" s="7" t="s">
        <v>97</v>
      </c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6" t="n">
        <f aca="false">SUMIF($AH603:$CH603,35,Base!$B$5:$BB$5)*7*$Z603</f>
        <v>196</v>
      </c>
      <c r="CJ603" s="6" t="n">
        <f aca="false">SUMIF($AH603:$CH603,"PR",Base!$B$5:$BB$5)*7*$Z603</f>
        <v>749</v>
      </c>
      <c r="CK603" s="6"/>
      <c r="CL603" s="6"/>
    </row>
    <row r="604" customFormat="false" ht="13.8" hidden="false" customHeight="false" outlineLevel="0" collapsed="false">
      <c r="A604" s="7" t="s">
        <v>77</v>
      </c>
      <c r="B604" s="7" t="s">
        <v>1382</v>
      </c>
      <c r="C604" s="7" t="s">
        <v>1383</v>
      </c>
      <c r="D604" s="7" t="s">
        <v>1873</v>
      </c>
      <c r="E604" s="7" t="s">
        <v>1874</v>
      </c>
      <c r="F604" s="7" t="s">
        <v>17</v>
      </c>
      <c r="G604" s="7" t="s">
        <v>1499</v>
      </c>
      <c r="H604" s="7" t="s">
        <v>1875</v>
      </c>
      <c r="I604" s="7" t="s">
        <v>84</v>
      </c>
      <c r="J604" s="7" t="s">
        <v>85</v>
      </c>
      <c r="K604" s="8" t="n">
        <v>0</v>
      </c>
      <c r="L604" s="7"/>
      <c r="M604" s="8" t="n">
        <v>0</v>
      </c>
      <c r="N604" s="7"/>
      <c r="O604" s="7" t="s">
        <v>1415</v>
      </c>
      <c r="P604" s="7" t="s">
        <v>155</v>
      </c>
      <c r="Q604" s="8" t="s">
        <v>1339</v>
      </c>
      <c r="R604" s="8" t="s">
        <v>1876</v>
      </c>
      <c r="S604" s="8" t="s">
        <v>347</v>
      </c>
      <c r="T604" s="8" t="s">
        <v>108</v>
      </c>
      <c r="U604" s="7" t="s">
        <v>87</v>
      </c>
      <c r="V604" s="7" t="s">
        <v>92</v>
      </c>
      <c r="W604" s="7"/>
      <c r="X604" s="7"/>
      <c r="Y604" s="7" t="s">
        <v>125</v>
      </c>
      <c r="Z604" s="8" t="s">
        <v>178</v>
      </c>
      <c r="AA604" s="7"/>
      <c r="AB604" s="7"/>
      <c r="AC604" s="7"/>
      <c r="AD604" s="7"/>
      <c r="AE604" s="8"/>
      <c r="AF604" s="9" t="s">
        <v>1362</v>
      </c>
      <c r="AG604" s="9" t="s">
        <v>1363</v>
      </c>
      <c r="AH604" s="7" t="s">
        <v>98</v>
      </c>
      <c r="AI604" s="7" t="s">
        <v>98</v>
      </c>
      <c r="AJ604" s="7" t="n">
        <v>35</v>
      </c>
      <c r="AK604" s="7" t="n">
        <v>35</v>
      </c>
      <c r="AL604" s="7" t="n">
        <v>35</v>
      </c>
      <c r="AM604" s="7" t="n">
        <v>35</v>
      </c>
      <c r="AN604" s="7" t="n">
        <v>35</v>
      </c>
      <c r="AO604" s="7" t="s">
        <v>98</v>
      </c>
      <c r="AP604" s="7" t="s">
        <v>98</v>
      </c>
      <c r="AQ604" s="7" t="s">
        <v>98</v>
      </c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 t="s">
        <v>97</v>
      </c>
      <c r="BN604" s="7" t="s">
        <v>97</v>
      </c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6" t="n">
        <f aca="false">SUMIF($AH604:$CH604,35,Base!$B$5:$BB$5)*7*$Z604</f>
        <v>875</v>
      </c>
      <c r="CJ604" s="6" t="n">
        <f aca="false">SUMIF($AH604:$CH604,"PR",Base!$B$5:$BB$5)*7*$Z604</f>
        <v>840</v>
      </c>
      <c r="CK604" s="6"/>
      <c r="CL604" s="6"/>
    </row>
    <row r="605" customFormat="false" ht="13.8" hidden="false" customHeight="false" outlineLevel="0" collapsed="false">
      <c r="A605" s="7" t="s">
        <v>77</v>
      </c>
      <c r="B605" s="7" t="s">
        <v>1382</v>
      </c>
      <c r="C605" s="7" t="s">
        <v>1383</v>
      </c>
      <c r="D605" s="7" t="s">
        <v>1873</v>
      </c>
      <c r="E605" s="7" t="s">
        <v>1874</v>
      </c>
      <c r="F605" s="7" t="s">
        <v>17</v>
      </c>
      <c r="G605" s="7" t="s">
        <v>1499</v>
      </c>
      <c r="H605" s="7" t="s">
        <v>1875</v>
      </c>
      <c r="I605" s="7" t="s">
        <v>84</v>
      </c>
      <c r="J605" s="7" t="s">
        <v>85</v>
      </c>
      <c r="K605" s="8" t="n">
        <v>0</v>
      </c>
      <c r="L605" s="7"/>
      <c r="M605" s="8" t="n">
        <v>0</v>
      </c>
      <c r="N605" s="7"/>
      <c r="O605" s="7" t="s">
        <v>1415</v>
      </c>
      <c r="P605" s="7" t="s">
        <v>155</v>
      </c>
      <c r="Q605" s="8" t="s">
        <v>1339</v>
      </c>
      <c r="R605" s="8" t="s">
        <v>1876</v>
      </c>
      <c r="S605" s="8" t="s">
        <v>347</v>
      </c>
      <c r="T605" s="8" t="s">
        <v>108</v>
      </c>
      <c r="U605" s="7" t="s">
        <v>87</v>
      </c>
      <c r="V605" s="7" t="s">
        <v>92</v>
      </c>
      <c r="W605" s="7"/>
      <c r="X605" s="7"/>
      <c r="Y605" s="7" t="s">
        <v>93</v>
      </c>
      <c r="Z605" s="8" t="s">
        <v>155</v>
      </c>
      <c r="AA605" s="7"/>
      <c r="AB605" s="7"/>
      <c r="AC605" s="7"/>
      <c r="AD605" s="7"/>
      <c r="AE605" s="8"/>
      <c r="AF605" s="9" t="s">
        <v>1362</v>
      </c>
      <c r="AG605" s="9" t="s">
        <v>1363</v>
      </c>
      <c r="AH605" s="7" t="s">
        <v>98</v>
      </c>
      <c r="AI605" s="7" t="s">
        <v>98</v>
      </c>
      <c r="AJ605" s="7" t="n">
        <v>35</v>
      </c>
      <c r="AK605" s="7" t="n">
        <v>35</v>
      </c>
      <c r="AL605" s="7" t="n">
        <v>35</v>
      </c>
      <c r="AM605" s="7" t="n">
        <v>35</v>
      </c>
      <c r="AN605" s="7" t="n">
        <v>35</v>
      </c>
      <c r="AO605" s="7" t="s">
        <v>98</v>
      </c>
      <c r="AP605" s="7" t="s">
        <v>98</v>
      </c>
      <c r="AQ605" s="7" t="s">
        <v>98</v>
      </c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 t="s">
        <v>97</v>
      </c>
      <c r="BN605" s="7" t="s">
        <v>97</v>
      </c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6" t="n">
        <f aca="false">SUMIF($AH605:$CH605,35,Base!$B$5:$BB$5)*7*$Z605</f>
        <v>525</v>
      </c>
      <c r="CJ605" s="6" t="n">
        <f aca="false">SUMIF($AH605:$CH605,"PR",Base!$B$5:$BB$5)*7*$Z605</f>
        <v>504</v>
      </c>
      <c r="CK605" s="6"/>
      <c r="CL605" s="6"/>
    </row>
    <row r="606" customFormat="false" ht="13.8" hidden="false" customHeight="false" outlineLevel="0" collapsed="false">
      <c r="A606" s="7" t="s">
        <v>77</v>
      </c>
      <c r="B606" s="7" t="s">
        <v>1382</v>
      </c>
      <c r="C606" s="7" t="s">
        <v>1383</v>
      </c>
      <c r="D606" s="7" t="s">
        <v>1873</v>
      </c>
      <c r="E606" s="7" t="s">
        <v>1874</v>
      </c>
      <c r="F606" s="7" t="s">
        <v>17</v>
      </c>
      <c r="G606" s="7" t="s">
        <v>1499</v>
      </c>
      <c r="H606" s="7" t="s">
        <v>1875</v>
      </c>
      <c r="I606" s="7" t="s">
        <v>84</v>
      </c>
      <c r="J606" s="7" t="s">
        <v>85</v>
      </c>
      <c r="K606" s="8" t="n">
        <v>0</v>
      </c>
      <c r="L606" s="7"/>
      <c r="M606" s="8" t="n">
        <v>0</v>
      </c>
      <c r="N606" s="7"/>
      <c r="O606" s="7" t="s">
        <v>1415</v>
      </c>
      <c r="P606" s="7" t="s">
        <v>155</v>
      </c>
      <c r="Q606" s="8" t="s">
        <v>1339</v>
      </c>
      <c r="R606" s="8" t="s">
        <v>1876</v>
      </c>
      <c r="S606" s="8" t="s">
        <v>347</v>
      </c>
      <c r="T606" s="8" t="s">
        <v>108</v>
      </c>
      <c r="U606" s="7" t="s">
        <v>87</v>
      </c>
      <c r="V606" s="7" t="s">
        <v>92</v>
      </c>
      <c r="W606" s="7"/>
      <c r="X606" s="7"/>
      <c r="Y606" s="7" t="s">
        <v>112</v>
      </c>
      <c r="Z606" s="8" t="s">
        <v>87</v>
      </c>
      <c r="AA606" s="7"/>
      <c r="AB606" s="7"/>
      <c r="AC606" s="7"/>
      <c r="AD606" s="7"/>
      <c r="AE606" s="8"/>
      <c r="AF606" s="9" t="s">
        <v>1362</v>
      </c>
      <c r="AG606" s="9" t="s">
        <v>1363</v>
      </c>
      <c r="AH606" s="7" t="s">
        <v>98</v>
      </c>
      <c r="AI606" s="7" t="s">
        <v>98</v>
      </c>
      <c r="AJ606" s="7" t="n">
        <v>35</v>
      </c>
      <c r="AK606" s="7" t="n">
        <v>35</v>
      </c>
      <c r="AL606" s="7" t="n">
        <v>35</v>
      </c>
      <c r="AM606" s="7" t="n">
        <v>35</v>
      </c>
      <c r="AN606" s="7" t="n">
        <v>35</v>
      </c>
      <c r="AO606" s="7" t="s">
        <v>98</v>
      </c>
      <c r="AP606" s="7" t="s">
        <v>98</v>
      </c>
      <c r="AQ606" s="7" t="s">
        <v>98</v>
      </c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 t="s">
        <v>97</v>
      </c>
      <c r="BN606" s="7" t="s">
        <v>97</v>
      </c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6" t="n">
        <f aca="false">SUMIF($AH606:$CH606,35,Base!$B$5:$BB$5)*7*$Z606</f>
        <v>175</v>
      </c>
      <c r="CJ606" s="6" t="n">
        <f aca="false">SUMIF($AH606:$CH606,"PR",Base!$B$5:$BB$5)*7*$Z606</f>
        <v>168</v>
      </c>
      <c r="CK606" s="6"/>
      <c r="CL606" s="6"/>
    </row>
    <row r="607" customFormat="false" ht="13.8" hidden="false" customHeight="false" outlineLevel="0" collapsed="false">
      <c r="A607" s="7" t="s">
        <v>77</v>
      </c>
      <c r="B607" s="7" t="s">
        <v>1382</v>
      </c>
      <c r="C607" s="7" t="s">
        <v>1383</v>
      </c>
      <c r="D607" s="7" t="s">
        <v>1873</v>
      </c>
      <c r="E607" s="7" t="s">
        <v>1874</v>
      </c>
      <c r="F607" s="7" t="s">
        <v>17</v>
      </c>
      <c r="G607" s="7" t="s">
        <v>1499</v>
      </c>
      <c r="H607" s="7" t="s">
        <v>1875</v>
      </c>
      <c r="I607" s="7" t="s">
        <v>84</v>
      </c>
      <c r="J607" s="7" t="s">
        <v>85</v>
      </c>
      <c r="K607" s="8" t="n">
        <v>0</v>
      </c>
      <c r="L607" s="7"/>
      <c r="M607" s="8" t="n">
        <v>0</v>
      </c>
      <c r="N607" s="7"/>
      <c r="O607" s="7" t="s">
        <v>1415</v>
      </c>
      <c r="P607" s="7" t="s">
        <v>155</v>
      </c>
      <c r="Q607" s="8" t="s">
        <v>1339</v>
      </c>
      <c r="R607" s="8" t="s">
        <v>1876</v>
      </c>
      <c r="S607" s="8" t="s">
        <v>347</v>
      </c>
      <c r="T607" s="8" t="s">
        <v>108</v>
      </c>
      <c r="U607" s="7" t="s">
        <v>87</v>
      </c>
      <c r="V607" s="7" t="s">
        <v>92</v>
      </c>
      <c r="W607" s="7"/>
      <c r="X607" s="7"/>
      <c r="Y607" s="7" t="s">
        <v>1012</v>
      </c>
      <c r="Z607" s="8" t="s">
        <v>155</v>
      </c>
      <c r="AA607" s="7"/>
      <c r="AB607" s="7"/>
      <c r="AC607" s="7"/>
      <c r="AD607" s="7"/>
      <c r="AE607" s="8"/>
      <c r="AF607" s="9" t="s">
        <v>1362</v>
      </c>
      <c r="AG607" s="9" t="s">
        <v>1363</v>
      </c>
      <c r="AH607" s="7" t="s">
        <v>98</v>
      </c>
      <c r="AI607" s="7" t="s">
        <v>98</v>
      </c>
      <c r="AJ607" s="7" t="n">
        <v>35</v>
      </c>
      <c r="AK607" s="7" t="n">
        <v>35</v>
      </c>
      <c r="AL607" s="7" t="n">
        <v>35</v>
      </c>
      <c r="AM607" s="7" t="n">
        <v>35</v>
      </c>
      <c r="AN607" s="7" t="n">
        <v>35</v>
      </c>
      <c r="AO607" s="7" t="s">
        <v>98</v>
      </c>
      <c r="AP607" s="7" t="s">
        <v>98</v>
      </c>
      <c r="AQ607" s="7" t="s">
        <v>98</v>
      </c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 t="s">
        <v>97</v>
      </c>
      <c r="BN607" s="7" t="s">
        <v>97</v>
      </c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6" t="n">
        <f aca="false">SUMIF($AH607:$CH607,35,Base!$B$5:$BB$5)*7*$Z607</f>
        <v>525</v>
      </c>
      <c r="CJ607" s="6" t="n">
        <f aca="false">SUMIF($AH607:$CH607,"PR",Base!$B$5:$BB$5)*7*$Z607</f>
        <v>504</v>
      </c>
      <c r="CK607" s="6"/>
      <c r="CL607" s="6"/>
    </row>
    <row r="608" customFormat="false" ht="13.8" hidden="false" customHeight="false" outlineLevel="0" collapsed="false">
      <c r="A608" s="7" t="s">
        <v>77</v>
      </c>
      <c r="B608" s="7" t="s">
        <v>1382</v>
      </c>
      <c r="C608" s="7" t="s">
        <v>1383</v>
      </c>
      <c r="D608" s="7" t="s">
        <v>1877</v>
      </c>
      <c r="E608" s="7" t="s">
        <v>1878</v>
      </c>
      <c r="F608" s="7" t="s">
        <v>17</v>
      </c>
      <c r="G608" s="7" t="s">
        <v>1585</v>
      </c>
      <c r="H608" s="7" t="s">
        <v>1879</v>
      </c>
      <c r="I608" s="7" t="s">
        <v>84</v>
      </c>
      <c r="J608" s="7" t="s">
        <v>85</v>
      </c>
      <c r="K608" s="8" t="n">
        <v>0</v>
      </c>
      <c r="L608" s="7"/>
      <c r="M608" s="8" t="n">
        <v>0</v>
      </c>
      <c r="N608" s="7"/>
      <c r="O608" s="7" t="s">
        <v>1452</v>
      </c>
      <c r="P608" s="7" t="s">
        <v>155</v>
      </c>
      <c r="Q608" s="8" t="s">
        <v>1880</v>
      </c>
      <c r="R608" s="8" t="s">
        <v>1773</v>
      </c>
      <c r="S608" s="8" t="s">
        <v>1818</v>
      </c>
      <c r="T608" s="8" t="s">
        <v>108</v>
      </c>
      <c r="U608" s="7" t="s">
        <v>87</v>
      </c>
      <c r="V608" s="7" t="s">
        <v>92</v>
      </c>
      <c r="W608" s="7"/>
      <c r="X608" s="7"/>
      <c r="Y608" s="7" t="s">
        <v>125</v>
      </c>
      <c r="Z608" s="8" t="s">
        <v>94</v>
      </c>
      <c r="AA608" s="7"/>
      <c r="AB608" s="7"/>
      <c r="AC608" s="7"/>
      <c r="AD608" s="7"/>
      <c r="AE608" s="8"/>
      <c r="AF608" s="9" t="s">
        <v>1637</v>
      </c>
      <c r="AG608" s="9" t="s">
        <v>1819</v>
      </c>
      <c r="AH608" s="7" t="s">
        <v>98</v>
      </c>
      <c r="AI608" s="7" t="s">
        <v>98</v>
      </c>
      <c r="AJ608" s="7" t="s">
        <v>98</v>
      </c>
      <c r="AK608" s="7" t="s">
        <v>98</v>
      </c>
      <c r="AL608" s="7" t="s">
        <v>98</v>
      </c>
      <c r="AM608" s="7" t="s">
        <v>98</v>
      </c>
      <c r="AN608" s="7" t="s">
        <v>98</v>
      </c>
      <c r="AO608" s="7" t="s">
        <v>98</v>
      </c>
      <c r="AP608" s="7" t="s">
        <v>98</v>
      </c>
      <c r="AQ608" s="7" t="s">
        <v>98</v>
      </c>
      <c r="AR608" s="7" t="s">
        <v>98</v>
      </c>
      <c r="AS608" s="7" t="s">
        <v>98</v>
      </c>
      <c r="AT608" s="7" t="s">
        <v>98</v>
      </c>
      <c r="AU608" s="7" t="s">
        <v>98</v>
      </c>
      <c r="AV608" s="7" t="n">
        <v>35</v>
      </c>
      <c r="AW608" s="7" t="n">
        <v>35</v>
      </c>
      <c r="AX608" s="7" t="n">
        <v>35</v>
      </c>
      <c r="AY608" s="7" t="n">
        <v>35</v>
      </c>
      <c r="AZ608" s="7" t="s">
        <v>98</v>
      </c>
      <c r="BA608" s="7" t="s">
        <v>98</v>
      </c>
      <c r="BB608" s="7" t="s">
        <v>98</v>
      </c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 t="s">
        <v>97</v>
      </c>
      <c r="BN608" s="7" t="s">
        <v>97</v>
      </c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6" t="n">
        <f aca="false">SUMIF($AH608:$CH608,35,Base!$B$5:$BB$5)*7*$Z608</f>
        <v>252</v>
      </c>
      <c r="CJ608" s="6" t="n">
        <f aca="false">SUMIF($AH608:$CH608,"PR",Base!$B$5:$BB$5)*7*$Z608</f>
        <v>1162</v>
      </c>
      <c r="CK608" s="6"/>
      <c r="CL608" s="6"/>
    </row>
    <row r="609" customFormat="false" ht="13.8" hidden="false" customHeight="false" outlineLevel="0" collapsed="false">
      <c r="A609" s="7" t="s">
        <v>77</v>
      </c>
      <c r="B609" s="7" t="s">
        <v>1382</v>
      </c>
      <c r="C609" s="7" t="s">
        <v>1383</v>
      </c>
      <c r="D609" s="7" t="s">
        <v>1881</v>
      </c>
      <c r="E609" s="7" t="s">
        <v>1370</v>
      </c>
      <c r="F609" s="7" t="s">
        <v>17</v>
      </c>
      <c r="G609" s="7" t="s">
        <v>1532</v>
      </c>
      <c r="H609" s="7" t="s">
        <v>1533</v>
      </c>
      <c r="I609" s="7" t="s">
        <v>84</v>
      </c>
      <c r="J609" s="7" t="s">
        <v>85</v>
      </c>
      <c r="K609" s="8" t="n">
        <v>0</v>
      </c>
      <c r="L609" s="7"/>
      <c r="M609" s="8" t="n">
        <v>0</v>
      </c>
      <c r="N609" s="7"/>
      <c r="O609" s="7" t="s">
        <v>1431</v>
      </c>
      <c r="P609" s="7" t="s">
        <v>155</v>
      </c>
      <c r="Q609" s="8" t="s">
        <v>1535</v>
      </c>
      <c r="R609" s="8" t="s">
        <v>1402</v>
      </c>
      <c r="S609" s="8" t="s">
        <v>325</v>
      </c>
      <c r="T609" s="8" t="s">
        <v>108</v>
      </c>
      <c r="U609" s="7" t="s">
        <v>87</v>
      </c>
      <c r="V609" s="7" t="s">
        <v>92</v>
      </c>
      <c r="W609" s="7"/>
      <c r="X609" s="7"/>
      <c r="Y609" s="7" t="s">
        <v>125</v>
      </c>
      <c r="Z609" s="8" t="s">
        <v>94</v>
      </c>
      <c r="AA609" s="7"/>
      <c r="AB609" s="7"/>
      <c r="AC609" s="7"/>
      <c r="AD609" s="7"/>
      <c r="AE609" s="8"/>
      <c r="AF609" s="9" t="s">
        <v>1362</v>
      </c>
      <c r="AG609" s="9" t="s">
        <v>1032</v>
      </c>
      <c r="AH609" s="7" t="s">
        <v>98</v>
      </c>
      <c r="AI609" s="7" t="s">
        <v>98</v>
      </c>
      <c r="AJ609" s="7" t="s">
        <v>98</v>
      </c>
      <c r="AK609" s="7" t="s">
        <v>98</v>
      </c>
      <c r="AL609" s="7" t="n">
        <v>35</v>
      </c>
      <c r="AM609" s="7" t="n">
        <v>35</v>
      </c>
      <c r="AN609" s="7" t="n">
        <v>35</v>
      </c>
      <c r="AO609" s="7" t="n">
        <v>35</v>
      </c>
      <c r="AP609" s="7" t="s">
        <v>98</v>
      </c>
      <c r="AQ609" s="7" t="s">
        <v>98</v>
      </c>
      <c r="AR609" s="7" t="s">
        <v>98</v>
      </c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 t="s">
        <v>97</v>
      </c>
      <c r="BN609" s="7" t="s">
        <v>97</v>
      </c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6" t="n">
        <f aca="false">SUMIF($AH609:$CH609,35,Base!$B$5:$BB$5)*7*$Z609</f>
        <v>280</v>
      </c>
      <c r="CJ609" s="6" t="n">
        <f aca="false">SUMIF($AH609:$CH609,"PR",Base!$B$5:$BB$5)*7*$Z609</f>
        <v>476</v>
      </c>
      <c r="CK609" s="6"/>
      <c r="CL609" s="6"/>
    </row>
    <row r="610" customFormat="false" ht="13.8" hidden="false" customHeight="false" outlineLevel="0" collapsed="false">
      <c r="A610" s="7" t="s">
        <v>77</v>
      </c>
      <c r="B610" s="7" t="s">
        <v>1382</v>
      </c>
      <c r="C610" s="7" t="s">
        <v>1383</v>
      </c>
      <c r="D610" s="7" t="s">
        <v>1881</v>
      </c>
      <c r="E610" s="7" t="s">
        <v>1370</v>
      </c>
      <c r="F610" s="7" t="s">
        <v>17</v>
      </c>
      <c r="G610" s="7" t="s">
        <v>1532</v>
      </c>
      <c r="H610" s="7" t="s">
        <v>1533</v>
      </c>
      <c r="I610" s="7" t="s">
        <v>84</v>
      </c>
      <c r="J610" s="7" t="s">
        <v>85</v>
      </c>
      <c r="K610" s="8" t="n">
        <v>0</v>
      </c>
      <c r="L610" s="7"/>
      <c r="M610" s="8" t="n">
        <v>0</v>
      </c>
      <c r="N610" s="7"/>
      <c r="O610" s="7" t="s">
        <v>1431</v>
      </c>
      <c r="P610" s="7" t="s">
        <v>155</v>
      </c>
      <c r="Q610" s="8" t="s">
        <v>1535</v>
      </c>
      <c r="R610" s="8" t="s">
        <v>1402</v>
      </c>
      <c r="S610" s="8" t="s">
        <v>325</v>
      </c>
      <c r="T610" s="8" t="s">
        <v>108</v>
      </c>
      <c r="U610" s="7" t="s">
        <v>87</v>
      </c>
      <c r="V610" s="7" t="s">
        <v>92</v>
      </c>
      <c r="W610" s="7"/>
      <c r="X610" s="7"/>
      <c r="Y610" s="7" t="s">
        <v>93</v>
      </c>
      <c r="Z610" s="8" t="s">
        <v>178</v>
      </c>
      <c r="AA610" s="7"/>
      <c r="AB610" s="7"/>
      <c r="AC610" s="7"/>
      <c r="AD610" s="7"/>
      <c r="AE610" s="8"/>
      <c r="AF610" s="9" t="s">
        <v>1362</v>
      </c>
      <c r="AG610" s="9" t="s">
        <v>1032</v>
      </c>
      <c r="AH610" s="7" t="s">
        <v>98</v>
      </c>
      <c r="AI610" s="7" t="s">
        <v>98</v>
      </c>
      <c r="AJ610" s="7" t="s">
        <v>98</v>
      </c>
      <c r="AK610" s="7" t="s">
        <v>98</v>
      </c>
      <c r="AL610" s="7" t="n">
        <v>35</v>
      </c>
      <c r="AM610" s="7" t="n">
        <v>35</v>
      </c>
      <c r="AN610" s="7" t="n">
        <v>35</v>
      </c>
      <c r="AO610" s="7" t="n">
        <v>35</v>
      </c>
      <c r="AP610" s="7" t="s">
        <v>98</v>
      </c>
      <c r="AQ610" s="7" t="s">
        <v>98</v>
      </c>
      <c r="AR610" s="7" t="s">
        <v>98</v>
      </c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 t="s">
        <v>97</v>
      </c>
      <c r="BN610" s="7" t="s">
        <v>97</v>
      </c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6" t="n">
        <f aca="false">SUMIF($AH610:$CH610,35,Base!$B$5:$BB$5)*7*$Z610</f>
        <v>700</v>
      </c>
      <c r="CJ610" s="6" t="n">
        <f aca="false">SUMIF($AH610:$CH610,"PR",Base!$B$5:$BB$5)*7*$Z610</f>
        <v>1190</v>
      </c>
      <c r="CK610" s="6"/>
      <c r="CL610" s="6"/>
    </row>
    <row r="611" customFormat="false" ht="13.8" hidden="false" customHeight="false" outlineLevel="0" collapsed="false">
      <c r="A611" s="7" t="s">
        <v>77</v>
      </c>
      <c r="B611" s="7" t="s">
        <v>1382</v>
      </c>
      <c r="C611" s="7" t="s">
        <v>1383</v>
      </c>
      <c r="D611" s="7" t="s">
        <v>1881</v>
      </c>
      <c r="E611" s="7" t="s">
        <v>1370</v>
      </c>
      <c r="F611" s="7" t="s">
        <v>17</v>
      </c>
      <c r="G611" s="7" t="s">
        <v>1532</v>
      </c>
      <c r="H611" s="7" t="s">
        <v>1533</v>
      </c>
      <c r="I611" s="7" t="s">
        <v>84</v>
      </c>
      <c r="J611" s="7" t="s">
        <v>85</v>
      </c>
      <c r="K611" s="8" t="n">
        <v>0</v>
      </c>
      <c r="L611" s="7"/>
      <c r="M611" s="8" t="n">
        <v>0</v>
      </c>
      <c r="N611" s="7"/>
      <c r="O611" s="7" t="s">
        <v>1431</v>
      </c>
      <c r="P611" s="7" t="s">
        <v>155</v>
      </c>
      <c r="Q611" s="8" t="s">
        <v>1535</v>
      </c>
      <c r="R611" s="8" t="s">
        <v>1402</v>
      </c>
      <c r="S611" s="8" t="s">
        <v>325</v>
      </c>
      <c r="T611" s="8" t="s">
        <v>108</v>
      </c>
      <c r="U611" s="7" t="s">
        <v>87</v>
      </c>
      <c r="V611" s="7" t="s">
        <v>92</v>
      </c>
      <c r="W611" s="7"/>
      <c r="X611" s="7"/>
      <c r="Y611" s="7" t="s">
        <v>112</v>
      </c>
      <c r="Z611" s="8" t="s">
        <v>87</v>
      </c>
      <c r="AA611" s="7"/>
      <c r="AB611" s="7"/>
      <c r="AC611" s="7"/>
      <c r="AD611" s="7"/>
      <c r="AE611" s="8"/>
      <c r="AF611" s="9" t="s">
        <v>1362</v>
      </c>
      <c r="AG611" s="9" t="s">
        <v>1032</v>
      </c>
      <c r="AH611" s="7" t="s">
        <v>98</v>
      </c>
      <c r="AI611" s="7" t="s">
        <v>98</v>
      </c>
      <c r="AJ611" s="7" t="s">
        <v>98</v>
      </c>
      <c r="AK611" s="7" t="s">
        <v>98</v>
      </c>
      <c r="AL611" s="7" t="n">
        <v>35</v>
      </c>
      <c r="AM611" s="7" t="n">
        <v>35</v>
      </c>
      <c r="AN611" s="7" t="n">
        <v>35</v>
      </c>
      <c r="AO611" s="7" t="n">
        <v>35</v>
      </c>
      <c r="AP611" s="7" t="s">
        <v>98</v>
      </c>
      <c r="AQ611" s="7" t="s">
        <v>98</v>
      </c>
      <c r="AR611" s="7" t="s">
        <v>98</v>
      </c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 t="s">
        <v>97</v>
      </c>
      <c r="BN611" s="7" t="s">
        <v>97</v>
      </c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6" t="n">
        <f aca="false">SUMIF($AH611:$CH611,35,Base!$B$5:$BB$5)*7*$Z611</f>
        <v>140</v>
      </c>
      <c r="CJ611" s="6" t="n">
        <f aca="false">SUMIF($AH611:$CH611,"PR",Base!$B$5:$BB$5)*7*$Z611</f>
        <v>238</v>
      </c>
      <c r="CK611" s="6"/>
      <c r="CL611" s="6"/>
    </row>
    <row r="612" customFormat="false" ht="13.8" hidden="false" customHeight="false" outlineLevel="0" collapsed="false">
      <c r="A612" s="7" t="s">
        <v>77</v>
      </c>
      <c r="B612" s="7" t="s">
        <v>1382</v>
      </c>
      <c r="C612" s="7" t="s">
        <v>1383</v>
      </c>
      <c r="D612" s="7" t="s">
        <v>1882</v>
      </c>
      <c r="E612" s="7" t="s">
        <v>1883</v>
      </c>
      <c r="F612" s="7" t="s">
        <v>17</v>
      </c>
      <c r="G612" s="7" t="s">
        <v>1884</v>
      </c>
      <c r="H612" s="7" t="s">
        <v>1885</v>
      </c>
      <c r="I612" s="7" t="s">
        <v>84</v>
      </c>
      <c r="J612" s="7" t="s">
        <v>85</v>
      </c>
      <c r="K612" s="8" t="n">
        <v>21011169280</v>
      </c>
      <c r="L612" s="7"/>
      <c r="M612" s="8" t="n">
        <v>0</v>
      </c>
      <c r="N612" s="7"/>
      <c r="O612" s="7" t="s">
        <v>1415</v>
      </c>
      <c r="P612" s="7" t="s">
        <v>155</v>
      </c>
      <c r="Q612" s="8" t="s">
        <v>1886</v>
      </c>
      <c r="R612" s="8" t="s">
        <v>1887</v>
      </c>
      <c r="S612" s="8" t="s">
        <v>1888</v>
      </c>
      <c r="T612" s="8" t="s">
        <v>87</v>
      </c>
      <c r="U612" s="7" t="s">
        <v>87</v>
      </c>
      <c r="V612" s="7" t="s">
        <v>159</v>
      </c>
      <c r="W612" s="7"/>
      <c r="X612" s="7"/>
      <c r="Y612" s="7" t="s">
        <v>160</v>
      </c>
      <c r="Z612" s="8" t="s">
        <v>87</v>
      </c>
      <c r="AA612" s="7"/>
      <c r="AB612" s="7"/>
      <c r="AC612" s="7"/>
      <c r="AD612" s="7"/>
      <c r="AE612" s="8"/>
      <c r="AF612" s="9" t="s">
        <v>1889</v>
      </c>
      <c r="AG612" s="9" t="s">
        <v>1000</v>
      </c>
      <c r="AH612" s="7" t="n">
        <v>35</v>
      </c>
      <c r="AI612" s="7" t="n">
        <v>35</v>
      </c>
      <c r="AJ612" s="7" t="n">
        <v>35</v>
      </c>
      <c r="AK612" s="7" t="n">
        <v>35</v>
      </c>
      <c r="AL612" s="7" t="n">
        <v>35</v>
      </c>
      <c r="AM612" s="7" t="s">
        <v>98</v>
      </c>
      <c r="AN612" s="7" t="s">
        <v>98</v>
      </c>
      <c r="AO612" s="7" t="s">
        <v>98</v>
      </c>
      <c r="AP612" s="7" t="s">
        <v>98</v>
      </c>
      <c r="AQ612" s="7" t="s">
        <v>98</v>
      </c>
      <c r="AR612" s="7" t="s">
        <v>98</v>
      </c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 t="s">
        <v>97</v>
      </c>
      <c r="BN612" s="7" t="s">
        <v>97</v>
      </c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6" t="n">
        <f aca="false">SUMIF($AH612:$CH612,35,Base!$B$5:$BB$5)*7*$Z612</f>
        <v>168</v>
      </c>
      <c r="CJ612" s="6" t="n">
        <f aca="false">SUMIF($AH612:$CH612,"PR",Base!$B$5:$BB$5)*7*$Z612</f>
        <v>210</v>
      </c>
      <c r="CK612" s="6"/>
      <c r="CL612" s="6"/>
    </row>
    <row r="613" customFormat="false" ht="13.8" hidden="false" customHeight="false" outlineLevel="0" collapsed="false">
      <c r="A613" s="7" t="s">
        <v>1890</v>
      </c>
      <c r="B613" s="7" t="s">
        <v>1891</v>
      </c>
      <c r="C613" s="7" t="s">
        <v>1892</v>
      </c>
      <c r="D613" s="7" t="s">
        <v>1893</v>
      </c>
      <c r="E613" s="7" t="s">
        <v>1894</v>
      </c>
      <c r="F613" s="7" t="s">
        <v>17</v>
      </c>
      <c r="G613" s="7" t="s">
        <v>1895</v>
      </c>
      <c r="H613" s="7" t="s">
        <v>1896</v>
      </c>
      <c r="I613" s="7" t="s">
        <v>84</v>
      </c>
      <c r="J613" s="7" t="s">
        <v>85</v>
      </c>
      <c r="K613" s="8" t="n">
        <v>0</v>
      </c>
      <c r="L613" s="7"/>
      <c r="M613" s="8" t="n">
        <v>0</v>
      </c>
      <c r="N613" s="7"/>
      <c r="O613" s="7" t="s">
        <v>1897</v>
      </c>
      <c r="P613" s="7" t="s">
        <v>155</v>
      </c>
      <c r="Q613" s="8" t="s">
        <v>1898</v>
      </c>
      <c r="R613" s="8" t="s">
        <v>258</v>
      </c>
      <c r="S613" s="8" t="s">
        <v>325</v>
      </c>
      <c r="T613" s="8" t="s">
        <v>109</v>
      </c>
      <c r="U613" s="7" t="s">
        <v>87</v>
      </c>
      <c r="V613" s="7" t="s">
        <v>92</v>
      </c>
      <c r="W613" s="7"/>
      <c r="X613" s="7"/>
      <c r="Y613" s="7" t="s">
        <v>1012</v>
      </c>
      <c r="Z613" s="10" t="n">
        <v>1</v>
      </c>
      <c r="AA613" s="7"/>
      <c r="AB613" s="7"/>
      <c r="AC613" s="7"/>
      <c r="AD613" s="7"/>
      <c r="AE613" s="8"/>
      <c r="AF613" s="9" t="s">
        <v>1899</v>
      </c>
      <c r="AG613" s="9" t="s">
        <v>862</v>
      </c>
      <c r="AH613" s="7" t="s">
        <v>98</v>
      </c>
      <c r="AI613" s="7" t="s">
        <v>98</v>
      </c>
      <c r="AJ613" s="7" t="s">
        <v>98</v>
      </c>
      <c r="AK613" s="7" t="s">
        <v>98</v>
      </c>
      <c r="AL613" s="7" t="s">
        <v>98</v>
      </c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 t="s">
        <v>97</v>
      </c>
      <c r="BN613" s="7" t="s">
        <v>97</v>
      </c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6" t="n">
        <f aca="false">SUMIF($AH613:$CH613,35,Base!$B$5:$BB$5)*7*$Z613</f>
        <v>0</v>
      </c>
      <c r="CJ613" s="6" t="n">
        <f aca="false">SUMIF($AH613:$CH613,"PR",Base!$B$5:$BB$5)*7*$Z613</f>
        <v>168</v>
      </c>
      <c r="CK613" s="6"/>
      <c r="CL613" s="6"/>
    </row>
    <row r="614" customFormat="false" ht="13.8" hidden="false" customHeight="false" outlineLevel="0" collapsed="false">
      <c r="A614" s="7" t="s">
        <v>1890</v>
      </c>
      <c r="B614" s="7" t="s">
        <v>1891</v>
      </c>
      <c r="C614" s="7" t="s">
        <v>1892</v>
      </c>
      <c r="D614" s="7" t="s">
        <v>1893</v>
      </c>
      <c r="E614" s="7" t="s">
        <v>1894</v>
      </c>
      <c r="F614" s="7" t="s">
        <v>17</v>
      </c>
      <c r="G614" s="7" t="s">
        <v>1895</v>
      </c>
      <c r="H614" s="7" t="s">
        <v>1896</v>
      </c>
      <c r="I614" s="7" t="s">
        <v>84</v>
      </c>
      <c r="J614" s="7" t="s">
        <v>85</v>
      </c>
      <c r="K614" s="8" t="n">
        <v>0</v>
      </c>
      <c r="L614" s="7"/>
      <c r="M614" s="8" t="n">
        <v>0</v>
      </c>
      <c r="N614" s="7"/>
      <c r="O614" s="7" t="s">
        <v>1897</v>
      </c>
      <c r="P614" s="7" t="s">
        <v>155</v>
      </c>
      <c r="Q614" s="8" t="s">
        <v>1898</v>
      </c>
      <c r="R614" s="8" t="s">
        <v>258</v>
      </c>
      <c r="S614" s="8" t="s">
        <v>325</v>
      </c>
      <c r="T614" s="8" t="s">
        <v>109</v>
      </c>
      <c r="U614" s="7" t="s">
        <v>87</v>
      </c>
      <c r="V614" s="7" t="s">
        <v>92</v>
      </c>
      <c r="W614" s="7"/>
      <c r="X614" s="7"/>
      <c r="Y614" s="7" t="s">
        <v>93</v>
      </c>
      <c r="Z614" s="7" t="n">
        <v>1</v>
      </c>
      <c r="AA614" s="7"/>
      <c r="AB614" s="7"/>
      <c r="AC614" s="7"/>
      <c r="AD614" s="7"/>
      <c r="AE614" s="8"/>
      <c r="AF614" s="9" t="s">
        <v>1899</v>
      </c>
      <c r="AG614" s="9" t="s">
        <v>862</v>
      </c>
      <c r="AH614" s="7" t="s">
        <v>98</v>
      </c>
      <c r="AI614" s="7" t="s">
        <v>98</v>
      </c>
      <c r="AJ614" s="7" t="s">
        <v>98</v>
      </c>
      <c r="AK614" s="7" t="s">
        <v>98</v>
      </c>
      <c r="AL614" s="7" t="s">
        <v>98</v>
      </c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 t="s">
        <v>97</v>
      </c>
      <c r="BN614" s="7" t="s">
        <v>97</v>
      </c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6" t="n">
        <f aca="false">SUMIF($AH614:$CH614,35,Base!$B$5:$BB$5)*7*$Z614</f>
        <v>0</v>
      </c>
      <c r="CJ614" s="6" t="n">
        <f aca="false">SUMIF($AH614:$CH614,"PR",Base!$B$5:$BB$5)*7*$Z614</f>
        <v>168</v>
      </c>
      <c r="CK614" s="6"/>
      <c r="CL614" s="6"/>
    </row>
    <row r="615" customFormat="false" ht="13.8" hidden="false" customHeight="false" outlineLevel="0" collapsed="false">
      <c r="A615" s="7" t="s">
        <v>1890</v>
      </c>
      <c r="B615" s="7" t="s">
        <v>1891</v>
      </c>
      <c r="C615" s="7" t="s">
        <v>1892</v>
      </c>
      <c r="D615" s="7" t="s">
        <v>1893</v>
      </c>
      <c r="E615" s="7" t="s">
        <v>1894</v>
      </c>
      <c r="F615" s="7" t="s">
        <v>17</v>
      </c>
      <c r="G615" s="7" t="s">
        <v>1895</v>
      </c>
      <c r="H615" s="7" t="s">
        <v>1896</v>
      </c>
      <c r="I615" s="7" t="s">
        <v>84</v>
      </c>
      <c r="J615" s="7" t="s">
        <v>85</v>
      </c>
      <c r="K615" s="8" t="n">
        <v>0</v>
      </c>
      <c r="L615" s="7"/>
      <c r="M615" s="8" t="n">
        <v>0</v>
      </c>
      <c r="N615" s="7"/>
      <c r="O615" s="7" t="s">
        <v>1897</v>
      </c>
      <c r="P615" s="7" t="s">
        <v>155</v>
      </c>
      <c r="Q615" s="8" t="s">
        <v>1898</v>
      </c>
      <c r="R615" s="8" t="s">
        <v>258</v>
      </c>
      <c r="S615" s="8" t="s">
        <v>325</v>
      </c>
      <c r="T615" s="8" t="s">
        <v>109</v>
      </c>
      <c r="U615" s="7" t="s">
        <v>87</v>
      </c>
      <c r="V615" s="7" t="s">
        <v>92</v>
      </c>
      <c r="W615" s="7"/>
      <c r="X615" s="7"/>
      <c r="Y615" s="7" t="s">
        <v>99</v>
      </c>
      <c r="Z615" s="7" t="n">
        <v>8</v>
      </c>
      <c r="AA615" s="7"/>
      <c r="AB615" s="7"/>
      <c r="AC615" s="7"/>
      <c r="AD615" s="7"/>
      <c r="AE615" s="8"/>
      <c r="AF615" s="9" t="s">
        <v>1899</v>
      </c>
      <c r="AG615" s="9" t="s">
        <v>862</v>
      </c>
      <c r="AH615" s="7" t="s">
        <v>98</v>
      </c>
      <c r="AI615" s="7" t="s">
        <v>98</v>
      </c>
      <c r="AJ615" s="7" t="s">
        <v>98</v>
      </c>
      <c r="AK615" s="7" t="s">
        <v>98</v>
      </c>
      <c r="AL615" s="7" t="s">
        <v>98</v>
      </c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 t="s">
        <v>97</v>
      </c>
      <c r="BN615" s="7" t="s">
        <v>97</v>
      </c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6" t="n">
        <f aca="false">SUMIF($AH615:$CH615,35,Base!$B$5:$BB$5)*7*$Z615</f>
        <v>0</v>
      </c>
      <c r="CJ615" s="6" t="n">
        <f aca="false">SUMIF($AH615:$CH615,"PR",Base!$B$5:$BB$5)*7*$Z615</f>
        <v>1344</v>
      </c>
      <c r="CK615" s="6"/>
      <c r="CL615" s="6"/>
    </row>
    <row r="616" customFormat="false" ht="13.8" hidden="false" customHeight="false" outlineLevel="0" collapsed="false">
      <c r="A616" s="7" t="s">
        <v>1890</v>
      </c>
      <c r="B616" s="7" t="s">
        <v>1891</v>
      </c>
      <c r="C616" s="7" t="s">
        <v>1892</v>
      </c>
      <c r="D616" s="7" t="s">
        <v>1900</v>
      </c>
      <c r="E616" s="7" t="s">
        <v>1901</v>
      </c>
      <c r="F616" s="7" t="s">
        <v>17</v>
      </c>
      <c r="G616" s="7" t="s">
        <v>1895</v>
      </c>
      <c r="H616" s="7" t="s">
        <v>1896</v>
      </c>
      <c r="I616" s="7" t="s">
        <v>84</v>
      </c>
      <c r="J616" s="7" t="s">
        <v>85</v>
      </c>
      <c r="K616" s="8" t="n">
        <v>0</v>
      </c>
      <c r="L616" s="7"/>
      <c r="M616" s="8" t="n">
        <v>0</v>
      </c>
      <c r="N616" s="7"/>
      <c r="O616" s="7" t="s">
        <v>1897</v>
      </c>
      <c r="P616" s="7" t="s">
        <v>155</v>
      </c>
      <c r="Q616" s="8" t="s">
        <v>1194</v>
      </c>
      <c r="R616" s="8" t="s">
        <v>1188</v>
      </c>
      <c r="S616" s="8" t="s">
        <v>325</v>
      </c>
      <c r="T616" s="8" t="s">
        <v>108</v>
      </c>
      <c r="U616" s="7" t="s">
        <v>87</v>
      </c>
      <c r="V616" s="7" t="s">
        <v>92</v>
      </c>
      <c r="W616" s="7"/>
      <c r="X616" s="7"/>
      <c r="Y616" s="7" t="s">
        <v>93</v>
      </c>
      <c r="Z616" s="7" t="n">
        <v>3</v>
      </c>
      <c r="AA616" s="7"/>
      <c r="AB616" s="7"/>
      <c r="AC616" s="7"/>
      <c r="AD616" s="7"/>
      <c r="AE616" s="8"/>
      <c r="AF616" s="9" t="s">
        <v>923</v>
      </c>
      <c r="AG616" s="9" t="s">
        <v>1340</v>
      </c>
      <c r="AH616" s="7" t="s">
        <v>98</v>
      </c>
      <c r="AI616" s="7" t="s">
        <v>98</v>
      </c>
      <c r="AJ616" s="7" t="s">
        <v>98</v>
      </c>
      <c r="AK616" s="7" t="s">
        <v>98</v>
      </c>
      <c r="AL616" s="7" t="s">
        <v>98</v>
      </c>
      <c r="AM616" s="7" t="s">
        <v>98</v>
      </c>
      <c r="AN616" s="7" t="s">
        <v>98</v>
      </c>
      <c r="AO616" s="7" t="n">
        <v>35</v>
      </c>
      <c r="AP616" s="7" t="n">
        <v>35</v>
      </c>
      <c r="AQ616" s="7" t="n">
        <v>35</v>
      </c>
      <c r="AR616" s="7" t="n">
        <v>35</v>
      </c>
      <c r="AS616" s="7" t="s">
        <v>98</v>
      </c>
      <c r="AT616" s="7" t="s">
        <v>98</v>
      </c>
      <c r="AU616" s="7" t="s">
        <v>98</v>
      </c>
      <c r="AV616" s="7" t="s">
        <v>98</v>
      </c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 t="s">
        <v>97</v>
      </c>
      <c r="BN616" s="7" t="s">
        <v>97</v>
      </c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6" t="n">
        <f aca="false">SUMIF($AH616:$CH616,35,Base!$B$5:$BB$5)*7*$Z616</f>
        <v>420</v>
      </c>
      <c r="CJ616" s="6" t="n">
        <f aca="false">SUMIF($AH616:$CH616,"PR",Base!$B$5:$BB$5)*7*$Z616</f>
        <v>1134</v>
      </c>
      <c r="CK616" s="6"/>
      <c r="CL616" s="6"/>
    </row>
    <row r="617" customFormat="false" ht="13.8" hidden="false" customHeight="false" outlineLevel="0" collapsed="false">
      <c r="A617" s="7" t="s">
        <v>1890</v>
      </c>
      <c r="B617" s="7" t="s">
        <v>1891</v>
      </c>
      <c r="C617" s="7" t="s">
        <v>1892</v>
      </c>
      <c r="D617" s="7" t="s">
        <v>1900</v>
      </c>
      <c r="E617" s="7" t="s">
        <v>1901</v>
      </c>
      <c r="F617" s="7" t="s">
        <v>17</v>
      </c>
      <c r="G617" s="7" t="s">
        <v>1895</v>
      </c>
      <c r="H617" s="7" t="s">
        <v>1896</v>
      </c>
      <c r="I617" s="7" t="s">
        <v>84</v>
      </c>
      <c r="J617" s="7" t="s">
        <v>85</v>
      </c>
      <c r="K617" s="8" t="n">
        <v>0</v>
      </c>
      <c r="L617" s="7"/>
      <c r="M617" s="8" t="n">
        <v>0</v>
      </c>
      <c r="N617" s="7"/>
      <c r="O617" s="7" t="s">
        <v>1897</v>
      </c>
      <c r="P617" s="7" t="s">
        <v>155</v>
      </c>
      <c r="Q617" s="8" t="s">
        <v>1194</v>
      </c>
      <c r="R617" s="8" t="s">
        <v>1188</v>
      </c>
      <c r="S617" s="8" t="s">
        <v>325</v>
      </c>
      <c r="T617" s="8" t="s">
        <v>108</v>
      </c>
      <c r="U617" s="7" t="s">
        <v>87</v>
      </c>
      <c r="V617" s="7" t="s">
        <v>92</v>
      </c>
      <c r="W617" s="7"/>
      <c r="X617" s="7"/>
      <c r="Y617" s="7" t="s">
        <v>102</v>
      </c>
      <c r="Z617" s="7" t="n">
        <v>1</v>
      </c>
      <c r="AA617" s="7"/>
      <c r="AB617" s="7"/>
      <c r="AC617" s="7"/>
      <c r="AD617" s="7"/>
      <c r="AE617" s="8"/>
      <c r="AF617" s="9" t="s">
        <v>923</v>
      </c>
      <c r="AG617" s="9" t="s">
        <v>1340</v>
      </c>
      <c r="AH617" s="7" t="s">
        <v>98</v>
      </c>
      <c r="AI617" s="7" t="s">
        <v>98</v>
      </c>
      <c r="AJ617" s="7" t="s">
        <v>98</v>
      </c>
      <c r="AK617" s="7" t="s">
        <v>98</v>
      </c>
      <c r="AL617" s="7" t="s">
        <v>98</v>
      </c>
      <c r="AM617" s="7" t="s">
        <v>98</v>
      </c>
      <c r="AN617" s="7" t="s">
        <v>98</v>
      </c>
      <c r="AO617" s="7" t="n">
        <v>35</v>
      </c>
      <c r="AP617" s="7" t="n">
        <v>35</v>
      </c>
      <c r="AQ617" s="7" t="n">
        <v>35</v>
      </c>
      <c r="AR617" s="7" t="n">
        <v>35</v>
      </c>
      <c r="AS617" s="7" t="s">
        <v>98</v>
      </c>
      <c r="AT617" s="7" t="s">
        <v>98</v>
      </c>
      <c r="AU617" s="7" t="s">
        <v>98</v>
      </c>
      <c r="AV617" s="7" t="s">
        <v>98</v>
      </c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 t="s">
        <v>97</v>
      </c>
      <c r="BN617" s="7" t="s">
        <v>97</v>
      </c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6" t="n">
        <f aca="false">SUMIF($AH617:$CH617,35,Base!$B$5:$BB$5)*7*$Z617</f>
        <v>140</v>
      </c>
      <c r="CJ617" s="6" t="n">
        <f aca="false">SUMIF($AH617:$CH617,"PR",Base!$B$5:$BB$5)*7*$Z617</f>
        <v>378</v>
      </c>
      <c r="CK617" s="6"/>
      <c r="CL617" s="6"/>
    </row>
    <row r="618" customFormat="false" ht="13.8" hidden="false" customHeight="false" outlineLevel="0" collapsed="false">
      <c r="A618" s="7" t="s">
        <v>1890</v>
      </c>
      <c r="B618" s="7" t="s">
        <v>1891</v>
      </c>
      <c r="C618" s="7" t="s">
        <v>1892</v>
      </c>
      <c r="D618" s="7" t="s">
        <v>1900</v>
      </c>
      <c r="E618" s="7" t="s">
        <v>1901</v>
      </c>
      <c r="F618" s="7" t="s">
        <v>17</v>
      </c>
      <c r="G618" s="7" t="s">
        <v>1895</v>
      </c>
      <c r="H618" s="7" t="s">
        <v>1896</v>
      </c>
      <c r="I618" s="7" t="s">
        <v>84</v>
      </c>
      <c r="J618" s="7" t="s">
        <v>85</v>
      </c>
      <c r="K618" s="8" t="n">
        <v>0</v>
      </c>
      <c r="L618" s="7"/>
      <c r="M618" s="8" t="n">
        <v>0</v>
      </c>
      <c r="N618" s="7"/>
      <c r="O618" s="7" t="s">
        <v>1897</v>
      </c>
      <c r="P618" s="7" t="s">
        <v>155</v>
      </c>
      <c r="Q618" s="8" t="s">
        <v>1194</v>
      </c>
      <c r="R618" s="8" t="s">
        <v>1188</v>
      </c>
      <c r="S618" s="8" t="s">
        <v>325</v>
      </c>
      <c r="T618" s="8" t="s">
        <v>108</v>
      </c>
      <c r="U618" s="7" t="s">
        <v>87</v>
      </c>
      <c r="V618" s="7" t="s">
        <v>92</v>
      </c>
      <c r="W618" s="7"/>
      <c r="X618" s="7"/>
      <c r="Y618" s="7" t="s">
        <v>116</v>
      </c>
      <c r="Z618" s="7" t="n">
        <v>1</v>
      </c>
      <c r="AA618" s="7"/>
      <c r="AB618" s="7"/>
      <c r="AC618" s="7"/>
      <c r="AD618" s="7"/>
      <c r="AE618" s="8"/>
      <c r="AF618" s="9" t="s">
        <v>923</v>
      </c>
      <c r="AG618" s="9" t="s">
        <v>1340</v>
      </c>
      <c r="AH618" s="7" t="s">
        <v>98</v>
      </c>
      <c r="AI618" s="7" t="s">
        <v>98</v>
      </c>
      <c r="AJ618" s="7" t="s">
        <v>98</v>
      </c>
      <c r="AK618" s="7" t="s">
        <v>98</v>
      </c>
      <c r="AL618" s="7" t="s">
        <v>98</v>
      </c>
      <c r="AM618" s="7" t="s">
        <v>98</v>
      </c>
      <c r="AN618" s="7" t="s">
        <v>98</v>
      </c>
      <c r="AO618" s="7" t="n">
        <v>35</v>
      </c>
      <c r="AP618" s="7" t="n">
        <v>35</v>
      </c>
      <c r="AQ618" s="7" t="n">
        <v>35</v>
      </c>
      <c r="AR618" s="7" t="n">
        <v>35</v>
      </c>
      <c r="AS618" s="7" t="s">
        <v>98</v>
      </c>
      <c r="AT618" s="7" t="s">
        <v>98</v>
      </c>
      <c r="AU618" s="7" t="s">
        <v>98</v>
      </c>
      <c r="AV618" s="7" t="s">
        <v>98</v>
      </c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 t="s">
        <v>97</v>
      </c>
      <c r="BN618" s="7" t="s">
        <v>97</v>
      </c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6" t="n">
        <f aca="false">SUMIF($AH618:$CH618,35,Base!$B$5:$BB$5)*7*$Z618</f>
        <v>140</v>
      </c>
      <c r="CJ618" s="6" t="n">
        <f aca="false">SUMIF($AH618:$CH618,"PR",Base!$B$5:$BB$5)*7*$Z618</f>
        <v>378</v>
      </c>
      <c r="CK618" s="6"/>
      <c r="CL618" s="6"/>
    </row>
    <row r="619" customFormat="false" ht="13.8" hidden="false" customHeight="false" outlineLevel="0" collapsed="false">
      <c r="A619" s="7" t="s">
        <v>1890</v>
      </c>
      <c r="B619" s="7" t="s">
        <v>1891</v>
      </c>
      <c r="C619" s="7" t="s">
        <v>1892</v>
      </c>
      <c r="D619" s="7" t="s">
        <v>1902</v>
      </c>
      <c r="E619" s="7" t="s">
        <v>1903</v>
      </c>
      <c r="F619" s="7" t="s">
        <v>17</v>
      </c>
      <c r="G619" s="7" t="s">
        <v>1904</v>
      </c>
      <c r="H619" s="7" t="s">
        <v>1905</v>
      </c>
      <c r="I619" s="7" t="s">
        <v>84</v>
      </c>
      <c r="J619" s="7" t="s">
        <v>85</v>
      </c>
      <c r="K619" s="8" t="n">
        <v>0</v>
      </c>
      <c r="L619" s="7"/>
      <c r="M619" s="8" t="n">
        <v>0</v>
      </c>
      <c r="N619" s="7"/>
      <c r="O619" s="7" t="s">
        <v>1906</v>
      </c>
      <c r="P619" s="7" t="s">
        <v>155</v>
      </c>
      <c r="Q619" s="8" t="s">
        <v>1907</v>
      </c>
      <c r="R619" s="8" t="s">
        <v>1908</v>
      </c>
      <c r="S619" s="8" t="s">
        <v>325</v>
      </c>
      <c r="T619" s="8" t="s">
        <v>109</v>
      </c>
      <c r="U619" s="7" t="s">
        <v>87</v>
      </c>
      <c r="V619" s="7" t="s">
        <v>92</v>
      </c>
      <c r="W619" s="7"/>
      <c r="X619" s="7"/>
      <c r="Y619" s="7" t="s">
        <v>1012</v>
      </c>
      <c r="Z619" s="10" t="n">
        <v>0</v>
      </c>
      <c r="AA619" s="7"/>
      <c r="AB619" s="7"/>
      <c r="AC619" s="7"/>
      <c r="AD619" s="7"/>
      <c r="AE619" s="8"/>
      <c r="AF619" s="9" t="s">
        <v>1909</v>
      </c>
      <c r="AG619" s="9" t="s">
        <v>458</v>
      </c>
      <c r="AH619" s="7" t="s">
        <v>98</v>
      </c>
      <c r="AI619" s="7" t="s">
        <v>98</v>
      </c>
      <c r="AJ619" s="7" t="n">
        <v>35</v>
      </c>
      <c r="AK619" s="7" t="n">
        <v>35</v>
      </c>
      <c r="AL619" s="7" t="n">
        <v>35</v>
      </c>
      <c r="AM619" s="7" t="n">
        <v>35</v>
      </c>
      <c r="AN619" s="7" t="s">
        <v>98</v>
      </c>
      <c r="AO619" s="7" t="s">
        <v>98</v>
      </c>
      <c r="AP619" s="7" t="s">
        <v>98</v>
      </c>
      <c r="AQ619" s="7" t="s">
        <v>98</v>
      </c>
      <c r="AR619" s="7" t="s">
        <v>98</v>
      </c>
      <c r="AS619" s="7" t="s">
        <v>98</v>
      </c>
      <c r="AT619" s="7" t="s">
        <v>98</v>
      </c>
      <c r="AU619" s="7" t="s">
        <v>98</v>
      </c>
      <c r="AV619" s="7" t="s">
        <v>98</v>
      </c>
      <c r="AW619" s="7" t="s">
        <v>98</v>
      </c>
      <c r="AX619" s="7" t="s">
        <v>98</v>
      </c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 t="s">
        <v>97</v>
      </c>
      <c r="BN619" s="7" t="s">
        <v>97</v>
      </c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6" t="n">
        <f aca="false">SUMIF($AH619:$CH619,35,Base!$B$5:$BB$5)*7*$Z619</f>
        <v>0</v>
      </c>
      <c r="CJ619" s="6" t="n">
        <f aca="false">SUMIF($AH619:$CH619,"PR",Base!$B$5:$BB$5)*7*$Z619</f>
        <v>0</v>
      </c>
      <c r="CK619" s="6"/>
      <c r="CL619" s="6"/>
    </row>
    <row r="620" customFormat="false" ht="13.8" hidden="false" customHeight="false" outlineLevel="0" collapsed="false">
      <c r="A620" s="7" t="s">
        <v>1890</v>
      </c>
      <c r="B620" s="7" t="s">
        <v>1891</v>
      </c>
      <c r="C620" s="7" t="s">
        <v>1892</v>
      </c>
      <c r="D620" s="7" t="s">
        <v>1902</v>
      </c>
      <c r="E620" s="7" t="s">
        <v>1903</v>
      </c>
      <c r="F620" s="7" t="s">
        <v>17</v>
      </c>
      <c r="G620" s="7" t="s">
        <v>1904</v>
      </c>
      <c r="H620" s="7" t="s">
        <v>1905</v>
      </c>
      <c r="I620" s="7" t="s">
        <v>84</v>
      </c>
      <c r="J620" s="11" t="s">
        <v>1910</v>
      </c>
      <c r="K620" s="8" t="n">
        <v>0</v>
      </c>
      <c r="L620" s="7"/>
      <c r="M620" s="8" t="n">
        <v>0</v>
      </c>
      <c r="N620" s="7"/>
      <c r="O620" s="7" t="s">
        <v>1906</v>
      </c>
      <c r="P620" s="7" t="s">
        <v>155</v>
      </c>
      <c r="Q620" s="8" t="s">
        <v>1907</v>
      </c>
      <c r="R620" s="8" t="s">
        <v>1908</v>
      </c>
      <c r="S620" s="8" t="s">
        <v>325</v>
      </c>
      <c r="T620" s="8" t="s">
        <v>109</v>
      </c>
      <c r="U620" s="7" t="s">
        <v>87</v>
      </c>
      <c r="V620" s="7" t="s">
        <v>92</v>
      </c>
      <c r="W620" s="7"/>
      <c r="X620" s="7"/>
      <c r="Y620" s="7" t="s">
        <v>93</v>
      </c>
      <c r="Z620" s="10" t="n">
        <v>2</v>
      </c>
      <c r="AA620" s="7"/>
      <c r="AB620" s="7"/>
      <c r="AC620" s="7"/>
      <c r="AD620" s="7"/>
      <c r="AE620" s="8"/>
      <c r="AF620" s="9" t="s">
        <v>1909</v>
      </c>
      <c r="AG620" s="9" t="s">
        <v>458</v>
      </c>
      <c r="AH620" s="7" t="s">
        <v>98</v>
      </c>
      <c r="AI620" s="7" t="s">
        <v>98</v>
      </c>
      <c r="AJ620" s="7" t="n">
        <v>35</v>
      </c>
      <c r="AK620" s="7" t="n">
        <v>35</v>
      </c>
      <c r="AL620" s="7" t="n">
        <v>35</v>
      </c>
      <c r="AM620" s="7" t="n">
        <v>35</v>
      </c>
      <c r="AN620" s="7" t="s">
        <v>98</v>
      </c>
      <c r="AO620" s="7" t="s">
        <v>98</v>
      </c>
      <c r="AP620" s="7" t="s">
        <v>98</v>
      </c>
      <c r="AQ620" s="7" t="s">
        <v>98</v>
      </c>
      <c r="AR620" s="7" t="s">
        <v>98</v>
      </c>
      <c r="AS620" s="7" t="s">
        <v>98</v>
      </c>
      <c r="AT620" s="7" t="s">
        <v>98</v>
      </c>
      <c r="AU620" s="7" t="s">
        <v>98</v>
      </c>
      <c r="AV620" s="7" t="s">
        <v>98</v>
      </c>
      <c r="AW620" s="7" t="s">
        <v>98</v>
      </c>
      <c r="AX620" s="7" t="s">
        <v>98</v>
      </c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 t="s">
        <v>97</v>
      </c>
      <c r="BN620" s="7" t="s">
        <v>97</v>
      </c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6" t="n">
        <f aca="false">SUMIF($AH620:$CH620,35,Base!$B$5:$BB$5)*7*$Z620</f>
        <v>280</v>
      </c>
      <c r="CJ620" s="6" t="n">
        <f aca="false">SUMIF($AH620:$CH620,"PR",Base!$B$5:$BB$5)*7*$Z620</f>
        <v>882</v>
      </c>
      <c r="CK620" s="6"/>
      <c r="CL620" s="6"/>
    </row>
    <row r="621" customFormat="false" ht="13.8" hidden="false" customHeight="false" outlineLevel="0" collapsed="false">
      <c r="A621" s="7" t="s">
        <v>1890</v>
      </c>
      <c r="B621" s="7" t="s">
        <v>1891</v>
      </c>
      <c r="C621" s="7" t="s">
        <v>1892</v>
      </c>
      <c r="D621" s="7" t="s">
        <v>1902</v>
      </c>
      <c r="E621" s="7" t="s">
        <v>1903</v>
      </c>
      <c r="F621" s="7" t="s">
        <v>17</v>
      </c>
      <c r="G621" s="7" t="s">
        <v>1904</v>
      </c>
      <c r="H621" s="7" t="s">
        <v>1905</v>
      </c>
      <c r="I621" s="7" t="s">
        <v>84</v>
      </c>
      <c r="J621" s="7" t="s">
        <v>85</v>
      </c>
      <c r="K621" s="8" t="n">
        <v>0</v>
      </c>
      <c r="L621" s="7"/>
      <c r="M621" s="8" t="n">
        <v>0</v>
      </c>
      <c r="N621" s="7"/>
      <c r="O621" s="7" t="s">
        <v>1906</v>
      </c>
      <c r="P621" s="7" t="s">
        <v>155</v>
      </c>
      <c r="Q621" s="8" t="s">
        <v>1907</v>
      </c>
      <c r="R621" s="8" t="s">
        <v>1908</v>
      </c>
      <c r="S621" s="8" t="s">
        <v>325</v>
      </c>
      <c r="T621" s="8" t="s">
        <v>109</v>
      </c>
      <c r="U621" s="7" t="s">
        <v>87</v>
      </c>
      <c r="V621" s="7" t="s">
        <v>92</v>
      </c>
      <c r="W621" s="7"/>
      <c r="X621" s="7"/>
      <c r="Y621" s="7" t="s">
        <v>101</v>
      </c>
      <c r="Z621" s="10" t="n">
        <v>0</v>
      </c>
      <c r="AA621" s="7"/>
      <c r="AB621" s="7"/>
      <c r="AC621" s="7"/>
      <c r="AD621" s="7"/>
      <c r="AE621" s="8"/>
      <c r="AF621" s="9" t="s">
        <v>1909</v>
      </c>
      <c r="AG621" s="9" t="s">
        <v>458</v>
      </c>
      <c r="AH621" s="7" t="s">
        <v>98</v>
      </c>
      <c r="AI621" s="7" t="s">
        <v>98</v>
      </c>
      <c r="AJ621" s="7" t="n">
        <v>35</v>
      </c>
      <c r="AK621" s="7" t="n">
        <v>35</v>
      </c>
      <c r="AL621" s="7" t="n">
        <v>35</v>
      </c>
      <c r="AM621" s="7" t="n">
        <v>35</v>
      </c>
      <c r="AN621" s="7" t="s">
        <v>98</v>
      </c>
      <c r="AO621" s="7" t="s">
        <v>98</v>
      </c>
      <c r="AP621" s="7" t="s">
        <v>98</v>
      </c>
      <c r="AQ621" s="7" t="s">
        <v>98</v>
      </c>
      <c r="AR621" s="7" t="s">
        <v>98</v>
      </c>
      <c r="AS621" s="7" t="s">
        <v>98</v>
      </c>
      <c r="AT621" s="7" t="s">
        <v>98</v>
      </c>
      <c r="AU621" s="7" t="s">
        <v>98</v>
      </c>
      <c r="AV621" s="7" t="s">
        <v>98</v>
      </c>
      <c r="AW621" s="7" t="s">
        <v>98</v>
      </c>
      <c r="AX621" s="7" t="s">
        <v>98</v>
      </c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 t="s">
        <v>97</v>
      </c>
      <c r="BN621" s="7" t="s">
        <v>97</v>
      </c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6" t="n">
        <f aca="false">SUMIF($AH621:$CH621,35,Base!$B$5:$BB$5)*7*$Z621</f>
        <v>0</v>
      </c>
      <c r="CJ621" s="6" t="n">
        <f aca="false">SUMIF($AH621:$CH621,"PR",Base!$B$5:$BB$5)*7*$Z621</f>
        <v>0</v>
      </c>
      <c r="CK621" s="6"/>
      <c r="CL621" s="6"/>
    </row>
    <row r="622" customFormat="false" ht="13.8" hidden="false" customHeight="false" outlineLevel="0" collapsed="false">
      <c r="A622" s="7" t="s">
        <v>1890</v>
      </c>
      <c r="B622" s="7" t="s">
        <v>1891</v>
      </c>
      <c r="C622" s="7" t="s">
        <v>1892</v>
      </c>
      <c r="D622" s="7" t="s">
        <v>1902</v>
      </c>
      <c r="E622" s="7" t="s">
        <v>1903</v>
      </c>
      <c r="F622" s="7" t="s">
        <v>17</v>
      </c>
      <c r="G622" s="7" t="s">
        <v>1904</v>
      </c>
      <c r="H622" s="7" t="s">
        <v>1905</v>
      </c>
      <c r="I622" s="7" t="s">
        <v>84</v>
      </c>
      <c r="J622" s="7" t="s">
        <v>85</v>
      </c>
      <c r="K622" s="8" t="n">
        <v>0</v>
      </c>
      <c r="L622" s="7"/>
      <c r="M622" s="8" t="n">
        <v>0</v>
      </c>
      <c r="N622" s="7"/>
      <c r="O622" s="7" t="s">
        <v>1906</v>
      </c>
      <c r="P622" s="7" t="s">
        <v>155</v>
      </c>
      <c r="Q622" s="8" t="s">
        <v>1907</v>
      </c>
      <c r="R622" s="8" t="s">
        <v>1908</v>
      </c>
      <c r="S622" s="8" t="s">
        <v>325</v>
      </c>
      <c r="T622" s="8" t="s">
        <v>109</v>
      </c>
      <c r="U622" s="7" t="s">
        <v>87</v>
      </c>
      <c r="V622" s="7" t="s">
        <v>92</v>
      </c>
      <c r="W622" s="7"/>
      <c r="X622" s="7"/>
      <c r="Y622" s="7" t="s">
        <v>102</v>
      </c>
      <c r="Z622" s="10" t="n">
        <v>0</v>
      </c>
      <c r="AA622" s="7"/>
      <c r="AB622" s="7"/>
      <c r="AC622" s="7"/>
      <c r="AD622" s="7"/>
      <c r="AE622" s="8"/>
      <c r="AF622" s="9" t="s">
        <v>1909</v>
      </c>
      <c r="AG622" s="9" t="s">
        <v>458</v>
      </c>
      <c r="AH622" s="7" t="s">
        <v>98</v>
      </c>
      <c r="AI622" s="7" t="s">
        <v>98</v>
      </c>
      <c r="AJ622" s="7" t="n">
        <v>35</v>
      </c>
      <c r="AK622" s="7" t="n">
        <v>35</v>
      </c>
      <c r="AL622" s="7" t="n">
        <v>35</v>
      </c>
      <c r="AM622" s="7" t="n">
        <v>35</v>
      </c>
      <c r="AN622" s="7" t="s">
        <v>98</v>
      </c>
      <c r="AO622" s="7" t="s">
        <v>98</v>
      </c>
      <c r="AP622" s="7" t="s">
        <v>98</v>
      </c>
      <c r="AQ622" s="7" t="s">
        <v>98</v>
      </c>
      <c r="AR622" s="7" t="s">
        <v>98</v>
      </c>
      <c r="AS622" s="7" t="s">
        <v>98</v>
      </c>
      <c r="AT622" s="7" t="s">
        <v>98</v>
      </c>
      <c r="AU622" s="7" t="s">
        <v>98</v>
      </c>
      <c r="AV622" s="7" t="s">
        <v>98</v>
      </c>
      <c r="AW622" s="7" t="s">
        <v>98</v>
      </c>
      <c r="AX622" s="7" t="s">
        <v>98</v>
      </c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 t="s">
        <v>97</v>
      </c>
      <c r="BN622" s="7" t="s">
        <v>97</v>
      </c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6" t="n">
        <f aca="false">SUMIF($AH622:$CH622,35,Base!$B$5:$BB$5)*7*$Z622</f>
        <v>0</v>
      </c>
      <c r="CJ622" s="6" t="n">
        <f aca="false">SUMIF($AH622:$CH622,"PR",Base!$B$5:$BB$5)*7*$Z622</f>
        <v>0</v>
      </c>
      <c r="CK622" s="6"/>
      <c r="CL622" s="6"/>
    </row>
    <row r="623" customFormat="false" ht="13.8" hidden="false" customHeight="false" outlineLevel="0" collapsed="false">
      <c r="A623" s="7" t="s">
        <v>1890</v>
      </c>
      <c r="B623" s="7" t="s">
        <v>1891</v>
      </c>
      <c r="C623" s="7" t="s">
        <v>1892</v>
      </c>
      <c r="D623" s="7" t="s">
        <v>1902</v>
      </c>
      <c r="E623" s="7" t="s">
        <v>1903</v>
      </c>
      <c r="F623" s="7" t="s">
        <v>17</v>
      </c>
      <c r="G623" s="7" t="s">
        <v>1904</v>
      </c>
      <c r="H623" s="7" t="s">
        <v>1905</v>
      </c>
      <c r="I623" s="7" t="s">
        <v>84</v>
      </c>
      <c r="J623" s="7" t="s">
        <v>85</v>
      </c>
      <c r="K623" s="8" t="n">
        <v>0</v>
      </c>
      <c r="L623" s="7"/>
      <c r="M623" s="8" t="n">
        <v>0</v>
      </c>
      <c r="N623" s="7"/>
      <c r="O623" s="7" t="s">
        <v>1906</v>
      </c>
      <c r="P623" s="7" t="s">
        <v>155</v>
      </c>
      <c r="Q623" s="8" t="s">
        <v>1907</v>
      </c>
      <c r="R623" s="8" t="s">
        <v>1908</v>
      </c>
      <c r="S623" s="8" t="s">
        <v>325</v>
      </c>
      <c r="T623" s="8" t="s">
        <v>109</v>
      </c>
      <c r="U623" s="7" t="s">
        <v>87</v>
      </c>
      <c r="V623" s="7" t="s">
        <v>92</v>
      </c>
      <c r="W623" s="7"/>
      <c r="X623" s="7"/>
      <c r="Y623" s="7" t="s">
        <v>430</v>
      </c>
      <c r="Z623" s="7" t="n">
        <v>1</v>
      </c>
      <c r="AA623" s="7"/>
      <c r="AB623" s="7"/>
      <c r="AC623" s="7"/>
      <c r="AD623" s="7"/>
      <c r="AE623" s="8"/>
      <c r="AF623" s="9" t="s">
        <v>1909</v>
      </c>
      <c r="AG623" s="9" t="s">
        <v>458</v>
      </c>
      <c r="AH623" s="7" t="s">
        <v>98</v>
      </c>
      <c r="AI623" s="7" t="s">
        <v>98</v>
      </c>
      <c r="AJ623" s="7" t="n">
        <v>35</v>
      </c>
      <c r="AK623" s="7" t="n">
        <v>35</v>
      </c>
      <c r="AL623" s="7" t="n">
        <v>35</v>
      </c>
      <c r="AM623" s="7" t="n">
        <v>35</v>
      </c>
      <c r="AN623" s="7" t="s">
        <v>98</v>
      </c>
      <c r="AO623" s="7" t="s">
        <v>98</v>
      </c>
      <c r="AP623" s="7" t="s">
        <v>98</v>
      </c>
      <c r="AQ623" s="7" t="s">
        <v>98</v>
      </c>
      <c r="AR623" s="7" t="s">
        <v>98</v>
      </c>
      <c r="AS623" s="7" t="s">
        <v>98</v>
      </c>
      <c r="AT623" s="7" t="s">
        <v>98</v>
      </c>
      <c r="AU623" s="7" t="s">
        <v>98</v>
      </c>
      <c r="AV623" s="7" t="s">
        <v>98</v>
      </c>
      <c r="AW623" s="7" t="s">
        <v>98</v>
      </c>
      <c r="AX623" s="7" t="s">
        <v>98</v>
      </c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 t="s">
        <v>97</v>
      </c>
      <c r="BN623" s="7" t="s">
        <v>97</v>
      </c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6" t="n">
        <f aca="false">SUMIF($AH623:$CH623,35,Base!$B$5:$BB$5)*7*$Z623</f>
        <v>140</v>
      </c>
      <c r="CJ623" s="6" t="n">
        <f aca="false">SUMIF($AH623:$CH623,"PR",Base!$B$5:$BB$5)*7*$Z623</f>
        <v>441</v>
      </c>
      <c r="CK623" s="6"/>
      <c r="CL623" s="6"/>
    </row>
    <row r="624" customFormat="false" ht="13.8" hidden="false" customHeight="false" outlineLevel="0" collapsed="false">
      <c r="A624" s="7" t="s">
        <v>1890</v>
      </c>
      <c r="B624" s="7" t="s">
        <v>1891</v>
      </c>
      <c r="C624" s="7" t="s">
        <v>79</v>
      </c>
      <c r="D624" s="7" t="s">
        <v>1911</v>
      </c>
      <c r="E624" s="7" t="s">
        <v>1912</v>
      </c>
      <c r="F624" s="7" t="s">
        <v>17</v>
      </c>
      <c r="G624" s="7" t="s">
        <v>1150</v>
      </c>
      <c r="H624" s="7" t="s">
        <v>1151</v>
      </c>
      <c r="I624" s="7" t="s">
        <v>84</v>
      </c>
      <c r="J624" s="7" t="s">
        <v>85</v>
      </c>
      <c r="K624" s="8" t="n">
        <v>0</v>
      </c>
      <c r="L624" s="7"/>
      <c r="M624" s="8" t="n">
        <v>0</v>
      </c>
      <c r="N624" s="7" t="s">
        <v>1913</v>
      </c>
      <c r="O624" s="7" t="s">
        <v>1153</v>
      </c>
      <c r="P624" s="7" t="s">
        <v>113</v>
      </c>
      <c r="Q624" s="8" t="s">
        <v>1914</v>
      </c>
      <c r="R624" s="8" t="s">
        <v>1915</v>
      </c>
      <c r="S624" s="8" t="s">
        <v>1916</v>
      </c>
      <c r="T624" s="8" t="s">
        <v>242</v>
      </c>
      <c r="U624" s="7" t="s">
        <v>87</v>
      </c>
      <c r="V624" s="7" t="s">
        <v>92</v>
      </c>
      <c r="W624" s="7"/>
      <c r="X624" s="7"/>
      <c r="Y624" s="7" t="s">
        <v>93</v>
      </c>
      <c r="Z624" s="7" t="n">
        <v>1</v>
      </c>
      <c r="AA624" s="7"/>
      <c r="AB624" s="7"/>
      <c r="AC624" s="7"/>
      <c r="AD624" s="7"/>
      <c r="AE624" s="8"/>
      <c r="AF624" s="9" t="s">
        <v>923</v>
      </c>
      <c r="AG624" s="9" t="s">
        <v>1917</v>
      </c>
      <c r="AH624" s="7" t="n">
        <v>35</v>
      </c>
      <c r="AI624" s="7" t="n">
        <v>35</v>
      </c>
      <c r="AJ624" s="7" t="n">
        <v>35</v>
      </c>
      <c r="AK624" s="7" t="s">
        <v>98</v>
      </c>
      <c r="AL624" s="7" t="s">
        <v>98</v>
      </c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 t="s">
        <v>97</v>
      </c>
      <c r="BN624" s="7" t="s">
        <v>97</v>
      </c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6" t="n">
        <f aca="false">SUMIF($AH624:$CH624,35,Base!$B$5:$BB$5)*7*$Z624</f>
        <v>98</v>
      </c>
      <c r="CJ624" s="6" t="n">
        <f aca="false">SUMIF($AH624:$CH624,"PR",Base!$B$5:$BB$5)*7*$Z624</f>
        <v>70</v>
      </c>
      <c r="CK624" s="6"/>
      <c r="CL624" s="6"/>
    </row>
    <row r="625" customFormat="false" ht="13.8" hidden="false" customHeight="false" outlineLevel="0" collapsed="false">
      <c r="A625" s="7" t="s">
        <v>1890</v>
      </c>
      <c r="B625" s="7" t="s">
        <v>1891</v>
      </c>
      <c r="C625" s="7" t="s">
        <v>79</v>
      </c>
      <c r="D625" s="7" t="s">
        <v>1911</v>
      </c>
      <c r="E625" s="7" t="s">
        <v>1912</v>
      </c>
      <c r="F625" s="7" t="s">
        <v>17</v>
      </c>
      <c r="G625" s="7" t="s">
        <v>1150</v>
      </c>
      <c r="H625" s="7" t="s">
        <v>1151</v>
      </c>
      <c r="I625" s="7" t="s">
        <v>84</v>
      </c>
      <c r="J625" s="7" t="s">
        <v>85</v>
      </c>
      <c r="K625" s="8" t="n">
        <v>0</v>
      </c>
      <c r="L625" s="7"/>
      <c r="M625" s="8" t="n">
        <v>0</v>
      </c>
      <c r="N625" s="7" t="s">
        <v>1913</v>
      </c>
      <c r="O625" s="7" t="s">
        <v>1153</v>
      </c>
      <c r="P625" s="7" t="s">
        <v>113</v>
      </c>
      <c r="Q625" s="8" t="s">
        <v>1914</v>
      </c>
      <c r="R625" s="8" t="s">
        <v>1915</v>
      </c>
      <c r="S625" s="8" t="s">
        <v>1916</v>
      </c>
      <c r="T625" s="8" t="s">
        <v>242</v>
      </c>
      <c r="U625" s="7" t="s">
        <v>87</v>
      </c>
      <c r="V625" s="7" t="s">
        <v>92</v>
      </c>
      <c r="W625" s="7"/>
      <c r="X625" s="7"/>
      <c r="Y625" s="7" t="s">
        <v>99</v>
      </c>
      <c r="Z625" s="7" t="n">
        <v>10</v>
      </c>
      <c r="AA625" s="7"/>
      <c r="AB625" s="7"/>
      <c r="AC625" s="7"/>
      <c r="AD625" s="7"/>
      <c r="AE625" s="8"/>
      <c r="AF625" s="9" t="s">
        <v>923</v>
      </c>
      <c r="AG625" s="9" t="s">
        <v>1917</v>
      </c>
      <c r="AH625" s="7" t="n">
        <v>35</v>
      </c>
      <c r="AI625" s="7" t="n">
        <v>35</v>
      </c>
      <c r="AJ625" s="7" t="n">
        <v>35</v>
      </c>
      <c r="AK625" s="7" t="s">
        <v>98</v>
      </c>
      <c r="AL625" s="7" t="s">
        <v>98</v>
      </c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 t="s">
        <v>97</v>
      </c>
      <c r="BN625" s="7" t="s">
        <v>97</v>
      </c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6" t="n">
        <f aca="false">SUMIF($AH625:$CH625,35,Base!$B$5:$BB$5)*7*$Z625</f>
        <v>980</v>
      </c>
      <c r="CJ625" s="6" t="n">
        <f aca="false">SUMIF($AH625:$CH625,"PR",Base!$B$5:$BB$5)*7*$Z625</f>
        <v>700</v>
      </c>
      <c r="CK625" s="6"/>
      <c r="CL625" s="6"/>
    </row>
    <row r="626" customFormat="false" ht="13.8" hidden="false" customHeight="false" outlineLevel="0" collapsed="false">
      <c r="A626" s="7" t="s">
        <v>1890</v>
      </c>
      <c r="B626" s="7" t="s">
        <v>1891</v>
      </c>
      <c r="C626" s="7" t="s">
        <v>1383</v>
      </c>
      <c r="D626" s="7" t="s">
        <v>1918</v>
      </c>
      <c r="E626" s="7" t="s">
        <v>1919</v>
      </c>
      <c r="F626" s="7" t="s">
        <v>17</v>
      </c>
      <c r="G626" s="7" t="s">
        <v>1920</v>
      </c>
      <c r="H626" s="7" t="s">
        <v>1921</v>
      </c>
      <c r="I626" s="7" t="s">
        <v>84</v>
      </c>
      <c r="J626" s="7" t="s">
        <v>85</v>
      </c>
      <c r="K626" s="8" t="n">
        <v>0</v>
      </c>
      <c r="L626" s="7"/>
      <c r="M626" s="8" t="n">
        <v>0</v>
      </c>
      <c r="N626" s="7"/>
      <c r="O626" s="7" t="s">
        <v>1470</v>
      </c>
      <c r="P626" s="7" t="s">
        <v>178</v>
      </c>
      <c r="Q626" s="8" t="s">
        <v>1207</v>
      </c>
      <c r="R626" s="8" t="s">
        <v>1766</v>
      </c>
      <c r="S626" s="8" t="s">
        <v>325</v>
      </c>
      <c r="T626" s="8" t="s">
        <v>124</v>
      </c>
      <c r="U626" s="7" t="s">
        <v>87</v>
      </c>
      <c r="V626" s="7" t="s">
        <v>92</v>
      </c>
      <c r="W626" s="7"/>
      <c r="X626" s="7"/>
      <c r="Y626" s="7" t="s">
        <v>125</v>
      </c>
      <c r="Z626" s="7" t="n">
        <v>1</v>
      </c>
      <c r="AA626" s="7"/>
      <c r="AB626" s="7"/>
      <c r="AC626" s="7"/>
      <c r="AD626" s="7"/>
      <c r="AE626" s="8"/>
      <c r="AF626" s="9" t="s">
        <v>907</v>
      </c>
      <c r="AG626" s="9" t="s">
        <v>1922</v>
      </c>
      <c r="AH626" s="7" t="s">
        <v>98</v>
      </c>
      <c r="AI626" s="7" t="s">
        <v>98</v>
      </c>
      <c r="AJ626" s="7" t="s">
        <v>98</v>
      </c>
      <c r="AK626" s="7" t="s">
        <v>98</v>
      </c>
      <c r="AL626" s="7" t="s">
        <v>98</v>
      </c>
      <c r="AM626" s="7" t="n">
        <v>35</v>
      </c>
      <c r="AN626" s="7" t="n">
        <v>35</v>
      </c>
      <c r="AO626" s="7" t="n">
        <v>35</v>
      </c>
      <c r="AP626" s="7" t="n">
        <v>35</v>
      </c>
      <c r="AQ626" s="7" t="s">
        <v>98</v>
      </c>
      <c r="AR626" s="7" t="s">
        <v>98</v>
      </c>
      <c r="AS626" s="7" t="s">
        <v>98</v>
      </c>
      <c r="AT626" s="7" t="s">
        <v>98</v>
      </c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 t="s">
        <v>97</v>
      </c>
      <c r="BN626" s="7" t="s">
        <v>97</v>
      </c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6" t="n">
        <f aca="false">SUMIF($AH626:$CH626,35,Base!$B$5:$BB$5)*7*$Z626</f>
        <v>140</v>
      </c>
      <c r="CJ626" s="6" t="n">
        <f aca="false">SUMIF($AH626:$CH626,"PR",Base!$B$5:$BB$5)*7*$Z626</f>
        <v>308</v>
      </c>
      <c r="CK626" s="6"/>
      <c r="CL626" s="6"/>
    </row>
    <row r="627" customFormat="false" ht="13.8" hidden="false" customHeight="false" outlineLevel="0" collapsed="false">
      <c r="A627" s="7" t="s">
        <v>1890</v>
      </c>
      <c r="B627" s="7" t="s">
        <v>1891</v>
      </c>
      <c r="C627" s="7" t="s">
        <v>1383</v>
      </c>
      <c r="D627" s="7" t="s">
        <v>1918</v>
      </c>
      <c r="E627" s="7" t="s">
        <v>1919</v>
      </c>
      <c r="F627" s="7" t="s">
        <v>17</v>
      </c>
      <c r="G627" s="7" t="s">
        <v>1920</v>
      </c>
      <c r="H627" s="7" t="s">
        <v>1921</v>
      </c>
      <c r="I627" s="7" t="s">
        <v>84</v>
      </c>
      <c r="J627" s="7" t="s">
        <v>85</v>
      </c>
      <c r="K627" s="8" t="n">
        <v>0</v>
      </c>
      <c r="L627" s="7"/>
      <c r="M627" s="8" t="n">
        <v>0</v>
      </c>
      <c r="N627" s="7"/>
      <c r="O627" s="7" t="s">
        <v>1470</v>
      </c>
      <c r="P627" s="7" t="s">
        <v>178</v>
      </c>
      <c r="Q627" s="8" t="s">
        <v>1207</v>
      </c>
      <c r="R627" s="8" t="s">
        <v>1766</v>
      </c>
      <c r="S627" s="8" t="s">
        <v>325</v>
      </c>
      <c r="T627" s="8" t="s">
        <v>124</v>
      </c>
      <c r="U627" s="7" t="s">
        <v>87</v>
      </c>
      <c r="V627" s="7" t="s">
        <v>92</v>
      </c>
      <c r="W627" s="7"/>
      <c r="X627" s="7"/>
      <c r="Y627" s="7" t="s">
        <v>93</v>
      </c>
      <c r="Z627" s="7" t="n">
        <v>4</v>
      </c>
      <c r="AA627" s="7"/>
      <c r="AB627" s="7"/>
      <c r="AC627" s="7"/>
      <c r="AD627" s="7"/>
      <c r="AE627" s="8"/>
      <c r="AF627" s="9" t="s">
        <v>907</v>
      </c>
      <c r="AG627" s="9" t="s">
        <v>1922</v>
      </c>
      <c r="AH627" s="7" t="s">
        <v>98</v>
      </c>
      <c r="AI627" s="7" t="s">
        <v>98</v>
      </c>
      <c r="AJ627" s="7" t="s">
        <v>98</v>
      </c>
      <c r="AK627" s="7" t="s">
        <v>98</v>
      </c>
      <c r="AL627" s="7" t="s">
        <v>98</v>
      </c>
      <c r="AM627" s="7" t="n">
        <v>35</v>
      </c>
      <c r="AN627" s="7" t="n">
        <v>35</v>
      </c>
      <c r="AO627" s="7" t="n">
        <v>35</v>
      </c>
      <c r="AP627" s="7" t="n">
        <v>35</v>
      </c>
      <c r="AQ627" s="7" t="s">
        <v>98</v>
      </c>
      <c r="AR627" s="7" t="s">
        <v>98</v>
      </c>
      <c r="AS627" s="7" t="s">
        <v>98</v>
      </c>
      <c r="AT627" s="7" t="s">
        <v>98</v>
      </c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 t="s">
        <v>97</v>
      </c>
      <c r="BN627" s="7" t="s">
        <v>97</v>
      </c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6" t="n">
        <f aca="false">SUMIF($AH627:$CH627,35,Base!$B$5:$BB$5)*7*$Z627</f>
        <v>560</v>
      </c>
      <c r="CJ627" s="6" t="n">
        <f aca="false">SUMIF($AH627:$CH627,"PR",Base!$B$5:$BB$5)*7*$Z627</f>
        <v>1232</v>
      </c>
      <c r="CK627" s="6"/>
      <c r="CL627" s="6"/>
    </row>
    <row r="628" customFormat="false" ht="13.8" hidden="false" customHeight="false" outlineLevel="0" collapsed="false">
      <c r="A628" s="7" t="s">
        <v>1890</v>
      </c>
      <c r="B628" s="7" t="s">
        <v>1891</v>
      </c>
      <c r="C628" s="7" t="s">
        <v>1383</v>
      </c>
      <c r="D628" s="7" t="s">
        <v>1923</v>
      </c>
      <c r="E628" s="7" t="s">
        <v>1924</v>
      </c>
      <c r="F628" s="7" t="s">
        <v>17</v>
      </c>
      <c r="G628" s="7" t="s">
        <v>1925</v>
      </c>
      <c r="H628" s="7" t="s">
        <v>1926</v>
      </c>
      <c r="I628" s="7" t="s">
        <v>84</v>
      </c>
      <c r="J628" s="7" t="s">
        <v>85</v>
      </c>
      <c r="K628" s="8" t="n">
        <v>0</v>
      </c>
      <c r="L628" s="7"/>
      <c r="M628" s="8" t="n">
        <v>0</v>
      </c>
      <c r="N628" s="7" t="s">
        <v>1927</v>
      </c>
      <c r="O628" s="7" t="s">
        <v>1431</v>
      </c>
      <c r="P628" s="7" t="s">
        <v>155</v>
      </c>
      <c r="Q628" s="8" t="s">
        <v>1928</v>
      </c>
      <c r="R628" s="8" t="s">
        <v>1929</v>
      </c>
      <c r="S628" s="8" t="s">
        <v>325</v>
      </c>
      <c r="T628" s="8" t="s">
        <v>124</v>
      </c>
      <c r="U628" s="7" t="s">
        <v>87</v>
      </c>
      <c r="V628" s="7" t="s">
        <v>92</v>
      </c>
      <c r="W628" s="7"/>
      <c r="X628" s="7"/>
      <c r="Y628" s="7" t="s">
        <v>125</v>
      </c>
      <c r="Z628" s="10" t="n">
        <v>1</v>
      </c>
      <c r="AA628" s="7"/>
      <c r="AB628" s="7"/>
      <c r="AC628" s="7"/>
      <c r="AD628" s="7"/>
      <c r="AE628" s="8"/>
      <c r="AF628" s="9" t="s">
        <v>907</v>
      </c>
      <c r="AG628" s="9" t="s">
        <v>1922</v>
      </c>
      <c r="AH628" s="7" t="s">
        <v>98</v>
      </c>
      <c r="AI628" s="7" t="s">
        <v>98</v>
      </c>
      <c r="AJ628" s="7" t="s">
        <v>98</v>
      </c>
      <c r="AK628" s="7" t="s">
        <v>98</v>
      </c>
      <c r="AL628" s="7" t="s">
        <v>98</v>
      </c>
      <c r="AM628" s="7" t="n">
        <v>35</v>
      </c>
      <c r="AN628" s="7" t="n">
        <v>35</v>
      </c>
      <c r="AO628" s="7" t="n">
        <v>35</v>
      </c>
      <c r="AP628" s="7" t="n">
        <v>35</v>
      </c>
      <c r="AQ628" s="7" t="s">
        <v>98</v>
      </c>
      <c r="AR628" s="7" t="s">
        <v>98</v>
      </c>
      <c r="AS628" s="7" t="s">
        <v>98</v>
      </c>
      <c r="AT628" s="7" t="s">
        <v>98</v>
      </c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 t="s">
        <v>97</v>
      </c>
      <c r="BN628" s="7" t="s">
        <v>97</v>
      </c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6" t="n">
        <f aca="false">SUMIF($AH628:$CH628,35,Base!$B$5:$BB$5)*7*$Z628</f>
        <v>140</v>
      </c>
      <c r="CJ628" s="6" t="n">
        <f aca="false">SUMIF($AH628:$CH628,"PR",Base!$B$5:$BB$5)*7*$Z628</f>
        <v>308</v>
      </c>
      <c r="CK628" s="6"/>
      <c r="CL628" s="6"/>
    </row>
    <row r="629" customFormat="false" ht="13.8" hidden="false" customHeight="false" outlineLevel="0" collapsed="false">
      <c r="A629" s="7" t="s">
        <v>1890</v>
      </c>
      <c r="B629" s="7" t="s">
        <v>1891</v>
      </c>
      <c r="C629" s="7" t="s">
        <v>1383</v>
      </c>
      <c r="D629" s="7" t="s">
        <v>1923</v>
      </c>
      <c r="E629" s="7" t="s">
        <v>1924</v>
      </c>
      <c r="F629" s="7" t="s">
        <v>17</v>
      </c>
      <c r="G629" s="7" t="s">
        <v>1925</v>
      </c>
      <c r="H629" s="7" t="s">
        <v>1926</v>
      </c>
      <c r="I629" s="7" t="s">
        <v>84</v>
      </c>
      <c r="J629" s="7" t="s">
        <v>85</v>
      </c>
      <c r="K629" s="8" t="n">
        <v>0</v>
      </c>
      <c r="L629" s="7"/>
      <c r="M629" s="8" t="n">
        <v>0</v>
      </c>
      <c r="N629" s="7" t="s">
        <v>1927</v>
      </c>
      <c r="O629" s="7" t="s">
        <v>1431</v>
      </c>
      <c r="P629" s="7" t="s">
        <v>155</v>
      </c>
      <c r="Q629" s="8" t="s">
        <v>1928</v>
      </c>
      <c r="R629" s="8" t="s">
        <v>1929</v>
      </c>
      <c r="S629" s="8" t="s">
        <v>325</v>
      </c>
      <c r="T629" s="8" t="s">
        <v>124</v>
      </c>
      <c r="U629" s="7" t="s">
        <v>87</v>
      </c>
      <c r="V629" s="7" t="s">
        <v>92</v>
      </c>
      <c r="W629" s="7"/>
      <c r="X629" s="7"/>
      <c r="Y629" s="7" t="s">
        <v>93</v>
      </c>
      <c r="Z629" s="7" t="n">
        <v>2</v>
      </c>
      <c r="AA629" s="7"/>
      <c r="AB629" s="7"/>
      <c r="AC629" s="7"/>
      <c r="AD629" s="7"/>
      <c r="AE629" s="8"/>
      <c r="AF629" s="9" t="s">
        <v>907</v>
      </c>
      <c r="AG629" s="9" t="s">
        <v>1922</v>
      </c>
      <c r="AH629" s="7" t="s">
        <v>98</v>
      </c>
      <c r="AI629" s="7" t="s">
        <v>98</v>
      </c>
      <c r="AJ629" s="7" t="s">
        <v>98</v>
      </c>
      <c r="AK629" s="7" t="s">
        <v>98</v>
      </c>
      <c r="AL629" s="7" t="s">
        <v>98</v>
      </c>
      <c r="AM629" s="7" t="n">
        <v>35</v>
      </c>
      <c r="AN629" s="7" t="n">
        <v>35</v>
      </c>
      <c r="AO629" s="7" t="n">
        <v>35</v>
      </c>
      <c r="AP629" s="7" t="n">
        <v>35</v>
      </c>
      <c r="AQ629" s="7" t="s">
        <v>98</v>
      </c>
      <c r="AR629" s="7" t="s">
        <v>98</v>
      </c>
      <c r="AS629" s="7" t="s">
        <v>98</v>
      </c>
      <c r="AT629" s="7" t="s">
        <v>98</v>
      </c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 t="s">
        <v>97</v>
      </c>
      <c r="BN629" s="7" t="s">
        <v>97</v>
      </c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6" t="n">
        <f aca="false">SUMIF($AH629:$CH629,35,Base!$B$5:$BB$5)*7*$Z629</f>
        <v>280</v>
      </c>
      <c r="CJ629" s="6" t="n">
        <f aca="false">SUMIF($AH629:$CH629,"PR",Base!$B$5:$BB$5)*7*$Z629</f>
        <v>616</v>
      </c>
      <c r="CK629" s="6"/>
      <c r="CL629" s="6"/>
    </row>
    <row r="630" customFormat="false" ht="13.8" hidden="false" customHeight="false" outlineLevel="0" collapsed="false">
      <c r="A630" s="7" t="s">
        <v>1890</v>
      </c>
      <c r="B630" s="7" t="s">
        <v>1891</v>
      </c>
      <c r="C630" s="7" t="s">
        <v>376</v>
      </c>
      <c r="D630" s="7" t="s">
        <v>1930</v>
      </c>
      <c r="E630" s="7" t="s">
        <v>1931</v>
      </c>
      <c r="F630" s="7" t="s">
        <v>17</v>
      </c>
      <c r="G630" s="7" t="s">
        <v>1932</v>
      </c>
      <c r="H630" s="7" t="s">
        <v>1933</v>
      </c>
      <c r="I630" s="7" t="s">
        <v>84</v>
      </c>
      <c r="J630" s="7" t="s">
        <v>85</v>
      </c>
      <c r="K630" s="8" t="n">
        <v>0</v>
      </c>
      <c r="L630" s="7"/>
      <c r="M630" s="8" t="n">
        <v>0</v>
      </c>
      <c r="N630" s="7"/>
      <c r="O630" s="7" t="s">
        <v>1065</v>
      </c>
      <c r="P630" s="7" t="s">
        <v>108</v>
      </c>
      <c r="Q630" s="8" t="s">
        <v>1934</v>
      </c>
      <c r="R630" s="8" t="s">
        <v>1935</v>
      </c>
      <c r="S630" s="8" t="s">
        <v>622</v>
      </c>
      <c r="T630" s="8" t="s">
        <v>170</v>
      </c>
      <c r="U630" s="7" t="s">
        <v>87</v>
      </c>
      <c r="V630" s="7" t="s">
        <v>92</v>
      </c>
      <c r="W630" s="7"/>
      <c r="X630" s="7"/>
      <c r="Y630" s="7" t="s">
        <v>125</v>
      </c>
      <c r="Z630" s="10" t="n">
        <v>7</v>
      </c>
      <c r="AA630" s="7"/>
      <c r="AB630" s="7"/>
      <c r="AC630" s="7"/>
      <c r="AD630" s="7"/>
      <c r="AE630" s="8"/>
      <c r="AF630" s="9" t="s">
        <v>821</v>
      </c>
      <c r="AG630" s="9" t="s">
        <v>403</v>
      </c>
      <c r="AH630" s="7" t="s">
        <v>98</v>
      </c>
      <c r="AI630" s="7" t="s">
        <v>98</v>
      </c>
      <c r="AJ630" s="7" t="s">
        <v>98</v>
      </c>
      <c r="AK630" s="7" t="s">
        <v>98</v>
      </c>
      <c r="AL630" s="7" t="s">
        <v>98</v>
      </c>
      <c r="AM630" s="7" t="n">
        <v>35</v>
      </c>
      <c r="AN630" s="7" t="n">
        <v>35</v>
      </c>
      <c r="AO630" s="7" t="n">
        <v>35</v>
      </c>
      <c r="AP630" s="7" t="n">
        <v>35</v>
      </c>
      <c r="AQ630" s="7" t="s">
        <v>98</v>
      </c>
      <c r="AR630" s="7" t="s">
        <v>98</v>
      </c>
      <c r="AS630" s="7" t="s">
        <v>98</v>
      </c>
      <c r="AT630" s="7" t="s">
        <v>98</v>
      </c>
      <c r="AU630" s="7" t="s">
        <v>98</v>
      </c>
      <c r="AV630" s="7" t="s">
        <v>98</v>
      </c>
      <c r="AW630" s="7" t="s">
        <v>98</v>
      </c>
      <c r="AX630" s="7" t="s">
        <v>98</v>
      </c>
      <c r="AY630" s="7" t="s">
        <v>98</v>
      </c>
      <c r="AZ630" s="7" t="s">
        <v>98</v>
      </c>
      <c r="BA630" s="7" t="n">
        <v>35</v>
      </c>
      <c r="BB630" s="7" t="n">
        <v>35</v>
      </c>
      <c r="BC630" s="7" t="n">
        <v>35</v>
      </c>
      <c r="BD630" s="7" t="n">
        <v>35</v>
      </c>
      <c r="BE630" s="7" t="n">
        <v>35</v>
      </c>
      <c r="BF630" s="7" t="n">
        <v>35</v>
      </c>
      <c r="BG630" s="7" t="n">
        <v>35</v>
      </c>
      <c r="BH630" s="7" t="s">
        <v>98</v>
      </c>
      <c r="BI630" s="7" t="s">
        <v>98</v>
      </c>
      <c r="BJ630" s="7"/>
      <c r="BK630" s="7"/>
      <c r="BL630" s="7"/>
      <c r="BM630" s="7" t="s">
        <v>97</v>
      </c>
      <c r="BN630" s="7" t="s">
        <v>97</v>
      </c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6" t="n">
        <f aca="false">SUMIF($AH630:$CH630,35,Base!$B$5:$BB$5)*7*$Z630</f>
        <v>2597</v>
      </c>
      <c r="CJ630" s="6" t="n">
        <f aca="false">SUMIF($AH630:$CH630,"PR",Base!$B$5:$BB$5)*7*$Z630</f>
        <v>3969</v>
      </c>
      <c r="CK630" s="6"/>
      <c r="CL630" s="6"/>
    </row>
    <row r="631" customFormat="false" ht="13.8" hidden="false" customHeight="false" outlineLevel="0" collapsed="false">
      <c r="A631" s="7" t="s">
        <v>1890</v>
      </c>
      <c r="B631" s="7" t="s">
        <v>1891</v>
      </c>
      <c r="C631" s="7" t="s">
        <v>376</v>
      </c>
      <c r="D631" s="7" t="s">
        <v>1930</v>
      </c>
      <c r="E631" s="7" t="s">
        <v>1931</v>
      </c>
      <c r="F631" s="7" t="s">
        <v>17</v>
      </c>
      <c r="G631" s="7" t="s">
        <v>1932</v>
      </c>
      <c r="H631" s="7" t="s">
        <v>1933</v>
      </c>
      <c r="I631" s="7" t="s">
        <v>84</v>
      </c>
      <c r="J631" s="7" t="s">
        <v>85</v>
      </c>
      <c r="K631" s="8" t="n">
        <v>0</v>
      </c>
      <c r="L631" s="7"/>
      <c r="M631" s="8" t="n">
        <v>0</v>
      </c>
      <c r="N631" s="7"/>
      <c r="O631" s="7" t="s">
        <v>1065</v>
      </c>
      <c r="P631" s="7" t="s">
        <v>108</v>
      </c>
      <c r="Q631" s="8" t="s">
        <v>1934</v>
      </c>
      <c r="R631" s="8" t="s">
        <v>1935</v>
      </c>
      <c r="S631" s="8" t="s">
        <v>622</v>
      </c>
      <c r="T631" s="8" t="s">
        <v>170</v>
      </c>
      <c r="U631" s="7" t="s">
        <v>87</v>
      </c>
      <c r="V631" s="7" t="s">
        <v>92</v>
      </c>
      <c r="W631" s="7"/>
      <c r="X631" s="7"/>
      <c r="Y631" s="7" t="s">
        <v>93</v>
      </c>
      <c r="Z631" s="10" t="n">
        <v>4</v>
      </c>
      <c r="AA631" s="7"/>
      <c r="AB631" s="7"/>
      <c r="AC631" s="7"/>
      <c r="AD631" s="7"/>
      <c r="AE631" s="8"/>
      <c r="AF631" s="9" t="s">
        <v>821</v>
      </c>
      <c r="AG631" s="9" t="s">
        <v>403</v>
      </c>
      <c r="AH631" s="7" t="s">
        <v>98</v>
      </c>
      <c r="AI631" s="7" t="s">
        <v>98</v>
      </c>
      <c r="AJ631" s="7" t="s">
        <v>98</v>
      </c>
      <c r="AK631" s="7" t="s">
        <v>98</v>
      </c>
      <c r="AL631" s="7" t="s">
        <v>98</v>
      </c>
      <c r="AM631" s="7" t="n">
        <v>35</v>
      </c>
      <c r="AN631" s="7" t="n">
        <v>35</v>
      </c>
      <c r="AO631" s="7" t="n">
        <v>35</v>
      </c>
      <c r="AP631" s="7" t="n">
        <v>35</v>
      </c>
      <c r="AQ631" s="7" t="s">
        <v>98</v>
      </c>
      <c r="AR631" s="7" t="s">
        <v>98</v>
      </c>
      <c r="AS631" s="7" t="s">
        <v>98</v>
      </c>
      <c r="AT631" s="7" t="s">
        <v>98</v>
      </c>
      <c r="AU631" s="7" t="s">
        <v>98</v>
      </c>
      <c r="AV631" s="7" t="s">
        <v>98</v>
      </c>
      <c r="AW631" s="7" t="s">
        <v>98</v>
      </c>
      <c r="AX631" s="7" t="s">
        <v>98</v>
      </c>
      <c r="AY631" s="7" t="s">
        <v>98</v>
      </c>
      <c r="AZ631" s="7" t="s">
        <v>98</v>
      </c>
      <c r="BA631" s="7" t="n">
        <v>35</v>
      </c>
      <c r="BB631" s="7" t="n">
        <v>35</v>
      </c>
      <c r="BC631" s="7" t="n">
        <v>35</v>
      </c>
      <c r="BD631" s="7" t="n">
        <v>35</v>
      </c>
      <c r="BE631" s="7" t="n">
        <v>35</v>
      </c>
      <c r="BF631" s="7" t="n">
        <v>35</v>
      </c>
      <c r="BG631" s="7" t="n">
        <v>35</v>
      </c>
      <c r="BH631" s="7" t="s">
        <v>98</v>
      </c>
      <c r="BI631" s="7" t="s">
        <v>98</v>
      </c>
      <c r="BJ631" s="7"/>
      <c r="BK631" s="7"/>
      <c r="BL631" s="7"/>
      <c r="BM631" s="7" t="s">
        <v>97</v>
      </c>
      <c r="BN631" s="7" t="s">
        <v>97</v>
      </c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6" t="n">
        <f aca="false">SUMIF($AH631:$CH631,35,Base!$B$5:$BB$5)*7*$Z631</f>
        <v>1484</v>
      </c>
      <c r="CJ631" s="6" t="n">
        <f aca="false">SUMIF($AH631:$CH631,"PR",Base!$B$5:$BB$5)*7*$Z631</f>
        <v>2268</v>
      </c>
      <c r="CK631" s="6"/>
      <c r="CL631" s="6"/>
    </row>
    <row r="632" customFormat="false" ht="13.8" hidden="false" customHeight="false" outlineLevel="0" collapsed="false">
      <c r="A632" s="7" t="s">
        <v>1890</v>
      </c>
      <c r="B632" s="7" t="s">
        <v>1891</v>
      </c>
      <c r="C632" s="7" t="s">
        <v>376</v>
      </c>
      <c r="D632" s="7" t="s">
        <v>1930</v>
      </c>
      <c r="E632" s="7" t="s">
        <v>1931</v>
      </c>
      <c r="F632" s="7" t="s">
        <v>17</v>
      </c>
      <c r="G632" s="7" t="s">
        <v>1932</v>
      </c>
      <c r="H632" s="7" t="s">
        <v>1933</v>
      </c>
      <c r="I632" s="7" t="s">
        <v>84</v>
      </c>
      <c r="J632" s="7" t="s">
        <v>85</v>
      </c>
      <c r="K632" s="8" t="n">
        <v>0</v>
      </c>
      <c r="L632" s="7"/>
      <c r="M632" s="8" t="n">
        <v>0</v>
      </c>
      <c r="N632" s="7"/>
      <c r="O632" s="7" t="s">
        <v>1065</v>
      </c>
      <c r="P632" s="7" t="s">
        <v>108</v>
      </c>
      <c r="Q632" s="8" t="s">
        <v>1934</v>
      </c>
      <c r="R632" s="8" t="s">
        <v>1935</v>
      </c>
      <c r="S632" s="8" t="s">
        <v>622</v>
      </c>
      <c r="T632" s="8" t="s">
        <v>170</v>
      </c>
      <c r="U632" s="7" t="s">
        <v>87</v>
      </c>
      <c r="V632" s="7" t="s">
        <v>92</v>
      </c>
      <c r="W632" s="7"/>
      <c r="X632" s="7"/>
      <c r="Y632" s="7" t="s">
        <v>102</v>
      </c>
      <c r="Z632" s="7" t="n">
        <v>1</v>
      </c>
      <c r="AA632" s="7"/>
      <c r="AB632" s="7"/>
      <c r="AC632" s="7"/>
      <c r="AD632" s="7"/>
      <c r="AE632" s="8"/>
      <c r="AF632" s="9" t="s">
        <v>821</v>
      </c>
      <c r="AG632" s="9" t="s">
        <v>403</v>
      </c>
      <c r="AH632" s="7" t="s">
        <v>98</v>
      </c>
      <c r="AI632" s="7" t="s">
        <v>98</v>
      </c>
      <c r="AJ632" s="7" t="s">
        <v>98</v>
      </c>
      <c r="AK632" s="7" t="s">
        <v>98</v>
      </c>
      <c r="AL632" s="7" t="s">
        <v>98</v>
      </c>
      <c r="AM632" s="7" t="n">
        <v>35</v>
      </c>
      <c r="AN632" s="7" t="n">
        <v>35</v>
      </c>
      <c r="AO632" s="7" t="n">
        <v>35</v>
      </c>
      <c r="AP632" s="7" t="n">
        <v>35</v>
      </c>
      <c r="AQ632" s="7" t="s">
        <v>98</v>
      </c>
      <c r="AR632" s="7" t="s">
        <v>98</v>
      </c>
      <c r="AS632" s="7" t="s">
        <v>98</v>
      </c>
      <c r="AT632" s="7" t="s">
        <v>98</v>
      </c>
      <c r="AU632" s="7" t="s">
        <v>98</v>
      </c>
      <c r="AV632" s="7" t="s">
        <v>98</v>
      </c>
      <c r="AW632" s="7" t="s">
        <v>98</v>
      </c>
      <c r="AX632" s="7" t="s">
        <v>98</v>
      </c>
      <c r="AY632" s="7" t="s">
        <v>98</v>
      </c>
      <c r="AZ632" s="7" t="s">
        <v>98</v>
      </c>
      <c r="BA632" s="7" t="n">
        <v>35</v>
      </c>
      <c r="BB632" s="7" t="n">
        <v>35</v>
      </c>
      <c r="BC632" s="7" t="n">
        <v>35</v>
      </c>
      <c r="BD632" s="7" t="n">
        <v>35</v>
      </c>
      <c r="BE632" s="7" t="n">
        <v>35</v>
      </c>
      <c r="BF632" s="7" t="n">
        <v>35</v>
      </c>
      <c r="BG632" s="7" t="n">
        <v>35</v>
      </c>
      <c r="BH632" s="7" t="s">
        <v>98</v>
      </c>
      <c r="BI632" s="7" t="s">
        <v>98</v>
      </c>
      <c r="BJ632" s="7"/>
      <c r="BK632" s="7"/>
      <c r="BL632" s="7"/>
      <c r="BM632" s="7" t="s">
        <v>97</v>
      </c>
      <c r="BN632" s="7" t="s">
        <v>97</v>
      </c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6" t="n">
        <f aca="false">SUMIF($AH632:$CH632,35,Base!$B$5:$BB$5)*7*$Z632</f>
        <v>371</v>
      </c>
      <c r="CJ632" s="6" t="n">
        <f aca="false">SUMIF($AH632:$CH632,"PR",Base!$B$5:$BB$5)*7*$Z632</f>
        <v>567</v>
      </c>
      <c r="CK632" s="6"/>
      <c r="CL632" s="6"/>
    </row>
    <row r="633" customFormat="false" ht="13.8" hidden="false" customHeight="false" outlineLevel="0" collapsed="false">
      <c r="A633" s="7" t="s">
        <v>1890</v>
      </c>
      <c r="B633" s="7" t="s">
        <v>1891</v>
      </c>
      <c r="C633" s="7" t="s">
        <v>376</v>
      </c>
      <c r="D633" s="7" t="s">
        <v>1930</v>
      </c>
      <c r="E633" s="7" t="s">
        <v>1931</v>
      </c>
      <c r="F633" s="7" t="s">
        <v>17</v>
      </c>
      <c r="G633" s="7" t="s">
        <v>1932</v>
      </c>
      <c r="H633" s="7" t="s">
        <v>1933</v>
      </c>
      <c r="I633" s="7" t="s">
        <v>84</v>
      </c>
      <c r="J633" s="7" t="s">
        <v>85</v>
      </c>
      <c r="K633" s="8" t="n">
        <v>0</v>
      </c>
      <c r="L633" s="7"/>
      <c r="M633" s="8" t="n">
        <v>0</v>
      </c>
      <c r="N633" s="7"/>
      <c r="O633" s="7" t="s">
        <v>1065</v>
      </c>
      <c r="P633" s="7" t="s">
        <v>108</v>
      </c>
      <c r="Q633" s="8" t="s">
        <v>1934</v>
      </c>
      <c r="R633" s="8" t="s">
        <v>1935</v>
      </c>
      <c r="S633" s="8" t="s">
        <v>622</v>
      </c>
      <c r="T633" s="8" t="s">
        <v>170</v>
      </c>
      <c r="U633" s="7" t="s">
        <v>87</v>
      </c>
      <c r="V633" s="7" t="s">
        <v>92</v>
      </c>
      <c r="W633" s="7"/>
      <c r="X633" s="7"/>
      <c r="Y633" s="7" t="s">
        <v>116</v>
      </c>
      <c r="Z633" s="7" t="n">
        <v>1</v>
      </c>
      <c r="AA633" s="7"/>
      <c r="AB633" s="7"/>
      <c r="AC633" s="7"/>
      <c r="AD633" s="7"/>
      <c r="AE633" s="8"/>
      <c r="AF633" s="9" t="s">
        <v>821</v>
      </c>
      <c r="AG633" s="9" t="s">
        <v>403</v>
      </c>
      <c r="AH633" s="7" t="s">
        <v>98</v>
      </c>
      <c r="AI633" s="7" t="s">
        <v>98</v>
      </c>
      <c r="AJ633" s="7" t="s">
        <v>98</v>
      </c>
      <c r="AK633" s="7" t="s">
        <v>98</v>
      </c>
      <c r="AL633" s="7" t="s">
        <v>98</v>
      </c>
      <c r="AM633" s="7" t="n">
        <v>35</v>
      </c>
      <c r="AN633" s="7" t="n">
        <v>35</v>
      </c>
      <c r="AO633" s="7" t="n">
        <v>35</v>
      </c>
      <c r="AP633" s="7" t="n">
        <v>35</v>
      </c>
      <c r="AQ633" s="7" t="s">
        <v>98</v>
      </c>
      <c r="AR633" s="7" t="s">
        <v>98</v>
      </c>
      <c r="AS633" s="7" t="s">
        <v>98</v>
      </c>
      <c r="AT633" s="7" t="s">
        <v>98</v>
      </c>
      <c r="AU633" s="7" t="s">
        <v>98</v>
      </c>
      <c r="AV633" s="7" t="s">
        <v>98</v>
      </c>
      <c r="AW633" s="7" t="s">
        <v>98</v>
      </c>
      <c r="AX633" s="7" t="s">
        <v>98</v>
      </c>
      <c r="AY633" s="7" t="s">
        <v>98</v>
      </c>
      <c r="AZ633" s="7" t="s">
        <v>98</v>
      </c>
      <c r="BA633" s="7" t="n">
        <v>35</v>
      </c>
      <c r="BB633" s="7" t="n">
        <v>35</v>
      </c>
      <c r="BC633" s="7" t="n">
        <v>35</v>
      </c>
      <c r="BD633" s="7" t="n">
        <v>35</v>
      </c>
      <c r="BE633" s="7" t="n">
        <v>35</v>
      </c>
      <c r="BF633" s="7" t="n">
        <v>35</v>
      </c>
      <c r="BG633" s="7" t="n">
        <v>35</v>
      </c>
      <c r="BH633" s="7" t="s">
        <v>98</v>
      </c>
      <c r="BI633" s="7" t="s">
        <v>98</v>
      </c>
      <c r="BJ633" s="7"/>
      <c r="BK633" s="7"/>
      <c r="BL633" s="7"/>
      <c r="BM633" s="7" t="s">
        <v>97</v>
      </c>
      <c r="BN633" s="7" t="s">
        <v>97</v>
      </c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6" t="n">
        <f aca="false">SUMIF($AH633:$CH633,35,Base!$B$5:$BB$5)*7*$Z633</f>
        <v>371</v>
      </c>
      <c r="CJ633" s="6" t="n">
        <f aca="false">SUMIF($AH633:$CH633,"PR",Base!$B$5:$BB$5)*7*$Z633</f>
        <v>567</v>
      </c>
      <c r="CK633" s="6"/>
      <c r="CL633" s="6"/>
    </row>
    <row r="634" customFormat="false" ht="13.8" hidden="false" customHeight="false" outlineLevel="0" collapsed="false">
      <c r="A634" s="7" t="s">
        <v>1890</v>
      </c>
      <c r="B634" s="7" t="s">
        <v>1891</v>
      </c>
      <c r="C634" s="7" t="s">
        <v>1383</v>
      </c>
      <c r="D634" s="7" t="s">
        <v>1936</v>
      </c>
      <c r="E634" s="7" t="s">
        <v>1937</v>
      </c>
      <c r="F634" s="7" t="s">
        <v>17</v>
      </c>
      <c r="G634" s="7" t="s">
        <v>1925</v>
      </c>
      <c r="H634" s="7" t="s">
        <v>1926</v>
      </c>
      <c r="I634" s="7" t="s">
        <v>84</v>
      </c>
      <c r="J634" s="7" t="s">
        <v>85</v>
      </c>
      <c r="K634" s="8" t="n">
        <v>0</v>
      </c>
      <c r="L634" s="7"/>
      <c r="M634" s="8" t="n">
        <v>0</v>
      </c>
      <c r="N634" s="7"/>
      <c r="O634" s="7" t="s">
        <v>1431</v>
      </c>
      <c r="P634" s="7" t="s">
        <v>155</v>
      </c>
      <c r="Q634" s="8" t="s">
        <v>1938</v>
      </c>
      <c r="R634" s="8" t="s">
        <v>1939</v>
      </c>
      <c r="S634" s="8" t="s">
        <v>276</v>
      </c>
      <c r="T634" s="8" t="s">
        <v>117</v>
      </c>
      <c r="U634" s="7" t="s">
        <v>87</v>
      </c>
      <c r="V634" s="7" t="s">
        <v>92</v>
      </c>
      <c r="W634" s="7"/>
      <c r="X634" s="7"/>
      <c r="Y634" s="7" t="s">
        <v>125</v>
      </c>
      <c r="Z634" s="7" t="n">
        <v>2</v>
      </c>
      <c r="AA634" s="7"/>
      <c r="AB634" s="7"/>
      <c r="AC634" s="7"/>
      <c r="AD634" s="7"/>
      <c r="AE634" s="8"/>
      <c r="AF634" s="9" t="s">
        <v>1617</v>
      </c>
      <c r="AG634" s="9" t="s">
        <v>140</v>
      </c>
      <c r="AH634" s="7" t="s">
        <v>98</v>
      </c>
      <c r="AI634" s="7" t="s">
        <v>98</v>
      </c>
      <c r="AJ634" s="7" t="s">
        <v>98</v>
      </c>
      <c r="AK634" s="7" t="s">
        <v>98</v>
      </c>
      <c r="AL634" s="7" t="s">
        <v>98</v>
      </c>
      <c r="AM634" s="7" t="s">
        <v>98</v>
      </c>
      <c r="AN634" s="7" t="s">
        <v>98</v>
      </c>
      <c r="AO634" s="7" t="s">
        <v>98</v>
      </c>
      <c r="AP634" s="7" t="s">
        <v>98</v>
      </c>
      <c r="AQ634" s="7" t="s">
        <v>98</v>
      </c>
      <c r="AR634" s="7" t="s">
        <v>98</v>
      </c>
      <c r="AS634" s="7" t="s">
        <v>98</v>
      </c>
      <c r="AT634" s="7" t="s">
        <v>98</v>
      </c>
      <c r="AU634" s="7" t="s">
        <v>98</v>
      </c>
      <c r="AV634" s="7" t="s">
        <v>98</v>
      </c>
      <c r="AW634" s="7" t="s">
        <v>98</v>
      </c>
      <c r="AX634" s="7" t="s">
        <v>98</v>
      </c>
      <c r="AY634" s="7" t="s">
        <v>98</v>
      </c>
      <c r="AZ634" s="7" t="s">
        <v>98</v>
      </c>
      <c r="BA634" s="7" t="n">
        <v>35</v>
      </c>
      <c r="BB634" s="7" t="n">
        <v>35</v>
      </c>
      <c r="BC634" s="7" t="n">
        <v>35</v>
      </c>
      <c r="BD634" s="7" t="n">
        <v>35</v>
      </c>
      <c r="BE634" s="7" t="s">
        <v>98</v>
      </c>
      <c r="BF634" s="7" t="s">
        <v>98</v>
      </c>
      <c r="BG634" s="7" t="s">
        <v>98</v>
      </c>
      <c r="BH634" s="7" t="s">
        <v>98</v>
      </c>
      <c r="BI634" s="7" t="s">
        <v>98</v>
      </c>
      <c r="BJ634" s="7"/>
      <c r="BK634" s="7"/>
      <c r="BL634" s="7"/>
      <c r="BM634" s="7" t="s">
        <v>97</v>
      </c>
      <c r="BN634" s="7" t="s">
        <v>97</v>
      </c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6" t="n">
        <f aca="false">SUMIF($AH634:$CH634,35,Base!$B$5:$BB$5)*7*$Z634</f>
        <v>266</v>
      </c>
      <c r="CJ634" s="6" t="n">
        <f aca="false">SUMIF($AH634:$CH634,"PR",Base!$B$5:$BB$5)*7*$Z634</f>
        <v>1610</v>
      </c>
      <c r="CK634" s="6"/>
      <c r="CL634" s="6"/>
    </row>
    <row r="635" customFormat="false" ht="13.8" hidden="false" customHeight="false" outlineLevel="0" collapsed="false">
      <c r="A635" s="7" t="s">
        <v>1890</v>
      </c>
      <c r="B635" s="7" t="s">
        <v>1891</v>
      </c>
      <c r="C635" s="7" t="s">
        <v>1383</v>
      </c>
      <c r="D635" s="7" t="s">
        <v>1936</v>
      </c>
      <c r="E635" s="7" t="s">
        <v>1937</v>
      </c>
      <c r="F635" s="7" t="s">
        <v>17</v>
      </c>
      <c r="G635" s="7" t="s">
        <v>1925</v>
      </c>
      <c r="H635" s="7" t="s">
        <v>1926</v>
      </c>
      <c r="I635" s="7" t="s">
        <v>84</v>
      </c>
      <c r="J635" s="7" t="s">
        <v>85</v>
      </c>
      <c r="K635" s="8" t="n">
        <v>0</v>
      </c>
      <c r="L635" s="7"/>
      <c r="M635" s="8" t="n">
        <v>0</v>
      </c>
      <c r="N635" s="7"/>
      <c r="O635" s="7" t="s">
        <v>1431</v>
      </c>
      <c r="P635" s="7" t="s">
        <v>155</v>
      </c>
      <c r="Q635" s="8" t="s">
        <v>1938</v>
      </c>
      <c r="R635" s="8" t="s">
        <v>1939</v>
      </c>
      <c r="S635" s="8" t="s">
        <v>276</v>
      </c>
      <c r="T635" s="8" t="s">
        <v>117</v>
      </c>
      <c r="U635" s="7" t="s">
        <v>87</v>
      </c>
      <c r="V635" s="7" t="s">
        <v>92</v>
      </c>
      <c r="W635" s="7"/>
      <c r="X635" s="7"/>
      <c r="Y635" s="7" t="s">
        <v>93</v>
      </c>
      <c r="Z635" s="7" t="n">
        <v>3</v>
      </c>
      <c r="AA635" s="7"/>
      <c r="AB635" s="7"/>
      <c r="AC635" s="7"/>
      <c r="AD635" s="7"/>
      <c r="AE635" s="8"/>
      <c r="AF635" s="9" t="s">
        <v>1617</v>
      </c>
      <c r="AG635" s="9" t="s">
        <v>140</v>
      </c>
      <c r="AH635" s="7" t="s">
        <v>98</v>
      </c>
      <c r="AI635" s="7" t="s">
        <v>98</v>
      </c>
      <c r="AJ635" s="7" t="s">
        <v>98</v>
      </c>
      <c r="AK635" s="7" t="s">
        <v>98</v>
      </c>
      <c r="AL635" s="7" t="s">
        <v>98</v>
      </c>
      <c r="AM635" s="7" t="s">
        <v>98</v>
      </c>
      <c r="AN635" s="7" t="s">
        <v>98</v>
      </c>
      <c r="AO635" s="7" t="s">
        <v>98</v>
      </c>
      <c r="AP635" s="7" t="s">
        <v>98</v>
      </c>
      <c r="AQ635" s="7" t="s">
        <v>98</v>
      </c>
      <c r="AR635" s="7" t="s">
        <v>98</v>
      </c>
      <c r="AS635" s="7" t="s">
        <v>98</v>
      </c>
      <c r="AT635" s="7" t="s">
        <v>98</v>
      </c>
      <c r="AU635" s="7" t="s">
        <v>98</v>
      </c>
      <c r="AV635" s="7" t="s">
        <v>98</v>
      </c>
      <c r="AW635" s="7" t="s">
        <v>98</v>
      </c>
      <c r="AX635" s="7" t="s">
        <v>98</v>
      </c>
      <c r="AY635" s="7" t="s">
        <v>98</v>
      </c>
      <c r="AZ635" s="7" t="s">
        <v>98</v>
      </c>
      <c r="BA635" s="7" t="n">
        <v>35</v>
      </c>
      <c r="BB635" s="7" t="n">
        <v>35</v>
      </c>
      <c r="BC635" s="7" t="n">
        <v>35</v>
      </c>
      <c r="BD635" s="7" t="n">
        <v>35</v>
      </c>
      <c r="BE635" s="7" t="s">
        <v>98</v>
      </c>
      <c r="BF635" s="7" t="s">
        <v>98</v>
      </c>
      <c r="BG635" s="7" t="s">
        <v>98</v>
      </c>
      <c r="BH635" s="7" t="s">
        <v>98</v>
      </c>
      <c r="BI635" s="7" t="s">
        <v>98</v>
      </c>
      <c r="BJ635" s="7"/>
      <c r="BK635" s="7"/>
      <c r="BL635" s="7"/>
      <c r="BM635" s="7" t="s">
        <v>97</v>
      </c>
      <c r="BN635" s="7" t="s">
        <v>97</v>
      </c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6" t="n">
        <f aca="false">SUMIF($AH635:$CH635,35,Base!$B$5:$BB$5)*7*$Z635</f>
        <v>399</v>
      </c>
      <c r="CJ635" s="6" t="n">
        <f aca="false">SUMIF($AH635:$CH635,"PR",Base!$B$5:$BB$5)*7*$Z635</f>
        <v>2415</v>
      </c>
      <c r="CK635" s="6"/>
      <c r="CL635" s="6"/>
    </row>
    <row r="636" customFormat="false" ht="13.8" hidden="false" customHeight="false" outlineLevel="0" collapsed="false">
      <c r="A636" s="7" t="s">
        <v>1890</v>
      </c>
      <c r="B636" s="7" t="s">
        <v>1891</v>
      </c>
      <c r="C636" s="7" t="s">
        <v>1383</v>
      </c>
      <c r="D636" s="7" t="s">
        <v>1936</v>
      </c>
      <c r="E636" s="7" t="s">
        <v>1937</v>
      </c>
      <c r="F636" s="7" t="s">
        <v>17</v>
      </c>
      <c r="G636" s="7" t="s">
        <v>1925</v>
      </c>
      <c r="H636" s="7" t="s">
        <v>1926</v>
      </c>
      <c r="I636" s="7" t="s">
        <v>84</v>
      </c>
      <c r="J636" s="7" t="s">
        <v>85</v>
      </c>
      <c r="K636" s="8" t="n">
        <v>0</v>
      </c>
      <c r="L636" s="7"/>
      <c r="M636" s="8" t="n">
        <v>0</v>
      </c>
      <c r="N636" s="7"/>
      <c r="O636" s="7" t="s">
        <v>1431</v>
      </c>
      <c r="P636" s="7" t="s">
        <v>155</v>
      </c>
      <c r="Q636" s="8" t="s">
        <v>1938</v>
      </c>
      <c r="R636" s="8" t="s">
        <v>1939</v>
      </c>
      <c r="S636" s="8" t="s">
        <v>276</v>
      </c>
      <c r="T636" s="8" t="s">
        <v>117</v>
      </c>
      <c r="U636" s="7" t="s">
        <v>87</v>
      </c>
      <c r="V636" s="7" t="s">
        <v>92</v>
      </c>
      <c r="W636" s="7"/>
      <c r="X636" s="7"/>
      <c r="Y636" s="7" t="s">
        <v>102</v>
      </c>
      <c r="Z636" s="10" t="n">
        <v>0</v>
      </c>
      <c r="AA636" s="7"/>
      <c r="AB636" s="7"/>
      <c r="AC636" s="7"/>
      <c r="AD636" s="7"/>
      <c r="AE636" s="8"/>
      <c r="AF636" s="9" t="s">
        <v>1617</v>
      </c>
      <c r="AG636" s="9" t="s">
        <v>140</v>
      </c>
      <c r="AH636" s="7" t="s">
        <v>98</v>
      </c>
      <c r="AI636" s="7" t="s">
        <v>98</v>
      </c>
      <c r="AJ636" s="7" t="s">
        <v>98</v>
      </c>
      <c r="AK636" s="7" t="s">
        <v>98</v>
      </c>
      <c r="AL636" s="7" t="s">
        <v>98</v>
      </c>
      <c r="AM636" s="7" t="s">
        <v>98</v>
      </c>
      <c r="AN636" s="7" t="s">
        <v>98</v>
      </c>
      <c r="AO636" s="7" t="s">
        <v>98</v>
      </c>
      <c r="AP636" s="7" t="s">
        <v>98</v>
      </c>
      <c r="AQ636" s="7" t="s">
        <v>98</v>
      </c>
      <c r="AR636" s="7" t="s">
        <v>98</v>
      </c>
      <c r="AS636" s="7" t="s">
        <v>98</v>
      </c>
      <c r="AT636" s="7" t="s">
        <v>98</v>
      </c>
      <c r="AU636" s="7" t="s">
        <v>98</v>
      </c>
      <c r="AV636" s="7" t="s">
        <v>98</v>
      </c>
      <c r="AW636" s="7" t="s">
        <v>98</v>
      </c>
      <c r="AX636" s="7" t="s">
        <v>98</v>
      </c>
      <c r="AY636" s="7" t="s">
        <v>98</v>
      </c>
      <c r="AZ636" s="7" t="s">
        <v>98</v>
      </c>
      <c r="BA636" s="7" t="n">
        <v>35</v>
      </c>
      <c r="BB636" s="7" t="n">
        <v>35</v>
      </c>
      <c r="BC636" s="7" t="n">
        <v>35</v>
      </c>
      <c r="BD636" s="7" t="n">
        <v>35</v>
      </c>
      <c r="BE636" s="7" t="s">
        <v>98</v>
      </c>
      <c r="BF636" s="7" t="s">
        <v>98</v>
      </c>
      <c r="BG636" s="7" t="s">
        <v>98</v>
      </c>
      <c r="BH636" s="7" t="s">
        <v>98</v>
      </c>
      <c r="BI636" s="7" t="s">
        <v>98</v>
      </c>
      <c r="BJ636" s="7"/>
      <c r="BK636" s="7"/>
      <c r="BL636" s="7"/>
      <c r="BM636" s="7" t="s">
        <v>97</v>
      </c>
      <c r="BN636" s="7" t="s">
        <v>97</v>
      </c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6" t="n">
        <f aca="false">SUMIF($AH636:$CH636,35,Base!$B$5:$BB$5)*7*$Z636</f>
        <v>0</v>
      </c>
      <c r="CJ636" s="6" t="n">
        <f aca="false">SUMIF($AH636:$CH636,"PR",Base!$B$5:$BB$5)*7*$Z636</f>
        <v>0</v>
      </c>
      <c r="CK636" s="6"/>
      <c r="CL636" s="6"/>
    </row>
    <row r="637" customFormat="false" ht="13.8" hidden="false" customHeight="false" outlineLevel="0" collapsed="false">
      <c r="A637" s="7" t="s">
        <v>1890</v>
      </c>
      <c r="B637" s="7" t="s">
        <v>1891</v>
      </c>
      <c r="C637" s="7" t="s">
        <v>118</v>
      </c>
      <c r="D637" s="7" t="s">
        <v>1940</v>
      </c>
      <c r="E637" s="7" t="s">
        <v>1941</v>
      </c>
      <c r="F637" s="7" t="s">
        <v>17</v>
      </c>
      <c r="G637" s="7" t="s">
        <v>1942</v>
      </c>
      <c r="H637" s="7" t="s">
        <v>1943</v>
      </c>
      <c r="I637" s="7" t="s">
        <v>84</v>
      </c>
      <c r="J637" s="7" t="s">
        <v>85</v>
      </c>
      <c r="K637" s="8" t="n">
        <v>0</v>
      </c>
      <c r="L637" s="7"/>
      <c r="M637" s="8" t="n">
        <v>0</v>
      </c>
      <c r="N637" s="7" t="s">
        <v>1944</v>
      </c>
      <c r="O637" s="7" t="s">
        <v>304</v>
      </c>
      <c r="P637" s="7" t="s">
        <v>108</v>
      </c>
      <c r="Q637" s="8" t="s">
        <v>463</v>
      </c>
      <c r="R637" s="8" t="s">
        <v>1945</v>
      </c>
      <c r="S637" s="8" t="s">
        <v>325</v>
      </c>
      <c r="T637" s="8" t="s">
        <v>170</v>
      </c>
      <c r="U637" s="7" t="s">
        <v>87</v>
      </c>
      <c r="V637" s="7" t="s">
        <v>92</v>
      </c>
      <c r="W637" s="7"/>
      <c r="X637" s="7"/>
      <c r="Y637" s="7" t="s">
        <v>93</v>
      </c>
      <c r="Z637" s="10" t="n">
        <v>0</v>
      </c>
      <c r="AA637" s="7"/>
      <c r="AB637" s="7"/>
      <c r="AC637" s="7"/>
      <c r="AD637" s="7"/>
      <c r="AE637" s="8"/>
      <c r="AF637" s="9" t="s">
        <v>1946</v>
      </c>
      <c r="AG637" s="9" t="s">
        <v>1672</v>
      </c>
      <c r="AH637" s="7" t="s">
        <v>98</v>
      </c>
      <c r="AI637" s="7" t="s">
        <v>98</v>
      </c>
      <c r="AJ637" s="7" t="n">
        <v>35</v>
      </c>
      <c r="AK637" s="7" t="n">
        <v>35</v>
      </c>
      <c r="AL637" s="7" t="n">
        <v>35</v>
      </c>
      <c r="AM637" s="7" t="n">
        <v>35</v>
      </c>
      <c r="AN637" s="7" t="s">
        <v>98</v>
      </c>
      <c r="AO637" s="7" t="s">
        <v>98</v>
      </c>
      <c r="AP637" s="7" t="s">
        <v>98</v>
      </c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 t="s">
        <v>97</v>
      </c>
      <c r="BN637" s="7" t="s">
        <v>97</v>
      </c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6" t="n">
        <f aca="false">SUMIF($AH637:$CH637,35,Base!$B$5:$BB$5)*7*$Z637</f>
        <v>0</v>
      </c>
      <c r="CJ637" s="6" t="n">
        <f aca="false">SUMIF($AH637:$CH637,"PR",Base!$B$5:$BB$5)*7*$Z637</f>
        <v>0</v>
      </c>
      <c r="CK637" s="6"/>
      <c r="CL637" s="6"/>
    </row>
    <row r="638" customFormat="false" ht="13.8" hidden="false" customHeight="false" outlineLevel="0" collapsed="false">
      <c r="A638" s="7" t="s">
        <v>1890</v>
      </c>
      <c r="B638" s="7" t="s">
        <v>1891</v>
      </c>
      <c r="C638" s="7" t="s">
        <v>118</v>
      </c>
      <c r="D638" s="7" t="s">
        <v>1940</v>
      </c>
      <c r="E638" s="7" t="s">
        <v>1941</v>
      </c>
      <c r="F638" s="7" t="s">
        <v>17</v>
      </c>
      <c r="G638" s="7" t="s">
        <v>1942</v>
      </c>
      <c r="H638" s="7" t="s">
        <v>1943</v>
      </c>
      <c r="I638" s="7" t="s">
        <v>84</v>
      </c>
      <c r="J638" s="7" t="s">
        <v>85</v>
      </c>
      <c r="K638" s="8" t="n">
        <v>0</v>
      </c>
      <c r="L638" s="7"/>
      <c r="M638" s="8" t="n">
        <v>0</v>
      </c>
      <c r="N638" s="7" t="s">
        <v>1944</v>
      </c>
      <c r="O638" s="7" t="s">
        <v>304</v>
      </c>
      <c r="P638" s="7" t="s">
        <v>108</v>
      </c>
      <c r="Q638" s="8" t="s">
        <v>463</v>
      </c>
      <c r="R638" s="8" t="s">
        <v>1945</v>
      </c>
      <c r="S638" s="8" t="s">
        <v>325</v>
      </c>
      <c r="T638" s="8" t="s">
        <v>170</v>
      </c>
      <c r="U638" s="7" t="s">
        <v>87</v>
      </c>
      <c r="V638" s="7" t="s">
        <v>92</v>
      </c>
      <c r="W638" s="7"/>
      <c r="X638" s="7"/>
      <c r="Y638" s="7" t="s">
        <v>99</v>
      </c>
      <c r="Z638" s="10" t="n">
        <v>6</v>
      </c>
      <c r="AA638" s="7"/>
      <c r="AB638" s="7"/>
      <c r="AC638" s="7"/>
      <c r="AD638" s="7"/>
      <c r="AE638" s="8"/>
      <c r="AF638" s="9" t="s">
        <v>1946</v>
      </c>
      <c r="AG638" s="9" t="s">
        <v>1672</v>
      </c>
      <c r="AH638" s="7" t="s">
        <v>98</v>
      </c>
      <c r="AI638" s="7" t="s">
        <v>98</v>
      </c>
      <c r="AJ638" s="7" t="n">
        <v>35</v>
      </c>
      <c r="AK638" s="7" t="n">
        <v>35</v>
      </c>
      <c r="AL638" s="7" t="n">
        <v>35</v>
      </c>
      <c r="AM638" s="7" t="n">
        <v>35</v>
      </c>
      <c r="AN638" s="7" t="s">
        <v>98</v>
      </c>
      <c r="AO638" s="7" t="s">
        <v>98</v>
      </c>
      <c r="AP638" s="7" t="s">
        <v>98</v>
      </c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 t="s">
        <v>97</v>
      </c>
      <c r="BN638" s="7" t="s">
        <v>97</v>
      </c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6" t="n">
        <f aca="false">SUMIF($AH638:$CH638,35,Base!$B$5:$BB$5)*7*$Z638</f>
        <v>840</v>
      </c>
      <c r="CJ638" s="6" t="n">
        <f aca="false">SUMIF($AH638:$CH638,"PR",Base!$B$5:$BB$5)*7*$Z638</f>
        <v>1008</v>
      </c>
      <c r="CK638" s="6"/>
      <c r="CL638" s="6"/>
    </row>
    <row r="639" customFormat="false" ht="13.8" hidden="false" customHeight="false" outlineLevel="0" collapsed="false">
      <c r="A639" s="7" t="s">
        <v>1890</v>
      </c>
      <c r="B639" s="7" t="s">
        <v>1891</v>
      </c>
      <c r="C639" s="7" t="s">
        <v>118</v>
      </c>
      <c r="D639" s="7" t="s">
        <v>1940</v>
      </c>
      <c r="E639" s="7" t="s">
        <v>1941</v>
      </c>
      <c r="F639" s="7" t="s">
        <v>17</v>
      </c>
      <c r="G639" s="7" t="s">
        <v>1942</v>
      </c>
      <c r="H639" s="7" t="s">
        <v>1943</v>
      </c>
      <c r="I639" s="7" t="s">
        <v>84</v>
      </c>
      <c r="J639" s="7" t="s">
        <v>85</v>
      </c>
      <c r="K639" s="8" t="n">
        <v>0</v>
      </c>
      <c r="L639" s="7"/>
      <c r="M639" s="8" t="n">
        <v>0</v>
      </c>
      <c r="N639" s="7" t="s">
        <v>1944</v>
      </c>
      <c r="O639" s="7" t="s">
        <v>304</v>
      </c>
      <c r="P639" s="7" t="s">
        <v>108</v>
      </c>
      <c r="Q639" s="8" t="s">
        <v>463</v>
      </c>
      <c r="R639" s="8" t="s">
        <v>1945</v>
      </c>
      <c r="S639" s="8" t="s">
        <v>325</v>
      </c>
      <c r="T639" s="8" t="s">
        <v>170</v>
      </c>
      <c r="U639" s="7" t="s">
        <v>87</v>
      </c>
      <c r="V639" s="7" t="s">
        <v>92</v>
      </c>
      <c r="W639" s="7"/>
      <c r="X639" s="7"/>
      <c r="Y639" s="7" t="s">
        <v>101</v>
      </c>
      <c r="Z639" s="10" t="n">
        <v>0</v>
      </c>
      <c r="AA639" s="7"/>
      <c r="AB639" s="7"/>
      <c r="AC639" s="7"/>
      <c r="AD639" s="7"/>
      <c r="AE639" s="8"/>
      <c r="AF639" s="9" t="s">
        <v>1946</v>
      </c>
      <c r="AG639" s="9" t="s">
        <v>1672</v>
      </c>
      <c r="AH639" s="7" t="s">
        <v>98</v>
      </c>
      <c r="AI639" s="7" t="s">
        <v>98</v>
      </c>
      <c r="AJ639" s="7" t="n">
        <v>35</v>
      </c>
      <c r="AK639" s="7" t="n">
        <v>35</v>
      </c>
      <c r="AL639" s="7" t="n">
        <v>35</v>
      </c>
      <c r="AM639" s="7" t="n">
        <v>35</v>
      </c>
      <c r="AN639" s="7" t="s">
        <v>98</v>
      </c>
      <c r="AO639" s="7" t="s">
        <v>98</v>
      </c>
      <c r="AP639" s="7" t="s">
        <v>98</v>
      </c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 t="s">
        <v>97</v>
      </c>
      <c r="BN639" s="7" t="s">
        <v>97</v>
      </c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6" t="n">
        <f aca="false">SUMIF($AH639:$CH639,35,Base!$B$5:$BB$5)*7*$Z639</f>
        <v>0</v>
      </c>
      <c r="CJ639" s="6" t="n">
        <f aca="false">SUMIF($AH639:$CH639,"PR",Base!$B$5:$BB$5)*7*$Z639</f>
        <v>0</v>
      </c>
      <c r="CK639" s="6"/>
      <c r="CL639" s="6"/>
    </row>
    <row r="640" customFormat="false" ht="13.8" hidden="false" customHeight="false" outlineLevel="0" collapsed="false">
      <c r="A640" s="7" t="s">
        <v>1890</v>
      </c>
      <c r="B640" s="7" t="s">
        <v>1891</v>
      </c>
      <c r="C640" s="7" t="s">
        <v>118</v>
      </c>
      <c r="D640" s="7" t="s">
        <v>1940</v>
      </c>
      <c r="E640" s="7" t="s">
        <v>1941</v>
      </c>
      <c r="F640" s="7" t="s">
        <v>17</v>
      </c>
      <c r="G640" s="7" t="s">
        <v>1942</v>
      </c>
      <c r="H640" s="7" t="s">
        <v>1943</v>
      </c>
      <c r="I640" s="7" t="s">
        <v>84</v>
      </c>
      <c r="J640" s="7" t="s">
        <v>85</v>
      </c>
      <c r="K640" s="8" t="n">
        <v>0</v>
      </c>
      <c r="L640" s="7"/>
      <c r="M640" s="8" t="n">
        <v>0</v>
      </c>
      <c r="N640" s="7" t="s">
        <v>1944</v>
      </c>
      <c r="O640" s="7" t="s">
        <v>304</v>
      </c>
      <c r="P640" s="7" t="s">
        <v>108</v>
      </c>
      <c r="Q640" s="8" t="s">
        <v>463</v>
      </c>
      <c r="R640" s="8" t="s">
        <v>1945</v>
      </c>
      <c r="S640" s="8" t="s">
        <v>325</v>
      </c>
      <c r="T640" s="8" t="s">
        <v>170</v>
      </c>
      <c r="U640" s="7" t="s">
        <v>87</v>
      </c>
      <c r="V640" s="7" t="s">
        <v>92</v>
      </c>
      <c r="W640" s="7"/>
      <c r="X640" s="7"/>
      <c r="Y640" s="7" t="s">
        <v>102</v>
      </c>
      <c r="Z640" s="10" t="n">
        <v>0</v>
      </c>
      <c r="AA640" s="7"/>
      <c r="AB640" s="7"/>
      <c r="AC640" s="7"/>
      <c r="AD640" s="7"/>
      <c r="AE640" s="8"/>
      <c r="AF640" s="9" t="s">
        <v>1946</v>
      </c>
      <c r="AG640" s="9" t="s">
        <v>1672</v>
      </c>
      <c r="AH640" s="7" t="s">
        <v>98</v>
      </c>
      <c r="AI640" s="7" t="s">
        <v>98</v>
      </c>
      <c r="AJ640" s="7" t="n">
        <v>35</v>
      </c>
      <c r="AK640" s="7" t="n">
        <v>35</v>
      </c>
      <c r="AL640" s="7" t="n">
        <v>35</v>
      </c>
      <c r="AM640" s="7" t="n">
        <v>35</v>
      </c>
      <c r="AN640" s="7" t="s">
        <v>98</v>
      </c>
      <c r="AO640" s="7" t="s">
        <v>98</v>
      </c>
      <c r="AP640" s="7" t="s">
        <v>98</v>
      </c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 t="s">
        <v>97</v>
      </c>
      <c r="BN640" s="7" t="s">
        <v>97</v>
      </c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6" t="n">
        <f aca="false">SUMIF($AH640:$CH640,35,Base!$B$5:$BB$5)*7*$Z640</f>
        <v>0</v>
      </c>
      <c r="CJ640" s="6" t="n">
        <f aca="false">SUMIF($AH640:$CH640,"PR",Base!$B$5:$BB$5)*7*$Z640</f>
        <v>0</v>
      </c>
      <c r="CK640" s="6"/>
      <c r="CL640" s="6"/>
    </row>
    <row r="641" customFormat="false" ht="13.8" hidden="false" customHeight="false" outlineLevel="0" collapsed="false">
      <c r="A641" s="7" t="s">
        <v>1890</v>
      </c>
      <c r="B641" s="7" t="s">
        <v>1891</v>
      </c>
      <c r="C641" s="7" t="s">
        <v>103</v>
      </c>
      <c r="D641" s="7" t="s">
        <v>1947</v>
      </c>
      <c r="E641" s="7" t="s">
        <v>1948</v>
      </c>
      <c r="F641" s="7" t="s">
        <v>17</v>
      </c>
      <c r="G641" s="7" t="s">
        <v>461</v>
      </c>
      <c r="H641" s="7" t="s">
        <v>462</v>
      </c>
      <c r="I641" s="7" t="s">
        <v>84</v>
      </c>
      <c r="J641" s="7" t="s">
        <v>85</v>
      </c>
      <c r="K641" s="8" t="n">
        <v>0</v>
      </c>
      <c r="L641" s="7"/>
      <c r="M641" s="8" t="n">
        <v>0</v>
      </c>
      <c r="N641" s="7" t="s">
        <v>1949</v>
      </c>
      <c r="O641" s="7" t="s">
        <v>107</v>
      </c>
      <c r="P641" s="7" t="s">
        <v>108</v>
      </c>
      <c r="Q641" s="8" t="s">
        <v>1950</v>
      </c>
      <c r="R641" s="8" t="s">
        <v>1951</v>
      </c>
      <c r="S641" s="8" t="s">
        <v>347</v>
      </c>
      <c r="T641" s="8" t="s">
        <v>109</v>
      </c>
      <c r="U641" s="7" t="s">
        <v>87</v>
      </c>
      <c r="V641" s="7" t="s">
        <v>92</v>
      </c>
      <c r="W641" s="7"/>
      <c r="X641" s="7"/>
      <c r="Y641" s="7" t="s">
        <v>99</v>
      </c>
      <c r="Z641" s="7" t="n">
        <v>15</v>
      </c>
      <c r="AA641" s="7"/>
      <c r="AB641" s="7"/>
      <c r="AC641" s="7"/>
      <c r="AD641" s="7"/>
      <c r="AE641" s="8"/>
      <c r="AF641" s="9" t="s">
        <v>1238</v>
      </c>
      <c r="AG641" s="9" t="s">
        <v>1952</v>
      </c>
      <c r="AH641" s="7" t="s">
        <v>98</v>
      </c>
      <c r="AI641" s="7" t="s">
        <v>98</v>
      </c>
      <c r="AJ641" s="7" t="s">
        <v>98</v>
      </c>
      <c r="AK641" s="7" t="s">
        <v>98</v>
      </c>
      <c r="AL641" s="7" t="s">
        <v>98</v>
      </c>
      <c r="AM641" s="7" t="s">
        <v>98</v>
      </c>
      <c r="AN641" s="7" t="s">
        <v>98</v>
      </c>
      <c r="AO641" s="7" t="s">
        <v>98</v>
      </c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 t="s">
        <v>97</v>
      </c>
      <c r="BN641" s="7" t="s">
        <v>97</v>
      </c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6" t="n">
        <f aca="false">SUMIF($AH641:$CH641,35,Base!$B$5:$BB$5)*7*$Z641</f>
        <v>0</v>
      </c>
      <c r="CJ641" s="6" t="n">
        <f aca="false">SUMIF($AH641:$CH641,"PR",Base!$B$5:$BB$5)*7*$Z641</f>
        <v>4095</v>
      </c>
      <c r="CK641" s="6"/>
      <c r="CL641" s="6"/>
    </row>
    <row r="642" customFormat="false" ht="13.8" hidden="false" customHeight="false" outlineLevel="0" collapsed="false">
      <c r="A642" s="7" t="s">
        <v>1890</v>
      </c>
      <c r="B642" s="7" t="s">
        <v>1891</v>
      </c>
      <c r="C642" s="7" t="s">
        <v>328</v>
      </c>
      <c r="D642" s="7" t="s">
        <v>1953</v>
      </c>
      <c r="E642" s="7" t="s">
        <v>1954</v>
      </c>
      <c r="F642" s="7" t="s">
        <v>17</v>
      </c>
      <c r="G642" s="7" t="s">
        <v>1358</v>
      </c>
      <c r="H642" s="7" t="s">
        <v>1955</v>
      </c>
      <c r="I642" s="7" t="s">
        <v>84</v>
      </c>
      <c r="J642" s="7" t="s">
        <v>85</v>
      </c>
      <c r="K642" s="8" t="n">
        <v>0</v>
      </c>
      <c r="L642" s="7"/>
      <c r="M642" s="8" t="n">
        <v>0</v>
      </c>
      <c r="N642" s="7" t="s">
        <v>1956</v>
      </c>
      <c r="O642" s="7" t="s">
        <v>333</v>
      </c>
      <c r="P642" s="7" t="s">
        <v>124</v>
      </c>
      <c r="Q642" s="8" t="s">
        <v>258</v>
      </c>
      <c r="R642" s="8" t="s">
        <v>228</v>
      </c>
      <c r="S642" s="8" t="s">
        <v>336</v>
      </c>
      <c r="T642" s="8" t="s">
        <v>242</v>
      </c>
      <c r="U642" s="7" t="s">
        <v>87</v>
      </c>
      <c r="V642" s="7" t="s">
        <v>92</v>
      </c>
      <c r="W642" s="7"/>
      <c r="X642" s="7"/>
      <c r="Y642" s="7" t="s">
        <v>93</v>
      </c>
      <c r="Z642" s="10" t="n">
        <v>0</v>
      </c>
      <c r="AA642" s="7"/>
      <c r="AB642" s="7"/>
      <c r="AC642" s="7"/>
      <c r="AD642" s="7"/>
      <c r="AE642" s="8"/>
      <c r="AF642" s="9" t="s">
        <v>1946</v>
      </c>
      <c r="AG642" s="9" t="s">
        <v>1109</v>
      </c>
      <c r="AH642" s="7" t="s">
        <v>98</v>
      </c>
      <c r="AI642" s="7" t="s">
        <v>98</v>
      </c>
      <c r="AJ642" s="7" t="s">
        <v>98</v>
      </c>
      <c r="AK642" s="7" t="s">
        <v>98</v>
      </c>
      <c r="AL642" s="7" t="s">
        <v>98</v>
      </c>
      <c r="AM642" s="7" t="s">
        <v>98</v>
      </c>
      <c r="AN642" s="7" t="n">
        <v>35</v>
      </c>
      <c r="AO642" s="7" t="n">
        <v>35</v>
      </c>
      <c r="AP642" s="7" t="n">
        <v>35</v>
      </c>
      <c r="AQ642" s="7" t="s">
        <v>98</v>
      </c>
      <c r="AR642" s="7" t="s">
        <v>98</v>
      </c>
      <c r="AS642" s="7" t="s">
        <v>98</v>
      </c>
      <c r="AT642" s="7" t="s">
        <v>98</v>
      </c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 t="s">
        <v>97</v>
      </c>
      <c r="BN642" s="7" t="s">
        <v>97</v>
      </c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6" t="n">
        <f aca="false">SUMIF($AH642:$CH642,35,Base!$B$5:$BB$5)*7*$Z642</f>
        <v>0</v>
      </c>
      <c r="CJ642" s="6" t="n">
        <f aca="false">SUMIF($AH642:$CH642,"PR",Base!$B$5:$BB$5)*7*$Z642</f>
        <v>0</v>
      </c>
      <c r="CK642" s="6"/>
      <c r="CL642" s="6"/>
    </row>
    <row r="643" customFormat="false" ht="13.8" hidden="false" customHeight="false" outlineLevel="0" collapsed="false">
      <c r="A643" s="7" t="s">
        <v>1890</v>
      </c>
      <c r="B643" s="7" t="s">
        <v>1891</v>
      </c>
      <c r="C643" s="7" t="s">
        <v>328</v>
      </c>
      <c r="D643" s="7" t="s">
        <v>1953</v>
      </c>
      <c r="E643" s="7" t="s">
        <v>1954</v>
      </c>
      <c r="F643" s="7" t="s">
        <v>17</v>
      </c>
      <c r="G643" s="7" t="s">
        <v>1358</v>
      </c>
      <c r="H643" s="7" t="s">
        <v>1955</v>
      </c>
      <c r="I643" s="7" t="s">
        <v>84</v>
      </c>
      <c r="J643" s="7" t="s">
        <v>85</v>
      </c>
      <c r="K643" s="8" t="n">
        <v>0</v>
      </c>
      <c r="L643" s="7"/>
      <c r="M643" s="8" t="n">
        <v>0</v>
      </c>
      <c r="N643" s="7" t="s">
        <v>1956</v>
      </c>
      <c r="O643" s="7" t="s">
        <v>333</v>
      </c>
      <c r="P643" s="7" t="s">
        <v>124</v>
      </c>
      <c r="Q643" s="8" t="s">
        <v>258</v>
      </c>
      <c r="R643" s="8" t="s">
        <v>228</v>
      </c>
      <c r="S643" s="8" t="s">
        <v>336</v>
      </c>
      <c r="T643" s="8" t="s">
        <v>242</v>
      </c>
      <c r="U643" s="7" t="s">
        <v>87</v>
      </c>
      <c r="V643" s="7" t="s">
        <v>92</v>
      </c>
      <c r="W643" s="7"/>
      <c r="X643" s="7"/>
      <c r="Y643" s="7" t="s">
        <v>99</v>
      </c>
      <c r="Z643" s="10" t="n">
        <v>6</v>
      </c>
      <c r="AA643" s="7"/>
      <c r="AB643" s="7"/>
      <c r="AC643" s="7"/>
      <c r="AD643" s="7"/>
      <c r="AE643" s="8"/>
      <c r="AF643" s="9" t="s">
        <v>1946</v>
      </c>
      <c r="AG643" s="9" t="s">
        <v>1109</v>
      </c>
      <c r="AH643" s="7" t="s">
        <v>98</v>
      </c>
      <c r="AI643" s="7" t="s">
        <v>98</v>
      </c>
      <c r="AJ643" s="7" t="s">
        <v>98</v>
      </c>
      <c r="AK643" s="7" t="s">
        <v>98</v>
      </c>
      <c r="AL643" s="7" t="s">
        <v>98</v>
      </c>
      <c r="AM643" s="7" t="s">
        <v>98</v>
      </c>
      <c r="AN643" s="7" t="n">
        <v>35</v>
      </c>
      <c r="AO643" s="7" t="n">
        <v>35</v>
      </c>
      <c r="AP643" s="7" t="n">
        <v>35</v>
      </c>
      <c r="AQ643" s="7" t="s">
        <v>98</v>
      </c>
      <c r="AR643" s="7" t="s">
        <v>98</v>
      </c>
      <c r="AS643" s="7" t="s">
        <v>98</v>
      </c>
      <c r="AT643" s="7" t="s">
        <v>98</v>
      </c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 t="s">
        <v>97</v>
      </c>
      <c r="BN643" s="7" t="s">
        <v>97</v>
      </c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6" t="n">
        <f aca="false">SUMIF($AH643:$CH643,35,Base!$B$5:$BB$5)*7*$Z643</f>
        <v>630</v>
      </c>
      <c r="CJ643" s="6" t="n">
        <f aca="false">SUMIF($AH643:$CH643,"PR",Base!$B$5:$BB$5)*7*$Z643</f>
        <v>2058</v>
      </c>
      <c r="CK643" s="6"/>
      <c r="CL643" s="6"/>
    </row>
    <row r="644" customFormat="false" ht="13.8" hidden="false" customHeight="false" outlineLevel="0" collapsed="false">
      <c r="A644" s="7" t="s">
        <v>1890</v>
      </c>
      <c r="B644" s="7" t="s">
        <v>1891</v>
      </c>
      <c r="C644" s="7" t="s">
        <v>328</v>
      </c>
      <c r="D644" s="7" t="s">
        <v>1953</v>
      </c>
      <c r="E644" s="7" t="s">
        <v>1954</v>
      </c>
      <c r="F644" s="7" t="s">
        <v>17</v>
      </c>
      <c r="G644" s="7" t="s">
        <v>1358</v>
      </c>
      <c r="H644" s="7" t="s">
        <v>1955</v>
      </c>
      <c r="I644" s="7" t="s">
        <v>84</v>
      </c>
      <c r="J644" s="7" t="s">
        <v>85</v>
      </c>
      <c r="K644" s="8" t="n">
        <v>0</v>
      </c>
      <c r="L644" s="7"/>
      <c r="M644" s="8" t="n">
        <v>0</v>
      </c>
      <c r="N644" s="7" t="s">
        <v>1956</v>
      </c>
      <c r="O644" s="7" t="s">
        <v>333</v>
      </c>
      <c r="P644" s="7" t="s">
        <v>124</v>
      </c>
      <c r="Q644" s="8" t="s">
        <v>258</v>
      </c>
      <c r="R644" s="8" t="s">
        <v>228</v>
      </c>
      <c r="S644" s="8" t="s">
        <v>336</v>
      </c>
      <c r="T644" s="8" t="s">
        <v>242</v>
      </c>
      <c r="U644" s="7" t="s">
        <v>87</v>
      </c>
      <c r="V644" s="7" t="s">
        <v>92</v>
      </c>
      <c r="W644" s="7"/>
      <c r="X644" s="7"/>
      <c r="Y644" s="7" t="s">
        <v>102</v>
      </c>
      <c r="Z644" s="10" t="n">
        <v>0</v>
      </c>
      <c r="AA644" s="7"/>
      <c r="AB644" s="7"/>
      <c r="AC644" s="7"/>
      <c r="AD644" s="7"/>
      <c r="AE644" s="8"/>
      <c r="AF644" s="9" t="s">
        <v>1946</v>
      </c>
      <c r="AG644" s="9" t="s">
        <v>1109</v>
      </c>
      <c r="AH644" s="7" t="s">
        <v>98</v>
      </c>
      <c r="AI644" s="7" t="s">
        <v>98</v>
      </c>
      <c r="AJ644" s="7" t="s">
        <v>98</v>
      </c>
      <c r="AK644" s="7" t="s">
        <v>98</v>
      </c>
      <c r="AL644" s="7" t="s">
        <v>98</v>
      </c>
      <c r="AM644" s="7" t="s">
        <v>98</v>
      </c>
      <c r="AN644" s="7" t="n">
        <v>35</v>
      </c>
      <c r="AO644" s="7" t="n">
        <v>35</v>
      </c>
      <c r="AP644" s="7" t="n">
        <v>35</v>
      </c>
      <c r="AQ644" s="7" t="s">
        <v>98</v>
      </c>
      <c r="AR644" s="7" t="s">
        <v>98</v>
      </c>
      <c r="AS644" s="7" t="s">
        <v>98</v>
      </c>
      <c r="AT644" s="7" t="s">
        <v>98</v>
      </c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 t="s">
        <v>97</v>
      </c>
      <c r="BN644" s="7" t="s">
        <v>97</v>
      </c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6" t="n">
        <f aca="false">SUMIF($AH644:$CH644,35,Base!$B$5:$BB$5)*7*$Z644</f>
        <v>0</v>
      </c>
      <c r="CJ644" s="6" t="n">
        <f aca="false">SUMIF($AH644:$CH644,"PR",Base!$B$5:$BB$5)*7*$Z644</f>
        <v>0</v>
      </c>
      <c r="CK644" s="6"/>
      <c r="CL644" s="6"/>
    </row>
    <row r="645" customFormat="false" ht="13.8" hidden="false" customHeight="false" outlineLevel="0" collapsed="false">
      <c r="A645" s="7" t="s">
        <v>1890</v>
      </c>
      <c r="B645" s="7" t="s">
        <v>1891</v>
      </c>
      <c r="C645" s="7" t="s">
        <v>1892</v>
      </c>
      <c r="D645" s="7" t="s">
        <v>1957</v>
      </c>
      <c r="E645" s="7" t="s">
        <v>1958</v>
      </c>
      <c r="F645" s="7" t="s">
        <v>17</v>
      </c>
      <c r="G645" s="7" t="s">
        <v>1904</v>
      </c>
      <c r="H645" s="7" t="s">
        <v>1905</v>
      </c>
      <c r="I645" s="7" t="s">
        <v>84</v>
      </c>
      <c r="J645" s="7" t="s">
        <v>85</v>
      </c>
      <c r="K645" s="8" t="n">
        <v>0</v>
      </c>
      <c r="L645" s="7"/>
      <c r="M645" s="8" t="n">
        <v>0</v>
      </c>
      <c r="N645" s="7" t="s">
        <v>1959</v>
      </c>
      <c r="O645" s="7" t="s">
        <v>1906</v>
      </c>
      <c r="P645" s="7" t="s">
        <v>155</v>
      </c>
      <c r="Q645" s="8" t="s">
        <v>1960</v>
      </c>
      <c r="R645" s="8" t="s">
        <v>1961</v>
      </c>
      <c r="S645" s="8" t="s">
        <v>347</v>
      </c>
      <c r="T645" s="8" t="s">
        <v>91</v>
      </c>
      <c r="U645" s="7" t="s">
        <v>87</v>
      </c>
      <c r="V645" s="7" t="s">
        <v>92</v>
      </c>
      <c r="W645" s="7"/>
      <c r="X645" s="7"/>
      <c r="Y645" s="7" t="s">
        <v>99</v>
      </c>
      <c r="Z645" s="10" t="n">
        <v>11</v>
      </c>
      <c r="AA645" s="7"/>
      <c r="AB645" s="7"/>
      <c r="AC645" s="7"/>
      <c r="AD645" s="7"/>
      <c r="AE645" s="8"/>
      <c r="AF645" s="9" t="s">
        <v>1962</v>
      </c>
      <c r="AG645" s="9" t="s">
        <v>1854</v>
      </c>
      <c r="AH645" s="7" t="s">
        <v>98</v>
      </c>
      <c r="AI645" s="7" t="s">
        <v>98</v>
      </c>
      <c r="AJ645" s="7" t="s">
        <v>98</v>
      </c>
      <c r="AK645" s="7" t="s">
        <v>98</v>
      </c>
      <c r="AL645" s="7" t="s">
        <v>98</v>
      </c>
      <c r="AM645" s="7" t="s">
        <v>98</v>
      </c>
      <c r="AN645" s="7" t="n">
        <v>35</v>
      </c>
      <c r="AO645" s="7" t="n">
        <v>35</v>
      </c>
      <c r="AP645" s="7" t="n">
        <v>35</v>
      </c>
      <c r="AQ645" s="7" t="n">
        <v>35</v>
      </c>
      <c r="AR645" s="7" t="n">
        <v>35</v>
      </c>
      <c r="AS645" s="7" t="s">
        <v>98</v>
      </c>
      <c r="AT645" s="7" t="s">
        <v>98</v>
      </c>
      <c r="AU645" s="7" t="s">
        <v>98</v>
      </c>
      <c r="AV645" s="7" t="s">
        <v>98</v>
      </c>
      <c r="AW645" s="7" t="s">
        <v>98</v>
      </c>
      <c r="AX645" s="7" t="s">
        <v>98</v>
      </c>
      <c r="AY645" s="7" t="s">
        <v>98</v>
      </c>
      <c r="AZ645" s="7" t="s">
        <v>98</v>
      </c>
      <c r="BA645" s="7" t="s">
        <v>98</v>
      </c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 t="s">
        <v>97</v>
      </c>
      <c r="BN645" s="7" t="s">
        <v>97</v>
      </c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6" t="n">
        <f aca="false">SUMIF($AH645:$CH645,35,Base!$B$5:$BB$5)*7*$Z645</f>
        <v>1925</v>
      </c>
      <c r="CJ645" s="6" t="n">
        <f aca="false">SUMIF($AH645:$CH645,"PR",Base!$B$5:$BB$5)*7*$Z645</f>
        <v>5467</v>
      </c>
      <c r="CK645" s="6"/>
      <c r="CL645" s="6"/>
    </row>
    <row r="646" customFormat="false" ht="13.8" hidden="false" customHeight="false" outlineLevel="0" collapsed="false">
      <c r="A646" s="7" t="s">
        <v>1890</v>
      </c>
      <c r="B646" s="7" t="s">
        <v>1891</v>
      </c>
      <c r="C646" s="7" t="s">
        <v>1892</v>
      </c>
      <c r="D646" s="7" t="s">
        <v>1957</v>
      </c>
      <c r="E646" s="7" t="s">
        <v>1958</v>
      </c>
      <c r="F646" s="7" t="s">
        <v>17</v>
      </c>
      <c r="G646" s="7" t="s">
        <v>1904</v>
      </c>
      <c r="H646" s="7" t="s">
        <v>1905</v>
      </c>
      <c r="I646" s="7" t="s">
        <v>84</v>
      </c>
      <c r="J646" s="7" t="s">
        <v>85</v>
      </c>
      <c r="K646" s="8" t="n">
        <v>0</v>
      </c>
      <c r="L646" s="7"/>
      <c r="M646" s="8" t="n">
        <v>0</v>
      </c>
      <c r="N646" s="7" t="s">
        <v>1959</v>
      </c>
      <c r="O646" s="7" t="s">
        <v>1906</v>
      </c>
      <c r="P646" s="7" t="s">
        <v>155</v>
      </c>
      <c r="Q646" s="8" t="s">
        <v>1960</v>
      </c>
      <c r="R646" s="8" t="s">
        <v>1961</v>
      </c>
      <c r="S646" s="8" t="s">
        <v>347</v>
      </c>
      <c r="T646" s="8" t="s">
        <v>91</v>
      </c>
      <c r="U646" s="7" t="s">
        <v>87</v>
      </c>
      <c r="V646" s="7" t="s">
        <v>92</v>
      </c>
      <c r="W646" s="7"/>
      <c r="X646" s="7"/>
      <c r="Y646" s="7" t="s">
        <v>430</v>
      </c>
      <c r="Z646" s="7" t="n">
        <v>2</v>
      </c>
      <c r="AA646" s="7"/>
      <c r="AB646" s="7"/>
      <c r="AC646" s="7"/>
      <c r="AD646" s="7"/>
      <c r="AE646" s="8"/>
      <c r="AF646" s="9" t="s">
        <v>1962</v>
      </c>
      <c r="AG646" s="9" t="s">
        <v>1854</v>
      </c>
      <c r="AH646" s="7" t="s">
        <v>98</v>
      </c>
      <c r="AI646" s="7" t="s">
        <v>98</v>
      </c>
      <c r="AJ646" s="7" t="s">
        <v>98</v>
      </c>
      <c r="AK646" s="7" t="s">
        <v>98</v>
      </c>
      <c r="AL646" s="7" t="s">
        <v>98</v>
      </c>
      <c r="AM646" s="7" t="s">
        <v>98</v>
      </c>
      <c r="AN646" s="7" t="n">
        <v>35</v>
      </c>
      <c r="AO646" s="7" t="n">
        <v>35</v>
      </c>
      <c r="AP646" s="7" t="n">
        <v>35</v>
      </c>
      <c r="AQ646" s="7" t="n">
        <v>35</v>
      </c>
      <c r="AR646" s="7" t="n">
        <v>35</v>
      </c>
      <c r="AS646" s="7" t="s">
        <v>98</v>
      </c>
      <c r="AT646" s="7" t="s">
        <v>98</v>
      </c>
      <c r="AU646" s="7" t="s">
        <v>98</v>
      </c>
      <c r="AV646" s="7" t="s">
        <v>98</v>
      </c>
      <c r="AW646" s="7" t="s">
        <v>98</v>
      </c>
      <c r="AX646" s="7" t="s">
        <v>98</v>
      </c>
      <c r="AY646" s="7" t="s">
        <v>98</v>
      </c>
      <c r="AZ646" s="7" t="s">
        <v>98</v>
      </c>
      <c r="BA646" s="7" t="s">
        <v>98</v>
      </c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 t="s">
        <v>97</v>
      </c>
      <c r="BN646" s="7" t="s">
        <v>97</v>
      </c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6" t="n">
        <f aca="false">SUMIF($AH646:$CH646,35,Base!$B$5:$BB$5)*7*$Z646</f>
        <v>350</v>
      </c>
      <c r="CJ646" s="6" t="n">
        <f aca="false">SUMIF($AH646:$CH646,"PR",Base!$B$5:$BB$5)*7*$Z646</f>
        <v>994</v>
      </c>
      <c r="CK646" s="6"/>
      <c r="CL646" s="6"/>
    </row>
    <row r="647" customFormat="false" ht="13.8" hidden="false" customHeight="false" outlineLevel="0" collapsed="false">
      <c r="A647" s="7" t="s">
        <v>1890</v>
      </c>
      <c r="B647" s="7" t="s">
        <v>1891</v>
      </c>
      <c r="C647" s="7" t="s">
        <v>1383</v>
      </c>
      <c r="D647" s="7" t="s">
        <v>1963</v>
      </c>
      <c r="E647" s="7" t="s">
        <v>1964</v>
      </c>
      <c r="F647" s="7" t="s">
        <v>17</v>
      </c>
      <c r="G647" s="7" t="s">
        <v>1965</v>
      </c>
      <c r="H647" s="7" t="s">
        <v>1966</v>
      </c>
      <c r="I647" s="7" t="s">
        <v>84</v>
      </c>
      <c r="J647" s="7" t="s">
        <v>85</v>
      </c>
      <c r="K647" s="8" t="n">
        <v>0</v>
      </c>
      <c r="L647" s="7"/>
      <c r="M647" s="8" t="n">
        <v>0</v>
      </c>
      <c r="N647" s="7"/>
      <c r="O647" s="7" t="s">
        <v>1461</v>
      </c>
      <c r="P647" s="7" t="s">
        <v>178</v>
      </c>
      <c r="Q647" s="8" t="s">
        <v>1207</v>
      </c>
      <c r="R647" s="8" t="s">
        <v>1766</v>
      </c>
      <c r="S647" s="8" t="s">
        <v>325</v>
      </c>
      <c r="T647" s="8" t="s">
        <v>108</v>
      </c>
      <c r="U647" s="7" t="s">
        <v>87</v>
      </c>
      <c r="V647" s="7" t="s">
        <v>92</v>
      </c>
      <c r="W647" s="7"/>
      <c r="X647" s="7"/>
      <c r="Y647" s="7" t="s">
        <v>125</v>
      </c>
      <c r="Z647" s="10" t="n">
        <v>0</v>
      </c>
      <c r="AA647" s="7"/>
      <c r="AB647" s="7"/>
      <c r="AC647" s="7"/>
      <c r="AD647" s="7"/>
      <c r="AE647" s="8"/>
      <c r="AF647" s="9" t="s">
        <v>907</v>
      </c>
      <c r="AG647" s="9" t="s">
        <v>1922</v>
      </c>
      <c r="AH647" s="7" t="s">
        <v>98</v>
      </c>
      <c r="AI647" s="7" t="s">
        <v>98</v>
      </c>
      <c r="AJ647" s="7" t="s">
        <v>98</v>
      </c>
      <c r="AK647" s="7" t="s">
        <v>98</v>
      </c>
      <c r="AL647" s="7" t="s">
        <v>98</v>
      </c>
      <c r="AM647" s="7" t="n">
        <v>35</v>
      </c>
      <c r="AN647" s="7" t="n">
        <v>35</v>
      </c>
      <c r="AO647" s="7" t="n">
        <v>35</v>
      </c>
      <c r="AP647" s="7" t="n">
        <v>35</v>
      </c>
      <c r="AQ647" s="7" t="s">
        <v>98</v>
      </c>
      <c r="AR647" s="7" t="s">
        <v>98</v>
      </c>
      <c r="AS647" s="7" t="s">
        <v>98</v>
      </c>
      <c r="AT647" s="7" t="s">
        <v>98</v>
      </c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 t="s">
        <v>97</v>
      </c>
      <c r="BN647" s="7" t="s">
        <v>97</v>
      </c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6" t="n">
        <f aca="false">SUMIF($AH647:$CH647,35,Base!$B$5:$BB$5)*7*$Z647</f>
        <v>0</v>
      </c>
      <c r="CJ647" s="6" t="n">
        <f aca="false">SUMIF($AH647:$CH647,"PR",Base!$B$5:$BB$5)*7*$Z647</f>
        <v>0</v>
      </c>
      <c r="CK647" s="6"/>
      <c r="CL647" s="6"/>
    </row>
    <row r="648" customFormat="false" ht="13.8" hidden="false" customHeight="false" outlineLevel="0" collapsed="false">
      <c r="A648" s="7" t="s">
        <v>1890</v>
      </c>
      <c r="B648" s="7" t="s">
        <v>1891</v>
      </c>
      <c r="C648" s="7" t="s">
        <v>1383</v>
      </c>
      <c r="D648" s="7" t="s">
        <v>1963</v>
      </c>
      <c r="E648" s="7" t="s">
        <v>1964</v>
      </c>
      <c r="F648" s="7" t="s">
        <v>17</v>
      </c>
      <c r="G648" s="7" t="s">
        <v>1965</v>
      </c>
      <c r="H648" s="7" t="s">
        <v>1966</v>
      </c>
      <c r="I648" s="7" t="s">
        <v>84</v>
      </c>
      <c r="J648" s="7" t="s">
        <v>85</v>
      </c>
      <c r="K648" s="8" t="n">
        <v>0</v>
      </c>
      <c r="L648" s="7"/>
      <c r="M648" s="8" t="n">
        <v>0</v>
      </c>
      <c r="N648" s="7"/>
      <c r="O648" s="7" t="s">
        <v>1461</v>
      </c>
      <c r="P648" s="7" t="s">
        <v>178</v>
      </c>
      <c r="Q648" s="8" t="s">
        <v>1207</v>
      </c>
      <c r="R648" s="8" t="s">
        <v>1766</v>
      </c>
      <c r="S648" s="8" t="s">
        <v>325</v>
      </c>
      <c r="T648" s="8" t="s">
        <v>108</v>
      </c>
      <c r="U648" s="7" t="s">
        <v>87</v>
      </c>
      <c r="V648" s="7" t="s">
        <v>92</v>
      </c>
      <c r="W648" s="7"/>
      <c r="X648" s="7"/>
      <c r="Y648" s="7" t="s">
        <v>1182</v>
      </c>
      <c r="Z648" s="10" t="n">
        <v>0</v>
      </c>
      <c r="AA648" s="7"/>
      <c r="AB648" s="7"/>
      <c r="AC648" s="7"/>
      <c r="AD648" s="7"/>
      <c r="AE648" s="8"/>
      <c r="AF648" s="9" t="s">
        <v>907</v>
      </c>
      <c r="AG648" s="9" t="s">
        <v>1922</v>
      </c>
      <c r="AH648" s="7" t="s">
        <v>98</v>
      </c>
      <c r="AI648" s="7" t="s">
        <v>98</v>
      </c>
      <c r="AJ648" s="7" t="s">
        <v>98</v>
      </c>
      <c r="AK648" s="7" t="s">
        <v>98</v>
      </c>
      <c r="AL648" s="7" t="s">
        <v>98</v>
      </c>
      <c r="AM648" s="7" t="n">
        <v>35</v>
      </c>
      <c r="AN648" s="7" t="n">
        <v>35</v>
      </c>
      <c r="AO648" s="7" t="n">
        <v>35</v>
      </c>
      <c r="AP648" s="7" t="n">
        <v>35</v>
      </c>
      <c r="AQ648" s="7" t="s">
        <v>98</v>
      </c>
      <c r="AR648" s="7" t="s">
        <v>98</v>
      </c>
      <c r="AS648" s="7" t="s">
        <v>98</v>
      </c>
      <c r="AT648" s="7" t="s">
        <v>98</v>
      </c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 t="s">
        <v>97</v>
      </c>
      <c r="BN648" s="7" t="s">
        <v>97</v>
      </c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6" t="n">
        <f aca="false">SUMIF($AH648:$CH648,35,Base!$B$5:$BB$5)*7*$Z648</f>
        <v>0</v>
      </c>
      <c r="CJ648" s="6" t="n">
        <f aca="false">SUMIF($AH648:$CH648,"PR",Base!$B$5:$BB$5)*7*$Z648</f>
        <v>0</v>
      </c>
      <c r="CK648" s="6"/>
      <c r="CL648" s="6"/>
    </row>
    <row r="649" customFormat="false" ht="13.8" hidden="false" customHeight="false" outlineLevel="0" collapsed="false">
      <c r="A649" s="7" t="s">
        <v>1890</v>
      </c>
      <c r="B649" s="7" t="s">
        <v>1891</v>
      </c>
      <c r="C649" s="7" t="s">
        <v>1383</v>
      </c>
      <c r="D649" s="7" t="s">
        <v>1963</v>
      </c>
      <c r="E649" s="7" t="s">
        <v>1964</v>
      </c>
      <c r="F649" s="7" t="s">
        <v>17</v>
      </c>
      <c r="G649" s="7" t="s">
        <v>1965</v>
      </c>
      <c r="H649" s="7" t="s">
        <v>1966</v>
      </c>
      <c r="I649" s="7" t="s">
        <v>84</v>
      </c>
      <c r="J649" s="7" t="s">
        <v>85</v>
      </c>
      <c r="K649" s="8" t="n">
        <v>0</v>
      </c>
      <c r="L649" s="7"/>
      <c r="M649" s="8" t="n">
        <v>0</v>
      </c>
      <c r="N649" s="7"/>
      <c r="O649" s="7" t="s">
        <v>1461</v>
      </c>
      <c r="P649" s="7" t="s">
        <v>178</v>
      </c>
      <c r="Q649" s="8" t="s">
        <v>1207</v>
      </c>
      <c r="R649" s="8" t="s">
        <v>1766</v>
      </c>
      <c r="S649" s="8" t="s">
        <v>325</v>
      </c>
      <c r="T649" s="8" t="s">
        <v>108</v>
      </c>
      <c r="U649" s="7" t="s">
        <v>87</v>
      </c>
      <c r="V649" s="7" t="s">
        <v>92</v>
      </c>
      <c r="W649" s="7"/>
      <c r="X649" s="7"/>
      <c r="Y649" s="7" t="s">
        <v>116</v>
      </c>
      <c r="Z649" s="10" t="n">
        <v>1</v>
      </c>
      <c r="AA649" s="7"/>
      <c r="AB649" s="7"/>
      <c r="AC649" s="7"/>
      <c r="AD649" s="7"/>
      <c r="AE649" s="8"/>
      <c r="AF649" s="9" t="s">
        <v>907</v>
      </c>
      <c r="AG649" s="9" t="s">
        <v>1922</v>
      </c>
      <c r="AH649" s="7" t="s">
        <v>98</v>
      </c>
      <c r="AI649" s="7" t="s">
        <v>98</v>
      </c>
      <c r="AJ649" s="7" t="s">
        <v>98</v>
      </c>
      <c r="AK649" s="7" t="s">
        <v>98</v>
      </c>
      <c r="AL649" s="7" t="s">
        <v>98</v>
      </c>
      <c r="AM649" s="7" t="n">
        <v>35</v>
      </c>
      <c r="AN649" s="7" t="n">
        <v>35</v>
      </c>
      <c r="AO649" s="7" t="n">
        <v>35</v>
      </c>
      <c r="AP649" s="7" t="n">
        <v>35</v>
      </c>
      <c r="AQ649" s="7" t="s">
        <v>98</v>
      </c>
      <c r="AR649" s="7" t="s">
        <v>98</v>
      </c>
      <c r="AS649" s="7" t="s">
        <v>98</v>
      </c>
      <c r="AT649" s="7" t="s">
        <v>98</v>
      </c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 t="s">
        <v>97</v>
      </c>
      <c r="BN649" s="7" t="s">
        <v>97</v>
      </c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6" t="n">
        <f aca="false">SUMIF($AH649:$CH649,35,Base!$B$5:$BB$5)*7*$Z649</f>
        <v>140</v>
      </c>
      <c r="CJ649" s="6" t="n">
        <f aca="false">SUMIF($AH649:$CH649,"PR",Base!$B$5:$BB$5)*7*$Z649</f>
        <v>308</v>
      </c>
      <c r="CK649" s="6"/>
      <c r="CL649" s="6"/>
    </row>
    <row r="650" customFormat="false" ht="13.8" hidden="false" customHeight="false" outlineLevel="0" collapsed="false">
      <c r="A650" s="7" t="s">
        <v>1890</v>
      </c>
      <c r="B650" s="7" t="s">
        <v>1891</v>
      </c>
      <c r="C650" s="7" t="s">
        <v>1383</v>
      </c>
      <c r="D650" s="7" t="s">
        <v>1967</v>
      </c>
      <c r="E650" s="7" t="s">
        <v>1968</v>
      </c>
      <c r="F650" s="7" t="s">
        <v>17</v>
      </c>
      <c r="G650" s="7" t="s">
        <v>1965</v>
      </c>
      <c r="H650" s="7" t="s">
        <v>1966</v>
      </c>
      <c r="I650" s="7" t="s">
        <v>84</v>
      </c>
      <c r="J650" s="7" t="s">
        <v>85</v>
      </c>
      <c r="K650" s="8" t="n">
        <v>0</v>
      </c>
      <c r="L650" s="7"/>
      <c r="M650" s="8" t="n">
        <v>0</v>
      </c>
      <c r="N650" s="7"/>
      <c r="O650" s="7" t="s">
        <v>1461</v>
      </c>
      <c r="P650" s="7" t="s">
        <v>178</v>
      </c>
      <c r="Q650" s="8" t="s">
        <v>1938</v>
      </c>
      <c r="R650" s="8" t="s">
        <v>1939</v>
      </c>
      <c r="S650" s="8" t="s">
        <v>276</v>
      </c>
      <c r="T650" s="8" t="s">
        <v>242</v>
      </c>
      <c r="U650" s="7" t="s">
        <v>87</v>
      </c>
      <c r="V650" s="7" t="s">
        <v>92</v>
      </c>
      <c r="W650" s="7"/>
      <c r="X650" s="7"/>
      <c r="Y650" s="7" t="s">
        <v>125</v>
      </c>
      <c r="Z650" s="10" t="n">
        <v>3</v>
      </c>
      <c r="AA650" s="7"/>
      <c r="AB650" s="7"/>
      <c r="AC650" s="7"/>
      <c r="AD650" s="7"/>
      <c r="AE650" s="8"/>
      <c r="AF650" s="9" t="s">
        <v>1617</v>
      </c>
      <c r="AG650" s="9" t="s">
        <v>140</v>
      </c>
      <c r="AH650" s="7" t="s">
        <v>98</v>
      </c>
      <c r="AI650" s="7" t="s">
        <v>98</v>
      </c>
      <c r="AJ650" s="7" t="s">
        <v>98</v>
      </c>
      <c r="AK650" s="7" t="s">
        <v>98</v>
      </c>
      <c r="AL650" s="7" t="s">
        <v>98</v>
      </c>
      <c r="AM650" s="7" t="s">
        <v>98</v>
      </c>
      <c r="AN650" s="7" t="s">
        <v>98</v>
      </c>
      <c r="AO650" s="7" t="s">
        <v>98</v>
      </c>
      <c r="AP650" s="7" t="s">
        <v>98</v>
      </c>
      <c r="AQ650" s="7" t="s">
        <v>98</v>
      </c>
      <c r="AR650" s="7" t="s">
        <v>98</v>
      </c>
      <c r="AS650" s="7" t="s">
        <v>98</v>
      </c>
      <c r="AT650" s="7" t="s">
        <v>98</v>
      </c>
      <c r="AU650" s="7" t="s">
        <v>98</v>
      </c>
      <c r="AV650" s="7" t="s">
        <v>98</v>
      </c>
      <c r="AW650" s="7" t="s">
        <v>98</v>
      </c>
      <c r="AX650" s="7" t="s">
        <v>98</v>
      </c>
      <c r="AY650" s="7" t="s">
        <v>98</v>
      </c>
      <c r="AZ650" s="7" t="s">
        <v>98</v>
      </c>
      <c r="BA650" s="7" t="n">
        <v>35</v>
      </c>
      <c r="BB650" s="7" t="n">
        <v>35</v>
      </c>
      <c r="BC650" s="7" t="n">
        <v>35</v>
      </c>
      <c r="BD650" s="7" t="n">
        <v>35</v>
      </c>
      <c r="BE650" s="7" t="s">
        <v>98</v>
      </c>
      <c r="BF650" s="7" t="s">
        <v>98</v>
      </c>
      <c r="BG650" s="7" t="s">
        <v>98</v>
      </c>
      <c r="BH650" s="7" t="s">
        <v>98</v>
      </c>
      <c r="BI650" s="7" t="s">
        <v>98</v>
      </c>
      <c r="BJ650" s="7"/>
      <c r="BK650" s="7"/>
      <c r="BL650" s="7"/>
      <c r="BM650" s="7" t="s">
        <v>97</v>
      </c>
      <c r="BN650" s="7" t="s">
        <v>97</v>
      </c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6" t="n">
        <f aca="false">SUMIF($AH650:$CH650,35,Base!$B$5:$BB$5)*7*$Z650</f>
        <v>399</v>
      </c>
      <c r="CJ650" s="6" t="n">
        <f aca="false">SUMIF($AH650:$CH650,"PR",Base!$B$5:$BB$5)*7*$Z650</f>
        <v>2415</v>
      </c>
      <c r="CK650" s="6"/>
      <c r="CL650" s="6"/>
    </row>
    <row r="651" customFormat="false" ht="13.8" hidden="false" customHeight="false" outlineLevel="0" collapsed="false">
      <c r="A651" s="7" t="s">
        <v>1890</v>
      </c>
      <c r="B651" s="7" t="s">
        <v>1891</v>
      </c>
      <c r="C651" s="7" t="s">
        <v>1383</v>
      </c>
      <c r="D651" s="7" t="s">
        <v>1967</v>
      </c>
      <c r="E651" s="7" t="s">
        <v>1968</v>
      </c>
      <c r="F651" s="7" t="s">
        <v>17</v>
      </c>
      <c r="G651" s="7" t="s">
        <v>1965</v>
      </c>
      <c r="H651" s="7" t="s">
        <v>1966</v>
      </c>
      <c r="I651" s="7" t="s">
        <v>84</v>
      </c>
      <c r="J651" s="7" t="s">
        <v>85</v>
      </c>
      <c r="K651" s="8" t="n">
        <v>0</v>
      </c>
      <c r="L651" s="7"/>
      <c r="M651" s="8" t="n">
        <v>0</v>
      </c>
      <c r="N651" s="7"/>
      <c r="O651" s="7" t="s">
        <v>1461</v>
      </c>
      <c r="P651" s="7" t="s">
        <v>178</v>
      </c>
      <c r="Q651" s="8" t="s">
        <v>1938</v>
      </c>
      <c r="R651" s="8" t="s">
        <v>1939</v>
      </c>
      <c r="S651" s="8" t="s">
        <v>276</v>
      </c>
      <c r="T651" s="8" t="s">
        <v>242</v>
      </c>
      <c r="U651" s="7" t="s">
        <v>87</v>
      </c>
      <c r="V651" s="7" t="s">
        <v>92</v>
      </c>
      <c r="W651" s="7"/>
      <c r="X651" s="7"/>
      <c r="Y651" s="7" t="s">
        <v>93</v>
      </c>
      <c r="Z651" s="7" t="n">
        <v>4</v>
      </c>
      <c r="AA651" s="7"/>
      <c r="AB651" s="7"/>
      <c r="AC651" s="7"/>
      <c r="AD651" s="7"/>
      <c r="AE651" s="8"/>
      <c r="AF651" s="9" t="s">
        <v>1617</v>
      </c>
      <c r="AG651" s="9" t="s">
        <v>140</v>
      </c>
      <c r="AH651" s="7" t="s">
        <v>98</v>
      </c>
      <c r="AI651" s="7" t="s">
        <v>98</v>
      </c>
      <c r="AJ651" s="7" t="s">
        <v>98</v>
      </c>
      <c r="AK651" s="7" t="s">
        <v>98</v>
      </c>
      <c r="AL651" s="7" t="s">
        <v>98</v>
      </c>
      <c r="AM651" s="7" t="s">
        <v>98</v>
      </c>
      <c r="AN651" s="7" t="s">
        <v>98</v>
      </c>
      <c r="AO651" s="7" t="s">
        <v>98</v>
      </c>
      <c r="AP651" s="7" t="s">
        <v>98</v>
      </c>
      <c r="AQ651" s="7" t="s">
        <v>98</v>
      </c>
      <c r="AR651" s="7" t="s">
        <v>98</v>
      </c>
      <c r="AS651" s="7" t="s">
        <v>98</v>
      </c>
      <c r="AT651" s="7" t="s">
        <v>98</v>
      </c>
      <c r="AU651" s="7" t="s">
        <v>98</v>
      </c>
      <c r="AV651" s="7" t="s">
        <v>98</v>
      </c>
      <c r="AW651" s="7" t="s">
        <v>98</v>
      </c>
      <c r="AX651" s="7" t="s">
        <v>98</v>
      </c>
      <c r="AY651" s="7" t="s">
        <v>98</v>
      </c>
      <c r="AZ651" s="7" t="s">
        <v>98</v>
      </c>
      <c r="BA651" s="7" t="n">
        <v>35</v>
      </c>
      <c r="BB651" s="7" t="n">
        <v>35</v>
      </c>
      <c r="BC651" s="7" t="n">
        <v>35</v>
      </c>
      <c r="BD651" s="7" t="n">
        <v>35</v>
      </c>
      <c r="BE651" s="7" t="s">
        <v>98</v>
      </c>
      <c r="BF651" s="7" t="s">
        <v>98</v>
      </c>
      <c r="BG651" s="7" t="s">
        <v>98</v>
      </c>
      <c r="BH651" s="7" t="s">
        <v>98</v>
      </c>
      <c r="BI651" s="7" t="s">
        <v>98</v>
      </c>
      <c r="BJ651" s="7"/>
      <c r="BK651" s="7"/>
      <c r="BL651" s="7"/>
      <c r="BM651" s="7" t="s">
        <v>97</v>
      </c>
      <c r="BN651" s="7" t="s">
        <v>97</v>
      </c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6" t="n">
        <f aca="false">SUMIF($AH651:$CH651,35,Base!$B$5:$BB$5)*7*$Z651</f>
        <v>532</v>
      </c>
      <c r="CJ651" s="6" t="n">
        <f aca="false">SUMIF($AH651:$CH651,"PR",Base!$B$5:$BB$5)*7*$Z651</f>
        <v>3220</v>
      </c>
      <c r="CK651" s="6"/>
      <c r="CL651" s="6"/>
    </row>
    <row r="652" customFormat="false" ht="13.8" hidden="false" customHeight="false" outlineLevel="0" collapsed="false">
      <c r="A652" s="7" t="s">
        <v>1890</v>
      </c>
      <c r="B652" s="7" t="s">
        <v>1891</v>
      </c>
      <c r="C652" s="7" t="s">
        <v>1383</v>
      </c>
      <c r="D652" s="7" t="s">
        <v>1967</v>
      </c>
      <c r="E652" s="7" t="s">
        <v>1968</v>
      </c>
      <c r="F652" s="7" t="s">
        <v>17</v>
      </c>
      <c r="G652" s="7" t="s">
        <v>1965</v>
      </c>
      <c r="H652" s="7" t="s">
        <v>1966</v>
      </c>
      <c r="I652" s="7" t="s">
        <v>84</v>
      </c>
      <c r="J652" s="7" t="s">
        <v>85</v>
      </c>
      <c r="K652" s="8" t="n">
        <v>0</v>
      </c>
      <c r="L652" s="7"/>
      <c r="M652" s="8" t="n">
        <v>0</v>
      </c>
      <c r="N652" s="7"/>
      <c r="O652" s="7" t="s">
        <v>1461</v>
      </c>
      <c r="P652" s="7" t="s">
        <v>178</v>
      </c>
      <c r="Q652" s="8" t="s">
        <v>1938</v>
      </c>
      <c r="R652" s="8" t="s">
        <v>1939</v>
      </c>
      <c r="S652" s="8" t="s">
        <v>276</v>
      </c>
      <c r="T652" s="8" t="s">
        <v>242</v>
      </c>
      <c r="U652" s="7" t="s">
        <v>87</v>
      </c>
      <c r="V652" s="7" t="s">
        <v>92</v>
      </c>
      <c r="W652" s="7"/>
      <c r="X652" s="7"/>
      <c r="Y652" s="7" t="s">
        <v>102</v>
      </c>
      <c r="Z652" s="10" t="n">
        <v>0</v>
      </c>
      <c r="AA652" s="7"/>
      <c r="AB652" s="7"/>
      <c r="AC652" s="7"/>
      <c r="AD652" s="7"/>
      <c r="AE652" s="8"/>
      <c r="AF652" s="9" t="s">
        <v>1617</v>
      </c>
      <c r="AG652" s="9" t="s">
        <v>140</v>
      </c>
      <c r="AH652" s="7" t="s">
        <v>98</v>
      </c>
      <c r="AI652" s="7" t="s">
        <v>98</v>
      </c>
      <c r="AJ652" s="7" t="s">
        <v>98</v>
      </c>
      <c r="AK652" s="7" t="s">
        <v>98</v>
      </c>
      <c r="AL652" s="7" t="s">
        <v>98</v>
      </c>
      <c r="AM652" s="7" t="s">
        <v>98</v>
      </c>
      <c r="AN652" s="7" t="s">
        <v>98</v>
      </c>
      <c r="AO652" s="7" t="s">
        <v>98</v>
      </c>
      <c r="AP652" s="7" t="s">
        <v>98</v>
      </c>
      <c r="AQ652" s="7" t="s">
        <v>98</v>
      </c>
      <c r="AR652" s="7" t="s">
        <v>98</v>
      </c>
      <c r="AS652" s="7" t="s">
        <v>98</v>
      </c>
      <c r="AT652" s="7" t="s">
        <v>98</v>
      </c>
      <c r="AU652" s="7" t="s">
        <v>98</v>
      </c>
      <c r="AV652" s="7" t="s">
        <v>98</v>
      </c>
      <c r="AW652" s="7" t="s">
        <v>98</v>
      </c>
      <c r="AX652" s="7" t="s">
        <v>98</v>
      </c>
      <c r="AY652" s="7" t="s">
        <v>98</v>
      </c>
      <c r="AZ652" s="7" t="s">
        <v>98</v>
      </c>
      <c r="BA652" s="7" t="n">
        <v>35</v>
      </c>
      <c r="BB652" s="7" t="n">
        <v>35</v>
      </c>
      <c r="BC652" s="7" t="n">
        <v>35</v>
      </c>
      <c r="BD652" s="7" t="n">
        <v>35</v>
      </c>
      <c r="BE652" s="7" t="s">
        <v>98</v>
      </c>
      <c r="BF652" s="7" t="s">
        <v>98</v>
      </c>
      <c r="BG652" s="7" t="s">
        <v>98</v>
      </c>
      <c r="BH652" s="7" t="s">
        <v>98</v>
      </c>
      <c r="BI652" s="7" t="s">
        <v>98</v>
      </c>
      <c r="BJ652" s="7"/>
      <c r="BK652" s="7"/>
      <c r="BL652" s="7"/>
      <c r="BM652" s="7" t="s">
        <v>97</v>
      </c>
      <c r="BN652" s="7" t="s">
        <v>97</v>
      </c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6" t="n">
        <f aca="false">SUMIF($AH652:$CH652,35,Base!$B$5:$BB$5)*7*$Z652</f>
        <v>0</v>
      </c>
      <c r="CJ652" s="6" t="n">
        <f aca="false">SUMIF($AH652:$CH652,"PR",Base!$B$5:$BB$5)*7*$Z652</f>
        <v>0</v>
      </c>
      <c r="CK652" s="6"/>
      <c r="CL652" s="6"/>
    </row>
    <row r="653" customFormat="false" ht="13.8" hidden="false" customHeight="false" outlineLevel="0" collapsed="false">
      <c r="A653" s="7" t="s">
        <v>1890</v>
      </c>
      <c r="B653" s="7" t="s">
        <v>1891</v>
      </c>
      <c r="C653" s="7" t="s">
        <v>1383</v>
      </c>
      <c r="D653" s="7" t="s">
        <v>1969</v>
      </c>
      <c r="E653" s="7" t="s">
        <v>1342</v>
      </c>
      <c r="F653" s="7" t="s">
        <v>17</v>
      </c>
      <c r="G653" s="7" t="s">
        <v>1524</v>
      </c>
      <c r="H653" s="7" t="s">
        <v>1970</v>
      </c>
      <c r="I653" s="7" t="s">
        <v>84</v>
      </c>
      <c r="J653" s="7" t="s">
        <v>85</v>
      </c>
      <c r="K653" s="8" t="n">
        <v>0</v>
      </c>
      <c r="L653" s="7"/>
      <c r="M653" s="8" t="n">
        <v>0</v>
      </c>
      <c r="N653" s="7" t="s">
        <v>1971</v>
      </c>
      <c r="O653" s="7" t="s">
        <v>1527</v>
      </c>
      <c r="P653" s="7" t="s">
        <v>178</v>
      </c>
      <c r="Q653" s="8" t="s">
        <v>1193</v>
      </c>
      <c r="R653" s="8" t="s">
        <v>1972</v>
      </c>
      <c r="S653" s="8" t="s">
        <v>325</v>
      </c>
      <c r="T653" s="8" t="s">
        <v>108</v>
      </c>
      <c r="U653" s="7" t="s">
        <v>87</v>
      </c>
      <c r="V653" s="7" t="s">
        <v>92</v>
      </c>
      <c r="W653" s="7"/>
      <c r="X653" s="7"/>
      <c r="Y653" s="7" t="s">
        <v>93</v>
      </c>
      <c r="Z653" s="10" t="n">
        <v>1</v>
      </c>
      <c r="AA653" s="7"/>
      <c r="AB653" s="7"/>
      <c r="AC653" s="7"/>
      <c r="AD653" s="7"/>
      <c r="AE653" s="8"/>
      <c r="AF653" s="9" t="s">
        <v>1257</v>
      </c>
      <c r="AG653" s="9" t="s">
        <v>1092</v>
      </c>
      <c r="AH653" s="7" t="s">
        <v>98</v>
      </c>
      <c r="AI653" s="7" t="s">
        <v>98</v>
      </c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 t="s">
        <v>97</v>
      </c>
      <c r="BN653" s="7" t="s">
        <v>97</v>
      </c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6" t="n">
        <f aca="false">SUMIF($AH653:$CH653,35,Base!$B$5:$BB$5)*7*$Z653</f>
        <v>0</v>
      </c>
      <c r="CJ653" s="6" t="n">
        <f aca="false">SUMIF($AH653:$CH653,"PR",Base!$B$5:$BB$5)*7*$Z653</f>
        <v>63</v>
      </c>
      <c r="CK653" s="6"/>
      <c r="CL653" s="6"/>
    </row>
    <row r="654" customFormat="false" ht="13.8" hidden="false" customHeight="false" outlineLevel="0" collapsed="false">
      <c r="A654" s="7" t="s">
        <v>1890</v>
      </c>
      <c r="B654" s="7" t="s">
        <v>1891</v>
      </c>
      <c r="C654" s="7" t="s">
        <v>1383</v>
      </c>
      <c r="D654" s="7" t="s">
        <v>1973</v>
      </c>
      <c r="E654" s="7" t="s">
        <v>1974</v>
      </c>
      <c r="F654" s="7" t="s">
        <v>17</v>
      </c>
      <c r="G654" s="7" t="s">
        <v>1524</v>
      </c>
      <c r="H654" s="7" t="s">
        <v>1970</v>
      </c>
      <c r="I654" s="7" t="s">
        <v>84</v>
      </c>
      <c r="J654" s="7" t="s">
        <v>85</v>
      </c>
      <c r="K654" s="8" t="n">
        <v>0</v>
      </c>
      <c r="L654" s="7"/>
      <c r="M654" s="8" t="n">
        <v>0</v>
      </c>
      <c r="N654" s="7"/>
      <c r="O654" s="7" t="s">
        <v>1527</v>
      </c>
      <c r="P654" s="7" t="s">
        <v>178</v>
      </c>
      <c r="Q654" s="8" t="s">
        <v>1975</v>
      </c>
      <c r="R654" s="8" t="s">
        <v>1976</v>
      </c>
      <c r="S654" s="8" t="s">
        <v>325</v>
      </c>
      <c r="T654" s="8" t="s">
        <v>108</v>
      </c>
      <c r="U654" s="7" t="s">
        <v>87</v>
      </c>
      <c r="V654" s="7" t="s">
        <v>92</v>
      </c>
      <c r="W654" s="7"/>
      <c r="X654" s="7"/>
      <c r="Y654" s="7" t="s">
        <v>125</v>
      </c>
      <c r="Z654" s="10" t="n">
        <v>0</v>
      </c>
      <c r="AA654" s="7"/>
      <c r="AB654" s="7"/>
      <c r="AC654" s="7"/>
      <c r="AD654" s="7"/>
      <c r="AE654" s="8"/>
      <c r="AF654" s="9" t="s">
        <v>1977</v>
      </c>
      <c r="AG654" s="9" t="s">
        <v>1086</v>
      </c>
      <c r="AH654" s="7" t="s">
        <v>98</v>
      </c>
      <c r="AI654" s="7" t="s">
        <v>98</v>
      </c>
      <c r="AJ654" s="7" t="s">
        <v>98</v>
      </c>
      <c r="AK654" s="7" t="s">
        <v>98</v>
      </c>
      <c r="AL654" s="7" t="s">
        <v>98</v>
      </c>
      <c r="AM654" s="7" t="n">
        <v>35</v>
      </c>
      <c r="AN654" s="7" t="n">
        <v>35</v>
      </c>
      <c r="AO654" s="7" t="n">
        <v>35</v>
      </c>
      <c r="AP654" s="7" t="n">
        <v>35</v>
      </c>
      <c r="AQ654" s="7" t="s">
        <v>98</v>
      </c>
      <c r="AR654" s="7" t="s">
        <v>98</v>
      </c>
      <c r="AS654" s="7" t="s">
        <v>98</v>
      </c>
      <c r="AT654" s="7" t="s">
        <v>98</v>
      </c>
      <c r="AU654" s="7" t="s">
        <v>98</v>
      </c>
      <c r="AV654" s="7" t="s">
        <v>98</v>
      </c>
      <c r="AW654" s="7" t="s">
        <v>98</v>
      </c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 t="s">
        <v>97</v>
      </c>
      <c r="BN654" s="7" t="s">
        <v>97</v>
      </c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6" t="n">
        <f aca="false">SUMIF($AH654:$CH654,35,Base!$B$5:$BB$5)*7*$Z654</f>
        <v>0</v>
      </c>
      <c r="CJ654" s="6" t="n">
        <f aca="false">SUMIF($AH654:$CH654,"PR",Base!$B$5:$BB$5)*7*$Z654</f>
        <v>0</v>
      </c>
      <c r="CK654" s="6"/>
      <c r="CL654" s="6"/>
    </row>
    <row r="655" customFormat="false" ht="13.8" hidden="false" customHeight="false" outlineLevel="0" collapsed="false">
      <c r="A655" s="7" t="s">
        <v>1890</v>
      </c>
      <c r="B655" s="7" t="s">
        <v>1891</v>
      </c>
      <c r="C655" s="7" t="s">
        <v>1383</v>
      </c>
      <c r="D655" s="7" t="s">
        <v>1973</v>
      </c>
      <c r="E655" s="7" t="s">
        <v>1974</v>
      </c>
      <c r="F655" s="7" t="s">
        <v>17</v>
      </c>
      <c r="G655" s="7" t="s">
        <v>1524</v>
      </c>
      <c r="H655" s="7" t="s">
        <v>1970</v>
      </c>
      <c r="I655" s="7" t="s">
        <v>84</v>
      </c>
      <c r="J655" s="7" t="s">
        <v>85</v>
      </c>
      <c r="K655" s="8" t="n">
        <v>0</v>
      </c>
      <c r="L655" s="7"/>
      <c r="M655" s="8" t="n">
        <v>0</v>
      </c>
      <c r="N655" s="7"/>
      <c r="O655" s="7" t="s">
        <v>1527</v>
      </c>
      <c r="P655" s="7" t="s">
        <v>178</v>
      </c>
      <c r="Q655" s="8" t="s">
        <v>1975</v>
      </c>
      <c r="R655" s="8" t="s">
        <v>1976</v>
      </c>
      <c r="S655" s="8" t="s">
        <v>325</v>
      </c>
      <c r="T655" s="8" t="s">
        <v>108</v>
      </c>
      <c r="U655" s="7" t="s">
        <v>87</v>
      </c>
      <c r="V655" s="7" t="s">
        <v>92</v>
      </c>
      <c r="W655" s="7"/>
      <c r="X655" s="7"/>
      <c r="Y655" s="7" t="s">
        <v>93</v>
      </c>
      <c r="Z655" s="7" t="n">
        <v>4</v>
      </c>
      <c r="AA655" s="7"/>
      <c r="AB655" s="7"/>
      <c r="AC655" s="7"/>
      <c r="AD655" s="7"/>
      <c r="AE655" s="8"/>
      <c r="AF655" s="9" t="s">
        <v>1977</v>
      </c>
      <c r="AG655" s="9" t="s">
        <v>1086</v>
      </c>
      <c r="AH655" s="7" t="s">
        <v>98</v>
      </c>
      <c r="AI655" s="7" t="s">
        <v>98</v>
      </c>
      <c r="AJ655" s="7" t="s">
        <v>98</v>
      </c>
      <c r="AK655" s="7" t="s">
        <v>98</v>
      </c>
      <c r="AL655" s="7" t="s">
        <v>98</v>
      </c>
      <c r="AM655" s="7" t="n">
        <v>35</v>
      </c>
      <c r="AN655" s="7" t="n">
        <v>35</v>
      </c>
      <c r="AO655" s="7" t="n">
        <v>35</v>
      </c>
      <c r="AP655" s="7" t="n">
        <v>35</v>
      </c>
      <c r="AQ655" s="7" t="s">
        <v>98</v>
      </c>
      <c r="AR655" s="7" t="s">
        <v>98</v>
      </c>
      <c r="AS655" s="7" t="s">
        <v>98</v>
      </c>
      <c r="AT655" s="7" t="s">
        <v>98</v>
      </c>
      <c r="AU655" s="7" t="s">
        <v>98</v>
      </c>
      <c r="AV655" s="7" t="s">
        <v>98</v>
      </c>
      <c r="AW655" s="7" t="s">
        <v>98</v>
      </c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 t="s">
        <v>97</v>
      </c>
      <c r="BN655" s="7" t="s">
        <v>97</v>
      </c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6" t="n">
        <f aca="false">SUMIF($AH655:$CH655,35,Base!$B$5:$BB$5)*7*$Z655</f>
        <v>560</v>
      </c>
      <c r="CJ655" s="6" t="n">
        <f aca="false">SUMIF($AH655:$CH655,"PR",Base!$B$5:$BB$5)*7*$Z655</f>
        <v>1652</v>
      </c>
      <c r="CK655" s="6"/>
      <c r="CL655" s="6"/>
    </row>
    <row r="656" customFormat="false" ht="13.8" hidden="false" customHeight="false" outlineLevel="0" collapsed="false">
      <c r="A656" s="7" t="s">
        <v>1890</v>
      </c>
      <c r="B656" s="7" t="s">
        <v>1891</v>
      </c>
      <c r="C656" s="7" t="s">
        <v>1383</v>
      </c>
      <c r="D656" s="7" t="s">
        <v>1973</v>
      </c>
      <c r="E656" s="7" t="s">
        <v>1974</v>
      </c>
      <c r="F656" s="7" t="s">
        <v>17</v>
      </c>
      <c r="G656" s="7" t="s">
        <v>1524</v>
      </c>
      <c r="H656" s="7" t="s">
        <v>1970</v>
      </c>
      <c r="I656" s="7" t="s">
        <v>84</v>
      </c>
      <c r="J656" s="7" t="s">
        <v>85</v>
      </c>
      <c r="K656" s="8" t="n">
        <v>0</v>
      </c>
      <c r="L656" s="7"/>
      <c r="M656" s="8" t="n">
        <v>0</v>
      </c>
      <c r="N656" s="7"/>
      <c r="O656" s="7" t="s">
        <v>1527</v>
      </c>
      <c r="P656" s="7" t="s">
        <v>178</v>
      </c>
      <c r="Q656" s="8" t="s">
        <v>1975</v>
      </c>
      <c r="R656" s="8" t="s">
        <v>1976</v>
      </c>
      <c r="S656" s="8" t="s">
        <v>325</v>
      </c>
      <c r="T656" s="8" t="s">
        <v>108</v>
      </c>
      <c r="U656" s="7" t="s">
        <v>87</v>
      </c>
      <c r="V656" s="7" t="s">
        <v>92</v>
      </c>
      <c r="W656" s="7"/>
      <c r="X656" s="7"/>
      <c r="Y656" s="7" t="s">
        <v>1182</v>
      </c>
      <c r="Z656" s="7" t="n">
        <v>1</v>
      </c>
      <c r="AA656" s="7"/>
      <c r="AB656" s="7"/>
      <c r="AC656" s="7"/>
      <c r="AD656" s="7"/>
      <c r="AE656" s="8"/>
      <c r="AF656" s="9" t="s">
        <v>1977</v>
      </c>
      <c r="AG656" s="9" t="s">
        <v>1086</v>
      </c>
      <c r="AH656" s="7" t="s">
        <v>98</v>
      </c>
      <c r="AI656" s="7" t="s">
        <v>98</v>
      </c>
      <c r="AJ656" s="7" t="s">
        <v>98</v>
      </c>
      <c r="AK656" s="7" t="s">
        <v>98</v>
      </c>
      <c r="AL656" s="7" t="s">
        <v>98</v>
      </c>
      <c r="AM656" s="7" t="n">
        <v>35</v>
      </c>
      <c r="AN656" s="7" t="n">
        <v>35</v>
      </c>
      <c r="AO656" s="7" t="n">
        <v>35</v>
      </c>
      <c r="AP656" s="7" t="n">
        <v>35</v>
      </c>
      <c r="AQ656" s="7" t="s">
        <v>98</v>
      </c>
      <c r="AR656" s="7" t="s">
        <v>98</v>
      </c>
      <c r="AS656" s="7" t="s">
        <v>98</v>
      </c>
      <c r="AT656" s="7" t="s">
        <v>98</v>
      </c>
      <c r="AU656" s="7" t="s">
        <v>98</v>
      </c>
      <c r="AV656" s="7" t="s">
        <v>98</v>
      </c>
      <c r="AW656" s="7" t="s">
        <v>98</v>
      </c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 t="s">
        <v>97</v>
      </c>
      <c r="BN656" s="7" t="s">
        <v>97</v>
      </c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6" t="n">
        <f aca="false">SUMIF($AH656:$CH656,35,Base!$B$5:$BB$5)*7*$Z656</f>
        <v>140</v>
      </c>
      <c r="CJ656" s="6" t="n">
        <f aca="false">SUMIF($AH656:$CH656,"PR",Base!$B$5:$BB$5)*7*$Z656</f>
        <v>413</v>
      </c>
      <c r="CK656" s="6"/>
      <c r="CL656" s="6"/>
    </row>
    <row r="657" customFormat="false" ht="13.8" hidden="false" customHeight="false" outlineLevel="0" collapsed="false">
      <c r="A657" s="7" t="s">
        <v>1890</v>
      </c>
      <c r="B657" s="7" t="s">
        <v>1891</v>
      </c>
      <c r="C657" s="7" t="s">
        <v>1383</v>
      </c>
      <c r="D657" s="7" t="s">
        <v>1973</v>
      </c>
      <c r="E657" s="7" t="s">
        <v>1974</v>
      </c>
      <c r="F657" s="7" t="s">
        <v>17</v>
      </c>
      <c r="G657" s="7" t="s">
        <v>1524</v>
      </c>
      <c r="H657" s="7" t="s">
        <v>1970</v>
      </c>
      <c r="I657" s="7" t="s">
        <v>84</v>
      </c>
      <c r="J657" s="7" t="s">
        <v>85</v>
      </c>
      <c r="K657" s="8" t="n">
        <v>0</v>
      </c>
      <c r="L657" s="7"/>
      <c r="M657" s="8" t="n">
        <v>0</v>
      </c>
      <c r="N657" s="7"/>
      <c r="O657" s="7" t="s">
        <v>1527</v>
      </c>
      <c r="P657" s="7" t="s">
        <v>178</v>
      </c>
      <c r="Q657" s="8" t="s">
        <v>1975</v>
      </c>
      <c r="R657" s="8" t="s">
        <v>1976</v>
      </c>
      <c r="S657" s="8" t="s">
        <v>325</v>
      </c>
      <c r="T657" s="8" t="s">
        <v>108</v>
      </c>
      <c r="U657" s="7" t="s">
        <v>87</v>
      </c>
      <c r="V657" s="7" t="s">
        <v>92</v>
      </c>
      <c r="W657" s="7"/>
      <c r="X657" s="7"/>
      <c r="Y657" s="7" t="s">
        <v>102</v>
      </c>
      <c r="Z657" s="7" t="n">
        <v>1</v>
      </c>
      <c r="AA657" s="7"/>
      <c r="AB657" s="7"/>
      <c r="AC657" s="7"/>
      <c r="AD657" s="7"/>
      <c r="AE657" s="8"/>
      <c r="AF657" s="9" t="s">
        <v>1977</v>
      </c>
      <c r="AG657" s="9" t="s">
        <v>1086</v>
      </c>
      <c r="AH657" s="7" t="s">
        <v>98</v>
      </c>
      <c r="AI657" s="7" t="s">
        <v>98</v>
      </c>
      <c r="AJ657" s="7" t="s">
        <v>98</v>
      </c>
      <c r="AK657" s="7" t="s">
        <v>98</v>
      </c>
      <c r="AL657" s="7" t="s">
        <v>98</v>
      </c>
      <c r="AM657" s="7" t="n">
        <v>35</v>
      </c>
      <c r="AN657" s="7" t="n">
        <v>35</v>
      </c>
      <c r="AO657" s="7" t="n">
        <v>35</v>
      </c>
      <c r="AP657" s="7" t="n">
        <v>35</v>
      </c>
      <c r="AQ657" s="7" t="s">
        <v>98</v>
      </c>
      <c r="AR657" s="7" t="s">
        <v>98</v>
      </c>
      <c r="AS657" s="7" t="s">
        <v>98</v>
      </c>
      <c r="AT657" s="7" t="s">
        <v>98</v>
      </c>
      <c r="AU657" s="7" t="s">
        <v>98</v>
      </c>
      <c r="AV657" s="7" t="s">
        <v>98</v>
      </c>
      <c r="AW657" s="7" t="s">
        <v>98</v>
      </c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 t="s">
        <v>97</v>
      </c>
      <c r="BN657" s="7" t="s">
        <v>97</v>
      </c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6" t="n">
        <f aca="false">SUMIF($AH657:$CH657,35,Base!$B$5:$BB$5)*7*$Z657</f>
        <v>140</v>
      </c>
      <c r="CJ657" s="6" t="n">
        <f aca="false">SUMIF($AH657:$CH657,"PR",Base!$B$5:$BB$5)*7*$Z657</f>
        <v>413</v>
      </c>
      <c r="CK657" s="6"/>
      <c r="CL657" s="6"/>
    </row>
    <row r="658" customFormat="false" ht="13.8" hidden="false" customHeight="false" outlineLevel="0" collapsed="false">
      <c r="A658" s="7" t="s">
        <v>1890</v>
      </c>
      <c r="B658" s="7" t="s">
        <v>1891</v>
      </c>
      <c r="C658" s="7" t="s">
        <v>376</v>
      </c>
      <c r="D658" s="7" t="s">
        <v>1978</v>
      </c>
      <c r="E658" s="7" t="s">
        <v>1979</v>
      </c>
      <c r="F658" s="7" t="s">
        <v>17</v>
      </c>
      <c r="G658" s="7" t="s">
        <v>1980</v>
      </c>
      <c r="H658" s="7" t="s">
        <v>1981</v>
      </c>
      <c r="I658" s="7" t="s">
        <v>84</v>
      </c>
      <c r="J658" s="7" t="s">
        <v>85</v>
      </c>
      <c r="K658" s="8" t="n">
        <v>0</v>
      </c>
      <c r="L658" s="7"/>
      <c r="M658" s="8" t="n">
        <v>0</v>
      </c>
      <c r="N658" s="7"/>
      <c r="O658" s="7" t="s">
        <v>492</v>
      </c>
      <c r="P658" s="7" t="s">
        <v>124</v>
      </c>
      <c r="Q658" s="8" t="s">
        <v>1982</v>
      </c>
      <c r="R658" s="8" t="s">
        <v>245</v>
      </c>
      <c r="S658" s="8" t="s">
        <v>1983</v>
      </c>
      <c r="T658" s="8" t="s">
        <v>109</v>
      </c>
      <c r="U658" s="7" t="s">
        <v>87</v>
      </c>
      <c r="V658" s="7" t="s">
        <v>92</v>
      </c>
      <c r="W658" s="7"/>
      <c r="X658" s="7"/>
      <c r="Y658" s="7" t="s">
        <v>125</v>
      </c>
      <c r="Z658" s="7" t="n">
        <v>8</v>
      </c>
      <c r="AA658" s="7"/>
      <c r="AB658" s="7"/>
      <c r="AC658" s="7"/>
      <c r="AD658" s="7"/>
      <c r="AE658" s="8"/>
      <c r="AF658" s="9" t="s">
        <v>348</v>
      </c>
      <c r="AG658" s="9" t="s">
        <v>997</v>
      </c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 t="s">
        <v>98</v>
      </c>
      <c r="AT658" s="7" t="s">
        <v>98</v>
      </c>
      <c r="AU658" s="7" t="s">
        <v>98</v>
      </c>
      <c r="AV658" s="7" t="s">
        <v>98</v>
      </c>
      <c r="AW658" s="7" t="s">
        <v>98</v>
      </c>
      <c r="AX658" s="7" t="s">
        <v>98</v>
      </c>
      <c r="AY658" s="7" t="s">
        <v>98</v>
      </c>
      <c r="AZ658" s="7" t="n">
        <v>35</v>
      </c>
      <c r="BA658" s="7" t="n">
        <v>35</v>
      </c>
      <c r="BB658" s="7" t="n">
        <v>35</v>
      </c>
      <c r="BC658" s="7" t="s">
        <v>98</v>
      </c>
      <c r="BD658" s="7" t="s">
        <v>98</v>
      </c>
      <c r="BE658" s="7" t="s">
        <v>98</v>
      </c>
      <c r="BF658" s="7" t="s">
        <v>98</v>
      </c>
      <c r="BG658" s="7" t="s">
        <v>98</v>
      </c>
      <c r="BH658" s="7" t="s">
        <v>98</v>
      </c>
      <c r="BI658" s="7" t="n">
        <v>35</v>
      </c>
      <c r="BJ658" s="7" t="n">
        <v>35</v>
      </c>
      <c r="BK658" s="7" t="n">
        <v>35</v>
      </c>
      <c r="BL658" s="7" t="n">
        <v>35</v>
      </c>
      <c r="BM658" s="7" t="s">
        <v>97</v>
      </c>
      <c r="BN658" s="7" t="s">
        <v>97</v>
      </c>
      <c r="BO658" s="7" t="s">
        <v>98</v>
      </c>
      <c r="BP658" s="7" t="s">
        <v>98</v>
      </c>
      <c r="BQ658" s="7" t="s">
        <v>98</v>
      </c>
      <c r="BR658" s="7" t="s">
        <v>98</v>
      </c>
      <c r="BS658" s="7" t="s">
        <v>98</v>
      </c>
      <c r="BT658" s="7" t="s">
        <v>98</v>
      </c>
      <c r="BU658" s="7" t="s">
        <v>98</v>
      </c>
      <c r="BV658" s="7" t="n">
        <v>35</v>
      </c>
      <c r="BW658" s="7" t="n">
        <v>35</v>
      </c>
      <c r="BX658" s="7" t="n">
        <v>35</v>
      </c>
      <c r="BY658" s="7" t="n">
        <v>35</v>
      </c>
      <c r="BZ658" s="7" t="s">
        <v>98</v>
      </c>
      <c r="CA658" s="7" t="s">
        <v>98</v>
      </c>
      <c r="CB658" s="7" t="s">
        <v>98</v>
      </c>
      <c r="CC658" s="7"/>
      <c r="CD658" s="7"/>
      <c r="CE658" s="7"/>
      <c r="CF658" s="7"/>
      <c r="CG658" s="7"/>
      <c r="CH658" s="7"/>
      <c r="CI658" s="6" t="n">
        <f aca="false">SUMIF($AH658:$CH658,35,Base!$B$5:$BB$5)*7*$Z658</f>
        <v>2968</v>
      </c>
      <c r="CJ658" s="6" t="n">
        <f aca="false">SUMIF($AH658:$CH658,"PR",Base!$B$5:$BB$5)*7*$Z658</f>
        <v>6160</v>
      </c>
      <c r="CK658" s="6"/>
      <c r="CL658" s="6"/>
    </row>
    <row r="659" customFormat="false" ht="13.8" hidden="false" customHeight="false" outlineLevel="0" collapsed="false">
      <c r="A659" s="7" t="s">
        <v>1890</v>
      </c>
      <c r="B659" s="7" t="s">
        <v>1891</v>
      </c>
      <c r="C659" s="7" t="s">
        <v>376</v>
      </c>
      <c r="D659" s="7" t="s">
        <v>1978</v>
      </c>
      <c r="E659" s="7" t="s">
        <v>1979</v>
      </c>
      <c r="F659" s="7" t="s">
        <v>17</v>
      </c>
      <c r="G659" s="7" t="s">
        <v>1980</v>
      </c>
      <c r="H659" s="7" t="s">
        <v>1981</v>
      </c>
      <c r="I659" s="7" t="s">
        <v>84</v>
      </c>
      <c r="J659" s="7" t="s">
        <v>85</v>
      </c>
      <c r="K659" s="8" t="n">
        <v>0</v>
      </c>
      <c r="L659" s="7"/>
      <c r="M659" s="8" t="n">
        <v>0</v>
      </c>
      <c r="N659" s="7"/>
      <c r="O659" s="7" t="s">
        <v>492</v>
      </c>
      <c r="P659" s="7" t="s">
        <v>124</v>
      </c>
      <c r="Q659" s="8" t="s">
        <v>1982</v>
      </c>
      <c r="R659" s="8" t="s">
        <v>245</v>
      </c>
      <c r="S659" s="8" t="s">
        <v>1983</v>
      </c>
      <c r="T659" s="8" t="s">
        <v>109</v>
      </c>
      <c r="U659" s="7" t="s">
        <v>87</v>
      </c>
      <c r="V659" s="7" t="s">
        <v>92</v>
      </c>
      <c r="W659" s="7"/>
      <c r="X659" s="7"/>
      <c r="Y659" s="7" t="s">
        <v>93</v>
      </c>
      <c r="Z659" s="7" t="n">
        <v>3</v>
      </c>
      <c r="AA659" s="7"/>
      <c r="AB659" s="7"/>
      <c r="AC659" s="7"/>
      <c r="AD659" s="7"/>
      <c r="AE659" s="8"/>
      <c r="AF659" s="9" t="s">
        <v>348</v>
      </c>
      <c r="AG659" s="9" t="s">
        <v>997</v>
      </c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 t="s">
        <v>98</v>
      </c>
      <c r="AT659" s="7" t="s">
        <v>98</v>
      </c>
      <c r="AU659" s="7" t="s">
        <v>98</v>
      </c>
      <c r="AV659" s="7" t="s">
        <v>98</v>
      </c>
      <c r="AW659" s="7" t="s">
        <v>98</v>
      </c>
      <c r="AX659" s="7" t="s">
        <v>98</v>
      </c>
      <c r="AY659" s="7" t="s">
        <v>98</v>
      </c>
      <c r="AZ659" s="7" t="n">
        <v>35</v>
      </c>
      <c r="BA659" s="7" t="n">
        <v>35</v>
      </c>
      <c r="BB659" s="7" t="n">
        <v>35</v>
      </c>
      <c r="BC659" s="7" t="s">
        <v>98</v>
      </c>
      <c r="BD659" s="7" t="s">
        <v>98</v>
      </c>
      <c r="BE659" s="7" t="s">
        <v>98</v>
      </c>
      <c r="BF659" s="7" t="s">
        <v>98</v>
      </c>
      <c r="BG659" s="7" t="s">
        <v>98</v>
      </c>
      <c r="BH659" s="7" t="s">
        <v>98</v>
      </c>
      <c r="BI659" s="7" t="n">
        <v>35</v>
      </c>
      <c r="BJ659" s="7" t="n">
        <v>35</v>
      </c>
      <c r="BK659" s="7" t="n">
        <v>35</v>
      </c>
      <c r="BL659" s="7" t="n">
        <v>35</v>
      </c>
      <c r="BM659" s="7" t="s">
        <v>97</v>
      </c>
      <c r="BN659" s="7" t="s">
        <v>97</v>
      </c>
      <c r="BO659" s="7" t="s">
        <v>98</v>
      </c>
      <c r="BP659" s="7" t="s">
        <v>98</v>
      </c>
      <c r="BQ659" s="7" t="s">
        <v>98</v>
      </c>
      <c r="BR659" s="7" t="s">
        <v>98</v>
      </c>
      <c r="BS659" s="7" t="s">
        <v>98</v>
      </c>
      <c r="BT659" s="7" t="s">
        <v>98</v>
      </c>
      <c r="BU659" s="7" t="s">
        <v>98</v>
      </c>
      <c r="BV659" s="7" t="n">
        <v>35</v>
      </c>
      <c r="BW659" s="7" t="n">
        <v>35</v>
      </c>
      <c r="BX659" s="7" t="n">
        <v>35</v>
      </c>
      <c r="BY659" s="7" t="n">
        <v>35</v>
      </c>
      <c r="BZ659" s="7" t="s">
        <v>98</v>
      </c>
      <c r="CA659" s="7" t="s">
        <v>98</v>
      </c>
      <c r="CB659" s="7" t="s">
        <v>98</v>
      </c>
      <c r="CC659" s="7"/>
      <c r="CD659" s="7"/>
      <c r="CE659" s="7"/>
      <c r="CF659" s="7"/>
      <c r="CG659" s="7"/>
      <c r="CH659" s="7"/>
      <c r="CI659" s="6" t="n">
        <f aca="false">SUMIF($AH659:$CH659,35,Base!$B$5:$BB$5)*7*$Z659</f>
        <v>1113</v>
      </c>
      <c r="CJ659" s="6" t="n">
        <f aca="false">SUMIF($AH659:$CH659,"PR",Base!$B$5:$BB$5)*7*$Z659</f>
        <v>2310</v>
      </c>
      <c r="CK659" s="6"/>
      <c r="CL659" s="6"/>
    </row>
    <row r="660" customFormat="false" ht="13.8" hidden="false" customHeight="false" outlineLevel="0" collapsed="false">
      <c r="A660" s="7" t="s">
        <v>1890</v>
      </c>
      <c r="B660" s="7" t="s">
        <v>1891</v>
      </c>
      <c r="C660" s="7" t="s">
        <v>376</v>
      </c>
      <c r="D660" s="7" t="s">
        <v>1978</v>
      </c>
      <c r="E660" s="7" t="s">
        <v>1979</v>
      </c>
      <c r="F660" s="7" t="s">
        <v>17</v>
      </c>
      <c r="G660" s="7" t="s">
        <v>1980</v>
      </c>
      <c r="H660" s="7" t="s">
        <v>1981</v>
      </c>
      <c r="I660" s="7" t="s">
        <v>84</v>
      </c>
      <c r="J660" s="7" t="s">
        <v>85</v>
      </c>
      <c r="K660" s="8" t="n">
        <v>0</v>
      </c>
      <c r="L660" s="7"/>
      <c r="M660" s="8" t="n">
        <v>0</v>
      </c>
      <c r="N660" s="7"/>
      <c r="O660" s="7" t="s">
        <v>492</v>
      </c>
      <c r="P660" s="7" t="s">
        <v>124</v>
      </c>
      <c r="Q660" s="8" t="s">
        <v>1982</v>
      </c>
      <c r="R660" s="8" t="s">
        <v>245</v>
      </c>
      <c r="S660" s="8" t="s">
        <v>1983</v>
      </c>
      <c r="T660" s="8" t="s">
        <v>109</v>
      </c>
      <c r="U660" s="7" t="s">
        <v>87</v>
      </c>
      <c r="V660" s="7" t="s">
        <v>92</v>
      </c>
      <c r="W660" s="7"/>
      <c r="X660" s="7"/>
      <c r="Y660" s="7" t="s">
        <v>1182</v>
      </c>
      <c r="Z660" s="7" t="n">
        <v>1</v>
      </c>
      <c r="AA660" s="7"/>
      <c r="AB660" s="7"/>
      <c r="AC660" s="7"/>
      <c r="AD660" s="7"/>
      <c r="AE660" s="8"/>
      <c r="AF660" s="9" t="s">
        <v>348</v>
      </c>
      <c r="AG660" s="9" t="s">
        <v>997</v>
      </c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 t="s">
        <v>98</v>
      </c>
      <c r="AT660" s="7" t="s">
        <v>98</v>
      </c>
      <c r="AU660" s="7" t="s">
        <v>98</v>
      </c>
      <c r="AV660" s="7" t="s">
        <v>98</v>
      </c>
      <c r="AW660" s="7" t="s">
        <v>98</v>
      </c>
      <c r="AX660" s="7" t="s">
        <v>98</v>
      </c>
      <c r="AY660" s="7" t="s">
        <v>98</v>
      </c>
      <c r="AZ660" s="7" t="n">
        <v>35</v>
      </c>
      <c r="BA660" s="7" t="n">
        <v>35</v>
      </c>
      <c r="BB660" s="7" t="n">
        <v>35</v>
      </c>
      <c r="BC660" s="7" t="s">
        <v>98</v>
      </c>
      <c r="BD660" s="7" t="s">
        <v>98</v>
      </c>
      <c r="BE660" s="7" t="s">
        <v>98</v>
      </c>
      <c r="BF660" s="7" t="s">
        <v>98</v>
      </c>
      <c r="BG660" s="7" t="s">
        <v>98</v>
      </c>
      <c r="BH660" s="7" t="s">
        <v>98</v>
      </c>
      <c r="BI660" s="7" t="n">
        <v>35</v>
      </c>
      <c r="BJ660" s="7" t="n">
        <v>35</v>
      </c>
      <c r="BK660" s="7" t="n">
        <v>35</v>
      </c>
      <c r="BL660" s="7" t="n">
        <v>35</v>
      </c>
      <c r="BM660" s="7" t="s">
        <v>97</v>
      </c>
      <c r="BN660" s="7" t="s">
        <v>97</v>
      </c>
      <c r="BO660" s="7" t="s">
        <v>98</v>
      </c>
      <c r="BP660" s="7" t="s">
        <v>98</v>
      </c>
      <c r="BQ660" s="7" t="s">
        <v>98</v>
      </c>
      <c r="BR660" s="7" t="s">
        <v>98</v>
      </c>
      <c r="BS660" s="7" t="s">
        <v>98</v>
      </c>
      <c r="BT660" s="7" t="s">
        <v>98</v>
      </c>
      <c r="BU660" s="7" t="s">
        <v>98</v>
      </c>
      <c r="BV660" s="7" t="n">
        <v>35</v>
      </c>
      <c r="BW660" s="7" t="n">
        <v>35</v>
      </c>
      <c r="BX660" s="7" t="n">
        <v>35</v>
      </c>
      <c r="BY660" s="7" t="n">
        <v>35</v>
      </c>
      <c r="BZ660" s="7" t="s">
        <v>98</v>
      </c>
      <c r="CA660" s="7" t="s">
        <v>98</v>
      </c>
      <c r="CB660" s="7" t="s">
        <v>98</v>
      </c>
      <c r="CC660" s="7"/>
      <c r="CD660" s="7"/>
      <c r="CE660" s="7"/>
      <c r="CF660" s="7"/>
      <c r="CG660" s="7"/>
      <c r="CH660" s="7"/>
      <c r="CI660" s="6" t="n">
        <f aca="false">SUMIF($AH660:$CH660,35,Base!$B$5:$BB$5)*7*$Z660</f>
        <v>371</v>
      </c>
      <c r="CJ660" s="6" t="n">
        <f aca="false">SUMIF($AH660:$CH660,"PR",Base!$B$5:$BB$5)*7*$Z660</f>
        <v>770</v>
      </c>
      <c r="CK660" s="6"/>
      <c r="CL660" s="6"/>
    </row>
    <row r="661" customFormat="false" ht="13.8" hidden="false" customHeight="false" outlineLevel="0" collapsed="false">
      <c r="A661" s="7" t="s">
        <v>1890</v>
      </c>
      <c r="B661" s="7" t="s">
        <v>1891</v>
      </c>
      <c r="C661" s="7" t="s">
        <v>376</v>
      </c>
      <c r="D661" s="7" t="s">
        <v>1978</v>
      </c>
      <c r="E661" s="7" t="s">
        <v>1979</v>
      </c>
      <c r="F661" s="7" t="s">
        <v>17</v>
      </c>
      <c r="G661" s="7" t="s">
        <v>1980</v>
      </c>
      <c r="H661" s="7" t="s">
        <v>1981</v>
      </c>
      <c r="I661" s="7" t="s">
        <v>84</v>
      </c>
      <c r="J661" s="7" t="s">
        <v>85</v>
      </c>
      <c r="K661" s="8" t="n">
        <v>0</v>
      </c>
      <c r="L661" s="7"/>
      <c r="M661" s="8" t="n">
        <v>0</v>
      </c>
      <c r="N661" s="7"/>
      <c r="O661" s="7" t="s">
        <v>492</v>
      </c>
      <c r="P661" s="7" t="s">
        <v>124</v>
      </c>
      <c r="Q661" s="8" t="s">
        <v>1982</v>
      </c>
      <c r="R661" s="8" t="s">
        <v>245</v>
      </c>
      <c r="S661" s="8" t="s">
        <v>1983</v>
      </c>
      <c r="T661" s="8" t="s">
        <v>109</v>
      </c>
      <c r="U661" s="7" t="s">
        <v>87</v>
      </c>
      <c r="V661" s="7" t="s">
        <v>92</v>
      </c>
      <c r="W661" s="7"/>
      <c r="X661" s="7"/>
      <c r="Y661" s="7" t="s">
        <v>116</v>
      </c>
      <c r="Z661" s="7" t="n">
        <v>1</v>
      </c>
      <c r="AA661" s="7"/>
      <c r="AB661" s="7"/>
      <c r="AC661" s="7"/>
      <c r="AD661" s="7"/>
      <c r="AE661" s="8"/>
      <c r="AF661" s="9" t="s">
        <v>348</v>
      </c>
      <c r="AG661" s="9" t="s">
        <v>997</v>
      </c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 t="s">
        <v>98</v>
      </c>
      <c r="AT661" s="7" t="s">
        <v>98</v>
      </c>
      <c r="AU661" s="7" t="s">
        <v>98</v>
      </c>
      <c r="AV661" s="7" t="s">
        <v>98</v>
      </c>
      <c r="AW661" s="7" t="s">
        <v>98</v>
      </c>
      <c r="AX661" s="7" t="s">
        <v>98</v>
      </c>
      <c r="AY661" s="7" t="s">
        <v>98</v>
      </c>
      <c r="AZ661" s="7" t="n">
        <v>35</v>
      </c>
      <c r="BA661" s="7" t="n">
        <v>35</v>
      </c>
      <c r="BB661" s="7" t="n">
        <v>35</v>
      </c>
      <c r="BC661" s="7" t="s">
        <v>98</v>
      </c>
      <c r="BD661" s="7" t="s">
        <v>98</v>
      </c>
      <c r="BE661" s="7" t="s">
        <v>98</v>
      </c>
      <c r="BF661" s="7" t="s">
        <v>98</v>
      </c>
      <c r="BG661" s="7" t="s">
        <v>98</v>
      </c>
      <c r="BH661" s="7" t="s">
        <v>98</v>
      </c>
      <c r="BI661" s="7" t="n">
        <v>35</v>
      </c>
      <c r="BJ661" s="7" t="n">
        <v>35</v>
      </c>
      <c r="BK661" s="7" t="n">
        <v>35</v>
      </c>
      <c r="BL661" s="7" t="n">
        <v>35</v>
      </c>
      <c r="BM661" s="7" t="s">
        <v>97</v>
      </c>
      <c r="BN661" s="7" t="s">
        <v>97</v>
      </c>
      <c r="BO661" s="7" t="s">
        <v>98</v>
      </c>
      <c r="BP661" s="7" t="s">
        <v>98</v>
      </c>
      <c r="BQ661" s="7" t="s">
        <v>98</v>
      </c>
      <c r="BR661" s="7" t="s">
        <v>98</v>
      </c>
      <c r="BS661" s="7" t="s">
        <v>98</v>
      </c>
      <c r="BT661" s="7" t="s">
        <v>98</v>
      </c>
      <c r="BU661" s="7" t="s">
        <v>98</v>
      </c>
      <c r="BV661" s="7" t="n">
        <v>35</v>
      </c>
      <c r="BW661" s="7" t="n">
        <v>35</v>
      </c>
      <c r="BX661" s="7" t="n">
        <v>35</v>
      </c>
      <c r="BY661" s="7" t="n">
        <v>35</v>
      </c>
      <c r="BZ661" s="7" t="s">
        <v>98</v>
      </c>
      <c r="CA661" s="7" t="s">
        <v>98</v>
      </c>
      <c r="CB661" s="7" t="s">
        <v>98</v>
      </c>
      <c r="CC661" s="7"/>
      <c r="CD661" s="7"/>
      <c r="CE661" s="7"/>
      <c r="CF661" s="7"/>
      <c r="CG661" s="7"/>
      <c r="CH661" s="7"/>
      <c r="CI661" s="6" t="n">
        <f aca="false">SUMIF($AH661:$CH661,35,Base!$B$5:$BB$5)*7*$Z661</f>
        <v>371</v>
      </c>
      <c r="CJ661" s="6" t="n">
        <f aca="false">SUMIF($AH661:$CH661,"PR",Base!$B$5:$BB$5)*7*$Z661</f>
        <v>770</v>
      </c>
      <c r="CK661" s="6"/>
      <c r="CL661" s="6"/>
    </row>
    <row r="662" customFormat="false" ht="13.8" hidden="false" customHeight="false" outlineLevel="0" collapsed="false">
      <c r="A662" s="7" t="s">
        <v>1890</v>
      </c>
      <c r="B662" s="7" t="s">
        <v>1891</v>
      </c>
      <c r="C662" s="7" t="s">
        <v>1984</v>
      </c>
      <c r="D662" s="7" t="s">
        <v>1985</v>
      </c>
      <c r="E662" s="7" t="s">
        <v>1986</v>
      </c>
      <c r="F662" s="7" t="s">
        <v>17</v>
      </c>
      <c r="G662" s="7" t="s">
        <v>1987</v>
      </c>
      <c r="H662" s="7" t="s">
        <v>1988</v>
      </c>
      <c r="I662" s="7" t="s">
        <v>84</v>
      </c>
      <c r="J662" s="7" t="s">
        <v>85</v>
      </c>
      <c r="K662" s="8" t="n">
        <v>0</v>
      </c>
      <c r="L662" s="7"/>
      <c r="M662" s="8" t="n">
        <v>0</v>
      </c>
      <c r="N662" s="7"/>
      <c r="O662" s="7" t="s">
        <v>1989</v>
      </c>
      <c r="P662" s="7" t="s">
        <v>94</v>
      </c>
      <c r="Q662" s="8" t="s">
        <v>1990</v>
      </c>
      <c r="R662" s="8" t="s">
        <v>1991</v>
      </c>
      <c r="S662" s="8" t="s">
        <v>336</v>
      </c>
      <c r="T662" s="8" t="s">
        <v>242</v>
      </c>
      <c r="U662" s="7" t="s">
        <v>87</v>
      </c>
      <c r="V662" s="7" t="s">
        <v>159</v>
      </c>
      <c r="W662" s="7"/>
      <c r="X662" s="7"/>
      <c r="Y662" s="7" t="s">
        <v>99</v>
      </c>
      <c r="Z662" s="10" t="n">
        <v>10</v>
      </c>
      <c r="AA662" s="7"/>
      <c r="AB662" s="7"/>
      <c r="AC662" s="7"/>
      <c r="AD662" s="7"/>
      <c r="AE662" s="8"/>
      <c r="AF662" s="9" t="s">
        <v>765</v>
      </c>
      <c r="AG662" s="9" t="s">
        <v>1127</v>
      </c>
      <c r="AH662" s="7" t="s">
        <v>98</v>
      </c>
      <c r="AI662" s="7" t="s">
        <v>98</v>
      </c>
      <c r="AJ662" s="7" t="s">
        <v>98</v>
      </c>
      <c r="AK662" s="7" t="s">
        <v>98</v>
      </c>
      <c r="AL662" s="7" t="s">
        <v>98</v>
      </c>
      <c r="AM662" s="7" t="s">
        <v>98</v>
      </c>
      <c r="AN662" s="7" t="s">
        <v>98</v>
      </c>
      <c r="AO662" s="7" t="s">
        <v>98</v>
      </c>
      <c r="AP662" s="7" t="n">
        <v>35</v>
      </c>
      <c r="AQ662" s="7" t="n">
        <v>35</v>
      </c>
      <c r="AR662" s="7" t="n">
        <v>35</v>
      </c>
      <c r="AS662" s="7" t="s">
        <v>98</v>
      </c>
      <c r="AT662" s="7" t="s">
        <v>98</v>
      </c>
      <c r="AU662" s="7" t="s">
        <v>98</v>
      </c>
      <c r="AV662" s="7" t="s">
        <v>98</v>
      </c>
      <c r="AW662" s="7" t="s">
        <v>98</v>
      </c>
      <c r="AX662" s="7" t="s">
        <v>98</v>
      </c>
      <c r="AY662" s="7" t="s">
        <v>98</v>
      </c>
      <c r="AZ662" s="7" t="s">
        <v>98</v>
      </c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 t="s">
        <v>97</v>
      </c>
      <c r="BN662" s="7" t="s">
        <v>97</v>
      </c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6" t="n">
        <f aca="false">SUMIF($AH662:$CH662,35,Base!$B$5:$BB$5)*7*$Z662</f>
        <v>1050</v>
      </c>
      <c r="CJ662" s="6" t="n">
        <f aca="false">SUMIF($AH662:$CH662,"PR",Base!$B$5:$BB$5)*7*$Z662</f>
        <v>5320</v>
      </c>
      <c r="CK662" s="6"/>
      <c r="CL662" s="6"/>
    </row>
    <row r="663" customFormat="false" ht="13.8" hidden="false" customHeight="false" outlineLevel="0" collapsed="false">
      <c r="A663" s="7" t="s">
        <v>1890</v>
      </c>
      <c r="B663" s="7" t="s">
        <v>1891</v>
      </c>
      <c r="C663" s="7" t="s">
        <v>1892</v>
      </c>
      <c r="D663" s="7" t="s">
        <v>1992</v>
      </c>
      <c r="E663" s="7" t="s">
        <v>1993</v>
      </c>
      <c r="F663" s="7" t="s">
        <v>17</v>
      </c>
      <c r="G663" s="7" t="s">
        <v>1904</v>
      </c>
      <c r="H663" s="7" t="s">
        <v>1905</v>
      </c>
      <c r="I663" s="7" t="s">
        <v>84</v>
      </c>
      <c r="J663" s="7" t="s">
        <v>85</v>
      </c>
      <c r="K663" s="8" t="n">
        <v>0</v>
      </c>
      <c r="L663" s="7"/>
      <c r="M663" s="8" t="n">
        <v>0</v>
      </c>
      <c r="N663" s="7" t="s">
        <v>1994</v>
      </c>
      <c r="O663" s="7" t="s">
        <v>1906</v>
      </c>
      <c r="P663" s="7" t="s">
        <v>155</v>
      </c>
      <c r="Q663" s="8" t="s">
        <v>1995</v>
      </c>
      <c r="R663" s="8" t="s">
        <v>1996</v>
      </c>
      <c r="S663" s="8" t="s">
        <v>325</v>
      </c>
      <c r="T663" s="8" t="s">
        <v>109</v>
      </c>
      <c r="U663" s="7" t="s">
        <v>87</v>
      </c>
      <c r="V663" s="7" t="s">
        <v>92</v>
      </c>
      <c r="W663" s="7"/>
      <c r="X663" s="7"/>
      <c r="Y663" s="7" t="s">
        <v>93</v>
      </c>
      <c r="Z663" s="10" t="n">
        <v>5</v>
      </c>
      <c r="AA663" s="7"/>
      <c r="AB663" s="7"/>
      <c r="AC663" s="7"/>
      <c r="AD663" s="7"/>
      <c r="AE663" s="8"/>
      <c r="AF663" s="9" t="s">
        <v>486</v>
      </c>
      <c r="AG663" s="9" t="s">
        <v>397</v>
      </c>
      <c r="AH663" s="7"/>
      <c r="AI663" s="7"/>
      <c r="AJ663" s="7"/>
      <c r="AK663" s="7"/>
      <c r="AL663" s="7"/>
      <c r="AM663" s="7" t="s">
        <v>98</v>
      </c>
      <c r="AN663" s="7" t="s">
        <v>98</v>
      </c>
      <c r="AO663" s="7" t="s">
        <v>98</v>
      </c>
      <c r="AP663" s="7" t="s">
        <v>98</v>
      </c>
      <c r="AQ663" s="7" t="s">
        <v>98</v>
      </c>
      <c r="AR663" s="7" t="s">
        <v>98</v>
      </c>
      <c r="AS663" s="7" t="s">
        <v>98</v>
      </c>
      <c r="AT663" s="7" t="s">
        <v>98</v>
      </c>
      <c r="AU663" s="7" t="s">
        <v>98</v>
      </c>
      <c r="AV663" s="7" t="s">
        <v>98</v>
      </c>
      <c r="AW663" s="7" t="s">
        <v>98</v>
      </c>
      <c r="AX663" s="7" t="s">
        <v>98</v>
      </c>
      <c r="AY663" s="7" t="s">
        <v>98</v>
      </c>
      <c r="AZ663" s="7" t="s">
        <v>98</v>
      </c>
      <c r="BA663" s="7" t="s">
        <v>98</v>
      </c>
      <c r="BB663" s="7" t="s">
        <v>98</v>
      </c>
      <c r="BC663" s="7" t="s">
        <v>98</v>
      </c>
      <c r="BD663" s="7" t="s">
        <v>98</v>
      </c>
      <c r="BE663" s="7" t="s">
        <v>98</v>
      </c>
      <c r="BF663" s="7" t="s">
        <v>98</v>
      </c>
      <c r="BG663" s="7" t="s">
        <v>98</v>
      </c>
      <c r="BH663" s="7" t="s">
        <v>98</v>
      </c>
      <c r="BI663" s="7" t="s">
        <v>98</v>
      </c>
      <c r="BJ663" s="7" t="s">
        <v>98</v>
      </c>
      <c r="BK663" s="7" t="s">
        <v>98</v>
      </c>
      <c r="BL663" s="7" t="s">
        <v>98</v>
      </c>
      <c r="BM663" s="7" t="s">
        <v>97</v>
      </c>
      <c r="BN663" s="7" t="s">
        <v>97</v>
      </c>
      <c r="BO663" s="7" t="s">
        <v>98</v>
      </c>
      <c r="BP663" s="7" t="s">
        <v>98</v>
      </c>
      <c r="BQ663" s="7" t="s">
        <v>98</v>
      </c>
      <c r="BR663" s="7" t="s">
        <v>98</v>
      </c>
      <c r="BS663" s="7" t="n">
        <v>35</v>
      </c>
      <c r="BT663" s="7" t="n">
        <v>35</v>
      </c>
      <c r="BU663" s="7" t="n">
        <v>35</v>
      </c>
      <c r="BV663" s="7" t="n">
        <v>35</v>
      </c>
      <c r="BW663" s="7" t="s">
        <v>98</v>
      </c>
      <c r="BX663" s="7" t="s">
        <v>98</v>
      </c>
      <c r="BY663" s="7" t="s">
        <v>98</v>
      </c>
      <c r="BZ663" s="7" t="s">
        <v>98</v>
      </c>
      <c r="CA663" s="7" t="s">
        <v>98</v>
      </c>
      <c r="CB663" s="7" t="s">
        <v>98</v>
      </c>
      <c r="CC663" s="7" t="s">
        <v>98</v>
      </c>
      <c r="CD663" s="7"/>
      <c r="CE663" s="7"/>
      <c r="CF663" s="7"/>
      <c r="CG663" s="7"/>
      <c r="CH663" s="7"/>
      <c r="CI663" s="6" t="n">
        <f aca="false">SUMIF($AH663:$CH663,35,Base!$B$5:$BB$5)*7*$Z663</f>
        <v>700</v>
      </c>
      <c r="CJ663" s="6" t="n">
        <f aca="false">SUMIF($AH663:$CH663,"PR",Base!$B$5:$BB$5)*7*$Z663</f>
        <v>6230</v>
      </c>
      <c r="CK663" s="6"/>
      <c r="CL663" s="6"/>
    </row>
    <row r="664" customFormat="false" ht="13.8" hidden="false" customHeight="false" outlineLevel="0" collapsed="false">
      <c r="A664" s="7" t="s">
        <v>1890</v>
      </c>
      <c r="B664" s="7" t="s">
        <v>1891</v>
      </c>
      <c r="C664" s="7" t="s">
        <v>1892</v>
      </c>
      <c r="D664" s="7" t="s">
        <v>1992</v>
      </c>
      <c r="E664" s="7" t="s">
        <v>1993</v>
      </c>
      <c r="F664" s="7" t="s">
        <v>17</v>
      </c>
      <c r="G664" s="7" t="s">
        <v>1904</v>
      </c>
      <c r="H664" s="7" t="s">
        <v>1905</v>
      </c>
      <c r="I664" s="7" t="s">
        <v>84</v>
      </c>
      <c r="J664" s="7" t="s">
        <v>85</v>
      </c>
      <c r="K664" s="8" t="n">
        <v>0</v>
      </c>
      <c r="L664" s="7"/>
      <c r="M664" s="8" t="n">
        <v>0</v>
      </c>
      <c r="N664" s="7" t="s">
        <v>1994</v>
      </c>
      <c r="O664" s="7" t="s">
        <v>1906</v>
      </c>
      <c r="P664" s="7" t="s">
        <v>155</v>
      </c>
      <c r="Q664" s="8" t="s">
        <v>1995</v>
      </c>
      <c r="R664" s="8" t="s">
        <v>1996</v>
      </c>
      <c r="S664" s="8" t="s">
        <v>325</v>
      </c>
      <c r="T664" s="8" t="s">
        <v>109</v>
      </c>
      <c r="U664" s="7" t="s">
        <v>87</v>
      </c>
      <c r="V664" s="7" t="s">
        <v>92</v>
      </c>
      <c r="W664" s="7"/>
      <c r="X664" s="7"/>
      <c r="Y664" s="7" t="s">
        <v>101</v>
      </c>
      <c r="Z664" s="7" t="n">
        <v>1</v>
      </c>
      <c r="AA664" s="7"/>
      <c r="AB664" s="7"/>
      <c r="AC664" s="7"/>
      <c r="AD664" s="7"/>
      <c r="AE664" s="8"/>
      <c r="AF664" s="9" t="s">
        <v>486</v>
      </c>
      <c r="AG664" s="9" t="s">
        <v>397</v>
      </c>
      <c r="AH664" s="7"/>
      <c r="AI664" s="7"/>
      <c r="AJ664" s="7"/>
      <c r="AK664" s="7"/>
      <c r="AL664" s="7"/>
      <c r="AM664" s="7" t="s">
        <v>98</v>
      </c>
      <c r="AN664" s="7" t="s">
        <v>98</v>
      </c>
      <c r="AO664" s="7" t="s">
        <v>98</v>
      </c>
      <c r="AP664" s="7" t="s">
        <v>98</v>
      </c>
      <c r="AQ664" s="7" t="s">
        <v>98</v>
      </c>
      <c r="AR664" s="7" t="s">
        <v>98</v>
      </c>
      <c r="AS664" s="7" t="s">
        <v>98</v>
      </c>
      <c r="AT664" s="7" t="s">
        <v>98</v>
      </c>
      <c r="AU664" s="7" t="s">
        <v>98</v>
      </c>
      <c r="AV664" s="7" t="s">
        <v>98</v>
      </c>
      <c r="AW664" s="7" t="s">
        <v>98</v>
      </c>
      <c r="AX664" s="7" t="s">
        <v>98</v>
      </c>
      <c r="AY664" s="7" t="s">
        <v>98</v>
      </c>
      <c r="AZ664" s="7" t="s">
        <v>98</v>
      </c>
      <c r="BA664" s="7" t="s">
        <v>98</v>
      </c>
      <c r="BB664" s="7" t="s">
        <v>98</v>
      </c>
      <c r="BC664" s="7" t="s">
        <v>98</v>
      </c>
      <c r="BD664" s="7" t="s">
        <v>98</v>
      </c>
      <c r="BE664" s="7" t="s">
        <v>98</v>
      </c>
      <c r="BF664" s="7" t="s">
        <v>98</v>
      </c>
      <c r="BG664" s="7" t="s">
        <v>98</v>
      </c>
      <c r="BH664" s="7" t="s">
        <v>98</v>
      </c>
      <c r="BI664" s="7" t="s">
        <v>98</v>
      </c>
      <c r="BJ664" s="7" t="s">
        <v>98</v>
      </c>
      <c r="BK664" s="7" t="s">
        <v>98</v>
      </c>
      <c r="BL664" s="7" t="s">
        <v>98</v>
      </c>
      <c r="BM664" s="7" t="s">
        <v>97</v>
      </c>
      <c r="BN664" s="7" t="s">
        <v>97</v>
      </c>
      <c r="BO664" s="7" t="s">
        <v>98</v>
      </c>
      <c r="BP664" s="7" t="s">
        <v>98</v>
      </c>
      <c r="BQ664" s="7" t="s">
        <v>98</v>
      </c>
      <c r="BR664" s="7" t="s">
        <v>98</v>
      </c>
      <c r="BS664" s="7" t="n">
        <v>35</v>
      </c>
      <c r="BT664" s="7" t="n">
        <v>35</v>
      </c>
      <c r="BU664" s="7" t="n">
        <v>35</v>
      </c>
      <c r="BV664" s="7" t="n">
        <v>35</v>
      </c>
      <c r="BW664" s="7" t="s">
        <v>98</v>
      </c>
      <c r="BX664" s="7" t="s">
        <v>98</v>
      </c>
      <c r="BY664" s="7" t="s">
        <v>98</v>
      </c>
      <c r="BZ664" s="7" t="s">
        <v>98</v>
      </c>
      <c r="CA664" s="7" t="s">
        <v>98</v>
      </c>
      <c r="CB664" s="7" t="s">
        <v>98</v>
      </c>
      <c r="CC664" s="7" t="s">
        <v>98</v>
      </c>
      <c r="CD664" s="7"/>
      <c r="CE664" s="7"/>
      <c r="CF664" s="7"/>
      <c r="CG664" s="7"/>
      <c r="CH664" s="7"/>
      <c r="CI664" s="6" t="n">
        <f aca="false">SUMIF($AH664:$CH664,35,Base!$B$5:$BB$5)*7*$Z664</f>
        <v>140</v>
      </c>
      <c r="CJ664" s="6" t="n">
        <f aca="false">SUMIF($AH664:$CH664,"PR",Base!$B$5:$BB$5)*7*$Z664</f>
        <v>1246</v>
      </c>
      <c r="CK664" s="6"/>
      <c r="CL664" s="6"/>
    </row>
    <row r="665" customFormat="false" ht="13.8" hidden="false" customHeight="false" outlineLevel="0" collapsed="false">
      <c r="A665" s="7" t="s">
        <v>1890</v>
      </c>
      <c r="B665" s="7" t="s">
        <v>1891</v>
      </c>
      <c r="C665" s="7" t="s">
        <v>1892</v>
      </c>
      <c r="D665" s="7" t="s">
        <v>1992</v>
      </c>
      <c r="E665" s="7" t="s">
        <v>1993</v>
      </c>
      <c r="F665" s="7" t="s">
        <v>17</v>
      </c>
      <c r="G665" s="7" t="s">
        <v>1904</v>
      </c>
      <c r="H665" s="7" t="s">
        <v>1905</v>
      </c>
      <c r="I665" s="7" t="s">
        <v>84</v>
      </c>
      <c r="J665" s="7" t="s">
        <v>85</v>
      </c>
      <c r="K665" s="8" t="n">
        <v>0</v>
      </c>
      <c r="L665" s="7"/>
      <c r="M665" s="8" t="n">
        <v>0</v>
      </c>
      <c r="N665" s="7" t="s">
        <v>1994</v>
      </c>
      <c r="O665" s="7" t="s">
        <v>1906</v>
      </c>
      <c r="P665" s="7" t="s">
        <v>155</v>
      </c>
      <c r="Q665" s="8" t="s">
        <v>1995</v>
      </c>
      <c r="R665" s="8" t="s">
        <v>1996</v>
      </c>
      <c r="S665" s="8" t="s">
        <v>325</v>
      </c>
      <c r="T665" s="8" t="s">
        <v>109</v>
      </c>
      <c r="U665" s="7" t="s">
        <v>87</v>
      </c>
      <c r="V665" s="7" t="s">
        <v>92</v>
      </c>
      <c r="W665" s="7"/>
      <c r="X665" s="7"/>
      <c r="Y665" s="7" t="s">
        <v>102</v>
      </c>
      <c r="Z665" s="7" t="n">
        <v>2</v>
      </c>
      <c r="AA665" s="7"/>
      <c r="AB665" s="7"/>
      <c r="AC665" s="7"/>
      <c r="AD665" s="7"/>
      <c r="AE665" s="8"/>
      <c r="AF665" s="9" t="s">
        <v>486</v>
      </c>
      <c r="AG665" s="9" t="s">
        <v>397</v>
      </c>
      <c r="AH665" s="7"/>
      <c r="AI665" s="7"/>
      <c r="AJ665" s="7"/>
      <c r="AK665" s="7"/>
      <c r="AL665" s="7"/>
      <c r="AM665" s="7" t="s">
        <v>98</v>
      </c>
      <c r="AN665" s="7" t="s">
        <v>98</v>
      </c>
      <c r="AO665" s="7" t="s">
        <v>98</v>
      </c>
      <c r="AP665" s="7" t="s">
        <v>98</v>
      </c>
      <c r="AQ665" s="7" t="s">
        <v>98</v>
      </c>
      <c r="AR665" s="7" t="s">
        <v>98</v>
      </c>
      <c r="AS665" s="7" t="s">
        <v>98</v>
      </c>
      <c r="AT665" s="7" t="s">
        <v>98</v>
      </c>
      <c r="AU665" s="7" t="s">
        <v>98</v>
      </c>
      <c r="AV665" s="7" t="s">
        <v>98</v>
      </c>
      <c r="AW665" s="7" t="s">
        <v>98</v>
      </c>
      <c r="AX665" s="7" t="s">
        <v>98</v>
      </c>
      <c r="AY665" s="7" t="s">
        <v>98</v>
      </c>
      <c r="AZ665" s="7" t="s">
        <v>98</v>
      </c>
      <c r="BA665" s="7" t="s">
        <v>98</v>
      </c>
      <c r="BB665" s="7" t="s">
        <v>98</v>
      </c>
      <c r="BC665" s="7" t="s">
        <v>98</v>
      </c>
      <c r="BD665" s="7" t="s">
        <v>98</v>
      </c>
      <c r="BE665" s="7" t="s">
        <v>98</v>
      </c>
      <c r="BF665" s="7" t="s">
        <v>98</v>
      </c>
      <c r="BG665" s="7" t="s">
        <v>98</v>
      </c>
      <c r="BH665" s="7" t="s">
        <v>98</v>
      </c>
      <c r="BI665" s="7" t="s">
        <v>98</v>
      </c>
      <c r="BJ665" s="7" t="s">
        <v>98</v>
      </c>
      <c r="BK665" s="7" t="s">
        <v>98</v>
      </c>
      <c r="BL665" s="7" t="s">
        <v>98</v>
      </c>
      <c r="BM665" s="7" t="s">
        <v>97</v>
      </c>
      <c r="BN665" s="7" t="s">
        <v>97</v>
      </c>
      <c r="BO665" s="7" t="s">
        <v>98</v>
      </c>
      <c r="BP665" s="7" t="s">
        <v>98</v>
      </c>
      <c r="BQ665" s="7" t="s">
        <v>98</v>
      </c>
      <c r="BR665" s="7" t="s">
        <v>98</v>
      </c>
      <c r="BS665" s="7" t="n">
        <v>35</v>
      </c>
      <c r="BT665" s="7" t="n">
        <v>35</v>
      </c>
      <c r="BU665" s="7" t="n">
        <v>35</v>
      </c>
      <c r="BV665" s="7" t="n">
        <v>35</v>
      </c>
      <c r="BW665" s="7" t="s">
        <v>98</v>
      </c>
      <c r="BX665" s="7" t="s">
        <v>98</v>
      </c>
      <c r="BY665" s="7" t="s">
        <v>98</v>
      </c>
      <c r="BZ665" s="7" t="s">
        <v>98</v>
      </c>
      <c r="CA665" s="7" t="s">
        <v>98</v>
      </c>
      <c r="CB665" s="7" t="s">
        <v>98</v>
      </c>
      <c r="CC665" s="7" t="s">
        <v>98</v>
      </c>
      <c r="CD665" s="7"/>
      <c r="CE665" s="7"/>
      <c r="CF665" s="7"/>
      <c r="CG665" s="7"/>
      <c r="CH665" s="7"/>
      <c r="CI665" s="6" t="n">
        <f aca="false">SUMIF($AH665:$CH665,35,Base!$B$5:$BB$5)*7*$Z665</f>
        <v>280</v>
      </c>
      <c r="CJ665" s="6" t="n">
        <f aca="false">SUMIF($AH665:$CH665,"PR",Base!$B$5:$BB$5)*7*$Z665</f>
        <v>2492</v>
      </c>
      <c r="CK665" s="6"/>
      <c r="CL665" s="6"/>
    </row>
    <row r="666" customFormat="false" ht="13.8" hidden="false" customHeight="false" outlineLevel="0" collapsed="false">
      <c r="A666" s="7" t="s">
        <v>1890</v>
      </c>
      <c r="B666" s="7" t="s">
        <v>1891</v>
      </c>
      <c r="C666" s="7" t="s">
        <v>1892</v>
      </c>
      <c r="D666" s="7" t="s">
        <v>1992</v>
      </c>
      <c r="E666" s="7" t="s">
        <v>1993</v>
      </c>
      <c r="F666" s="7" t="s">
        <v>17</v>
      </c>
      <c r="G666" s="7" t="s">
        <v>1904</v>
      </c>
      <c r="H666" s="7" t="s">
        <v>1905</v>
      </c>
      <c r="I666" s="7" t="s">
        <v>84</v>
      </c>
      <c r="J666" s="7" t="s">
        <v>85</v>
      </c>
      <c r="K666" s="8" t="n">
        <v>0</v>
      </c>
      <c r="L666" s="7"/>
      <c r="M666" s="8" t="n">
        <v>0</v>
      </c>
      <c r="N666" s="7" t="s">
        <v>1994</v>
      </c>
      <c r="O666" s="7" t="s">
        <v>1906</v>
      </c>
      <c r="P666" s="7" t="s">
        <v>155</v>
      </c>
      <c r="Q666" s="8" t="s">
        <v>1995</v>
      </c>
      <c r="R666" s="8" t="s">
        <v>1996</v>
      </c>
      <c r="S666" s="8" t="s">
        <v>325</v>
      </c>
      <c r="T666" s="8" t="s">
        <v>109</v>
      </c>
      <c r="U666" s="7" t="s">
        <v>87</v>
      </c>
      <c r="V666" s="7" t="s">
        <v>92</v>
      </c>
      <c r="W666" s="7"/>
      <c r="X666" s="7"/>
      <c r="Y666" s="7" t="s">
        <v>430</v>
      </c>
      <c r="Z666" s="10" t="n">
        <v>11</v>
      </c>
      <c r="AA666" s="7"/>
      <c r="AB666" s="7"/>
      <c r="AC666" s="7"/>
      <c r="AD666" s="7"/>
      <c r="AE666" s="8"/>
      <c r="AF666" s="9" t="s">
        <v>486</v>
      </c>
      <c r="AG666" s="9" t="s">
        <v>397</v>
      </c>
      <c r="AH666" s="7"/>
      <c r="AI666" s="7"/>
      <c r="AJ666" s="7"/>
      <c r="AK666" s="7"/>
      <c r="AL666" s="7"/>
      <c r="AM666" s="7" t="s">
        <v>98</v>
      </c>
      <c r="AN666" s="7" t="s">
        <v>98</v>
      </c>
      <c r="AO666" s="7" t="s">
        <v>98</v>
      </c>
      <c r="AP666" s="7" t="s">
        <v>98</v>
      </c>
      <c r="AQ666" s="7" t="s">
        <v>98</v>
      </c>
      <c r="AR666" s="7" t="s">
        <v>98</v>
      </c>
      <c r="AS666" s="7" t="s">
        <v>98</v>
      </c>
      <c r="AT666" s="7" t="s">
        <v>98</v>
      </c>
      <c r="AU666" s="7" t="s">
        <v>98</v>
      </c>
      <c r="AV666" s="7" t="s">
        <v>98</v>
      </c>
      <c r="AW666" s="7" t="s">
        <v>98</v>
      </c>
      <c r="AX666" s="7" t="s">
        <v>98</v>
      </c>
      <c r="AY666" s="7" t="s">
        <v>98</v>
      </c>
      <c r="AZ666" s="7" t="s">
        <v>98</v>
      </c>
      <c r="BA666" s="7" t="s">
        <v>98</v>
      </c>
      <c r="BB666" s="7" t="s">
        <v>98</v>
      </c>
      <c r="BC666" s="7" t="s">
        <v>98</v>
      </c>
      <c r="BD666" s="7" t="s">
        <v>98</v>
      </c>
      <c r="BE666" s="7" t="s">
        <v>98</v>
      </c>
      <c r="BF666" s="7" t="s">
        <v>98</v>
      </c>
      <c r="BG666" s="7" t="s">
        <v>98</v>
      </c>
      <c r="BH666" s="7" t="s">
        <v>98</v>
      </c>
      <c r="BI666" s="7" t="s">
        <v>98</v>
      </c>
      <c r="BJ666" s="7" t="s">
        <v>98</v>
      </c>
      <c r="BK666" s="7" t="s">
        <v>98</v>
      </c>
      <c r="BL666" s="7" t="s">
        <v>98</v>
      </c>
      <c r="BM666" s="7" t="s">
        <v>97</v>
      </c>
      <c r="BN666" s="7" t="s">
        <v>97</v>
      </c>
      <c r="BO666" s="7" t="s">
        <v>98</v>
      </c>
      <c r="BP666" s="7" t="s">
        <v>98</v>
      </c>
      <c r="BQ666" s="7" t="s">
        <v>98</v>
      </c>
      <c r="BR666" s="7" t="s">
        <v>98</v>
      </c>
      <c r="BS666" s="7" t="n">
        <v>35</v>
      </c>
      <c r="BT666" s="7" t="n">
        <v>35</v>
      </c>
      <c r="BU666" s="7" t="n">
        <v>35</v>
      </c>
      <c r="BV666" s="7" t="n">
        <v>35</v>
      </c>
      <c r="BW666" s="7" t="s">
        <v>98</v>
      </c>
      <c r="BX666" s="7" t="s">
        <v>98</v>
      </c>
      <c r="BY666" s="7" t="s">
        <v>98</v>
      </c>
      <c r="BZ666" s="7" t="s">
        <v>98</v>
      </c>
      <c r="CA666" s="7" t="s">
        <v>98</v>
      </c>
      <c r="CB666" s="7" t="s">
        <v>98</v>
      </c>
      <c r="CC666" s="7" t="s">
        <v>98</v>
      </c>
      <c r="CD666" s="7"/>
      <c r="CE666" s="7"/>
      <c r="CF666" s="7"/>
      <c r="CG666" s="7"/>
      <c r="CH666" s="7"/>
      <c r="CI666" s="6" t="n">
        <f aca="false">SUMIF($AH666:$CH666,35,Base!$B$5:$BB$5)*7*$Z666</f>
        <v>1540</v>
      </c>
      <c r="CJ666" s="6" t="n">
        <f aca="false">SUMIF($AH666:$CH666,"PR",Base!$B$5:$BB$5)*7*$Z666</f>
        <v>13706</v>
      </c>
      <c r="CK666" s="6"/>
      <c r="CL666" s="6"/>
    </row>
    <row r="667" customFormat="false" ht="13.8" hidden="false" customHeight="false" outlineLevel="0" collapsed="false">
      <c r="A667" s="7" t="s">
        <v>1890</v>
      </c>
      <c r="B667" s="7" t="s">
        <v>1891</v>
      </c>
      <c r="C667" s="7" t="s">
        <v>1892</v>
      </c>
      <c r="D667" s="7" t="s">
        <v>1992</v>
      </c>
      <c r="E667" s="7" t="s">
        <v>1993</v>
      </c>
      <c r="F667" s="7" t="s">
        <v>17</v>
      </c>
      <c r="G667" s="7" t="s">
        <v>1904</v>
      </c>
      <c r="H667" s="7" t="s">
        <v>1905</v>
      </c>
      <c r="I667" s="7" t="s">
        <v>84</v>
      </c>
      <c r="J667" s="7" t="s">
        <v>85</v>
      </c>
      <c r="K667" s="8" t="n">
        <v>0</v>
      </c>
      <c r="L667" s="7"/>
      <c r="M667" s="8" t="n">
        <v>0</v>
      </c>
      <c r="N667" s="7" t="s">
        <v>1994</v>
      </c>
      <c r="O667" s="7" t="s">
        <v>1906</v>
      </c>
      <c r="P667" s="7" t="s">
        <v>155</v>
      </c>
      <c r="Q667" s="8" t="s">
        <v>1995</v>
      </c>
      <c r="R667" s="8" t="s">
        <v>1996</v>
      </c>
      <c r="S667" s="8" t="s">
        <v>325</v>
      </c>
      <c r="T667" s="8" t="s">
        <v>109</v>
      </c>
      <c r="U667" s="7" t="s">
        <v>87</v>
      </c>
      <c r="V667" s="7" t="s">
        <v>92</v>
      </c>
      <c r="W667" s="7"/>
      <c r="X667" s="7"/>
      <c r="Y667" s="7" t="s">
        <v>125</v>
      </c>
      <c r="Z667" s="10" t="n">
        <v>0</v>
      </c>
      <c r="AA667" s="7"/>
      <c r="AB667" s="7"/>
      <c r="AC667" s="7"/>
      <c r="AD667" s="7"/>
      <c r="AE667" s="8"/>
      <c r="AF667" s="9" t="s">
        <v>486</v>
      </c>
      <c r="AG667" s="9" t="s">
        <v>397</v>
      </c>
      <c r="AH667" s="7"/>
      <c r="AI667" s="7"/>
      <c r="AJ667" s="7"/>
      <c r="AK667" s="7"/>
      <c r="AL667" s="7"/>
      <c r="AM667" s="7" t="s">
        <v>98</v>
      </c>
      <c r="AN667" s="7" t="s">
        <v>98</v>
      </c>
      <c r="AO667" s="7" t="s">
        <v>98</v>
      </c>
      <c r="AP667" s="7" t="s">
        <v>98</v>
      </c>
      <c r="AQ667" s="7" t="s">
        <v>98</v>
      </c>
      <c r="AR667" s="7" t="s">
        <v>98</v>
      </c>
      <c r="AS667" s="7" t="s">
        <v>98</v>
      </c>
      <c r="AT667" s="7" t="s">
        <v>98</v>
      </c>
      <c r="AU667" s="7" t="s">
        <v>98</v>
      </c>
      <c r="AV667" s="7" t="s">
        <v>98</v>
      </c>
      <c r="AW667" s="7" t="s">
        <v>98</v>
      </c>
      <c r="AX667" s="7" t="s">
        <v>98</v>
      </c>
      <c r="AY667" s="7" t="s">
        <v>98</v>
      </c>
      <c r="AZ667" s="7" t="s">
        <v>98</v>
      </c>
      <c r="BA667" s="7" t="s">
        <v>98</v>
      </c>
      <c r="BB667" s="7" t="s">
        <v>98</v>
      </c>
      <c r="BC667" s="7" t="s">
        <v>98</v>
      </c>
      <c r="BD667" s="7" t="s">
        <v>98</v>
      </c>
      <c r="BE667" s="7" t="s">
        <v>98</v>
      </c>
      <c r="BF667" s="7" t="s">
        <v>98</v>
      </c>
      <c r="BG667" s="7" t="s">
        <v>98</v>
      </c>
      <c r="BH667" s="7" t="s">
        <v>98</v>
      </c>
      <c r="BI667" s="7" t="s">
        <v>98</v>
      </c>
      <c r="BJ667" s="7" t="s">
        <v>98</v>
      </c>
      <c r="BK667" s="7" t="s">
        <v>98</v>
      </c>
      <c r="BL667" s="7" t="s">
        <v>98</v>
      </c>
      <c r="BM667" s="7" t="s">
        <v>97</v>
      </c>
      <c r="BN667" s="7" t="s">
        <v>97</v>
      </c>
      <c r="BO667" s="7" t="s">
        <v>98</v>
      </c>
      <c r="BP667" s="7" t="s">
        <v>98</v>
      </c>
      <c r="BQ667" s="7" t="s">
        <v>98</v>
      </c>
      <c r="BR667" s="7" t="s">
        <v>98</v>
      </c>
      <c r="BS667" s="7" t="n">
        <v>35</v>
      </c>
      <c r="BT667" s="7" t="n">
        <v>35</v>
      </c>
      <c r="BU667" s="7" t="n">
        <v>35</v>
      </c>
      <c r="BV667" s="7" t="n">
        <v>35</v>
      </c>
      <c r="BW667" s="7" t="s">
        <v>98</v>
      </c>
      <c r="BX667" s="7" t="s">
        <v>98</v>
      </c>
      <c r="BY667" s="7" t="s">
        <v>98</v>
      </c>
      <c r="BZ667" s="7" t="s">
        <v>98</v>
      </c>
      <c r="CA667" s="7" t="s">
        <v>98</v>
      </c>
      <c r="CB667" s="7" t="s">
        <v>98</v>
      </c>
      <c r="CC667" s="7" t="s">
        <v>98</v>
      </c>
      <c r="CD667" s="7"/>
      <c r="CE667" s="7"/>
      <c r="CF667" s="7"/>
      <c r="CG667" s="7"/>
      <c r="CH667" s="7"/>
      <c r="CI667" s="6" t="n">
        <f aca="false">SUMIF($AH667:$CH667,35,Base!$B$5:$BB$5)*7*$Z667</f>
        <v>0</v>
      </c>
      <c r="CJ667" s="6" t="n">
        <f aca="false">SUMIF($AH667:$CH667,"PR",Base!$B$5:$BB$5)*7*$Z667</f>
        <v>0</v>
      </c>
      <c r="CK667" s="6"/>
      <c r="CL667" s="6"/>
    </row>
    <row r="668" customFormat="false" ht="13.8" hidden="false" customHeight="false" outlineLevel="0" collapsed="false">
      <c r="A668" s="7" t="s">
        <v>1890</v>
      </c>
      <c r="B668" s="7" t="s">
        <v>1891</v>
      </c>
      <c r="C668" s="7" t="s">
        <v>79</v>
      </c>
      <c r="D668" s="7" t="s">
        <v>1997</v>
      </c>
      <c r="E668" s="7" t="s">
        <v>1733</v>
      </c>
      <c r="F668" s="7" t="s">
        <v>17</v>
      </c>
      <c r="G668" s="7" t="s">
        <v>1150</v>
      </c>
      <c r="H668" s="7" t="s">
        <v>1151</v>
      </c>
      <c r="I668" s="7" t="s">
        <v>84</v>
      </c>
      <c r="J668" s="7" t="s">
        <v>85</v>
      </c>
      <c r="K668" s="8" t="n">
        <v>0</v>
      </c>
      <c r="L668" s="7"/>
      <c r="M668" s="8" t="n">
        <v>0</v>
      </c>
      <c r="N668" s="7" t="s">
        <v>1998</v>
      </c>
      <c r="O668" s="7" t="s">
        <v>1153</v>
      </c>
      <c r="P668" s="7" t="s">
        <v>113</v>
      </c>
      <c r="Q668" s="8" t="s">
        <v>1914</v>
      </c>
      <c r="R668" s="8" t="s">
        <v>1999</v>
      </c>
      <c r="S668" s="8" t="s">
        <v>2000</v>
      </c>
      <c r="T668" s="8" t="s">
        <v>91</v>
      </c>
      <c r="U668" s="7" t="s">
        <v>87</v>
      </c>
      <c r="V668" s="7" t="s">
        <v>92</v>
      </c>
      <c r="W668" s="7"/>
      <c r="X668" s="7"/>
      <c r="Y668" s="7" t="s">
        <v>99</v>
      </c>
      <c r="Z668" s="10" t="n">
        <v>12</v>
      </c>
      <c r="AA668" s="7"/>
      <c r="AB668" s="7"/>
      <c r="AC668" s="7"/>
      <c r="AD668" s="7"/>
      <c r="AE668" s="8"/>
      <c r="AF668" s="9" t="s">
        <v>457</v>
      </c>
      <c r="AG668" s="9" t="s">
        <v>2001</v>
      </c>
      <c r="AH668" s="7"/>
      <c r="AI668" s="7"/>
      <c r="AJ668" s="7"/>
      <c r="AK668" s="7"/>
      <c r="AL668" s="7"/>
      <c r="AM668" s="7"/>
      <c r="AN668" s="7"/>
      <c r="AO668" s="7" t="s">
        <v>98</v>
      </c>
      <c r="AP668" s="7" t="s">
        <v>98</v>
      </c>
      <c r="AQ668" s="7" t="s">
        <v>98</v>
      </c>
      <c r="AR668" s="7" t="s">
        <v>98</v>
      </c>
      <c r="AS668" s="7" t="s">
        <v>98</v>
      </c>
      <c r="AT668" s="7" t="s">
        <v>98</v>
      </c>
      <c r="AU668" s="7" t="s">
        <v>98</v>
      </c>
      <c r="AV668" s="7" t="n">
        <v>35</v>
      </c>
      <c r="AW668" s="7" t="n">
        <v>35</v>
      </c>
      <c r="AX668" s="7" t="n">
        <v>35</v>
      </c>
      <c r="AY668" s="7" t="s">
        <v>98</v>
      </c>
      <c r="AZ668" s="7" t="s">
        <v>98</v>
      </c>
      <c r="BA668" s="7" t="s">
        <v>98</v>
      </c>
      <c r="BB668" s="7" t="s">
        <v>98</v>
      </c>
      <c r="BC668" s="7" t="s">
        <v>98</v>
      </c>
      <c r="BD668" s="7" t="s">
        <v>98</v>
      </c>
      <c r="BE668" s="7" t="n">
        <v>35</v>
      </c>
      <c r="BF668" s="7" t="n">
        <v>35</v>
      </c>
      <c r="BG668" s="7" t="n">
        <v>35</v>
      </c>
      <c r="BH668" s="7" t="s">
        <v>98</v>
      </c>
      <c r="BI668" s="7" t="s">
        <v>98</v>
      </c>
      <c r="BJ668" s="7" t="s">
        <v>98</v>
      </c>
      <c r="BK668" s="7"/>
      <c r="BL668" s="7"/>
      <c r="BM668" s="7" t="s">
        <v>97</v>
      </c>
      <c r="BN668" s="7" t="s">
        <v>97</v>
      </c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6" t="n">
        <f aca="false">SUMIF($AH668:$CH668,35,Base!$B$5:$BB$5)*7*$Z668</f>
        <v>2352</v>
      </c>
      <c r="CJ668" s="6" t="n">
        <f aca="false">SUMIF($AH668:$CH668,"PR",Base!$B$5:$BB$5)*7*$Z668</f>
        <v>6468</v>
      </c>
      <c r="CK668" s="6"/>
      <c r="CL668" s="6"/>
    </row>
    <row r="669" customFormat="false" ht="13.8" hidden="false" customHeight="false" outlineLevel="0" collapsed="false">
      <c r="A669" s="7" t="s">
        <v>1890</v>
      </c>
      <c r="B669" s="7" t="s">
        <v>1891</v>
      </c>
      <c r="C669" s="7" t="s">
        <v>1892</v>
      </c>
      <c r="D669" s="7" t="s">
        <v>2002</v>
      </c>
      <c r="E669" s="7" t="s">
        <v>1724</v>
      </c>
      <c r="F669" s="7" t="s">
        <v>17</v>
      </c>
      <c r="G669" s="7" t="s">
        <v>1895</v>
      </c>
      <c r="H669" s="7" t="s">
        <v>1896</v>
      </c>
      <c r="I669" s="7" t="s">
        <v>84</v>
      </c>
      <c r="J669" s="7" t="s">
        <v>85</v>
      </c>
      <c r="K669" s="8" t="n">
        <v>0</v>
      </c>
      <c r="L669" s="7"/>
      <c r="M669" s="8" t="n">
        <v>0</v>
      </c>
      <c r="N669" s="7" t="s">
        <v>2003</v>
      </c>
      <c r="O669" s="7" t="s">
        <v>1897</v>
      </c>
      <c r="P669" s="7" t="s">
        <v>155</v>
      </c>
      <c r="Q669" s="8" t="s">
        <v>1898</v>
      </c>
      <c r="R669" s="8" t="s">
        <v>258</v>
      </c>
      <c r="S669" s="8" t="s">
        <v>325</v>
      </c>
      <c r="T669" s="8" t="s">
        <v>851</v>
      </c>
      <c r="U669" s="7" t="s">
        <v>87</v>
      </c>
      <c r="V669" s="7" t="s">
        <v>92</v>
      </c>
      <c r="W669" s="7"/>
      <c r="X669" s="7"/>
      <c r="Y669" s="7" t="s">
        <v>99</v>
      </c>
      <c r="Z669" s="7" t="n">
        <v>18</v>
      </c>
      <c r="AA669" s="7"/>
      <c r="AB669" s="7"/>
      <c r="AC669" s="7"/>
      <c r="AD669" s="7"/>
      <c r="AE669" s="8"/>
      <c r="AF669" s="9" t="s">
        <v>1156</v>
      </c>
      <c r="AG669" s="9" t="s">
        <v>2004</v>
      </c>
      <c r="AH669" s="7"/>
      <c r="AI669" s="7"/>
      <c r="AJ669" s="7" t="s">
        <v>98</v>
      </c>
      <c r="AK669" s="7" t="s">
        <v>98</v>
      </c>
      <c r="AL669" s="7" t="s">
        <v>98</v>
      </c>
      <c r="AM669" s="7" t="s">
        <v>98</v>
      </c>
      <c r="AN669" s="7" t="s">
        <v>98</v>
      </c>
      <c r="AO669" s="7" t="s">
        <v>98</v>
      </c>
      <c r="AP669" s="7" t="s">
        <v>98</v>
      </c>
      <c r="AQ669" s="7" t="s">
        <v>98</v>
      </c>
      <c r="AR669" s="7" t="s">
        <v>98</v>
      </c>
      <c r="AS669" s="7" t="s">
        <v>98</v>
      </c>
      <c r="AT669" s="7" t="s">
        <v>98</v>
      </c>
      <c r="AU669" s="7" t="s">
        <v>98</v>
      </c>
      <c r="AV669" s="7" t="s">
        <v>98</v>
      </c>
      <c r="AW669" s="7" t="s">
        <v>98</v>
      </c>
      <c r="AX669" s="7" t="s">
        <v>98</v>
      </c>
      <c r="AY669" s="7" t="s">
        <v>98</v>
      </c>
      <c r="AZ669" s="7" t="s">
        <v>98</v>
      </c>
      <c r="BA669" s="7" t="s">
        <v>98</v>
      </c>
      <c r="BB669" s="7" t="s">
        <v>98</v>
      </c>
      <c r="BC669" s="7" t="s">
        <v>98</v>
      </c>
      <c r="BD669" s="7" t="s">
        <v>98</v>
      </c>
      <c r="BE669" s="7" t="s">
        <v>98</v>
      </c>
      <c r="BF669" s="7" t="s">
        <v>98</v>
      </c>
      <c r="BG669" s="7" t="n">
        <v>35</v>
      </c>
      <c r="BH669" s="7" t="n">
        <v>35</v>
      </c>
      <c r="BI669" s="7" t="n">
        <v>35</v>
      </c>
      <c r="BJ669" s="7" t="n">
        <v>35</v>
      </c>
      <c r="BK669" s="7" t="s">
        <v>98</v>
      </c>
      <c r="BL669" s="7" t="s">
        <v>98</v>
      </c>
      <c r="BM669" s="7" t="s">
        <v>97</v>
      </c>
      <c r="BN669" s="7" t="s">
        <v>97</v>
      </c>
      <c r="BO669" s="7" t="s">
        <v>98</v>
      </c>
      <c r="BP669" s="7" t="s">
        <v>98</v>
      </c>
      <c r="BQ669" s="7" t="s">
        <v>98</v>
      </c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6" t="n">
        <f aca="false">SUMIF($AH669:$CH669,35,Base!$B$5:$BB$5)*7*$Z669</f>
        <v>2520</v>
      </c>
      <c r="CJ669" s="6" t="n">
        <f aca="false">SUMIF($AH669:$CH669,"PR",Base!$B$5:$BB$5)*7*$Z669</f>
        <v>17010</v>
      </c>
      <c r="CK669" s="6"/>
      <c r="CL669" s="6"/>
    </row>
    <row r="670" customFormat="false" ht="13.8" hidden="false" customHeight="false" outlineLevel="0" collapsed="false">
      <c r="A670" s="7" t="s">
        <v>1890</v>
      </c>
      <c r="B670" s="7" t="s">
        <v>1891</v>
      </c>
      <c r="C670" s="7" t="s">
        <v>1892</v>
      </c>
      <c r="D670" s="7" t="s">
        <v>2005</v>
      </c>
      <c r="E670" s="7" t="s">
        <v>1720</v>
      </c>
      <c r="F670" s="7" t="s">
        <v>17</v>
      </c>
      <c r="G670" s="7" t="s">
        <v>1895</v>
      </c>
      <c r="H670" s="7" t="s">
        <v>1896</v>
      </c>
      <c r="I670" s="7" t="s">
        <v>84</v>
      </c>
      <c r="J670" s="7" t="s">
        <v>85</v>
      </c>
      <c r="K670" s="8" t="n">
        <v>0</v>
      </c>
      <c r="L670" s="7"/>
      <c r="M670" s="8" t="n">
        <v>0</v>
      </c>
      <c r="N670" s="7" t="s">
        <v>2006</v>
      </c>
      <c r="O670" s="7" t="s">
        <v>1897</v>
      </c>
      <c r="P670" s="7" t="s">
        <v>155</v>
      </c>
      <c r="Q670" s="8" t="s">
        <v>2007</v>
      </c>
      <c r="R670" s="8" t="s">
        <v>1540</v>
      </c>
      <c r="S670" s="8" t="s">
        <v>325</v>
      </c>
      <c r="T670" s="8" t="s">
        <v>108</v>
      </c>
      <c r="U670" s="7" t="s">
        <v>87</v>
      </c>
      <c r="V670" s="7" t="s">
        <v>92</v>
      </c>
      <c r="W670" s="7"/>
      <c r="X670" s="7"/>
      <c r="Y670" s="7" t="s">
        <v>93</v>
      </c>
      <c r="Z670" s="10" t="n">
        <v>1</v>
      </c>
      <c r="AA670" s="7"/>
      <c r="AB670" s="7"/>
      <c r="AC670" s="7"/>
      <c r="AD670" s="7"/>
      <c r="AE670" s="8"/>
      <c r="AF670" s="9" t="s">
        <v>1248</v>
      </c>
      <c r="AG670" s="9" t="s">
        <v>419</v>
      </c>
      <c r="AH670" s="7"/>
      <c r="AI670" s="7"/>
      <c r="AJ670" s="7"/>
      <c r="AK670" s="7"/>
      <c r="AL670" s="7"/>
      <c r="AM670" s="7" t="s">
        <v>98</v>
      </c>
      <c r="AN670" s="7" t="s">
        <v>98</v>
      </c>
      <c r="AO670" s="7" t="s">
        <v>98</v>
      </c>
      <c r="AP670" s="7" t="s">
        <v>98</v>
      </c>
      <c r="AQ670" s="7" t="s">
        <v>98</v>
      </c>
      <c r="AR670" s="7" t="s">
        <v>98</v>
      </c>
      <c r="AS670" s="7" t="s">
        <v>98</v>
      </c>
      <c r="AT670" s="7" t="s">
        <v>98</v>
      </c>
      <c r="AU670" s="7" t="s">
        <v>98</v>
      </c>
      <c r="AV670" s="7" t="s">
        <v>98</v>
      </c>
      <c r="AW670" s="7" t="s">
        <v>98</v>
      </c>
      <c r="AX670" s="7" t="s">
        <v>98</v>
      </c>
      <c r="AY670" s="7" t="s">
        <v>98</v>
      </c>
      <c r="AZ670" s="7" t="s">
        <v>98</v>
      </c>
      <c r="BA670" s="7" t="s">
        <v>98</v>
      </c>
      <c r="BB670" s="7" t="s">
        <v>98</v>
      </c>
      <c r="BC670" s="7" t="s">
        <v>98</v>
      </c>
      <c r="BD670" s="7" t="s">
        <v>98</v>
      </c>
      <c r="BE670" s="7" t="s">
        <v>98</v>
      </c>
      <c r="BF670" s="7" t="s">
        <v>98</v>
      </c>
      <c r="BG670" s="7" t="s">
        <v>98</v>
      </c>
      <c r="BH670" s="7" t="n">
        <v>35</v>
      </c>
      <c r="BI670" s="7" t="n">
        <v>35</v>
      </c>
      <c r="BJ670" s="7" t="n">
        <v>35</v>
      </c>
      <c r="BK670" s="7" t="n">
        <v>35</v>
      </c>
      <c r="BL670" s="7" t="s">
        <v>98</v>
      </c>
      <c r="BM670" s="7" t="s">
        <v>97</v>
      </c>
      <c r="BN670" s="7" t="s">
        <v>97</v>
      </c>
      <c r="BO670" s="7" t="s">
        <v>98</v>
      </c>
      <c r="BP670" s="7" t="s">
        <v>98</v>
      </c>
      <c r="BQ670" s="7" t="s">
        <v>98</v>
      </c>
      <c r="BR670" s="7" t="s">
        <v>98</v>
      </c>
      <c r="BS670" s="7" t="s">
        <v>98</v>
      </c>
      <c r="BT670" s="7" t="s">
        <v>98</v>
      </c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6" t="n">
        <f aca="false">SUMIF($AH670:$CH670,35,Base!$B$5:$BB$5)*7*$Z670</f>
        <v>140</v>
      </c>
      <c r="CJ670" s="6" t="n">
        <f aca="false">SUMIF($AH670:$CH670,"PR",Base!$B$5:$BB$5)*7*$Z670</f>
        <v>945</v>
      </c>
      <c r="CK670" s="6"/>
      <c r="CL670" s="6"/>
    </row>
    <row r="671" customFormat="false" ht="13.8" hidden="false" customHeight="false" outlineLevel="0" collapsed="false">
      <c r="A671" s="7" t="s">
        <v>1890</v>
      </c>
      <c r="B671" s="7" t="s">
        <v>1891</v>
      </c>
      <c r="C671" s="7" t="s">
        <v>1892</v>
      </c>
      <c r="D671" s="7" t="s">
        <v>2005</v>
      </c>
      <c r="E671" s="7" t="s">
        <v>1720</v>
      </c>
      <c r="F671" s="7" t="s">
        <v>17</v>
      </c>
      <c r="G671" s="7" t="s">
        <v>1895</v>
      </c>
      <c r="H671" s="7" t="s">
        <v>1896</v>
      </c>
      <c r="I671" s="7" t="s">
        <v>84</v>
      </c>
      <c r="J671" s="7" t="s">
        <v>85</v>
      </c>
      <c r="K671" s="8" t="n">
        <v>0</v>
      </c>
      <c r="L671" s="7"/>
      <c r="M671" s="8" t="n">
        <v>0</v>
      </c>
      <c r="N671" s="7" t="s">
        <v>2006</v>
      </c>
      <c r="O671" s="7" t="s">
        <v>1897</v>
      </c>
      <c r="P671" s="7" t="s">
        <v>155</v>
      </c>
      <c r="Q671" s="8" t="s">
        <v>2007</v>
      </c>
      <c r="R671" s="8" t="s">
        <v>1540</v>
      </c>
      <c r="S671" s="8" t="s">
        <v>325</v>
      </c>
      <c r="T671" s="8" t="s">
        <v>108</v>
      </c>
      <c r="U671" s="7" t="s">
        <v>87</v>
      </c>
      <c r="V671" s="7" t="s">
        <v>92</v>
      </c>
      <c r="W671" s="7"/>
      <c r="X671" s="7"/>
      <c r="Y671" s="7" t="s">
        <v>101</v>
      </c>
      <c r="Z671" s="10" t="n">
        <v>0</v>
      </c>
      <c r="AA671" s="7"/>
      <c r="AB671" s="7"/>
      <c r="AC671" s="7"/>
      <c r="AD671" s="7"/>
      <c r="AE671" s="8"/>
      <c r="AF671" s="9" t="s">
        <v>1248</v>
      </c>
      <c r="AG671" s="9" t="s">
        <v>419</v>
      </c>
      <c r="AH671" s="7"/>
      <c r="AI671" s="7"/>
      <c r="AJ671" s="7"/>
      <c r="AK671" s="7"/>
      <c r="AL671" s="7"/>
      <c r="AM671" s="7" t="s">
        <v>98</v>
      </c>
      <c r="AN671" s="7" t="s">
        <v>98</v>
      </c>
      <c r="AO671" s="7" t="s">
        <v>98</v>
      </c>
      <c r="AP671" s="7" t="s">
        <v>98</v>
      </c>
      <c r="AQ671" s="7" t="s">
        <v>98</v>
      </c>
      <c r="AR671" s="7" t="s">
        <v>98</v>
      </c>
      <c r="AS671" s="7" t="s">
        <v>98</v>
      </c>
      <c r="AT671" s="7" t="s">
        <v>98</v>
      </c>
      <c r="AU671" s="7" t="s">
        <v>98</v>
      </c>
      <c r="AV671" s="7" t="s">
        <v>98</v>
      </c>
      <c r="AW671" s="7" t="s">
        <v>98</v>
      </c>
      <c r="AX671" s="7" t="s">
        <v>98</v>
      </c>
      <c r="AY671" s="7" t="s">
        <v>98</v>
      </c>
      <c r="AZ671" s="7" t="s">
        <v>98</v>
      </c>
      <c r="BA671" s="7" t="s">
        <v>98</v>
      </c>
      <c r="BB671" s="7" t="s">
        <v>98</v>
      </c>
      <c r="BC671" s="7" t="s">
        <v>98</v>
      </c>
      <c r="BD671" s="7" t="s">
        <v>98</v>
      </c>
      <c r="BE671" s="7" t="s">
        <v>98</v>
      </c>
      <c r="BF671" s="7" t="s">
        <v>98</v>
      </c>
      <c r="BG671" s="7" t="s">
        <v>98</v>
      </c>
      <c r="BH671" s="7" t="n">
        <v>35</v>
      </c>
      <c r="BI671" s="7" t="n">
        <v>35</v>
      </c>
      <c r="BJ671" s="7" t="n">
        <v>35</v>
      </c>
      <c r="BK671" s="7" t="n">
        <v>35</v>
      </c>
      <c r="BL671" s="7" t="s">
        <v>98</v>
      </c>
      <c r="BM671" s="7" t="s">
        <v>97</v>
      </c>
      <c r="BN671" s="7" t="s">
        <v>97</v>
      </c>
      <c r="BO671" s="7" t="s">
        <v>98</v>
      </c>
      <c r="BP671" s="7" t="s">
        <v>98</v>
      </c>
      <c r="BQ671" s="7" t="s">
        <v>98</v>
      </c>
      <c r="BR671" s="7" t="s">
        <v>98</v>
      </c>
      <c r="BS671" s="7" t="s">
        <v>98</v>
      </c>
      <c r="BT671" s="7" t="s">
        <v>98</v>
      </c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6" t="n">
        <f aca="false">SUMIF($AH671:$CH671,35,Base!$B$5:$BB$5)*7*$Z671</f>
        <v>0</v>
      </c>
      <c r="CJ671" s="6" t="n">
        <f aca="false">SUMIF($AH671:$CH671,"PR",Base!$B$5:$BB$5)*7*$Z671</f>
        <v>0</v>
      </c>
      <c r="CK671" s="6"/>
      <c r="CL671" s="6"/>
    </row>
    <row r="672" customFormat="false" ht="13.8" hidden="false" customHeight="false" outlineLevel="0" collapsed="false">
      <c r="A672" s="7" t="s">
        <v>1890</v>
      </c>
      <c r="B672" s="7" t="s">
        <v>1891</v>
      </c>
      <c r="C672" s="7" t="s">
        <v>1892</v>
      </c>
      <c r="D672" s="7" t="s">
        <v>2005</v>
      </c>
      <c r="E672" s="7" t="s">
        <v>1720</v>
      </c>
      <c r="F672" s="7" t="s">
        <v>17</v>
      </c>
      <c r="G672" s="7" t="s">
        <v>1895</v>
      </c>
      <c r="H672" s="7" t="s">
        <v>1896</v>
      </c>
      <c r="I672" s="7" t="s">
        <v>84</v>
      </c>
      <c r="J672" s="7" t="s">
        <v>85</v>
      </c>
      <c r="K672" s="8" t="n">
        <v>0</v>
      </c>
      <c r="L672" s="7"/>
      <c r="M672" s="8" t="n">
        <v>0</v>
      </c>
      <c r="N672" s="7" t="s">
        <v>2006</v>
      </c>
      <c r="O672" s="7" t="s">
        <v>1897</v>
      </c>
      <c r="P672" s="7" t="s">
        <v>155</v>
      </c>
      <c r="Q672" s="8" t="s">
        <v>2007</v>
      </c>
      <c r="R672" s="8" t="s">
        <v>1540</v>
      </c>
      <c r="S672" s="8" t="s">
        <v>325</v>
      </c>
      <c r="T672" s="8" t="s">
        <v>108</v>
      </c>
      <c r="U672" s="7" t="s">
        <v>87</v>
      </c>
      <c r="V672" s="7" t="s">
        <v>92</v>
      </c>
      <c r="W672" s="7"/>
      <c r="X672" s="7"/>
      <c r="Y672" s="7" t="s">
        <v>102</v>
      </c>
      <c r="Z672" s="10" t="n">
        <v>0</v>
      </c>
      <c r="AA672" s="7"/>
      <c r="AB672" s="7"/>
      <c r="AC672" s="7"/>
      <c r="AD672" s="7"/>
      <c r="AE672" s="8"/>
      <c r="AF672" s="9" t="s">
        <v>1248</v>
      </c>
      <c r="AG672" s="9" t="s">
        <v>419</v>
      </c>
      <c r="AH672" s="7"/>
      <c r="AI672" s="7"/>
      <c r="AJ672" s="7"/>
      <c r="AK672" s="7"/>
      <c r="AL672" s="7"/>
      <c r="AM672" s="7" t="s">
        <v>98</v>
      </c>
      <c r="AN672" s="7" t="s">
        <v>98</v>
      </c>
      <c r="AO672" s="7" t="s">
        <v>98</v>
      </c>
      <c r="AP672" s="7" t="s">
        <v>98</v>
      </c>
      <c r="AQ672" s="7" t="s">
        <v>98</v>
      </c>
      <c r="AR672" s="7" t="s">
        <v>98</v>
      </c>
      <c r="AS672" s="7" t="s">
        <v>98</v>
      </c>
      <c r="AT672" s="7" t="s">
        <v>98</v>
      </c>
      <c r="AU672" s="7" t="s">
        <v>98</v>
      </c>
      <c r="AV672" s="7" t="s">
        <v>98</v>
      </c>
      <c r="AW672" s="7" t="s">
        <v>98</v>
      </c>
      <c r="AX672" s="7" t="s">
        <v>98</v>
      </c>
      <c r="AY672" s="7" t="s">
        <v>98</v>
      </c>
      <c r="AZ672" s="7" t="s">
        <v>98</v>
      </c>
      <c r="BA672" s="7" t="s">
        <v>98</v>
      </c>
      <c r="BB672" s="7" t="s">
        <v>98</v>
      </c>
      <c r="BC672" s="7" t="s">
        <v>98</v>
      </c>
      <c r="BD672" s="7" t="s">
        <v>98</v>
      </c>
      <c r="BE672" s="7" t="s">
        <v>98</v>
      </c>
      <c r="BF672" s="7" t="s">
        <v>98</v>
      </c>
      <c r="BG672" s="7" t="s">
        <v>98</v>
      </c>
      <c r="BH672" s="7" t="n">
        <v>35</v>
      </c>
      <c r="BI672" s="7" t="n">
        <v>35</v>
      </c>
      <c r="BJ672" s="7" t="n">
        <v>35</v>
      </c>
      <c r="BK672" s="7" t="n">
        <v>35</v>
      </c>
      <c r="BL672" s="7" t="s">
        <v>98</v>
      </c>
      <c r="BM672" s="7" t="s">
        <v>97</v>
      </c>
      <c r="BN672" s="7" t="s">
        <v>97</v>
      </c>
      <c r="BO672" s="7" t="s">
        <v>98</v>
      </c>
      <c r="BP672" s="7" t="s">
        <v>98</v>
      </c>
      <c r="BQ672" s="7" t="s">
        <v>98</v>
      </c>
      <c r="BR672" s="7" t="s">
        <v>98</v>
      </c>
      <c r="BS672" s="7" t="s">
        <v>98</v>
      </c>
      <c r="BT672" s="7" t="s">
        <v>98</v>
      </c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6" t="n">
        <f aca="false">SUMIF($AH672:$CH672,35,Base!$B$5:$BB$5)*7*$Z672</f>
        <v>0</v>
      </c>
      <c r="CJ672" s="6" t="n">
        <f aca="false">SUMIF($AH672:$CH672,"PR",Base!$B$5:$BB$5)*7*$Z672</f>
        <v>0</v>
      </c>
      <c r="CK672" s="6"/>
      <c r="CL672" s="6"/>
    </row>
    <row r="673" customFormat="false" ht="13.8" hidden="false" customHeight="false" outlineLevel="0" collapsed="false">
      <c r="A673" s="7" t="s">
        <v>1890</v>
      </c>
      <c r="B673" s="7" t="s">
        <v>1891</v>
      </c>
      <c r="C673" s="7" t="s">
        <v>1892</v>
      </c>
      <c r="D673" s="7" t="s">
        <v>2005</v>
      </c>
      <c r="E673" s="7" t="s">
        <v>1720</v>
      </c>
      <c r="F673" s="7" t="s">
        <v>17</v>
      </c>
      <c r="G673" s="7" t="s">
        <v>1895</v>
      </c>
      <c r="H673" s="7" t="s">
        <v>1896</v>
      </c>
      <c r="I673" s="7" t="s">
        <v>84</v>
      </c>
      <c r="J673" s="7" t="s">
        <v>85</v>
      </c>
      <c r="K673" s="8" t="n">
        <v>0</v>
      </c>
      <c r="L673" s="7"/>
      <c r="M673" s="8" t="n">
        <v>0</v>
      </c>
      <c r="N673" s="7" t="s">
        <v>2006</v>
      </c>
      <c r="O673" s="7" t="s">
        <v>1897</v>
      </c>
      <c r="P673" s="7" t="s">
        <v>155</v>
      </c>
      <c r="Q673" s="8" t="s">
        <v>2007</v>
      </c>
      <c r="R673" s="8" t="s">
        <v>1540</v>
      </c>
      <c r="S673" s="8" t="s">
        <v>325</v>
      </c>
      <c r="T673" s="8" t="s">
        <v>108</v>
      </c>
      <c r="U673" s="7" t="s">
        <v>87</v>
      </c>
      <c r="V673" s="7" t="s">
        <v>92</v>
      </c>
      <c r="W673" s="7"/>
      <c r="X673" s="7"/>
      <c r="Y673" s="7" t="s">
        <v>125</v>
      </c>
      <c r="Z673" s="10" t="n">
        <v>0</v>
      </c>
      <c r="AA673" s="7"/>
      <c r="AB673" s="7"/>
      <c r="AC673" s="7"/>
      <c r="AD673" s="7"/>
      <c r="AE673" s="8"/>
      <c r="AF673" s="9" t="s">
        <v>1248</v>
      </c>
      <c r="AG673" s="9" t="s">
        <v>419</v>
      </c>
      <c r="AH673" s="7"/>
      <c r="AI673" s="7"/>
      <c r="AJ673" s="7"/>
      <c r="AK673" s="7"/>
      <c r="AL673" s="7"/>
      <c r="AM673" s="7" t="s">
        <v>98</v>
      </c>
      <c r="AN673" s="7" t="s">
        <v>98</v>
      </c>
      <c r="AO673" s="7" t="s">
        <v>98</v>
      </c>
      <c r="AP673" s="7" t="s">
        <v>98</v>
      </c>
      <c r="AQ673" s="7" t="s">
        <v>98</v>
      </c>
      <c r="AR673" s="7" t="s">
        <v>98</v>
      </c>
      <c r="AS673" s="7" t="s">
        <v>98</v>
      </c>
      <c r="AT673" s="7" t="s">
        <v>98</v>
      </c>
      <c r="AU673" s="7" t="s">
        <v>98</v>
      </c>
      <c r="AV673" s="7" t="s">
        <v>98</v>
      </c>
      <c r="AW673" s="7" t="s">
        <v>98</v>
      </c>
      <c r="AX673" s="7" t="s">
        <v>98</v>
      </c>
      <c r="AY673" s="7" t="s">
        <v>98</v>
      </c>
      <c r="AZ673" s="7" t="s">
        <v>98</v>
      </c>
      <c r="BA673" s="7" t="s">
        <v>98</v>
      </c>
      <c r="BB673" s="7" t="s">
        <v>98</v>
      </c>
      <c r="BC673" s="7" t="s">
        <v>98</v>
      </c>
      <c r="BD673" s="7" t="s">
        <v>98</v>
      </c>
      <c r="BE673" s="7" t="s">
        <v>98</v>
      </c>
      <c r="BF673" s="7" t="s">
        <v>98</v>
      </c>
      <c r="BG673" s="7" t="s">
        <v>98</v>
      </c>
      <c r="BH673" s="7" t="n">
        <v>35</v>
      </c>
      <c r="BI673" s="7" t="n">
        <v>35</v>
      </c>
      <c r="BJ673" s="7" t="n">
        <v>35</v>
      </c>
      <c r="BK673" s="7" t="n">
        <v>35</v>
      </c>
      <c r="BL673" s="7" t="s">
        <v>98</v>
      </c>
      <c r="BM673" s="7" t="s">
        <v>97</v>
      </c>
      <c r="BN673" s="7" t="s">
        <v>97</v>
      </c>
      <c r="BO673" s="7" t="s">
        <v>98</v>
      </c>
      <c r="BP673" s="7" t="s">
        <v>98</v>
      </c>
      <c r="BQ673" s="7" t="s">
        <v>98</v>
      </c>
      <c r="BR673" s="7" t="s">
        <v>98</v>
      </c>
      <c r="BS673" s="7" t="s">
        <v>98</v>
      </c>
      <c r="BT673" s="7" t="s">
        <v>98</v>
      </c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6" t="n">
        <f aca="false">SUMIF($AH673:$CH673,35,Base!$B$5:$BB$5)*7*$Z673</f>
        <v>0</v>
      </c>
      <c r="CJ673" s="6" t="n">
        <f aca="false">SUMIF($AH673:$CH673,"PR",Base!$B$5:$BB$5)*7*$Z673</f>
        <v>0</v>
      </c>
      <c r="CK673" s="6"/>
      <c r="CL673" s="6"/>
    </row>
    <row r="674" customFormat="false" ht="13.8" hidden="false" customHeight="false" outlineLevel="0" collapsed="false">
      <c r="A674" s="7" t="s">
        <v>1890</v>
      </c>
      <c r="B674" s="7" t="s">
        <v>1891</v>
      </c>
      <c r="C674" s="7" t="s">
        <v>194</v>
      </c>
      <c r="D674" s="7" t="s">
        <v>2008</v>
      </c>
      <c r="E674" s="7" t="s">
        <v>1715</v>
      </c>
      <c r="F674" s="7" t="s">
        <v>17</v>
      </c>
      <c r="G674" s="7" t="s">
        <v>2009</v>
      </c>
      <c r="H674" s="7" t="s">
        <v>2010</v>
      </c>
      <c r="I674" s="7" t="s">
        <v>84</v>
      </c>
      <c r="J674" s="7" t="s">
        <v>85</v>
      </c>
      <c r="K674" s="8" t="n">
        <v>0</v>
      </c>
      <c r="L674" s="7"/>
      <c r="M674" s="8" t="n">
        <v>0</v>
      </c>
      <c r="N674" s="7"/>
      <c r="O674" s="7" t="s">
        <v>2011</v>
      </c>
      <c r="P674" s="7" t="s">
        <v>87</v>
      </c>
      <c r="Q674" s="8" t="s">
        <v>1686</v>
      </c>
      <c r="R674" s="8" t="s">
        <v>1686</v>
      </c>
      <c r="S674" s="8" t="s">
        <v>110</v>
      </c>
      <c r="T674" s="8" t="s">
        <v>100</v>
      </c>
      <c r="U674" s="7" t="s">
        <v>87</v>
      </c>
      <c r="V674" s="7" t="s">
        <v>92</v>
      </c>
      <c r="W674" s="7"/>
      <c r="X674" s="7"/>
      <c r="Y674" s="7" t="s">
        <v>125</v>
      </c>
      <c r="Z674" s="7" t="n">
        <v>5</v>
      </c>
      <c r="AA674" s="7"/>
      <c r="AB674" s="7"/>
      <c r="AC674" s="7"/>
      <c r="AD674" s="7"/>
      <c r="AE674" s="8"/>
      <c r="AF674" s="9" t="s">
        <v>539</v>
      </c>
      <c r="AG674" s="9" t="s">
        <v>503</v>
      </c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 t="s">
        <v>97</v>
      </c>
      <c r="BN674" s="7" t="s">
        <v>97</v>
      </c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 t="s">
        <v>98</v>
      </c>
      <c r="BZ674" s="7" t="s">
        <v>98</v>
      </c>
      <c r="CA674" s="7" t="s">
        <v>98</v>
      </c>
      <c r="CB674" s="7" t="s">
        <v>98</v>
      </c>
      <c r="CC674" s="7"/>
      <c r="CD674" s="7"/>
      <c r="CE674" s="7"/>
      <c r="CF674" s="7"/>
      <c r="CG674" s="7"/>
      <c r="CH674" s="7"/>
      <c r="CI674" s="6" t="n">
        <f aca="false">SUMIF($AH674:$CH674,35,Base!$B$5:$BB$5)*7*$Z674</f>
        <v>0</v>
      </c>
      <c r="CJ674" s="6" t="n">
        <f aca="false">SUMIF($AH674:$CH674,"PR",Base!$B$5:$BB$5)*7*$Z674</f>
        <v>630</v>
      </c>
      <c r="CK674" s="6"/>
      <c r="CL674" s="6"/>
    </row>
    <row r="675" customFormat="false" ht="13.8" hidden="false" customHeight="false" outlineLevel="0" collapsed="false">
      <c r="A675" s="7" t="s">
        <v>1890</v>
      </c>
      <c r="B675" s="7" t="s">
        <v>1891</v>
      </c>
      <c r="C675" s="7" t="s">
        <v>194</v>
      </c>
      <c r="D675" s="7" t="s">
        <v>2008</v>
      </c>
      <c r="E675" s="7" t="s">
        <v>1715</v>
      </c>
      <c r="F675" s="7" t="s">
        <v>17</v>
      </c>
      <c r="G675" s="7" t="s">
        <v>2009</v>
      </c>
      <c r="H675" s="7" t="s">
        <v>2010</v>
      </c>
      <c r="I675" s="7" t="s">
        <v>84</v>
      </c>
      <c r="J675" s="7" t="s">
        <v>85</v>
      </c>
      <c r="K675" s="8" t="n">
        <v>0</v>
      </c>
      <c r="L675" s="7"/>
      <c r="M675" s="8" t="n">
        <v>0</v>
      </c>
      <c r="N675" s="7"/>
      <c r="O675" s="7" t="s">
        <v>2011</v>
      </c>
      <c r="P675" s="7" t="s">
        <v>87</v>
      </c>
      <c r="Q675" s="8" t="s">
        <v>1686</v>
      </c>
      <c r="R675" s="8" t="s">
        <v>1686</v>
      </c>
      <c r="S675" s="8" t="s">
        <v>110</v>
      </c>
      <c r="T675" s="8" t="s">
        <v>100</v>
      </c>
      <c r="U675" s="7" t="s">
        <v>87</v>
      </c>
      <c r="V675" s="7" t="s">
        <v>92</v>
      </c>
      <c r="W675" s="7"/>
      <c r="X675" s="7"/>
      <c r="Y675" s="7" t="s">
        <v>112</v>
      </c>
      <c r="Z675" s="7" t="n">
        <v>5</v>
      </c>
      <c r="AA675" s="7"/>
      <c r="AB675" s="7"/>
      <c r="AC675" s="7"/>
      <c r="AD675" s="7"/>
      <c r="AE675" s="8"/>
      <c r="AF675" s="9" t="s">
        <v>539</v>
      </c>
      <c r="AG675" s="9" t="s">
        <v>503</v>
      </c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 t="s">
        <v>97</v>
      </c>
      <c r="BN675" s="7" t="s">
        <v>97</v>
      </c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 t="s">
        <v>98</v>
      </c>
      <c r="BZ675" s="7" t="s">
        <v>98</v>
      </c>
      <c r="CA675" s="7" t="s">
        <v>98</v>
      </c>
      <c r="CB675" s="7" t="s">
        <v>98</v>
      </c>
      <c r="CC675" s="7"/>
      <c r="CD675" s="7"/>
      <c r="CE675" s="7"/>
      <c r="CF675" s="7"/>
      <c r="CG675" s="7"/>
      <c r="CH675" s="7"/>
      <c r="CI675" s="6" t="n">
        <f aca="false">SUMIF($AH675:$CH675,35,Base!$B$5:$BB$5)*7*$Z675</f>
        <v>0</v>
      </c>
      <c r="CJ675" s="6" t="n">
        <f aca="false">SUMIF($AH675:$CH675,"PR",Base!$B$5:$BB$5)*7*$Z675</f>
        <v>630</v>
      </c>
      <c r="CK675" s="6"/>
      <c r="CL675" s="6"/>
    </row>
    <row r="676" customFormat="false" ht="13.8" hidden="false" customHeight="false" outlineLevel="0" collapsed="false">
      <c r="A676" s="7" t="s">
        <v>1890</v>
      </c>
      <c r="B676" s="7" t="s">
        <v>1891</v>
      </c>
      <c r="C676" s="7" t="s">
        <v>79</v>
      </c>
      <c r="D676" s="7" t="s">
        <v>2012</v>
      </c>
      <c r="E676" s="7" t="s">
        <v>1171</v>
      </c>
      <c r="F676" s="7" t="s">
        <v>17</v>
      </c>
      <c r="G676" s="7" t="s">
        <v>2013</v>
      </c>
      <c r="H676" s="7" t="s">
        <v>367</v>
      </c>
      <c r="I676" s="7" t="s">
        <v>84</v>
      </c>
      <c r="J676" s="7" t="s">
        <v>85</v>
      </c>
      <c r="K676" s="8" t="n">
        <v>0</v>
      </c>
      <c r="L676" s="7"/>
      <c r="M676" s="8" t="n">
        <v>0</v>
      </c>
      <c r="N676" s="7"/>
      <c r="O676" s="7" t="s">
        <v>368</v>
      </c>
      <c r="P676" s="7" t="s">
        <v>87</v>
      </c>
      <c r="Q676" s="8" t="s">
        <v>336</v>
      </c>
      <c r="R676" s="8" t="s">
        <v>336</v>
      </c>
      <c r="S676" s="8" t="s">
        <v>110</v>
      </c>
      <c r="T676" s="8" t="s">
        <v>100</v>
      </c>
      <c r="U676" s="7" t="s">
        <v>87</v>
      </c>
      <c r="V676" s="7" t="s">
        <v>92</v>
      </c>
      <c r="W676" s="7"/>
      <c r="X676" s="7"/>
      <c r="Y676" s="7" t="s">
        <v>125</v>
      </c>
      <c r="Z676" s="7" t="n">
        <v>5</v>
      </c>
      <c r="AA676" s="7"/>
      <c r="AB676" s="7"/>
      <c r="AC676" s="7"/>
      <c r="AD676" s="7"/>
      <c r="AE676" s="8"/>
      <c r="AF676" s="9" t="s">
        <v>147</v>
      </c>
      <c r="AG676" s="9" t="s">
        <v>403</v>
      </c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 t="s">
        <v>98</v>
      </c>
      <c r="BH676" s="7" t="s">
        <v>98</v>
      </c>
      <c r="BI676" s="7" t="s">
        <v>98</v>
      </c>
      <c r="BJ676" s="7"/>
      <c r="BK676" s="7"/>
      <c r="BL676" s="7"/>
      <c r="BM676" s="7" t="s">
        <v>97</v>
      </c>
      <c r="BN676" s="7" t="s">
        <v>97</v>
      </c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6" t="n">
        <f aca="false">SUMIF($AH676:$CH676,35,Base!$B$5:$BB$5)*7*$Z676</f>
        <v>0</v>
      </c>
      <c r="CJ676" s="6" t="n">
        <f aca="false">SUMIF($AH676:$CH676,"PR",Base!$B$5:$BB$5)*7*$Z676</f>
        <v>525</v>
      </c>
      <c r="CK676" s="6"/>
      <c r="CL676" s="6"/>
    </row>
    <row r="677" customFormat="false" ht="13.8" hidden="false" customHeight="false" outlineLevel="0" collapsed="false">
      <c r="A677" s="7" t="s">
        <v>1890</v>
      </c>
      <c r="B677" s="7" t="s">
        <v>1891</v>
      </c>
      <c r="C677" s="7" t="s">
        <v>79</v>
      </c>
      <c r="D677" s="7" t="s">
        <v>2012</v>
      </c>
      <c r="E677" s="7" t="s">
        <v>1171</v>
      </c>
      <c r="F677" s="7" t="s">
        <v>17</v>
      </c>
      <c r="G677" s="7" t="s">
        <v>2013</v>
      </c>
      <c r="H677" s="7" t="s">
        <v>367</v>
      </c>
      <c r="I677" s="7" t="s">
        <v>84</v>
      </c>
      <c r="J677" s="7" t="s">
        <v>85</v>
      </c>
      <c r="K677" s="8" t="n">
        <v>0</v>
      </c>
      <c r="L677" s="7"/>
      <c r="M677" s="8" t="n">
        <v>0</v>
      </c>
      <c r="N677" s="7"/>
      <c r="O677" s="7" t="s">
        <v>368</v>
      </c>
      <c r="P677" s="7" t="s">
        <v>87</v>
      </c>
      <c r="Q677" s="8" t="s">
        <v>336</v>
      </c>
      <c r="R677" s="8" t="s">
        <v>336</v>
      </c>
      <c r="S677" s="8" t="s">
        <v>110</v>
      </c>
      <c r="T677" s="8" t="s">
        <v>100</v>
      </c>
      <c r="U677" s="7" t="s">
        <v>87</v>
      </c>
      <c r="V677" s="7" t="s">
        <v>92</v>
      </c>
      <c r="W677" s="7"/>
      <c r="X677" s="7"/>
      <c r="Y677" s="7" t="s">
        <v>112</v>
      </c>
      <c r="Z677" s="7" t="n">
        <v>5</v>
      </c>
      <c r="AA677" s="7"/>
      <c r="AB677" s="7"/>
      <c r="AC677" s="7"/>
      <c r="AD677" s="7"/>
      <c r="AE677" s="8"/>
      <c r="AF677" s="9" t="s">
        <v>147</v>
      </c>
      <c r="AG677" s="9" t="s">
        <v>403</v>
      </c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 t="s">
        <v>98</v>
      </c>
      <c r="BH677" s="7" t="s">
        <v>98</v>
      </c>
      <c r="BI677" s="7" t="s">
        <v>98</v>
      </c>
      <c r="BJ677" s="7"/>
      <c r="BK677" s="7"/>
      <c r="BL677" s="7"/>
      <c r="BM677" s="7" t="s">
        <v>97</v>
      </c>
      <c r="BN677" s="7" t="s">
        <v>97</v>
      </c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6" t="n">
        <f aca="false">SUMIF($AH677:$CH677,35,Base!$B$5:$BB$5)*7*$Z677</f>
        <v>0</v>
      </c>
      <c r="CJ677" s="6" t="n">
        <f aca="false">SUMIF($AH677:$CH677,"PR",Base!$B$5:$BB$5)*7*$Z677</f>
        <v>525</v>
      </c>
      <c r="CK677" s="6"/>
      <c r="CL677" s="6"/>
    </row>
    <row r="678" customFormat="false" ht="13.8" hidden="false" customHeight="false" outlineLevel="0" collapsed="false">
      <c r="A678" s="7" t="s">
        <v>1890</v>
      </c>
      <c r="B678" s="7" t="s">
        <v>1891</v>
      </c>
      <c r="C678" s="7" t="s">
        <v>1627</v>
      </c>
      <c r="D678" s="7" t="s">
        <v>2014</v>
      </c>
      <c r="E678" s="7" t="s">
        <v>2015</v>
      </c>
      <c r="F678" s="7" t="s">
        <v>17</v>
      </c>
      <c r="G678" s="7" t="s">
        <v>2016</v>
      </c>
      <c r="H678" s="7" t="s">
        <v>2017</v>
      </c>
      <c r="I678" s="7" t="s">
        <v>84</v>
      </c>
      <c r="J678" s="7" t="s">
        <v>85</v>
      </c>
      <c r="K678" s="8" t="n">
        <v>0</v>
      </c>
      <c r="L678" s="7"/>
      <c r="M678" s="8" t="n">
        <v>0</v>
      </c>
      <c r="N678" s="7"/>
      <c r="O678" s="7" t="s">
        <v>2018</v>
      </c>
      <c r="P678" s="7" t="s">
        <v>87</v>
      </c>
      <c r="Q678" s="8" t="s">
        <v>533</v>
      </c>
      <c r="R678" s="8" t="s">
        <v>533</v>
      </c>
      <c r="S678" s="8" t="s">
        <v>110</v>
      </c>
      <c r="T678" s="8" t="s">
        <v>100</v>
      </c>
      <c r="U678" s="7" t="s">
        <v>87</v>
      </c>
      <c r="V678" s="7" t="s">
        <v>92</v>
      </c>
      <c r="W678" s="7"/>
      <c r="X678" s="7"/>
      <c r="Y678" s="7" t="s">
        <v>125</v>
      </c>
      <c r="Z678" s="7" t="n">
        <v>5</v>
      </c>
      <c r="AA678" s="7"/>
      <c r="AB678" s="7"/>
      <c r="AC678" s="7"/>
      <c r="AD678" s="7"/>
      <c r="AE678" s="8"/>
      <c r="AF678" s="9" t="s">
        <v>356</v>
      </c>
      <c r="AG678" s="9" t="s">
        <v>2019</v>
      </c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 t="s">
        <v>97</v>
      </c>
      <c r="BN678" s="7" t="s">
        <v>97</v>
      </c>
      <c r="BO678" s="7"/>
      <c r="BP678" s="7"/>
      <c r="BQ678" s="7"/>
      <c r="BR678" s="7"/>
      <c r="BS678" s="7"/>
      <c r="BT678" s="7"/>
      <c r="BU678" s="7"/>
      <c r="BV678" s="7" t="s">
        <v>98</v>
      </c>
      <c r="BW678" s="7" t="s">
        <v>98</v>
      </c>
      <c r="BX678" s="7" t="s">
        <v>98</v>
      </c>
      <c r="BY678" s="7" t="s">
        <v>98</v>
      </c>
      <c r="BZ678" s="7" t="s">
        <v>98</v>
      </c>
      <c r="CA678" s="7" t="s">
        <v>98</v>
      </c>
      <c r="CB678" s="7" t="s">
        <v>98</v>
      </c>
      <c r="CC678" s="7" t="s">
        <v>98</v>
      </c>
      <c r="CD678" s="7"/>
      <c r="CE678" s="7"/>
      <c r="CF678" s="7"/>
      <c r="CG678" s="7"/>
      <c r="CH678" s="7"/>
      <c r="CI678" s="6" t="n">
        <f aca="false">SUMIF($AH678:$CH678,35,Base!$B$5:$BB$5)*7*$Z678</f>
        <v>0</v>
      </c>
      <c r="CJ678" s="6" t="n">
        <f aca="false">SUMIF($AH678:$CH678,"PR",Base!$B$5:$BB$5)*7*$Z678</f>
        <v>1330</v>
      </c>
      <c r="CK678" s="6"/>
      <c r="CL678" s="6"/>
    </row>
    <row r="679" customFormat="false" ht="13.8" hidden="false" customHeight="false" outlineLevel="0" collapsed="false">
      <c r="A679" s="7" t="s">
        <v>1890</v>
      </c>
      <c r="B679" s="7" t="s">
        <v>1891</v>
      </c>
      <c r="C679" s="7" t="s">
        <v>1627</v>
      </c>
      <c r="D679" s="7" t="s">
        <v>2014</v>
      </c>
      <c r="E679" s="7" t="s">
        <v>2015</v>
      </c>
      <c r="F679" s="7" t="s">
        <v>17</v>
      </c>
      <c r="G679" s="7" t="s">
        <v>2016</v>
      </c>
      <c r="H679" s="7" t="s">
        <v>2017</v>
      </c>
      <c r="I679" s="7" t="s">
        <v>84</v>
      </c>
      <c r="J679" s="7" t="s">
        <v>85</v>
      </c>
      <c r="K679" s="8" t="n">
        <v>0</v>
      </c>
      <c r="L679" s="7"/>
      <c r="M679" s="8" t="n">
        <v>0</v>
      </c>
      <c r="N679" s="7"/>
      <c r="O679" s="7" t="s">
        <v>2018</v>
      </c>
      <c r="P679" s="7" t="s">
        <v>87</v>
      </c>
      <c r="Q679" s="8" t="s">
        <v>533</v>
      </c>
      <c r="R679" s="8" t="s">
        <v>533</v>
      </c>
      <c r="S679" s="8" t="s">
        <v>110</v>
      </c>
      <c r="T679" s="8" t="s">
        <v>100</v>
      </c>
      <c r="U679" s="7" t="s">
        <v>87</v>
      </c>
      <c r="V679" s="7" t="s">
        <v>92</v>
      </c>
      <c r="W679" s="7"/>
      <c r="X679" s="7"/>
      <c r="Y679" s="7" t="s">
        <v>112</v>
      </c>
      <c r="Z679" s="7" t="n">
        <v>5</v>
      </c>
      <c r="AA679" s="7"/>
      <c r="AB679" s="7"/>
      <c r="AC679" s="7"/>
      <c r="AD679" s="7"/>
      <c r="AE679" s="8"/>
      <c r="AF679" s="9" t="s">
        <v>356</v>
      </c>
      <c r="AG679" s="9" t="s">
        <v>2019</v>
      </c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 t="s">
        <v>97</v>
      </c>
      <c r="BN679" s="7" t="s">
        <v>97</v>
      </c>
      <c r="BO679" s="7"/>
      <c r="BP679" s="7"/>
      <c r="BQ679" s="7"/>
      <c r="BR679" s="7"/>
      <c r="BS679" s="7"/>
      <c r="BT679" s="7"/>
      <c r="BU679" s="7"/>
      <c r="BV679" s="7" t="s">
        <v>98</v>
      </c>
      <c r="BW679" s="7" t="s">
        <v>98</v>
      </c>
      <c r="BX679" s="7" t="s">
        <v>98</v>
      </c>
      <c r="BY679" s="7" t="s">
        <v>98</v>
      </c>
      <c r="BZ679" s="7" t="s">
        <v>98</v>
      </c>
      <c r="CA679" s="7" t="s">
        <v>98</v>
      </c>
      <c r="CB679" s="7" t="s">
        <v>98</v>
      </c>
      <c r="CC679" s="7" t="s">
        <v>98</v>
      </c>
      <c r="CD679" s="7"/>
      <c r="CE679" s="7"/>
      <c r="CF679" s="7"/>
      <c r="CG679" s="7"/>
      <c r="CH679" s="7"/>
      <c r="CI679" s="6" t="n">
        <f aca="false">SUMIF($AH679:$CH679,35,Base!$B$5:$BB$5)*7*$Z679</f>
        <v>0</v>
      </c>
      <c r="CJ679" s="6" t="n">
        <f aca="false">SUMIF($AH679:$CH679,"PR",Base!$B$5:$BB$5)*7*$Z679</f>
        <v>1330</v>
      </c>
      <c r="CK679" s="6"/>
      <c r="CL679" s="6"/>
    </row>
    <row r="680" customFormat="false" ht="13.8" hidden="false" customHeight="false" outlineLevel="0" collapsed="false">
      <c r="A680" s="7" t="s">
        <v>1890</v>
      </c>
      <c r="B680" s="7" t="s">
        <v>1891</v>
      </c>
      <c r="C680" s="7" t="s">
        <v>376</v>
      </c>
      <c r="D680" s="7" t="s">
        <v>2020</v>
      </c>
      <c r="E680" s="7" t="s">
        <v>1166</v>
      </c>
      <c r="F680" s="7" t="s">
        <v>17</v>
      </c>
      <c r="G680" s="7" t="s">
        <v>2021</v>
      </c>
      <c r="H680" s="7" t="s">
        <v>380</v>
      </c>
      <c r="I680" s="7" t="s">
        <v>84</v>
      </c>
      <c r="J680" s="7" t="s">
        <v>85</v>
      </c>
      <c r="K680" s="8" t="n">
        <v>0</v>
      </c>
      <c r="L680" s="7"/>
      <c r="M680" s="8" t="n">
        <v>0</v>
      </c>
      <c r="N680" s="7"/>
      <c r="O680" s="7" t="s">
        <v>381</v>
      </c>
      <c r="P680" s="7" t="s">
        <v>87</v>
      </c>
      <c r="Q680" s="8" t="s">
        <v>325</v>
      </c>
      <c r="R680" s="8" t="s">
        <v>325</v>
      </c>
      <c r="S680" s="8" t="s">
        <v>110</v>
      </c>
      <c r="T680" s="8" t="s">
        <v>100</v>
      </c>
      <c r="U680" s="7" t="s">
        <v>87</v>
      </c>
      <c r="V680" s="7" t="s">
        <v>92</v>
      </c>
      <c r="W680" s="7"/>
      <c r="X680" s="7"/>
      <c r="Y680" s="7" t="s">
        <v>125</v>
      </c>
      <c r="Z680" s="7" t="n">
        <v>5</v>
      </c>
      <c r="AA680" s="7"/>
      <c r="AB680" s="7"/>
      <c r="AC680" s="7"/>
      <c r="AD680" s="7"/>
      <c r="AE680" s="8"/>
      <c r="AF680" s="9" t="s">
        <v>2022</v>
      </c>
      <c r="AG680" s="9" t="s">
        <v>403</v>
      </c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 t="s">
        <v>98</v>
      </c>
      <c r="BG680" s="7" t="s">
        <v>98</v>
      </c>
      <c r="BH680" s="7" t="s">
        <v>98</v>
      </c>
      <c r="BI680" s="7" t="s">
        <v>98</v>
      </c>
      <c r="BJ680" s="7"/>
      <c r="BK680" s="7"/>
      <c r="BL680" s="7"/>
      <c r="BM680" s="7" t="s">
        <v>97</v>
      </c>
      <c r="BN680" s="7" t="s">
        <v>97</v>
      </c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6" t="n">
        <f aca="false">SUMIF($AH680:$CH680,35,Base!$B$5:$BB$5)*7*$Z680</f>
        <v>0</v>
      </c>
      <c r="CJ680" s="6" t="n">
        <f aca="false">SUMIF($AH680:$CH680,"PR",Base!$B$5:$BB$5)*7*$Z680</f>
        <v>700</v>
      </c>
      <c r="CK680" s="6"/>
      <c r="CL680" s="6"/>
    </row>
    <row r="681" customFormat="false" ht="13.8" hidden="false" customHeight="false" outlineLevel="0" collapsed="false">
      <c r="A681" s="7" t="s">
        <v>1890</v>
      </c>
      <c r="B681" s="7" t="s">
        <v>1891</v>
      </c>
      <c r="C681" s="7" t="s">
        <v>376</v>
      </c>
      <c r="D681" s="7" t="s">
        <v>2020</v>
      </c>
      <c r="E681" s="7" t="s">
        <v>1166</v>
      </c>
      <c r="F681" s="7" t="s">
        <v>17</v>
      </c>
      <c r="G681" s="7" t="s">
        <v>2021</v>
      </c>
      <c r="H681" s="7" t="s">
        <v>380</v>
      </c>
      <c r="I681" s="7" t="s">
        <v>84</v>
      </c>
      <c r="J681" s="7" t="s">
        <v>85</v>
      </c>
      <c r="K681" s="8" t="n">
        <v>0</v>
      </c>
      <c r="L681" s="7"/>
      <c r="M681" s="8" t="n">
        <v>0</v>
      </c>
      <c r="N681" s="7"/>
      <c r="O681" s="7" t="s">
        <v>381</v>
      </c>
      <c r="P681" s="7" t="s">
        <v>87</v>
      </c>
      <c r="Q681" s="8" t="s">
        <v>325</v>
      </c>
      <c r="R681" s="8" t="s">
        <v>325</v>
      </c>
      <c r="S681" s="8" t="s">
        <v>110</v>
      </c>
      <c r="T681" s="8" t="s">
        <v>100</v>
      </c>
      <c r="U681" s="7" t="s">
        <v>87</v>
      </c>
      <c r="V681" s="7" t="s">
        <v>92</v>
      </c>
      <c r="W681" s="7"/>
      <c r="X681" s="7"/>
      <c r="Y681" s="7" t="s">
        <v>112</v>
      </c>
      <c r="Z681" s="7" t="n">
        <v>5</v>
      </c>
      <c r="AA681" s="7"/>
      <c r="AB681" s="7"/>
      <c r="AC681" s="7"/>
      <c r="AD681" s="7"/>
      <c r="AE681" s="8"/>
      <c r="AF681" s="9" t="s">
        <v>2022</v>
      </c>
      <c r="AG681" s="9" t="s">
        <v>403</v>
      </c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 t="s">
        <v>98</v>
      </c>
      <c r="BG681" s="7" t="s">
        <v>98</v>
      </c>
      <c r="BH681" s="7" t="s">
        <v>98</v>
      </c>
      <c r="BI681" s="7" t="s">
        <v>98</v>
      </c>
      <c r="BJ681" s="7"/>
      <c r="BK681" s="7"/>
      <c r="BL681" s="7"/>
      <c r="BM681" s="7" t="s">
        <v>97</v>
      </c>
      <c r="BN681" s="7" t="s">
        <v>97</v>
      </c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6" t="n">
        <f aca="false">SUMIF($AH681:$CH681,35,Base!$B$5:$BB$5)*7*$Z681</f>
        <v>0</v>
      </c>
      <c r="CJ681" s="6" t="n">
        <f aca="false">SUMIF($AH681:$CH681,"PR",Base!$B$5:$BB$5)*7*$Z681</f>
        <v>700</v>
      </c>
      <c r="CK681" s="6"/>
      <c r="CL681" s="6"/>
    </row>
    <row r="682" customFormat="false" ht="13.8" hidden="false" customHeight="false" outlineLevel="0" collapsed="false">
      <c r="A682" s="7" t="s">
        <v>1890</v>
      </c>
      <c r="B682" s="7" t="s">
        <v>1891</v>
      </c>
      <c r="C682" s="7" t="s">
        <v>79</v>
      </c>
      <c r="D682" s="7" t="s">
        <v>2023</v>
      </c>
      <c r="E682" s="7" t="s">
        <v>2024</v>
      </c>
      <c r="F682" s="7" t="s">
        <v>17</v>
      </c>
      <c r="G682" s="7" t="s">
        <v>2025</v>
      </c>
      <c r="H682" s="7" t="s">
        <v>2026</v>
      </c>
      <c r="I682" s="7" t="s">
        <v>84</v>
      </c>
      <c r="J682" s="7" t="s">
        <v>85</v>
      </c>
      <c r="K682" s="8" t="n">
        <v>0</v>
      </c>
      <c r="L682" s="7"/>
      <c r="M682" s="8" t="n">
        <v>0</v>
      </c>
      <c r="N682" s="7"/>
      <c r="O682" s="7" t="s">
        <v>361</v>
      </c>
      <c r="P682" s="7" t="s">
        <v>87</v>
      </c>
      <c r="Q682" s="8" t="s">
        <v>90</v>
      </c>
      <c r="R682" s="8" t="s">
        <v>90</v>
      </c>
      <c r="S682" s="8" t="s">
        <v>110</v>
      </c>
      <c r="T682" s="8" t="s">
        <v>100</v>
      </c>
      <c r="U682" s="7" t="s">
        <v>87</v>
      </c>
      <c r="V682" s="7" t="s">
        <v>92</v>
      </c>
      <c r="W682" s="7"/>
      <c r="X682" s="7"/>
      <c r="Y682" s="7" t="s">
        <v>125</v>
      </c>
      <c r="Z682" s="7" t="n">
        <v>5</v>
      </c>
      <c r="AA682" s="7"/>
      <c r="AB682" s="7"/>
      <c r="AC682" s="7"/>
      <c r="AD682" s="7"/>
      <c r="AE682" s="8"/>
      <c r="AF682" s="9" t="s">
        <v>973</v>
      </c>
      <c r="AG682" s="9" t="s">
        <v>403</v>
      </c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 t="s">
        <v>98</v>
      </c>
      <c r="BE682" s="7" t="s">
        <v>98</v>
      </c>
      <c r="BF682" s="7" t="s">
        <v>98</v>
      </c>
      <c r="BG682" s="7" t="s">
        <v>98</v>
      </c>
      <c r="BH682" s="7" t="s">
        <v>98</v>
      </c>
      <c r="BI682" s="7" t="s">
        <v>98</v>
      </c>
      <c r="BJ682" s="7"/>
      <c r="BK682" s="7"/>
      <c r="BL682" s="7"/>
      <c r="BM682" s="7" t="s">
        <v>97</v>
      </c>
      <c r="BN682" s="7" t="s">
        <v>97</v>
      </c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6" t="n">
        <f aca="false">SUMIF($AH682:$CH682,35,Base!$B$5:$BB$5)*7*$Z682</f>
        <v>0</v>
      </c>
      <c r="CJ682" s="6" t="n">
        <f aca="false">SUMIF($AH682:$CH682,"PR",Base!$B$5:$BB$5)*7*$Z682</f>
        <v>1015</v>
      </c>
      <c r="CK682" s="6"/>
      <c r="CL682" s="6"/>
    </row>
    <row r="683" customFormat="false" ht="13.8" hidden="false" customHeight="false" outlineLevel="0" collapsed="false">
      <c r="A683" s="7" t="s">
        <v>1890</v>
      </c>
      <c r="B683" s="7" t="s">
        <v>1891</v>
      </c>
      <c r="C683" s="7" t="s">
        <v>79</v>
      </c>
      <c r="D683" s="7" t="s">
        <v>2023</v>
      </c>
      <c r="E683" s="7" t="s">
        <v>2024</v>
      </c>
      <c r="F683" s="7" t="s">
        <v>17</v>
      </c>
      <c r="G683" s="7" t="s">
        <v>2025</v>
      </c>
      <c r="H683" s="7" t="s">
        <v>2026</v>
      </c>
      <c r="I683" s="7" t="s">
        <v>84</v>
      </c>
      <c r="J683" s="7" t="s">
        <v>85</v>
      </c>
      <c r="K683" s="8" t="n">
        <v>0</v>
      </c>
      <c r="L683" s="7"/>
      <c r="M683" s="8" t="n">
        <v>0</v>
      </c>
      <c r="N683" s="7"/>
      <c r="O683" s="7" t="s">
        <v>361</v>
      </c>
      <c r="P683" s="7" t="s">
        <v>87</v>
      </c>
      <c r="Q683" s="8" t="s">
        <v>90</v>
      </c>
      <c r="R683" s="8" t="s">
        <v>90</v>
      </c>
      <c r="S683" s="8" t="s">
        <v>110</v>
      </c>
      <c r="T683" s="8" t="s">
        <v>100</v>
      </c>
      <c r="U683" s="7" t="s">
        <v>87</v>
      </c>
      <c r="V683" s="7" t="s">
        <v>92</v>
      </c>
      <c r="W683" s="7"/>
      <c r="X683" s="7"/>
      <c r="Y683" s="7" t="s">
        <v>112</v>
      </c>
      <c r="Z683" s="7" t="n">
        <v>5</v>
      </c>
      <c r="AA683" s="7"/>
      <c r="AB683" s="7"/>
      <c r="AC683" s="7"/>
      <c r="AD683" s="7"/>
      <c r="AE683" s="8"/>
      <c r="AF683" s="9" t="s">
        <v>973</v>
      </c>
      <c r="AG683" s="9" t="s">
        <v>403</v>
      </c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 t="s">
        <v>98</v>
      </c>
      <c r="BE683" s="7" t="s">
        <v>98</v>
      </c>
      <c r="BF683" s="7" t="s">
        <v>98</v>
      </c>
      <c r="BG683" s="7" t="s">
        <v>98</v>
      </c>
      <c r="BH683" s="7" t="s">
        <v>98</v>
      </c>
      <c r="BI683" s="7" t="s">
        <v>98</v>
      </c>
      <c r="BJ683" s="7"/>
      <c r="BK683" s="7"/>
      <c r="BL683" s="7"/>
      <c r="BM683" s="7" t="s">
        <v>97</v>
      </c>
      <c r="BN683" s="7" t="s">
        <v>97</v>
      </c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6" t="n">
        <f aca="false">SUMIF($AH683:$CH683,35,Base!$B$5:$BB$5)*7*$Z683</f>
        <v>0</v>
      </c>
      <c r="CJ683" s="6" t="n">
        <f aca="false">SUMIF($AH683:$CH683,"PR",Base!$B$5:$BB$5)*7*$Z683</f>
        <v>1015</v>
      </c>
      <c r="CK683" s="6"/>
      <c r="CL683" s="6"/>
    </row>
    <row r="684" customFormat="false" ht="13.8" hidden="false" customHeight="false" outlineLevel="0" collapsed="false">
      <c r="A684" s="7" t="s">
        <v>1890</v>
      </c>
      <c r="B684" s="7" t="s">
        <v>1891</v>
      </c>
      <c r="C684" s="7" t="s">
        <v>79</v>
      </c>
      <c r="D684" s="7" t="s">
        <v>2027</v>
      </c>
      <c r="E684" s="7" t="s">
        <v>2028</v>
      </c>
      <c r="F684" s="7" t="s">
        <v>17</v>
      </c>
      <c r="G684" s="7" t="s">
        <v>2029</v>
      </c>
      <c r="H684" s="7" t="s">
        <v>373</v>
      </c>
      <c r="I684" s="7" t="s">
        <v>84</v>
      </c>
      <c r="J684" s="7" t="s">
        <v>85</v>
      </c>
      <c r="K684" s="8" t="n">
        <v>0</v>
      </c>
      <c r="L684" s="7"/>
      <c r="M684" s="8" t="n">
        <v>0</v>
      </c>
      <c r="N684" s="7"/>
      <c r="O684" s="7" t="s">
        <v>374</v>
      </c>
      <c r="P684" s="7" t="s">
        <v>87</v>
      </c>
      <c r="Q684" s="8" t="s">
        <v>336</v>
      </c>
      <c r="R684" s="8" t="s">
        <v>336</v>
      </c>
      <c r="S684" s="8" t="s">
        <v>110</v>
      </c>
      <c r="T684" s="8" t="s">
        <v>100</v>
      </c>
      <c r="U684" s="7" t="s">
        <v>87</v>
      </c>
      <c r="V684" s="7" t="s">
        <v>92</v>
      </c>
      <c r="W684" s="7"/>
      <c r="X684" s="7"/>
      <c r="Y684" s="7" t="s">
        <v>125</v>
      </c>
      <c r="Z684" s="7" t="n">
        <v>5</v>
      </c>
      <c r="AA684" s="7"/>
      <c r="AB684" s="7"/>
      <c r="AC684" s="7"/>
      <c r="AD684" s="7"/>
      <c r="AE684" s="8"/>
      <c r="AF684" s="9" t="s">
        <v>147</v>
      </c>
      <c r="AG684" s="9" t="s">
        <v>403</v>
      </c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 t="s">
        <v>98</v>
      </c>
      <c r="BH684" s="7" t="s">
        <v>98</v>
      </c>
      <c r="BI684" s="7" t="s">
        <v>98</v>
      </c>
      <c r="BJ684" s="7"/>
      <c r="BK684" s="7"/>
      <c r="BL684" s="7"/>
      <c r="BM684" s="7" t="s">
        <v>97</v>
      </c>
      <c r="BN684" s="7" t="s">
        <v>97</v>
      </c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6" t="n">
        <f aca="false">SUMIF($AH684:$CH684,35,Base!$B$5:$BB$5)*7*$Z684</f>
        <v>0</v>
      </c>
      <c r="CJ684" s="6" t="n">
        <f aca="false">SUMIF($AH684:$CH684,"PR",Base!$B$5:$BB$5)*7*$Z684</f>
        <v>525</v>
      </c>
      <c r="CK684" s="6"/>
      <c r="CL684" s="6"/>
    </row>
    <row r="685" customFormat="false" ht="13.8" hidden="false" customHeight="false" outlineLevel="0" collapsed="false">
      <c r="A685" s="7" t="s">
        <v>1890</v>
      </c>
      <c r="B685" s="7" t="s">
        <v>1891</v>
      </c>
      <c r="C685" s="7" t="s">
        <v>79</v>
      </c>
      <c r="D685" s="7" t="s">
        <v>2027</v>
      </c>
      <c r="E685" s="7" t="s">
        <v>2028</v>
      </c>
      <c r="F685" s="7" t="s">
        <v>17</v>
      </c>
      <c r="G685" s="7" t="s">
        <v>2029</v>
      </c>
      <c r="H685" s="7" t="s">
        <v>373</v>
      </c>
      <c r="I685" s="7" t="s">
        <v>84</v>
      </c>
      <c r="J685" s="7" t="s">
        <v>85</v>
      </c>
      <c r="K685" s="8" t="n">
        <v>0</v>
      </c>
      <c r="L685" s="7"/>
      <c r="M685" s="8" t="n">
        <v>0</v>
      </c>
      <c r="N685" s="7"/>
      <c r="O685" s="7" t="s">
        <v>374</v>
      </c>
      <c r="P685" s="7" t="s">
        <v>87</v>
      </c>
      <c r="Q685" s="8" t="s">
        <v>336</v>
      </c>
      <c r="R685" s="8" t="s">
        <v>336</v>
      </c>
      <c r="S685" s="8" t="s">
        <v>110</v>
      </c>
      <c r="T685" s="8" t="s">
        <v>100</v>
      </c>
      <c r="U685" s="7" t="s">
        <v>87</v>
      </c>
      <c r="V685" s="7" t="s">
        <v>92</v>
      </c>
      <c r="W685" s="7"/>
      <c r="X685" s="7"/>
      <c r="Y685" s="7" t="s">
        <v>112</v>
      </c>
      <c r="Z685" s="7" t="n">
        <v>5</v>
      </c>
      <c r="AA685" s="7"/>
      <c r="AB685" s="7"/>
      <c r="AC685" s="7"/>
      <c r="AD685" s="7"/>
      <c r="AE685" s="8"/>
      <c r="AF685" s="9" t="s">
        <v>147</v>
      </c>
      <c r="AG685" s="9" t="s">
        <v>403</v>
      </c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 t="s">
        <v>98</v>
      </c>
      <c r="BH685" s="7" t="s">
        <v>98</v>
      </c>
      <c r="BI685" s="7" t="s">
        <v>98</v>
      </c>
      <c r="BJ685" s="7"/>
      <c r="BK685" s="7"/>
      <c r="BL685" s="7"/>
      <c r="BM685" s="7" t="s">
        <v>97</v>
      </c>
      <c r="BN685" s="7" t="s">
        <v>97</v>
      </c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6" t="n">
        <f aca="false">SUMIF($AH685:$CH685,35,Base!$B$5:$BB$5)*7*$Z685</f>
        <v>0</v>
      </c>
      <c r="CJ685" s="6" t="n">
        <f aca="false">SUMIF($AH685:$CH685,"PR",Base!$B$5:$BB$5)*7*$Z685</f>
        <v>525</v>
      </c>
      <c r="CK685" s="6"/>
      <c r="CL685" s="6"/>
    </row>
    <row r="686" customFormat="false" ht="13.8" hidden="false" customHeight="false" outlineLevel="0" collapsed="false">
      <c r="A686" s="7" t="s">
        <v>1890</v>
      </c>
      <c r="B686" s="7" t="s">
        <v>1891</v>
      </c>
      <c r="C686" s="7" t="s">
        <v>376</v>
      </c>
      <c r="D686" s="7" t="s">
        <v>2030</v>
      </c>
      <c r="E686" s="7" t="s">
        <v>2031</v>
      </c>
      <c r="F686" s="7" t="s">
        <v>17</v>
      </c>
      <c r="G686" s="7" t="s">
        <v>2032</v>
      </c>
      <c r="H686" s="7" t="s">
        <v>387</v>
      </c>
      <c r="I686" s="7" t="s">
        <v>84</v>
      </c>
      <c r="J686" s="7" t="s">
        <v>85</v>
      </c>
      <c r="K686" s="8" t="n">
        <v>0</v>
      </c>
      <c r="L686" s="7"/>
      <c r="M686" s="8" t="n">
        <v>0</v>
      </c>
      <c r="N686" s="7"/>
      <c r="O686" s="7" t="s">
        <v>388</v>
      </c>
      <c r="P686" s="7" t="s">
        <v>87</v>
      </c>
      <c r="Q686" s="8" t="s">
        <v>347</v>
      </c>
      <c r="R686" s="8" t="s">
        <v>347</v>
      </c>
      <c r="S686" s="8" t="s">
        <v>110</v>
      </c>
      <c r="T686" s="8" t="s">
        <v>100</v>
      </c>
      <c r="U686" s="7" t="s">
        <v>87</v>
      </c>
      <c r="V686" s="7" t="s">
        <v>92</v>
      </c>
      <c r="W686" s="7"/>
      <c r="X686" s="7"/>
      <c r="Y686" s="7" t="s">
        <v>125</v>
      </c>
      <c r="Z686" s="7" t="n">
        <v>5</v>
      </c>
      <c r="AA686" s="7"/>
      <c r="AB686" s="7"/>
      <c r="AC686" s="7"/>
      <c r="AD686" s="7"/>
      <c r="AE686" s="8"/>
      <c r="AF686" s="9" t="s">
        <v>1035</v>
      </c>
      <c r="AG686" s="9" t="s">
        <v>814</v>
      </c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 t="s">
        <v>97</v>
      </c>
      <c r="BN686" s="7" t="s">
        <v>97</v>
      </c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 t="s">
        <v>98</v>
      </c>
      <c r="CC686" s="7" t="s">
        <v>98</v>
      </c>
      <c r="CD686" s="7" t="s">
        <v>98</v>
      </c>
      <c r="CE686" s="7" t="s">
        <v>98</v>
      </c>
      <c r="CF686" s="7" t="s">
        <v>98</v>
      </c>
      <c r="CG686" s="7"/>
      <c r="CH686" s="7"/>
      <c r="CI686" s="6" t="n">
        <f aca="false">SUMIF($AH686:$CH686,35,Base!$B$5:$BB$5)*7*$Z686</f>
        <v>0</v>
      </c>
      <c r="CJ686" s="6" t="n">
        <f aca="false">SUMIF($AH686:$CH686,"PR",Base!$B$5:$BB$5)*7*$Z686</f>
        <v>875</v>
      </c>
      <c r="CK686" s="6"/>
      <c r="CL686" s="6"/>
    </row>
    <row r="687" customFormat="false" ht="13.8" hidden="false" customHeight="false" outlineLevel="0" collapsed="false">
      <c r="A687" s="7" t="s">
        <v>1890</v>
      </c>
      <c r="B687" s="7" t="s">
        <v>1891</v>
      </c>
      <c r="C687" s="7" t="s">
        <v>376</v>
      </c>
      <c r="D687" s="7" t="s">
        <v>2030</v>
      </c>
      <c r="E687" s="7" t="s">
        <v>2031</v>
      </c>
      <c r="F687" s="7" t="s">
        <v>17</v>
      </c>
      <c r="G687" s="7" t="s">
        <v>2032</v>
      </c>
      <c r="H687" s="7" t="s">
        <v>387</v>
      </c>
      <c r="I687" s="7" t="s">
        <v>84</v>
      </c>
      <c r="J687" s="7" t="s">
        <v>85</v>
      </c>
      <c r="K687" s="8" t="n">
        <v>0</v>
      </c>
      <c r="L687" s="7"/>
      <c r="M687" s="8" t="n">
        <v>0</v>
      </c>
      <c r="N687" s="7"/>
      <c r="O687" s="7" t="s">
        <v>388</v>
      </c>
      <c r="P687" s="7" t="s">
        <v>87</v>
      </c>
      <c r="Q687" s="8" t="s">
        <v>347</v>
      </c>
      <c r="R687" s="8" t="s">
        <v>347</v>
      </c>
      <c r="S687" s="8" t="s">
        <v>110</v>
      </c>
      <c r="T687" s="8" t="s">
        <v>100</v>
      </c>
      <c r="U687" s="7" t="s">
        <v>87</v>
      </c>
      <c r="V687" s="7" t="s">
        <v>92</v>
      </c>
      <c r="W687" s="7"/>
      <c r="X687" s="7"/>
      <c r="Y687" s="7" t="s">
        <v>112</v>
      </c>
      <c r="Z687" s="7" t="n">
        <v>5</v>
      </c>
      <c r="AA687" s="7"/>
      <c r="AB687" s="7"/>
      <c r="AC687" s="7"/>
      <c r="AD687" s="7"/>
      <c r="AE687" s="8"/>
      <c r="AF687" s="9" t="s">
        <v>1035</v>
      </c>
      <c r="AG687" s="9" t="s">
        <v>814</v>
      </c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 t="s">
        <v>97</v>
      </c>
      <c r="BN687" s="7" t="s">
        <v>97</v>
      </c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 t="s">
        <v>98</v>
      </c>
      <c r="CC687" s="7" t="s">
        <v>98</v>
      </c>
      <c r="CD687" s="7" t="s">
        <v>98</v>
      </c>
      <c r="CE687" s="7" t="s">
        <v>98</v>
      </c>
      <c r="CF687" s="7" t="s">
        <v>98</v>
      </c>
      <c r="CG687" s="7"/>
      <c r="CH687" s="7"/>
      <c r="CI687" s="6" t="n">
        <f aca="false">SUMIF($AH687:$CH687,35,Base!$B$5:$BB$5)*7*$Z687</f>
        <v>0</v>
      </c>
      <c r="CJ687" s="6" t="n">
        <f aca="false">SUMIF($AH687:$CH687,"PR",Base!$B$5:$BB$5)*7*$Z687</f>
        <v>875</v>
      </c>
      <c r="CK687" s="6"/>
      <c r="CL687" s="6"/>
    </row>
    <row r="688" customFormat="false" ht="13.8" hidden="false" customHeight="false" outlineLevel="0" collapsed="false">
      <c r="A688" s="7" t="s">
        <v>1890</v>
      </c>
      <c r="B688" s="7" t="s">
        <v>1891</v>
      </c>
      <c r="C688" s="7" t="s">
        <v>376</v>
      </c>
      <c r="D688" s="7" t="s">
        <v>2033</v>
      </c>
      <c r="E688" s="7" t="s">
        <v>1159</v>
      </c>
      <c r="F688" s="7" t="s">
        <v>17</v>
      </c>
      <c r="G688" s="7" t="s">
        <v>2034</v>
      </c>
      <c r="H688" s="7" t="s">
        <v>2035</v>
      </c>
      <c r="I688" s="7" t="s">
        <v>84</v>
      </c>
      <c r="J688" s="7" t="s">
        <v>85</v>
      </c>
      <c r="K688" s="8" t="n">
        <v>0</v>
      </c>
      <c r="L688" s="7"/>
      <c r="M688" s="8" t="n">
        <v>0</v>
      </c>
      <c r="N688" s="7"/>
      <c r="O688" s="7" t="s">
        <v>2036</v>
      </c>
      <c r="P688" s="7" t="s">
        <v>87</v>
      </c>
      <c r="Q688" s="8" t="s">
        <v>325</v>
      </c>
      <c r="R688" s="8" t="s">
        <v>325</v>
      </c>
      <c r="S688" s="8" t="s">
        <v>110</v>
      </c>
      <c r="T688" s="8" t="s">
        <v>100</v>
      </c>
      <c r="U688" s="7" t="s">
        <v>87</v>
      </c>
      <c r="V688" s="7" t="s">
        <v>92</v>
      </c>
      <c r="W688" s="7"/>
      <c r="X688" s="7"/>
      <c r="Y688" s="7" t="s">
        <v>125</v>
      </c>
      <c r="Z688" s="7" t="n">
        <v>5</v>
      </c>
      <c r="AA688" s="7"/>
      <c r="AB688" s="7"/>
      <c r="AC688" s="7"/>
      <c r="AD688" s="7"/>
      <c r="AE688" s="8"/>
      <c r="AF688" s="9" t="s">
        <v>2022</v>
      </c>
      <c r="AG688" s="9" t="s">
        <v>403</v>
      </c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 t="s">
        <v>98</v>
      </c>
      <c r="BG688" s="7" t="s">
        <v>98</v>
      </c>
      <c r="BH688" s="7" t="s">
        <v>98</v>
      </c>
      <c r="BI688" s="7" t="s">
        <v>98</v>
      </c>
      <c r="BJ688" s="7"/>
      <c r="BK688" s="7"/>
      <c r="BL688" s="7"/>
      <c r="BM688" s="7" t="s">
        <v>97</v>
      </c>
      <c r="BN688" s="7" t="s">
        <v>97</v>
      </c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6" t="n">
        <f aca="false">SUMIF($AH688:$CH688,35,Base!$B$5:$BB$5)*7*$Z688</f>
        <v>0</v>
      </c>
      <c r="CJ688" s="6" t="n">
        <f aca="false">SUMIF($AH688:$CH688,"PR",Base!$B$5:$BB$5)*7*$Z688</f>
        <v>700</v>
      </c>
      <c r="CK688" s="6"/>
      <c r="CL688" s="6"/>
    </row>
    <row r="689" customFormat="false" ht="13.8" hidden="false" customHeight="false" outlineLevel="0" collapsed="false">
      <c r="A689" s="7" t="s">
        <v>1890</v>
      </c>
      <c r="B689" s="7" t="s">
        <v>1891</v>
      </c>
      <c r="C689" s="7" t="s">
        <v>376</v>
      </c>
      <c r="D689" s="7" t="s">
        <v>2033</v>
      </c>
      <c r="E689" s="7" t="s">
        <v>1159</v>
      </c>
      <c r="F689" s="7" t="s">
        <v>17</v>
      </c>
      <c r="G689" s="7" t="s">
        <v>2034</v>
      </c>
      <c r="H689" s="7" t="s">
        <v>2035</v>
      </c>
      <c r="I689" s="7" t="s">
        <v>84</v>
      </c>
      <c r="J689" s="7" t="s">
        <v>85</v>
      </c>
      <c r="K689" s="8" t="n">
        <v>0</v>
      </c>
      <c r="L689" s="7"/>
      <c r="M689" s="8" t="n">
        <v>0</v>
      </c>
      <c r="N689" s="7"/>
      <c r="O689" s="7" t="s">
        <v>2036</v>
      </c>
      <c r="P689" s="7" t="s">
        <v>87</v>
      </c>
      <c r="Q689" s="8" t="s">
        <v>325</v>
      </c>
      <c r="R689" s="8" t="s">
        <v>325</v>
      </c>
      <c r="S689" s="8" t="s">
        <v>110</v>
      </c>
      <c r="T689" s="8" t="s">
        <v>100</v>
      </c>
      <c r="U689" s="7" t="s">
        <v>87</v>
      </c>
      <c r="V689" s="7" t="s">
        <v>92</v>
      </c>
      <c r="W689" s="7"/>
      <c r="X689" s="7"/>
      <c r="Y689" s="7" t="s">
        <v>112</v>
      </c>
      <c r="Z689" s="7" t="n">
        <v>5</v>
      </c>
      <c r="AA689" s="7"/>
      <c r="AB689" s="7"/>
      <c r="AC689" s="7"/>
      <c r="AD689" s="7"/>
      <c r="AE689" s="8"/>
      <c r="AF689" s="9" t="s">
        <v>2022</v>
      </c>
      <c r="AG689" s="9" t="s">
        <v>403</v>
      </c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 t="s">
        <v>98</v>
      </c>
      <c r="BG689" s="7" t="s">
        <v>98</v>
      </c>
      <c r="BH689" s="7" t="s">
        <v>98</v>
      </c>
      <c r="BI689" s="7" t="s">
        <v>98</v>
      </c>
      <c r="BJ689" s="7"/>
      <c r="BK689" s="7"/>
      <c r="BL689" s="7"/>
      <c r="BM689" s="7" t="s">
        <v>97</v>
      </c>
      <c r="BN689" s="7" t="s">
        <v>97</v>
      </c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6" t="n">
        <f aca="false">SUMIF($AH689:$CH689,35,Base!$B$5:$BB$5)*7*$Z689</f>
        <v>0</v>
      </c>
      <c r="CJ689" s="6" t="n">
        <f aca="false">SUMIF($AH689:$CH689,"PR",Base!$B$5:$BB$5)*7*$Z689</f>
        <v>700</v>
      </c>
      <c r="CK689" s="6"/>
      <c r="CL689" s="6"/>
    </row>
    <row r="690" customFormat="false" ht="13.8" hidden="false" customHeight="false" outlineLevel="0" collapsed="false">
      <c r="A690" s="7" t="s">
        <v>1890</v>
      </c>
      <c r="B690" s="7" t="s">
        <v>1891</v>
      </c>
      <c r="C690" s="7" t="s">
        <v>319</v>
      </c>
      <c r="D690" s="7" t="s">
        <v>2037</v>
      </c>
      <c r="E690" s="7" t="s">
        <v>2038</v>
      </c>
      <c r="F690" s="7" t="s">
        <v>17</v>
      </c>
      <c r="G690" s="7" t="s">
        <v>2039</v>
      </c>
      <c r="H690" s="7" t="s">
        <v>2040</v>
      </c>
      <c r="I690" s="7" t="s">
        <v>84</v>
      </c>
      <c r="J690" s="7" t="s">
        <v>85</v>
      </c>
      <c r="K690" s="8" t="n">
        <v>0</v>
      </c>
      <c r="L690" s="7"/>
      <c r="M690" s="8" t="n">
        <v>0</v>
      </c>
      <c r="N690" s="7"/>
      <c r="O690" s="7" t="s">
        <v>2041</v>
      </c>
      <c r="P690" s="7" t="s">
        <v>87</v>
      </c>
      <c r="Q690" s="8" t="s">
        <v>820</v>
      </c>
      <c r="R690" s="8" t="s">
        <v>820</v>
      </c>
      <c r="S690" s="8" t="s">
        <v>110</v>
      </c>
      <c r="T690" s="8" t="s">
        <v>100</v>
      </c>
      <c r="U690" s="7" t="s">
        <v>87</v>
      </c>
      <c r="V690" s="7" t="s">
        <v>92</v>
      </c>
      <c r="W690" s="7"/>
      <c r="X690" s="7"/>
      <c r="Y690" s="7" t="s">
        <v>125</v>
      </c>
      <c r="Z690" s="7" t="n">
        <v>5</v>
      </c>
      <c r="AA690" s="7"/>
      <c r="AB690" s="7"/>
      <c r="AC690" s="7"/>
      <c r="AD690" s="7"/>
      <c r="AE690" s="8"/>
      <c r="AF690" s="9" t="s">
        <v>275</v>
      </c>
      <c r="AG690" s="9" t="s">
        <v>503</v>
      </c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 t="s">
        <v>97</v>
      </c>
      <c r="BN690" s="7" t="s">
        <v>97</v>
      </c>
      <c r="BO690" s="7"/>
      <c r="BP690" s="7"/>
      <c r="BQ690" s="7"/>
      <c r="BR690" s="7" t="s">
        <v>98</v>
      </c>
      <c r="BS690" s="7" t="s">
        <v>98</v>
      </c>
      <c r="BT690" s="7" t="s">
        <v>98</v>
      </c>
      <c r="BU690" s="7" t="s">
        <v>98</v>
      </c>
      <c r="BV690" s="7" t="s">
        <v>98</v>
      </c>
      <c r="BW690" s="7" t="s">
        <v>98</v>
      </c>
      <c r="BX690" s="7" t="s">
        <v>98</v>
      </c>
      <c r="BY690" s="7" t="s">
        <v>98</v>
      </c>
      <c r="BZ690" s="7" t="s">
        <v>98</v>
      </c>
      <c r="CA690" s="7" t="s">
        <v>98</v>
      </c>
      <c r="CB690" s="7" t="s">
        <v>98</v>
      </c>
      <c r="CC690" s="7"/>
      <c r="CD690" s="7"/>
      <c r="CE690" s="7"/>
      <c r="CF690" s="7"/>
      <c r="CG690" s="7"/>
      <c r="CH690" s="7"/>
      <c r="CI690" s="6" t="n">
        <f aca="false">SUMIF($AH690:$CH690,35,Base!$B$5:$BB$5)*7*$Z690</f>
        <v>0</v>
      </c>
      <c r="CJ690" s="6" t="n">
        <f aca="false">SUMIF($AH690:$CH690,"PR",Base!$B$5:$BB$5)*7*$Z690</f>
        <v>1855</v>
      </c>
      <c r="CK690" s="6"/>
      <c r="CL690" s="6"/>
    </row>
    <row r="691" customFormat="false" ht="13.8" hidden="false" customHeight="false" outlineLevel="0" collapsed="false">
      <c r="A691" s="7" t="s">
        <v>1890</v>
      </c>
      <c r="B691" s="7" t="s">
        <v>1891</v>
      </c>
      <c r="C691" s="7" t="s">
        <v>319</v>
      </c>
      <c r="D691" s="7" t="s">
        <v>2037</v>
      </c>
      <c r="E691" s="7" t="s">
        <v>2038</v>
      </c>
      <c r="F691" s="7" t="s">
        <v>17</v>
      </c>
      <c r="G691" s="7" t="s">
        <v>2039</v>
      </c>
      <c r="H691" s="7" t="s">
        <v>2040</v>
      </c>
      <c r="I691" s="7" t="s">
        <v>84</v>
      </c>
      <c r="J691" s="7" t="s">
        <v>85</v>
      </c>
      <c r="K691" s="8" t="n">
        <v>0</v>
      </c>
      <c r="L691" s="7"/>
      <c r="M691" s="8" t="n">
        <v>0</v>
      </c>
      <c r="N691" s="7"/>
      <c r="O691" s="7" t="s">
        <v>2041</v>
      </c>
      <c r="P691" s="7" t="s">
        <v>87</v>
      </c>
      <c r="Q691" s="8" t="s">
        <v>820</v>
      </c>
      <c r="R691" s="8" t="s">
        <v>820</v>
      </c>
      <c r="S691" s="8" t="s">
        <v>110</v>
      </c>
      <c r="T691" s="8" t="s">
        <v>100</v>
      </c>
      <c r="U691" s="7" t="s">
        <v>87</v>
      </c>
      <c r="V691" s="7" t="s">
        <v>92</v>
      </c>
      <c r="W691" s="7"/>
      <c r="X691" s="7"/>
      <c r="Y691" s="7" t="s">
        <v>112</v>
      </c>
      <c r="Z691" s="7" t="n">
        <v>5</v>
      </c>
      <c r="AA691" s="7"/>
      <c r="AB691" s="7"/>
      <c r="AC691" s="7"/>
      <c r="AD691" s="7"/>
      <c r="AE691" s="8"/>
      <c r="AF691" s="9" t="s">
        <v>275</v>
      </c>
      <c r="AG691" s="9" t="s">
        <v>503</v>
      </c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 t="s">
        <v>97</v>
      </c>
      <c r="BN691" s="7" t="s">
        <v>97</v>
      </c>
      <c r="BO691" s="7"/>
      <c r="BP691" s="7"/>
      <c r="BQ691" s="7"/>
      <c r="BR691" s="7" t="s">
        <v>98</v>
      </c>
      <c r="BS691" s="7" t="s">
        <v>98</v>
      </c>
      <c r="BT691" s="7" t="s">
        <v>98</v>
      </c>
      <c r="BU691" s="7" t="s">
        <v>98</v>
      </c>
      <c r="BV691" s="7" t="s">
        <v>98</v>
      </c>
      <c r="BW691" s="7" t="s">
        <v>98</v>
      </c>
      <c r="BX691" s="7" t="s">
        <v>98</v>
      </c>
      <c r="BY691" s="7" t="s">
        <v>98</v>
      </c>
      <c r="BZ691" s="7" t="s">
        <v>98</v>
      </c>
      <c r="CA691" s="7" t="s">
        <v>98</v>
      </c>
      <c r="CB691" s="7" t="s">
        <v>98</v>
      </c>
      <c r="CC691" s="7"/>
      <c r="CD691" s="7"/>
      <c r="CE691" s="7"/>
      <c r="CF691" s="7"/>
      <c r="CG691" s="7"/>
      <c r="CH691" s="7"/>
      <c r="CI691" s="6" t="n">
        <f aca="false">SUMIF($AH691:$CH691,35,Base!$B$5:$BB$5)*7*$Z691</f>
        <v>0</v>
      </c>
      <c r="CJ691" s="6" t="n">
        <f aca="false">SUMIF($AH691:$CH691,"PR",Base!$B$5:$BB$5)*7*$Z691</f>
        <v>1855</v>
      </c>
      <c r="CK691" s="6"/>
      <c r="CL691" s="6"/>
    </row>
    <row r="692" customFormat="false" ht="13.8" hidden="false" customHeight="false" outlineLevel="0" collapsed="false">
      <c r="A692" s="7" t="s">
        <v>1890</v>
      </c>
      <c r="B692" s="7" t="s">
        <v>1891</v>
      </c>
      <c r="C692" s="7" t="s">
        <v>1892</v>
      </c>
      <c r="D692" s="7" t="s">
        <v>2042</v>
      </c>
      <c r="E692" s="7" t="s">
        <v>1149</v>
      </c>
      <c r="F692" s="7" t="s">
        <v>17</v>
      </c>
      <c r="G692" s="7" t="s">
        <v>2043</v>
      </c>
      <c r="H692" s="7" t="s">
        <v>2044</v>
      </c>
      <c r="I692" s="7" t="s">
        <v>84</v>
      </c>
      <c r="J692" s="7" t="s">
        <v>85</v>
      </c>
      <c r="K692" s="8" t="n">
        <v>0</v>
      </c>
      <c r="L692" s="7"/>
      <c r="M692" s="8" t="n">
        <v>0</v>
      </c>
      <c r="N692" s="7"/>
      <c r="O692" s="7" t="s">
        <v>2045</v>
      </c>
      <c r="P692" s="7" t="s">
        <v>87</v>
      </c>
      <c r="Q692" s="8" t="s">
        <v>90</v>
      </c>
      <c r="R692" s="8" t="s">
        <v>90</v>
      </c>
      <c r="S692" s="8" t="s">
        <v>110</v>
      </c>
      <c r="T692" s="8" t="s">
        <v>100</v>
      </c>
      <c r="U692" s="7" t="s">
        <v>87</v>
      </c>
      <c r="V692" s="7" t="s">
        <v>92</v>
      </c>
      <c r="W692" s="7"/>
      <c r="X692" s="7"/>
      <c r="Y692" s="7" t="s">
        <v>125</v>
      </c>
      <c r="Z692" s="7" t="n">
        <v>5</v>
      </c>
      <c r="AA692" s="7"/>
      <c r="AB692" s="7"/>
      <c r="AC692" s="7"/>
      <c r="AD692" s="7"/>
      <c r="AE692" s="8"/>
      <c r="AF692" s="9" t="s">
        <v>2046</v>
      </c>
      <c r="AG692" s="9" t="s">
        <v>419</v>
      </c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 t="s">
        <v>97</v>
      </c>
      <c r="BN692" s="7" t="s">
        <v>97</v>
      </c>
      <c r="BO692" s="7" t="s">
        <v>98</v>
      </c>
      <c r="BP692" s="7" t="s">
        <v>98</v>
      </c>
      <c r="BQ692" s="7" t="s">
        <v>98</v>
      </c>
      <c r="BR692" s="7" t="s">
        <v>98</v>
      </c>
      <c r="BS692" s="7" t="s">
        <v>98</v>
      </c>
      <c r="BT692" s="7" t="s">
        <v>98</v>
      </c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6" t="n">
        <f aca="false">SUMIF($AH692:$CH692,35,Base!$B$5:$BB$5)*7*$Z692</f>
        <v>0</v>
      </c>
      <c r="CJ692" s="6" t="n">
        <f aca="false">SUMIF($AH692:$CH692,"PR",Base!$B$5:$BB$5)*7*$Z692</f>
        <v>1050</v>
      </c>
      <c r="CK692" s="6"/>
      <c r="CL692" s="6"/>
    </row>
    <row r="693" customFormat="false" ht="13.8" hidden="false" customHeight="false" outlineLevel="0" collapsed="false">
      <c r="A693" s="7" t="s">
        <v>1890</v>
      </c>
      <c r="B693" s="7" t="s">
        <v>1891</v>
      </c>
      <c r="C693" s="7" t="s">
        <v>1892</v>
      </c>
      <c r="D693" s="7" t="s">
        <v>2042</v>
      </c>
      <c r="E693" s="7" t="s">
        <v>1149</v>
      </c>
      <c r="F693" s="7" t="s">
        <v>17</v>
      </c>
      <c r="G693" s="7" t="s">
        <v>2043</v>
      </c>
      <c r="H693" s="7" t="s">
        <v>2044</v>
      </c>
      <c r="I693" s="7" t="s">
        <v>84</v>
      </c>
      <c r="J693" s="7" t="s">
        <v>85</v>
      </c>
      <c r="K693" s="8" t="n">
        <v>0</v>
      </c>
      <c r="L693" s="7"/>
      <c r="M693" s="8" t="n">
        <v>0</v>
      </c>
      <c r="N693" s="7"/>
      <c r="O693" s="7" t="s">
        <v>2045</v>
      </c>
      <c r="P693" s="7" t="s">
        <v>87</v>
      </c>
      <c r="Q693" s="8" t="s">
        <v>90</v>
      </c>
      <c r="R693" s="8" t="s">
        <v>90</v>
      </c>
      <c r="S693" s="8" t="s">
        <v>110</v>
      </c>
      <c r="T693" s="8" t="s">
        <v>100</v>
      </c>
      <c r="U693" s="7" t="s">
        <v>87</v>
      </c>
      <c r="V693" s="7" t="s">
        <v>92</v>
      </c>
      <c r="W693" s="7"/>
      <c r="X693" s="7"/>
      <c r="Y693" s="7" t="s">
        <v>112</v>
      </c>
      <c r="Z693" s="7" t="n">
        <v>5</v>
      </c>
      <c r="AA693" s="7"/>
      <c r="AB693" s="7"/>
      <c r="AC693" s="7"/>
      <c r="AD693" s="7"/>
      <c r="AE693" s="8"/>
      <c r="AF693" s="9" t="s">
        <v>2046</v>
      </c>
      <c r="AG693" s="9" t="s">
        <v>419</v>
      </c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 t="s">
        <v>97</v>
      </c>
      <c r="BN693" s="7" t="s">
        <v>97</v>
      </c>
      <c r="BO693" s="7" t="s">
        <v>98</v>
      </c>
      <c r="BP693" s="7" t="s">
        <v>98</v>
      </c>
      <c r="BQ693" s="7" t="s">
        <v>98</v>
      </c>
      <c r="BR693" s="7" t="s">
        <v>98</v>
      </c>
      <c r="BS693" s="7" t="s">
        <v>98</v>
      </c>
      <c r="BT693" s="7" t="s">
        <v>98</v>
      </c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6" t="n">
        <f aca="false">SUMIF($AH693:$CH693,35,Base!$B$5:$BB$5)*7*$Z693</f>
        <v>0</v>
      </c>
      <c r="CJ693" s="6" t="n">
        <f aca="false">SUMIF($AH693:$CH693,"PR",Base!$B$5:$BB$5)*7*$Z693</f>
        <v>1050</v>
      </c>
      <c r="CK693" s="6"/>
      <c r="CL693" s="6"/>
    </row>
    <row r="694" customFormat="false" ht="13.8" hidden="false" customHeight="false" outlineLevel="0" collapsed="false">
      <c r="A694" s="7" t="s">
        <v>1890</v>
      </c>
      <c r="B694" s="7" t="s">
        <v>1891</v>
      </c>
      <c r="C694" s="7" t="s">
        <v>118</v>
      </c>
      <c r="D694" s="7" t="s">
        <v>2047</v>
      </c>
      <c r="E694" s="7" t="s">
        <v>1706</v>
      </c>
      <c r="F694" s="7" t="s">
        <v>17</v>
      </c>
      <c r="G694" s="7" t="s">
        <v>1120</v>
      </c>
      <c r="H694" s="7" t="s">
        <v>1113</v>
      </c>
      <c r="I694" s="7" t="s">
        <v>84</v>
      </c>
      <c r="J694" s="7" t="s">
        <v>85</v>
      </c>
      <c r="K694" s="8" t="n">
        <v>0</v>
      </c>
      <c r="L694" s="7"/>
      <c r="M694" s="8" t="n">
        <v>0</v>
      </c>
      <c r="N694" s="7"/>
      <c r="O694" s="7" t="s">
        <v>1114</v>
      </c>
      <c r="P694" s="7" t="s">
        <v>87</v>
      </c>
      <c r="Q694" s="8" t="s">
        <v>1108</v>
      </c>
      <c r="R694" s="8" t="s">
        <v>1108</v>
      </c>
      <c r="S694" s="8" t="s">
        <v>110</v>
      </c>
      <c r="T694" s="8" t="s">
        <v>100</v>
      </c>
      <c r="U694" s="7" t="s">
        <v>87</v>
      </c>
      <c r="V694" s="7" t="s">
        <v>92</v>
      </c>
      <c r="W694" s="7"/>
      <c r="X694" s="7"/>
      <c r="Y694" s="7" t="s">
        <v>125</v>
      </c>
      <c r="Z694" s="7" t="n">
        <v>5</v>
      </c>
      <c r="AA694" s="7"/>
      <c r="AB694" s="7"/>
      <c r="AC694" s="7"/>
      <c r="AD694" s="7"/>
      <c r="AE694" s="8"/>
      <c r="AF694" s="9" t="s">
        <v>342</v>
      </c>
      <c r="AG694" s="9" t="s">
        <v>1133</v>
      </c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 t="s">
        <v>97</v>
      </c>
      <c r="BN694" s="7" t="s">
        <v>97</v>
      </c>
      <c r="BO694" s="7"/>
      <c r="BP694" s="7"/>
      <c r="BQ694" s="7" t="s">
        <v>98</v>
      </c>
      <c r="BR694" s="7" t="s">
        <v>98</v>
      </c>
      <c r="BS694" s="7" t="s">
        <v>98</v>
      </c>
      <c r="BT694" s="7" t="s">
        <v>98</v>
      </c>
      <c r="BU694" s="7" t="s">
        <v>98</v>
      </c>
      <c r="BV694" s="7" t="s">
        <v>98</v>
      </c>
      <c r="BW694" s="7" t="s">
        <v>98</v>
      </c>
      <c r="BX694" s="7" t="s">
        <v>98</v>
      </c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6" t="n">
        <f aca="false">SUMIF($AH694:$CH694,35,Base!$B$5:$BB$5)*7*$Z694</f>
        <v>0</v>
      </c>
      <c r="CJ694" s="6" t="n">
        <f aca="false">SUMIF($AH694:$CH694,"PR",Base!$B$5:$BB$5)*7*$Z694</f>
        <v>1400</v>
      </c>
      <c r="CK694" s="6"/>
      <c r="CL694" s="6"/>
    </row>
    <row r="695" customFormat="false" ht="13.8" hidden="false" customHeight="false" outlineLevel="0" collapsed="false">
      <c r="A695" s="7" t="s">
        <v>1890</v>
      </c>
      <c r="B695" s="7" t="s">
        <v>1891</v>
      </c>
      <c r="C695" s="7" t="s">
        <v>118</v>
      </c>
      <c r="D695" s="7" t="s">
        <v>2047</v>
      </c>
      <c r="E695" s="7" t="s">
        <v>1706</v>
      </c>
      <c r="F695" s="7" t="s">
        <v>17</v>
      </c>
      <c r="G695" s="7" t="s">
        <v>1120</v>
      </c>
      <c r="H695" s="7" t="s">
        <v>1113</v>
      </c>
      <c r="I695" s="7" t="s">
        <v>84</v>
      </c>
      <c r="J695" s="7" t="s">
        <v>85</v>
      </c>
      <c r="K695" s="8" t="n">
        <v>0</v>
      </c>
      <c r="L695" s="7"/>
      <c r="M695" s="8" t="n">
        <v>0</v>
      </c>
      <c r="N695" s="7"/>
      <c r="O695" s="7" t="s">
        <v>1114</v>
      </c>
      <c r="P695" s="7" t="s">
        <v>87</v>
      </c>
      <c r="Q695" s="8" t="s">
        <v>1108</v>
      </c>
      <c r="R695" s="8" t="s">
        <v>1108</v>
      </c>
      <c r="S695" s="8" t="s">
        <v>110</v>
      </c>
      <c r="T695" s="8" t="s">
        <v>100</v>
      </c>
      <c r="U695" s="7" t="s">
        <v>87</v>
      </c>
      <c r="V695" s="7" t="s">
        <v>92</v>
      </c>
      <c r="W695" s="7"/>
      <c r="X695" s="7"/>
      <c r="Y695" s="7" t="s">
        <v>112</v>
      </c>
      <c r="Z695" s="7" t="n">
        <v>5</v>
      </c>
      <c r="AA695" s="7"/>
      <c r="AB695" s="7"/>
      <c r="AC695" s="7"/>
      <c r="AD695" s="7"/>
      <c r="AE695" s="8"/>
      <c r="AF695" s="9" t="s">
        <v>342</v>
      </c>
      <c r="AG695" s="9" t="s">
        <v>1133</v>
      </c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 t="s">
        <v>97</v>
      </c>
      <c r="BN695" s="7" t="s">
        <v>97</v>
      </c>
      <c r="BO695" s="7"/>
      <c r="BP695" s="7"/>
      <c r="BQ695" s="7" t="s">
        <v>98</v>
      </c>
      <c r="BR695" s="7" t="s">
        <v>98</v>
      </c>
      <c r="BS695" s="7" t="s">
        <v>98</v>
      </c>
      <c r="BT695" s="7" t="s">
        <v>98</v>
      </c>
      <c r="BU695" s="7" t="s">
        <v>98</v>
      </c>
      <c r="BV695" s="7" t="s">
        <v>98</v>
      </c>
      <c r="BW695" s="7" t="s">
        <v>98</v>
      </c>
      <c r="BX695" s="7" t="s">
        <v>98</v>
      </c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6" t="n">
        <f aca="false">SUMIF($AH695:$CH695,35,Base!$B$5:$BB$5)*7*$Z695</f>
        <v>0</v>
      </c>
      <c r="CJ695" s="6" t="n">
        <f aca="false">SUMIF($AH695:$CH695,"PR",Base!$B$5:$BB$5)*7*$Z695</f>
        <v>1400</v>
      </c>
      <c r="CK695" s="6"/>
      <c r="CL695" s="6"/>
    </row>
    <row r="696" customFormat="false" ht="13.8" hidden="false" customHeight="false" outlineLevel="0" collapsed="false">
      <c r="A696" s="7" t="s">
        <v>1890</v>
      </c>
      <c r="B696" s="7" t="s">
        <v>1891</v>
      </c>
      <c r="C696" s="7" t="s">
        <v>118</v>
      </c>
      <c r="D696" s="7" t="s">
        <v>2048</v>
      </c>
      <c r="E696" s="7" t="s">
        <v>1191</v>
      </c>
      <c r="F696" s="7" t="s">
        <v>17</v>
      </c>
      <c r="G696" s="7" t="s">
        <v>2049</v>
      </c>
      <c r="H696" s="7" t="s">
        <v>2050</v>
      </c>
      <c r="I696" s="7" t="s">
        <v>84</v>
      </c>
      <c r="J696" s="7" t="s">
        <v>85</v>
      </c>
      <c r="K696" s="8" t="n">
        <v>0</v>
      </c>
      <c r="L696" s="7"/>
      <c r="M696" s="8" t="n">
        <v>0</v>
      </c>
      <c r="N696" s="7"/>
      <c r="O696" s="7" t="s">
        <v>2051</v>
      </c>
      <c r="P696" s="7" t="s">
        <v>87</v>
      </c>
      <c r="Q696" s="8" t="s">
        <v>2052</v>
      </c>
      <c r="R696" s="8" t="s">
        <v>2052</v>
      </c>
      <c r="S696" s="8" t="s">
        <v>110</v>
      </c>
      <c r="T696" s="8" t="s">
        <v>100</v>
      </c>
      <c r="U696" s="7" t="s">
        <v>87</v>
      </c>
      <c r="V696" s="7" t="s">
        <v>92</v>
      </c>
      <c r="W696" s="7"/>
      <c r="X696" s="7"/>
      <c r="Y696" s="7" t="s">
        <v>125</v>
      </c>
      <c r="Z696" s="7" t="n">
        <v>5</v>
      </c>
      <c r="AA696" s="7"/>
      <c r="AB696" s="7"/>
      <c r="AC696" s="7"/>
      <c r="AD696" s="7"/>
      <c r="AE696" s="8"/>
      <c r="AF696" s="9" t="s">
        <v>2046</v>
      </c>
      <c r="AG696" s="9" t="s">
        <v>375</v>
      </c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 t="s">
        <v>97</v>
      </c>
      <c r="BN696" s="7" t="s">
        <v>97</v>
      </c>
      <c r="BO696" s="7" t="s">
        <v>98</v>
      </c>
      <c r="BP696" s="7" t="s">
        <v>98</v>
      </c>
      <c r="BQ696" s="7" t="s">
        <v>98</v>
      </c>
      <c r="BR696" s="7" t="s">
        <v>98</v>
      </c>
      <c r="BS696" s="7" t="s">
        <v>98</v>
      </c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6" t="n">
        <f aca="false">SUMIF($AH696:$CH696,35,Base!$B$5:$BB$5)*7*$Z696</f>
        <v>0</v>
      </c>
      <c r="CJ696" s="6" t="n">
        <f aca="false">SUMIF($AH696:$CH696,"PR",Base!$B$5:$BB$5)*7*$Z696</f>
        <v>875</v>
      </c>
      <c r="CK696" s="6"/>
      <c r="CL696" s="6"/>
    </row>
    <row r="697" customFormat="false" ht="13.8" hidden="false" customHeight="false" outlineLevel="0" collapsed="false">
      <c r="A697" s="7" t="s">
        <v>1890</v>
      </c>
      <c r="B697" s="7" t="s">
        <v>1891</v>
      </c>
      <c r="C697" s="7" t="s">
        <v>118</v>
      </c>
      <c r="D697" s="7" t="s">
        <v>2048</v>
      </c>
      <c r="E697" s="7" t="s">
        <v>1191</v>
      </c>
      <c r="F697" s="7" t="s">
        <v>17</v>
      </c>
      <c r="G697" s="7" t="s">
        <v>2049</v>
      </c>
      <c r="H697" s="7" t="s">
        <v>2050</v>
      </c>
      <c r="I697" s="7" t="s">
        <v>84</v>
      </c>
      <c r="J697" s="7" t="s">
        <v>85</v>
      </c>
      <c r="K697" s="8" t="n">
        <v>0</v>
      </c>
      <c r="L697" s="7"/>
      <c r="M697" s="8" t="n">
        <v>0</v>
      </c>
      <c r="N697" s="7"/>
      <c r="O697" s="7" t="s">
        <v>2051</v>
      </c>
      <c r="P697" s="7" t="s">
        <v>87</v>
      </c>
      <c r="Q697" s="8" t="s">
        <v>2052</v>
      </c>
      <c r="R697" s="8" t="s">
        <v>2052</v>
      </c>
      <c r="S697" s="8" t="s">
        <v>110</v>
      </c>
      <c r="T697" s="8" t="s">
        <v>100</v>
      </c>
      <c r="U697" s="7" t="s">
        <v>87</v>
      </c>
      <c r="V697" s="7" t="s">
        <v>92</v>
      </c>
      <c r="W697" s="7"/>
      <c r="X697" s="7"/>
      <c r="Y697" s="7" t="s">
        <v>112</v>
      </c>
      <c r="Z697" s="7" t="n">
        <v>5</v>
      </c>
      <c r="AA697" s="7"/>
      <c r="AB697" s="7"/>
      <c r="AC697" s="7"/>
      <c r="AD697" s="7"/>
      <c r="AE697" s="8"/>
      <c r="AF697" s="9" t="s">
        <v>2046</v>
      </c>
      <c r="AG697" s="9" t="s">
        <v>375</v>
      </c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 t="s">
        <v>97</v>
      </c>
      <c r="BN697" s="7" t="s">
        <v>97</v>
      </c>
      <c r="BO697" s="7" t="s">
        <v>98</v>
      </c>
      <c r="BP697" s="7" t="s">
        <v>98</v>
      </c>
      <c r="BQ697" s="7" t="s">
        <v>98</v>
      </c>
      <c r="BR697" s="7" t="s">
        <v>98</v>
      </c>
      <c r="BS697" s="7" t="s">
        <v>98</v>
      </c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6" t="n">
        <f aca="false">SUMIF($AH697:$CH697,35,Base!$B$5:$BB$5)*7*$Z697</f>
        <v>0</v>
      </c>
      <c r="CJ697" s="6" t="n">
        <f aca="false">SUMIF($AH697:$CH697,"PR",Base!$B$5:$BB$5)*7*$Z697</f>
        <v>875</v>
      </c>
      <c r="CK697" s="6"/>
      <c r="CL697" s="6"/>
    </row>
    <row r="698" customFormat="false" ht="13.8" hidden="false" customHeight="false" outlineLevel="0" collapsed="false">
      <c r="A698" s="7" t="s">
        <v>1890</v>
      </c>
      <c r="B698" s="7" t="s">
        <v>1891</v>
      </c>
      <c r="C698" s="7" t="s">
        <v>236</v>
      </c>
      <c r="D698" s="7" t="s">
        <v>2053</v>
      </c>
      <c r="E698" s="7" t="s">
        <v>2054</v>
      </c>
      <c r="F698" s="7" t="s">
        <v>17</v>
      </c>
      <c r="G698" s="7" t="s">
        <v>2055</v>
      </c>
      <c r="H698" s="7" t="s">
        <v>2056</v>
      </c>
      <c r="I698" s="7" t="s">
        <v>84</v>
      </c>
      <c r="J698" s="7" t="s">
        <v>85</v>
      </c>
      <c r="K698" s="8" t="n">
        <v>0</v>
      </c>
      <c r="L698" s="7"/>
      <c r="M698" s="8" t="n">
        <v>0</v>
      </c>
      <c r="N698" s="7"/>
      <c r="O698" s="7" t="s">
        <v>2057</v>
      </c>
      <c r="P698" s="7" t="s">
        <v>94</v>
      </c>
      <c r="Q698" s="8" t="s">
        <v>533</v>
      </c>
      <c r="R698" s="8" t="s">
        <v>533</v>
      </c>
      <c r="S698" s="8" t="s">
        <v>110</v>
      </c>
      <c r="T698" s="8" t="s">
        <v>100</v>
      </c>
      <c r="U698" s="7" t="s">
        <v>87</v>
      </c>
      <c r="V698" s="7" t="s">
        <v>92</v>
      </c>
      <c r="W698" s="7"/>
      <c r="X698" s="7"/>
      <c r="Y698" s="7" t="s">
        <v>125</v>
      </c>
      <c r="Z698" s="7" t="n">
        <v>5</v>
      </c>
      <c r="AA698" s="7"/>
      <c r="AB698" s="7"/>
      <c r="AC698" s="7"/>
      <c r="AD698" s="7"/>
      <c r="AE698" s="8"/>
      <c r="AF698" s="9" t="s">
        <v>275</v>
      </c>
      <c r="AG698" s="9" t="s">
        <v>1133</v>
      </c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 t="s">
        <v>97</v>
      </c>
      <c r="BN698" s="7" t="s">
        <v>97</v>
      </c>
      <c r="BO698" s="7"/>
      <c r="BP698" s="7"/>
      <c r="BQ698" s="7"/>
      <c r="BR698" s="7" t="s">
        <v>98</v>
      </c>
      <c r="BS698" s="7" t="s">
        <v>98</v>
      </c>
      <c r="BT698" s="7" t="s">
        <v>98</v>
      </c>
      <c r="BU698" s="7" t="s">
        <v>98</v>
      </c>
      <c r="BV698" s="7" t="s">
        <v>98</v>
      </c>
      <c r="BW698" s="7" t="s">
        <v>98</v>
      </c>
      <c r="BX698" s="7" t="s">
        <v>98</v>
      </c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6" t="n">
        <f aca="false">SUMIF($AH698:$CH698,35,Base!$B$5:$BB$5)*7*$Z698</f>
        <v>0</v>
      </c>
      <c r="CJ698" s="6" t="n">
        <f aca="false">SUMIF($AH698:$CH698,"PR",Base!$B$5:$BB$5)*7*$Z698</f>
        <v>1225</v>
      </c>
      <c r="CK698" s="6"/>
      <c r="CL698" s="6"/>
    </row>
    <row r="699" customFormat="false" ht="13.8" hidden="false" customHeight="false" outlineLevel="0" collapsed="false">
      <c r="A699" s="7" t="s">
        <v>1890</v>
      </c>
      <c r="B699" s="7" t="s">
        <v>1891</v>
      </c>
      <c r="C699" s="7" t="s">
        <v>236</v>
      </c>
      <c r="D699" s="7" t="s">
        <v>2053</v>
      </c>
      <c r="E699" s="7" t="s">
        <v>2054</v>
      </c>
      <c r="F699" s="7" t="s">
        <v>17</v>
      </c>
      <c r="G699" s="7" t="s">
        <v>2055</v>
      </c>
      <c r="H699" s="7" t="s">
        <v>2056</v>
      </c>
      <c r="I699" s="7" t="s">
        <v>84</v>
      </c>
      <c r="J699" s="7" t="s">
        <v>85</v>
      </c>
      <c r="K699" s="8" t="n">
        <v>0</v>
      </c>
      <c r="L699" s="7"/>
      <c r="M699" s="8" t="n">
        <v>0</v>
      </c>
      <c r="N699" s="7"/>
      <c r="O699" s="7" t="s">
        <v>2057</v>
      </c>
      <c r="P699" s="7" t="s">
        <v>94</v>
      </c>
      <c r="Q699" s="8" t="s">
        <v>533</v>
      </c>
      <c r="R699" s="8" t="s">
        <v>533</v>
      </c>
      <c r="S699" s="8" t="s">
        <v>110</v>
      </c>
      <c r="T699" s="8" t="s">
        <v>100</v>
      </c>
      <c r="U699" s="7" t="s">
        <v>87</v>
      </c>
      <c r="V699" s="7" t="s">
        <v>92</v>
      </c>
      <c r="W699" s="7"/>
      <c r="X699" s="7"/>
      <c r="Y699" s="7" t="s">
        <v>112</v>
      </c>
      <c r="Z699" s="7" t="n">
        <v>5</v>
      </c>
      <c r="AA699" s="7"/>
      <c r="AB699" s="7"/>
      <c r="AC699" s="7"/>
      <c r="AD699" s="7"/>
      <c r="AE699" s="8"/>
      <c r="AF699" s="9" t="s">
        <v>275</v>
      </c>
      <c r="AG699" s="9" t="s">
        <v>1133</v>
      </c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 t="s">
        <v>97</v>
      </c>
      <c r="BN699" s="7" t="s">
        <v>97</v>
      </c>
      <c r="BO699" s="7"/>
      <c r="BP699" s="7"/>
      <c r="BQ699" s="7"/>
      <c r="BR699" s="7" t="s">
        <v>98</v>
      </c>
      <c r="BS699" s="7" t="s">
        <v>98</v>
      </c>
      <c r="BT699" s="7" t="s">
        <v>98</v>
      </c>
      <c r="BU699" s="7" t="s">
        <v>98</v>
      </c>
      <c r="BV699" s="7" t="s">
        <v>98</v>
      </c>
      <c r="BW699" s="7" t="s">
        <v>98</v>
      </c>
      <c r="BX699" s="7" t="s">
        <v>98</v>
      </c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6" t="n">
        <f aca="false">SUMIF($AH699:$CH699,35,Base!$B$5:$BB$5)*7*$Z699</f>
        <v>0</v>
      </c>
      <c r="CJ699" s="6" t="n">
        <f aca="false">SUMIF($AH699:$CH699,"PR",Base!$B$5:$BB$5)*7*$Z699</f>
        <v>1225</v>
      </c>
      <c r="CK699" s="6"/>
      <c r="CL699" s="6"/>
    </row>
    <row r="700" customFormat="false" ht="13.8" hidden="false" customHeight="false" outlineLevel="0" collapsed="false">
      <c r="A700" s="7" t="s">
        <v>1890</v>
      </c>
      <c r="B700" s="7" t="s">
        <v>1891</v>
      </c>
      <c r="C700" s="7" t="s">
        <v>236</v>
      </c>
      <c r="D700" s="7" t="s">
        <v>2058</v>
      </c>
      <c r="E700" s="7" t="s">
        <v>1142</v>
      </c>
      <c r="F700" s="7" t="s">
        <v>17</v>
      </c>
      <c r="G700" s="7" t="s">
        <v>2059</v>
      </c>
      <c r="H700" s="7" t="s">
        <v>2060</v>
      </c>
      <c r="I700" s="7" t="s">
        <v>84</v>
      </c>
      <c r="J700" s="7" t="s">
        <v>85</v>
      </c>
      <c r="K700" s="8" t="n">
        <v>0</v>
      </c>
      <c r="L700" s="7"/>
      <c r="M700" s="8" t="n">
        <v>0</v>
      </c>
      <c r="N700" s="7"/>
      <c r="O700" s="7" t="s">
        <v>2061</v>
      </c>
      <c r="P700" s="7" t="s">
        <v>94</v>
      </c>
      <c r="Q700" s="8" t="s">
        <v>533</v>
      </c>
      <c r="R700" s="8" t="s">
        <v>533</v>
      </c>
      <c r="S700" s="8" t="s">
        <v>110</v>
      </c>
      <c r="T700" s="8" t="s">
        <v>100</v>
      </c>
      <c r="U700" s="7" t="s">
        <v>87</v>
      </c>
      <c r="V700" s="7" t="s">
        <v>92</v>
      </c>
      <c r="W700" s="7"/>
      <c r="X700" s="7"/>
      <c r="Y700" s="7" t="s">
        <v>125</v>
      </c>
      <c r="Z700" s="7" t="n">
        <v>5</v>
      </c>
      <c r="AA700" s="7"/>
      <c r="AB700" s="7"/>
      <c r="AC700" s="7"/>
      <c r="AD700" s="7"/>
      <c r="AE700" s="8"/>
      <c r="AF700" s="9" t="s">
        <v>275</v>
      </c>
      <c r="AG700" s="9" t="s">
        <v>1133</v>
      </c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 t="s">
        <v>97</v>
      </c>
      <c r="BN700" s="7" t="s">
        <v>97</v>
      </c>
      <c r="BO700" s="7"/>
      <c r="BP700" s="7"/>
      <c r="BQ700" s="7"/>
      <c r="BR700" s="7" t="s">
        <v>98</v>
      </c>
      <c r="BS700" s="7" t="s">
        <v>98</v>
      </c>
      <c r="BT700" s="7" t="s">
        <v>98</v>
      </c>
      <c r="BU700" s="7" t="s">
        <v>98</v>
      </c>
      <c r="BV700" s="7" t="s">
        <v>98</v>
      </c>
      <c r="BW700" s="7" t="s">
        <v>98</v>
      </c>
      <c r="BX700" s="7" t="s">
        <v>98</v>
      </c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6" t="n">
        <f aca="false">SUMIF($AH700:$CH700,35,Base!$B$5:$BB$5)*7*$Z700</f>
        <v>0</v>
      </c>
      <c r="CJ700" s="6" t="n">
        <f aca="false">SUMIF($AH700:$CH700,"PR",Base!$B$5:$BB$5)*7*$Z700</f>
        <v>1225</v>
      </c>
      <c r="CK700" s="6"/>
      <c r="CL700" s="6"/>
    </row>
    <row r="701" customFormat="false" ht="13.8" hidden="false" customHeight="false" outlineLevel="0" collapsed="false">
      <c r="A701" s="7" t="s">
        <v>1890</v>
      </c>
      <c r="B701" s="7" t="s">
        <v>1891</v>
      </c>
      <c r="C701" s="7" t="s">
        <v>236</v>
      </c>
      <c r="D701" s="7" t="s">
        <v>2058</v>
      </c>
      <c r="E701" s="7" t="s">
        <v>1142</v>
      </c>
      <c r="F701" s="7" t="s">
        <v>17</v>
      </c>
      <c r="G701" s="7" t="s">
        <v>2059</v>
      </c>
      <c r="H701" s="7" t="s">
        <v>2060</v>
      </c>
      <c r="I701" s="7" t="s">
        <v>84</v>
      </c>
      <c r="J701" s="7" t="s">
        <v>85</v>
      </c>
      <c r="K701" s="8" t="n">
        <v>0</v>
      </c>
      <c r="L701" s="7"/>
      <c r="M701" s="8" t="n">
        <v>0</v>
      </c>
      <c r="N701" s="7"/>
      <c r="O701" s="7" t="s">
        <v>2061</v>
      </c>
      <c r="P701" s="7" t="s">
        <v>94</v>
      </c>
      <c r="Q701" s="8" t="s">
        <v>533</v>
      </c>
      <c r="R701" s="8" t="s">
        <v>533</v>
      </c>
      <c r="S701" s="8" t="s">
        <v>110</v>
      </c>
      <c r="T701" s="8" t="s">
        <v>100</v>
      </c>
      <c r="U701" s="7" t="s">
        <v>87</v>
      </c>
      <c r="V701" s="7" t="s">
        <v>92</v>
      </c>
      <c r="W701" s="7"/>
      <c r="X701" s="7"/>
      <c r="Y701" s="7" t="s">
        <v>112</v>
      </c>
      <c r="Z701" s="7" t="n">
        <v>5</v>
      </c>
      <c r="AA701" s="7"/>
      <c r="AB701" s="7"/>
      <c r="AC701" s="7"/>
      <c r="AD701" s="7"/>
      <c r="AE701" s="8"/>
      <c r="AF701" s="9" t="s">
        <v>275</v>
      </c>
      <c r="AG701" s="9" t="s">
        <v>1133</v>
      </c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 t="s">
        <v>97</v>
      </c>
      <c r="BN701" s="7" t="s">
        <v>97</v>
      </c>
      <c r="BO701" s="7"/>
      <c r="BP701" s="7"/>
      <c r="BQ701" s="7"/>
      <c r="BR701" s="7" t="s">
        <v>98</v>
      </c>
      <c r="BS701" s="7" t="s">
        <v>98</v>
      </c>
      <c r="BT701" s="7" t="s">
        <v>98</v>
      </c>
      <c r="BU701" s="7" t="s">
        <v>98</v>
      </c>
      <c r="BV701" s="7" t="s">
        <v>98</v>
      </c>
      <c r="BW701" s="7" t="s">
        <v>98</v>
      </c>
      <c r="BX701" s="7" t="s">
        <v>98</v>
      </c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6" t="n">
        <f aca="false">SUMIF($AH701:$CH701,35,Base!$B$5:$BB$5)*7*$Z701</f>
        <v>0</v>
      </c>
      <c r="CJ701" s="6" t="n">
        <f aca="false">SUMIF($AH701:$CH701,"PR",Base!$B$5:$BB$5)*7*$Z701</f>
        <v>1225</v>
      </c>
      <c r="CK701" s="6"/>
      <c r="CL701" s="6"/>
    </row>
    <row r="702" customFormat="false" ht="13.8" hidden="false" customHeight="false" outlineLevel="0" collapsed="false">
      <c r="A702" s="7" t="s">
        <v>1890</v>
      </c>
      <c r="B702" s="7" t="s">
        <v>1891</v>
      </c>
      <c r="C702" s="7" t="s">
        <v>103</v>
      </c>
      <c r="D702" s="7" t="s">
        <v>2062</v>
      </c>
      <c r="E702" s="7" t="s">
        <v>2063</v>
      </c>
      <c r="F702" s="7" t="s">
        <v>17</v>
      </c>
      <c r="G702" s="7" t="s">
        <v>1124</v>
      </c>
      <c r="H702" s="7" t="s">
        <v>1125</v>
      </c>
      <c r="I702" s="7" t="s">
        <v>84</v>
      </c>
      <c r="J702" s="7" t="s">
        <v>85</v>
      </c>
      <c r="K702" s="8" t="n">
        <v>0</v>
      </c>
      <c r="L702" s="7"/>
      <c r="M702" s="8" t="n">
        <v>0</v>
      </c>
      <c r="N702" s="7"/>
      <c r="O702" s="7" t="s">
        <v>1126</v>
      </c>
      <c r="P702" s="7" t="s">
        <v>87</v>
      </c>
      <c r="Q702" s="8" t="s">
        <v>533</v>
      </c>
      <c r="R702" s="8" t="s">
        <v>533</v>
      </c>
      <c r="S702" s="8" t="s">
        <v>110</v>
      </c>
      <c r="T702" s="8" t="s">
        <v>100</v>
      </c>
      <c r="U702" s="7" t="s">
        <v>87</v>
      </c>
      <c r="V702" s="7" t="s">
        <v>92</v>
      </c>
      <c r="W702" s="7"/>
      <c r="X702" s="7"/>
      <c r="Y702" s="7" t="s">
        <v>125</v>
      </c>
      <c r="Z702" s="7" t="n">
        <v>5</v>
      </c>
      <c r="AA702" s="7"/>
      <c r="AB702" s="7"/>
      <c r="AC702" s="7"/>
      <c r="AD702" s="7"/>
      <c r="AE702" s="8"/>
      <c r="AF702" s="9" t="s">
        <v>275</v>
      </c>
      <c r="AG702" s="9" t="s">
        <v>1133</v>
      </c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 t="s">
        <v>97</v>
      </c>
      <c r="BN702" s="7" t="s">
        <v>97</v>
      </c>
      <c r="BO702" s="7"/>
      <c r="BP702" s="7"/>
      <c r="BQ702" s="7"/>
      <c r="BR702" s="7" t="s">
        <v>98</v>
      </c>
      <c r="BS702" s="7" t="s">
        <v>98</v>
      </c>
      <c r="BT702" s="7" t="s">
        <v>98</v>
      </c>
      <c r="BU702" s="7" t="s">
        <v>98</v>
      </c>
      <c r="BV702" s="7" t="s">
        <v>98</v>
      </c>
      <c r="BW702" s="7" t="s">
        <v>98</v>
      </c>
      <c r="BX702" s="7" t="s">
        <v>98</v>
      </c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6" t="n">
        <f aca="false">SUMIF($AH702:$CH702,35,Base!$B$5:$BB$5)*7*$Z702</f>
        <v>0</v>
      </c>
      <c r="CJ702" s="6" t="n">
        <f aca="false">SUMIF($AH702:$CH702,"PR",Base!$B$5:$BB$5)*7*$Z702</f>
        <v>1225</v>
      </c>
      <c r="CK702" s="6"/>
      <c r="CL702" s="6"/>
    </row>
    <row r="703" customFormat="false" ht="13.8" hidden="false" customHeight="false" outlineLevel="0" collapsed="false">
      <c r="A703" s="7" t="s">
        <v>1890</v>
      </c>
      <c r="B703" s="7" t="s">
        <v>1891</v>
      </c>
      <c r="C703" s="7" t="s">
        <v>103</v>
      </c>
      <c r="D703" s="7" t="s">
        <v>2062</v>
      </c>
      <c r="E703" s="7" t="s">
        <v>2063</v>
      </c>
      <c r="F703" s="7" t="s">
        <v>17</v>
      </c>
      <c r="G703" s="7" t="s">
        <v>1124</v>
      </c>
      <c r="H703" s="7" t="s">
        <v>1125</v>
      </c>
      <c r="I703" s="7" t="s">
        <v>84</v>
      </c>
      <c r="J703" s="7" t="s">
        <v>85</v>
      </c>
      <c r="K703" s="8" t="n">
        <v>0</v>
      </c>
      <c r="L703" s="7"/>
      <c r="M703" s="8" t="n">
        <v>0</v>
      </c>
      <c r="N703" s="7"/>
      <c r="O703" s="7" t="s">
        <v>1126</v>
      </c>
      <c r="P703" s="7" t="s">
        <v>87</v>
      </c>
      <c r="Q703" s="8" t="s">
        <v>533</v>
      </c>
      <c r="R703" s="8" t="s">
        <v>533</v>
      </c>
      <c r="S703" s="8" t="s">
        <v>110</v>
      </c>
      <c r="T703" s="8" t="s">
        <v>100</v>
      </c>
      <c r="U703" s="7" t="s">
        <v>87</v>
      </c>
      <c r="V703" s="7" t="s">
        <v>92</v>
      </c>
      <c r="W703" s="7"/>
      <c r="X703" s="7"/>
      <c r="Y703" s="7" t="s">
        <v>112</v>
      </c>
      <c r="Z703" s="7" t="n">
        <v>5</v>
      </c>
      <c r="AA703" s="7"/>
      <c r="AB703" s="7"/>
      <c r="AC703" s="7"/>
      <c r="AD703" s="7"/>
      <c r="AE703" s="8"/>
      <c r="AF703" s="9" t="s">
        <v>275</v>
      </c>
      <c r="AG703" s="9" t="s">
        <v>1133</v>
      </c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 t="s">
        <v>97</v>
      </c>
      <c r="BN703" s="7" t="s">
        <v>97</v>
      </c>
      <c r="BO703" s="7"/>
      <c r="BP703" s="7"/>
      <c r="BQ703" s="7"/>
      <c r="BR703" s="7" t="s">
        <v>98</v>
      </c>
      <c r="BS703" s="7" t="s">
        <v>98</v>
      </c>
      <c r="BT703" s="7" t="s">
        <v>98</v>
      </c>
      <c r="BU703" s="7" t="s">
        <v>98</v>
      </c>
      <c r="BV703" s="7" t="s">
        <v>98</v>
      </c>
      <c r="BW703" s="7" t="s">
        <v>98</v>
      </c>
      <c r="BX703" s="7" t="s">
        <v>98</v>
      </c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6" t="n">
        <f aca="false">SUMIF($AH703:$CH703,35,Base!$B$5:$BB$5)*7*$Z703</f>
        <v>0</v>
      </c>
      <c r="CJ703" s="6" t="n">
        <f aca="false">SUMIF($AH703:$CH703,"PR",Base!$B$5:$BB$5)*7*$Z703</f>
        <v>1225</v>
      </c>
      <c r="CK703" s="6"/>
      <c r="CL703" s="6"/>
    </row>
    <row r="704" customFormat="false" ht="13.8" hidden="false" customHeight="false" outlineLevel="0" collapsed="false">
      <c r="A704" s="7" t="s">
        <v>1890</v>
      </c>
      <c r="B704" s="7" t="s">
        <v>1891</v>
      </c>
      <c r="C704" s="7" t="s">
        <v>103</v>
      </c>
      <c r="D704" s="7" t="s">
        <v>2064</v>
      </c>
      <c r="E704" s="7" t="s">
        <v>1140</v>
      </c>
      <c r="F704" s="7" t="s">
        <v>17</v>
      </c>
      <c r="G704" s="7" t="s">
        <v>2065</v>
      </c>
      <c r="H704" s="7" t="s">
        <v>2066</v>
      </c>
      <c r="I704" s="7" t="s">
        <v>84</v>
      </c>
      <c r="J704" s="7" t="s">
        <v>85</v>
      </c>
      <c r="K704" s="8" t="n">
        <v>0</v>
      </c>
      <c r="L704" s="7"/>
      <c r="M704" s="8" t="n">
        <v>0</v>
      </c>
      <c r="N704" s="7"/>
      <c r="O704" s="7" t="s">
        <v>2067</v>
      </c>
      <c r="P704" s="7" t="s">
        <v>87</v>
      </c>
      <c r="Q704" s="8" t="s">
        <v>533</v>
      </c>
      <c r="R704" s="8" t="s">
        <v>533</v>
      </c>
      <c r="S704" s="8" t="s">
        <v>110</v>
      </c>
      <c r="T704" s="8" t="s">
        <v>100</v>
      </c>
      <c r="U704" s="7" t="s">
        <v>87</v>
      </c>
      <c r="V704" s="7" t="s">
        <v>92</v>
      </c>
      <c r="W704" s="7"/>
      <c r="X704" s="7"/>
      <c r="Y704" s="7" t="s">
        <v>112</v>
      </c>
      <c r="Z704" s="7" t="n">
        <v>5</v>
      </c>
      <c r="AA704" s="7"/>
      <c r="AB704" s="7"/>
      <c r="AC704" s="7"/>
      <c r="AD704" s="7"/>
      <c r="AE704" s="8"/>
      <c r="AF704" s="9" t="s">
        <v>275</v>
      </c>
      <c r="AG704" s="9" t="s">
        <v>1133</v>
      </c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 t="s">
        <v>97</v>
      </c>
      <c r="BN704" s="7" t="s">
        <v>97</v>
      </c>
      <c r="BO704" s="7"/>
      <c r="BP704" s="7"/>
      <c r="BQ704" s="7"/>
      <c r="BR704" s="7" t="s">
        <v>98</v>
      </c>
      <c r="BS704" s="7" t="s">
        <v>98</v>
      </c>
      <c r="BT704" s="7" t="s">
        <v>98</v>
      </c>
      <c r="BU704" s="7" t="s">
        <v>98</v>
      </c>
      <c r="BV704" s="7" t="s">
        <v>98</v>
      </c>
      <c r="BW704" s="7" t="s">
        <v>98</v>
      </c>
      <c r="BX704" s="7" t="s">
        <v>98</v>
      </c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6" t="n">
        <f aca="false">SUMIF($AH704:$CH704,35,Base!$B$5:$BB$5)*7*$Z704</f>
        <v>0</v>
      </c>
      <c r="CJ704" s="6" t="n">
        <f aca="false">SUMIF($AH704:$CH704,"PR",Base!$B$5:$BB$5)*7*$Z704</f>
        <v>1225</v>
      </c>
      <c r="CK704" s="6"/>
      <c r="CL704" s="6"/>
    </row>
    <row r="705" customFormat="false" ht="13.8" hidden="false" customHeight="false" outlineLevel="0" collapsed="false">
      <c r="A705" s="7" t="s">
        <v>1890</v>
      </c>
      <c r="B705" s="7" t="s">
        <v>1891</v>
      </c>
      <c r="C705" s="7" t="s">
        <v>103</v>
      </c>
      <c r="D705" s="7" t="s">
        <v>2064</v>
      </c>
      <c r="E705" s="7" t="s">
        <v>1140</v>
      </c>
      <c r="F705" s="7" t="s">
        <v>17</v>
      </c>
      <c r="G705" s="7" t="s">
        <v>2065</v>
      </c>
      <c r="H705" s="7" t="s">
        <v>2066</v>
      </c>
      <c r="I705" s="7" t="s">
        <v>84</v>
      </c>
      <c r="J705" s="7" t="s">
        <v>85</v>
      </c>
      <c r="K705" s="8" t="n">
        <v>0</v>
      </c>
      <c r="L705" s="7"/>
      <c r="M705" s="8" t="n">
        <v>0</v>
      </c>
      <c r="N705" s="7"/>
      <c r="O705" s="7" t="s">
        <v>2067</v>
      </c>
      <c r="P705" s="7" t="s">
        <v>87</v>
      </c>
      <c r="Q705" s="8" t="s">
        <v>533</v>
      </c>
      <c r="R705" s="8" t="s">
        <v>533</v>
      </c>
      <c r="S705" s="8" t="s">
        <v>110</v>
      </c>
      <c r="T705" s="8" t="s">
        <v>100</v>
      </c>
      <c r="U705" s="7" t="s">
        <v>87</v>
      </c>
      <c r="V705" s="7" t="s">
        <v>92</v>
      </c>
      <c r="W705" s="7"/>
      <c r="X705" s="7"/>
      <c r="Y705" s="7" t="s">
        <v>125</v>
      </c>
      <c r="Z705" s="7" t="n">
        <v>5</v>
      </c>
      <c r="AA705" s="7"/>
      <c r="AB705" s="7"/>
      <c r="AC705" s="7"/>
      <c r="AD705" s="7"/>
      <c r="AE705" s="8"/>
      <c r="AF705" s="9" t="s">
        <v>275</v>
      </c>
      <c r="AG705" s="9" t="s">
        <v>1133</v>
      </c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 t="s">
        <v>97</v>
      </c>
      <c r="BN705" s="7" t="s">
        <v>97</v>
      </c>
      <c r="BO705" s="7"/>
      <c r="BP705" s="7"/>
      <c r="BQ705" s="7"/>
      <c r="BR705" s="7" t="s">
        <v>98</v>
      </c>
      <c r="BS705" s="7" t="s">
        <v>98</v>
      </c>
      <c r="BT705" s="7" t="s">
        <v>98</v>
      </c>
      <c r="BU705" s="7" t="s">
        <v>98</v>
      </c>
      <c r="BV705" s="7" t="s">
        <v>98</v>
      </c>
      <c r="BW705" s="7" t="s">
        <v>98</v>
      </c>
      <c r="BX705" s="7" t="s">
        <v>98</v>
      </c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6" t="n">
        <f aca="false">SUMIF($AH705:$CH705,35,Base!$B$5:$BB$5)*7*$Z705</f>
        <v>0</v>
      </c>
      <c r="CJ705" s="6" t="n">
        <f aca="false">SUMIF($AH705:$CH705,"PR",Base!$B$5:$BB$5)*7*$Z705</f>
        <v>1225</v>
      </c>
      <c r="CK705" s="6"/>
      <c r="CL705" s="6"/>
    </row>
    <row r="706" customFormat="false" ht="13.8" hidden="false" customHeight="false" outlineLevel="0" collapsed="false">
      <c r="A706" s="7" t="s">
        <v>1890</v>
      </c>
      <c r="B706" s="7" t="s">
        <v>1891</v>
      </c>
      <c r="C706" s="7" t="s">
        <v>103</v>
      </c>
      <c r="D706" s="7" t="s">
        <v>2068</v>
      </c>
      <c r="E706" s="7" t="s">
        <v>1135</v>
      </c>
      <c r="F706" s="7" t="s">
        <v>17</v>
      </c>
      <c r="G706" s="7" t="s">
        <v>2069</v>
      </c>
      <c r="H706" s="7" t="s">
        <v>2070</v>
      </c>
      <c r="I706" s="7" t="s">
        <v>84</v>
      </c>
      <c r="J706" s="7" t="s">
        <v>85</v>
      </c>
      <c r="K706" s="8" t="n">
        <v>0</v>
      </c>
      <c r="L706" s="7"/>
      <c r="M706" s="8" t="n">
        <v>0</v>
      </c>
      <c r="N706" s="7"/>
      <c r="O706" s="7" t="s">
        <v>2071</v>
      </c>
      <c r="P706" s="7" t="s">
        <v>87</v>
      </c>
      <c r="Q706" s="8" t="s">
        <v>362</v>
      </c>
      <c r="R706" s="8" t="s">
        <v>362</v>
      </c>
      <c r="S706" s="8" t="s">
        <v>110</v>
      </c>
      <c r="T706" s="8" t="s">
        <v>100</v>
      </c>
      <c r="U706" s="7" t="s">
        <v>87</v>
      </c>
      <c r="V706" s="7" t="s">
        <v>92</v>
      </c>
      <c r="W706" s="7"/>
      <c r="X706" s="7"/>
      <c r="Y706" s="7" t="s">
        <v>125</v>
      </c>
      <c r="Z706" s="7" t="n">
        <v>5</v>
      </c>
      <c r="AA706" s="7"/>
      <c r="AB706" s="7"/>
      <c r="AC706" s="7"/>
      <c r="AD706" s="7"/>
      <c r="AE706" s="8"/>
      <c r="AF706" s="9" t="s">
        <v>192</v>
      </c>
      <c r="AG706" s="9" t="s">
        <v>1133</v>
      </c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 t="s">
        <v>97</v>
      </c>
      <c r="BN706" s="7" t="s">
        <v>97</v>
      </c>
      <c r="BO706" s="7"/>
      <c r="BP706" s="7"/>
      <c r="BQ706" s="7"/>
      <c r="BR706" s="7"/>
      <c r="BS706" s="7" t="s">
        <v>98</v>
      </c>
      <c r="BT706" s="7" t="s">
        <v>98</v>
      </c>
      <c r="BU706" s="7" t="s">
        <v>98</v>
      </c>
      <c r="BV706" s="7" t="s">
        <v>98</v>
      </c>
      <c r="BW706" s="7" t="s">
        <v>98</v>
      </c>
      <c r="BX706" s="7" t="s">
        <v>98</v>
      </c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6" t="n">
        <f aca="false">SUMIF($AH706:$CH706,35,Base!$B$5:$BB$5)*7*$Z706</f>
        <v>0</v>
      </c>
      <c r="CJ706" s="6" t="n">
        <f aca="false">SUMIF($AH706:$CH706,"PR",Base!$B$5:$BB$5)*7*$Z706</f>
        <v>1050</v>
      </c>
      <c r="CK706" s="6"/>
      <c r="CL706" s="6"/>
    </row>
    <row r="707" customFormat="false" ht="13.8" hidden="false" customHeight="false" outlineLevel="0" collapsed="false">
      <c r="A707" s="7" t="s">
        <v>1890</v>
      </c>
      <c r="B707" s="7" t="s">
        <v>1891</v>
      </c>
      <c r="C707" s="7" t="s">
        <v>103</v>
      </c>
      <c r="D707" s="7" t="s">
        <v>2068</v>
      </c>
      <c r="E707" s="7" t="s">
        <v>1135</v>
      </c>
      <c r="F707" s="7" t="s">
        <v>17</v>
      </c>
      <c r="G707" s="7" t="s">
        <v>2069</v>
      </c>
      <c r="H707" s="7" t="s">
        <v>2070</v>
      </c>
      <c r="I707" s="7" t="s">
        <v>84</v>
      </c>
      <c r="J707" s="7" t="s">
        <v>85</v>
      </c>
      <c r="K707" s="8" t="n">
        <v>0</v>
      </c>
      <c r="L707" s="7"/>
      <c r="M707" s="8" t="n">
        <v>0</v>
      </c>
      <c r="N707" s="7"/>
      <c r="O707" s="7" t="s">
        <v>2071</v>
      </c>
      <c r="P707" s="7" t="s">
        <v>87</v>
      </c>
      <c r="Q707" s="8" t="s">
        <v>362</v>
      </c>
      <c r="R707" s="8" t="s">
        <v>362</v>
      </c>
      <c r="S707" s="8" t="s">
        <v>110</v>
      </c>
      <c r="T707" s="8" t="s">
        <v>100</v>
      </c>
      <c r="U707" s="7" t="s">
        <v>87</v>
      </c>
      <c r="V707" s="7" t="s">
        <v>92</v>
      </c>
      <c r="W707" s="7"/>
      <c r="X707" s="7"/>
      <c r="Y707" s="7" t="s">
        <v>112</v>
      </c>
      <c r="Z707" s="7" t="n">
        <v>5</v>
      </c>
      <c r="AA707" s="7"/>
      <c r="AB707" s="7"/>
      <c r="AC707" s="7"/>
      <c r="AD707" s="7"/>
      <c r="AE707" s="8"/>
      <c r="AF707" s="9" t="s">
        <v>192</v>
      </c>
      <c r="AG707" s="9" t="s">
        <v>1133</v>
      </c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 t="s">
        <v>97</v>
      </c>
      <c r="BN707" s="7" t="s">
        <v>97</v>
      </c>
      <c r="BO707" s="7"/>
      <c r="BP707" s="7"/>
      <c r="BQ707" s="7"/>
      <c r="BR707" s="7"/>
      <c r="BS707" s="7" t="s">
        <v>98</v>
      </c>
      <c r="BT707" s="7" t="s">
        <v>98</v>
      </c>
      <c r="BU707" s="7" t="s">
        <v>98</v>
      </c>
      <c r="BV707" s="7" t="s">
        <v>98</v>
      </c>
      <c r="BW707" s="7" t="s">
        <v>98</v>
      </c>
      <c r="BX707" s="7" t="s">
        <v>98</v>
      </c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6" t="n">
        <f aca="false">SUMIF($AH707:$CH707,35,Base!$B$5:$BB$5)*7*$Z707</f>
        <v>0</v>
      </c>
      <c r="CJ707" s="6" t="n">
        <f aca="false">SUMIF($AH707:$CH707,"PR",Base!$B$5:$BB$5)*7*$Z707</f>
        <v>1050</v>
      </c>
      <c r="CK707" s="6"/>
      <c r="CL707" s="6"/>
    </row>
    <row r="708" customFormat="false" ht="13.8" hidden="false" customHeight="false" outlineLevel="0" collapsed="false">
      <c r="A708" s="12" t="s">
        <v>1890</v>
      </c>
      <c r="B708" s="12" t="s">
        <v>1891</v>
      </c>
      <c r="C708" s="12" t="s">
        <v>756</v>
      </c>
      <c r="D708" s="12" t="s">
        <v>2072</v>
      </c>
      <c r="E708" s="12" t="s">
        <v>1694</v>
      </c>
      <c r="F708" s="12" t="s">
        <v>17</v>
      </c>
      <c r="G708" s="12" t="s">
        <v>1241</v>
      </c>
      <c r="H708" s="12" t="s">
        <v>1242</v>
      </c>
      <c r="I708" s="12" t="s">
        <v>84</v>
      </c>
      <c r="J708" s="12" t="s">
        <v>85</v>
      </c>
      <c r="K708" s="13" t="n">
        <v>0</v>
      </c>
      <c r="L708" s="12"/>
      <c r="M708" s="13" t="n">
        <v>0</v>
      </c>
      <c r="N708" s="12"/>
      <c r="O708" s="12" t="s">
        <v>1243</v>
      </c>
      <c r="P708" s="12" t="s">
        <v>87</v>
      </c>
      <c r="Q708" s="13" t="s">
        <v>1237</v>
      </c>
      <c r="R708" s="13" t="s">
        <v>1237</v>
      </c>
      <c r="S708" s="13" t="s">
        <v>110</v>
      </c>
      <c r="T708" s="13" t="s">
        <v>532</v>
      </c>
      <c r="U708" s="12" t="s">
        <v>94</v>
      </c>
      <c r="V708" s="12" t="s">
        <v>92</v>
      </c>
      <c r="W708" s="12"/>
      <c r="X708" s="12"/>
      <c r="Y708" s="12" t="s">
        <v>101</v>
      </c>
      <c r="Z708" s="14" t="n">
        <v>0</v>
      </c>
      <c r="AA708" s="12"/>
      <c r="AB708" s="12"/>
      <c r="AC708" s="12"/>
      <c r="AD708" s="12"/>
      <c r="AE708" s="13"/>
      <c r="AF708" s="15" t="s">
        <v>1238</v>
      </c>
      <c r="AG708" s="15" t="s">
        <v>1224</v>
      </c>
      <c r="AH708" s="12" t="s">
        <v>98</v>
      </c>
      <c r="AI708" s="12" t="s">
        <v>98</v>
      </c>
      <c r="AJ708" s="12" t="s">
        <v>98</v>
      </c>
      <c r="AK708" s="12" t="s">
        <v>98</v>
      </c>
      <c r="AL708" s="12" t="s">
        <v>98</v>
      </c>
      <c r="AM708" s="12" t="s">
        <v>98</v>
      </c>
      <c r="AN708" s="12" t="s">
        <v>98</v>
      </c>
      <c r="AO708" s="12" t="s">
        <v>98</v>
      </c>
      <c r="AP708" s="12" t="s">
        <v>98</v>
      </c>
      <c r="AQ708" s="12" t="s">
        <v>98</v>
      </c>
      <c r="AR708" s="12" t="s">
        <v>98</v>
      </c>
      <c r="AS708" s="12" t="s">
        <v>98</v>
      </c>
      <c r="AT708" s="12" t="s">
        <v>98</v>
      </c>
      <c r="AU708" s="12" t="s">
        <v>98</v>
      </c>
      <c r="AV708" s="12" t="s">
        <v>98</v>
      </c>
      <c r="AW708" s="12" t="s">
        <v>98</v>
      </c>
      <c r="AX708" s="12" t="s">
        <v>98</v>
      </c>
      <c r="AY708" s="12" t="s">
        <v>98</v>
      </c>
      <c r="AZ708" s="12" t="s">
        <v>98</v>
      </c>
      <c r="BA708" s="12" t="s">
        <v>98</v>
      </c>
      <c r="BB708" s="12" t="s">
        <v>98</v>
      </c>
      <c r="BC708" s="12" t="s">
        <v>98</v>
      </c>
      <c r="BD708" s="12" t="s">
        <v>98</v>
      </c>
      <c r="BE708" s="12" t="s">
        <v>98</v>
      </c>
      <c r="BF708" s="12" t="s">
        <v>98</v>
      </c>
      <c r="BG708" s="12" t="s">
        <v>98</v>
      </c>
      <c r="BH708" s="12"/>
      <c r="BI708" s="12"/>
      <c r="BJ708" s="12"/>
      <c r="BK708" s="12"/>
      <c r="BL708" s="12"/>
      <c r="BM708" s="12" t="s">
        <v>97</v>
      </c>
      <c r="BN708" s="12" t="s">
        <v>97</v>
      </c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6" t="n">
        <f aca="false">SUMIF($AH708:$CH708,35,Base!$B$5:$BB$5)*7*$Z708</f>
        <v>0</v>
      </c>
      <c r="CJ708" s="6" t="n">
        <f aca="false">SUMIF($AH708:$CH708,"PR",Base!$B$5:$BB$5)*7*$Z708</f>
        <v>0</v>
      </c>
      <c r="CK708" s="6"/>
      <c r="CL708" s="6"/>
    </row>
    <row r="709" customFormat="false" ht="13.8" hidden="false" customHeight="false" outlineLevel="0" collapsed="false">
      <c r="A709" s="12" t="s">
        <v>1890</v>
      </c>
      <c r="B709" s="12" t="s">
        <v>1891</v>
      </c>
      <c r="C709" s="12" t="s">
        <v>756</v>
      </c>
      <c r="D709" s="12" t="s">
        <v>2073</v>
      </c>
      <c r="E709" s="12" t="s">
        <v>1119</v>
      </c>
      <c r="F709" s="12" t="s">
        <v>17</v>
      </c>
      <c r="G709" s="12" t="s">
        <v>1234</v>
      </c>
      <c r="H709" s="12" t="s">
        <v>1235</v>
      </c>
      <c r="I709" s="12" t="s">
        <v>84</v>
      </c>
      <c r="J709" s="12" t="s">
        <v>85</v>
      </c>
      <c r="K709" s="13" t="n">
        <v>0</v>
      </c>
      <c r="L709" s="12"/>
      <c r="M709" s="13" t="n">
        <v>0</v>
      </c>
      <c r="N709" s="12"/>
      <c r="O709" s="12" t="s">
        <v>1236</v>
      </c>
      <c r="P709" s="12" t="s">
        <v>87</v>
      </c>
      <c r="Q709" s="13" t="s">
        <v>1237</v>
      </c>
      <c r="R709" s="13" t="s">
        <v>1237</v>
      </c>
      <c r="S709" s="13" t="s">
        <v>110</v>
      </c>
      <c r="T709" s="13" t="s">
        <v>532</v>
      </c>
      <c r="U709" s="12" t="s">
        <v>94</v>
      </c>
      <c r="V709" s="12" t="s">
        <v>92</v>
      </c>
      <c r="W709" s="12"/>
      <c r="X709" s="12"/>
      <c r="Y709" s="12" t="s">
        <v>101</v>
      </c>
      <c r="Z709" s="14" t="n">
        <v>0</v>
      </c>
      <c r="AA709" s="12"/>
      <c r="AB709" s="12"/>
      <c r="AC709" s="12"/>
      <c r="AD709" s="12"/>
      <c r="AE709" s="13"/>
      <c r="AF709" s="15" t="s">
        <v>1238</v>
      </c>
      <c r="AG709" s="15" t="s">
        <v>1224</v>
      </c>
      <c r="AH709" s="12" t="s">
        <v>98</v>
      </c>
      <c r="AI709" s="12" t="s">
        <v>98</v>
      </c>
      <c r="AJ709" s="12" t="s">
        <v>98</v>
      </c>
      <c r="AK709" s="12" t="s">
        <v>98</v>
      </c>
      <c r="AL709" s="12" t="s">
        <v>98</v>
      </c>
      <c r="AM709" s="12" t="s">
        <v>98</v>
      </c>
      <c r="AN709" s="12" t="s">
        <v>98</v>
      </c>
      <c r="AO709" s="12" t="s">
        <v>98</v>
      </c>
      <c r="AP709" s="12" t="s">
        <v>98</v>
      </c>
      <c r="AQ709" s="12" t="s">
        <v>98</v>
      </c>
      <c r="AR709" s="12" t="s">
        <v>98</v>
      </c>
      <c r="AS709" s="12" t="s">
        <v>98</v>
      </c>
      <c r="AT709" s="12" t="s">
        <v>98</v>
      </c>
      <c r="AU709" s="12" t="s">
        <v>98</v>
      </c>
      <c r="AV709" s="12" t="s">
        <v>98</v>
      </c>
      <c r="AW709" s="12" t="s">
        <v>98</v>
      </c>
      <c r="AX709" s="12" t="s">
        <v>98</v>
      </c>
      <c r="AY709" s="12" t="s">
        <v>98</v>
      </c>
      <c r="AZ709" s="12" t="s">
        <v>98</v>
      </c>
      <c r="BA709" s="12" t="s">
        <v>98</v>
      </c>
      <c r="BB709" s="12" t="s">
        <v>98</v>
      </c>
      <c r="BC709" s="12" t="s">
        <v>98</v>
      </c>
      <c r="BD709" s="12" t="s">
        <v>98</v>
      </c>
      <c r="BE709" s="12" t="s">
        <v>98</v>
      </c>
      <c r="BF709" s="12" t="s">
        <v>98</v>
      </c>
      <c r="BG709" s="12" t="s">
        <v>98</v>
      </c>
      <c r="BH709" s="12"/>
      <c r="BI709" s="12"/>
      <c r="BJ709" s="12"/>
      <c r="BK709" s="12"/>
      <c r="BL709" s="12"/>
      <c r="BM709" s="12" t="s">
        <v>97</v>
      </c>
      <c r="BN709" s="12" t="s">
        <v>97</v>
      </c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6" t="n">
        <f aca="false">SUMIF($AH709:$CH709,35,Base!$B$5:$BB$5)*7*$Z709</f>
        <v>0</v>
      </c>
      <c r="CJ709" s="6" t="n">
        <f aca="false">SUMIF($AH709:$CH709,"PR",Base!$B$5:$BB$5)*7*$Z709</f>
        <v>0</v>
      </c>
      <c r="CK709" s="6"/>
      <c r="CL709" s="6"/>
    </row>
    <row r="710" customFormat="false" ht="13.8" hidden="false" customHeight="false" outlineLevel="0" collapsed="false">
      <c r="A710" s="7" t="s">
        <v>1890</v>
      </c>
      <c r="B710" s="7" t="s">
        <v>1891</v>
      </c>
      <c r="C710" s="7" t="s">
        <v>103</v>
      </c>
      <c r="D710" s="7" t="s">
        <v>2074</v>
      </c>
      <c r="E710" s="7" t="s">
        <v>2075</v>
      </c>
      <c r="F710" s="7" t="s">
        <v>17</v>
      </c>
      <c r="G710" s="7" t="s">
        <v>461</v>
      </c>
      <c r="H710" s="7" t="s">
        <v>462</v>
      </c>
      <c r="I710" s="7" t="s">
        <v>84</v>
      </c>
      <c r="J710" s="7" t="s">
        <v>85</v>
      </c>
      <c r="K710" s="8" t="n">
        <v>0</v>
      </c>
      <c r="L710" s="7"/>
      <c r="M710" s="8" t="n">
        <v>0</v>
      </c>
      <c r="N710" s="7" t="s">
        <v>2076</v>
      </c>
      <c r="O710" s="7" t="s">
        <v>107</v>
      </c>
      <c r="P710" s="7" t="s">
        <v>108</v>
      </c>
      <c r="Q710" s="8" t="s">
        <v>2077</v>
      </c>
      <c r="R710" s="8" t="s">
        <v>2078</v>
      </c>
      <c r="S710" s="8" t="s">
        <v>2079</v>
      </c>
      <c r="T710" s="8" t="s">
        <v>109</v>
      </c>
      <c r="U710" s="7" t="s">
        <v>87</v>
      </c>
      <c r="V710" s="7" t="s">
        <v>92</v>
      </c>
      <c r="W710" s="7"/>
      <c r="X710" s="7"/>
      <c r="Y710" s="7" t="s">
        <v>93</v>
      </c>
      <c r="Z710" s="7" t="n">
        <v>1</v>
      </c>
      <c r="AA710" s="7"/>
      <c r="AB710" s="7"/>
      <c r="AC710" s="7"/>
      <c r="AD710" s="7"/>
      <c r="AE710" s="8"/>
      <c r="AF710" s="9" t="s">
        <v>734</v>
      </c>
      <c r="AG710" s="9" t="s">
        <v>2080</v>
      </c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 t="s">
        <v>97</v>
      </c>
      <c r="BN710" s="7" t="s">
        <v>97</v>
      </c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 t="s">
        <v>98</v>
      </c>
      <c r="CB710" s="7" t="s">
        <v>98</v>
      </c>
      <c r="CC710" s="7" t="s">
        <v>98</v>
      </c>
      <c r="CD710" s="7" t="s">
        <v>98</v>
      </c>
      <c r="CE710" s="7" t="s">
        <v>98</v>
      </c>
      <c r="CF710" s="7" t="s">
        <v>98</v>
      </c>
      <c r="CG710" s="7" t="s">
        <v>98</v>
      </c>
      <c r="CH710" s="7" t="s">
        <v>98</v>
      </c>
      <c r="CI710" s="6" t="n">
        <f aca="false">SUMIF($AH710:$CH710,35,Base!$B$5:$BB$5)*7*$Z710</f>
        <v>0</v>
      </c>
      <c r="CJ710" s="6" t="n">
        <f aca="false">SUMIF($AH710:$CH710,"PR",Base!$B$5:$BB$5)*7*$Z710</f>
        <v>259</v>
      </c>
      <c r="CK710" s="6"/>
      <c r="CL710" s="6"/>
    </row>
    <row r="711" customFormat="false" ht="13.8" hidden="false" customHeight="false" outlineLevel="0" collapsed="false">
      <c r="A711" s="7" t="s">
        <v>1890</v>
      </c>
      <c r="B711" s="7" t="s">
        <v>1891</v>
      </c>
      <c r="C711" s="7" t="s">
        <v>103</v>
      </c>
      <c r="D711" s="7" t="s">
        <v>2074</v>
      </c>
      <c r="E711" s="7" t="s">
        <v>2075</v>
      </c>
      <c r="F711" s="7" t="s">
        <v>17</v>
      </c>
      <c r="G711" s="7" t="s">
        <v>461</v>
      </c>
      <c r="H711" s="7" t="s">
        <v>462</v>
      </c>
      <c r="I711" s="7" t="s">
        <v>84</v>
      </c>
      <c r="J711" s="7" t="s">
        <v>85</v>
      </c>
      <c r="K711" s="8" t="n">
        <v>0</v>
      </c>
      <c r="L711" s="7"/>
      <c r="M711" s="8" t="n">
        <v>0</v>
      </c>
      <c r="N711" s="7" t="s">
        <v>2076</v>
      </c>
      <c r="O711" s="7" t="s">
        <v>107</v>
      </c>
      <c r="P711" s="7" t="s">
        <v>108</v>
      </c>
      <c r="Q711" s="8" t="s">
        <v>2077</v>
      </c>
      <c r="R711" s="8" t="s">
        <v>2078</v>
      </c>
      <c r="S711" s="8" t="s">
        <v>2079</v>
      </c>
      <c r="T711" s="8" t="s">
        <v>109</v>
      </c>
      <c r="U711" s="7" t="s">
        <v>87</v>
      </c>
      <c r="V711" s="7" t="s">
        <v>92</v>
      </c>
      <c r="W711" s="7"/>
      <c r="X711" s="7"/>
      <c r="Y711" s="7" t="s">
        <v>101</v>
      </c>
      <c r="Z711" s="7" t="n">
        <v>2</v>
      </c>
      <c r="AA711" s="7"/>
      <c r="AB711" s="7"/>
      <c r="AC711" s="7"/>
      <c r="AD711" s="7"/>
      <c r="AE711" s="8"/>
      <c r="AF711" s="9" t="s">
        <v>734</v>
      </c>
      <c r="AG711" s="9" t="s">
        <v>2080</v>
      </c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 t="s">
        <v>97</v>
      </c>
      <c r="BN711" s="7" t="s">
        <v>97</v>
      </c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 t="s">
        <v>98</v>
      </c>
      <c r="CB711" s="7" t="s">
        <v>98</v>
      </c>
      <c r="CC711" s="7" t="s">
        <v>98</v>
      </c>
      <c r="CD711" s="7" t="s">
        <v>98</v>
      </c>
      <c r="CE711" s="7" t="s">
        <v>98</v>
      </c>
      <c r="CF711" s="7" t="s">
        <v>98</v>
      </c>
      <c r="CG711" s="7" t="s">
        <v>98</v>
      </c>
      <c r="CH711" s="7" t="s">
        <v>98</v>
      </c>
      <c r="CI711" s="6" t="n">
        <f aca="false">SUMIF($AH711:$CH711,35,Base!$B$5:$BB$5)*7*$Z711</f>
        <v>0</v>
      </c>
      <c r="CJ711" s="6" t="n">
        <f aca="false">SUMIF($AH711:$CH711,"PR",Base!$B$5:$BB$5)*7*$Z711</f>
        <v>518</v>
      </c>
      <c r="CK711" s="6"/>
      <c r="CL711" s="6"/>
    </row>
    <row r="712" customFormat="false" ht="13.8" hidden="false" customHeight="false" outlineLevel="0" collapsed="false">
      <c r="A712" s="7" t="s">
        <v>1890</v>
      </c>
      <c r="B712" s="7" t="s">
        <v>1891</v>
      </c>
      <c r="C712" s="7" t="s">
        <v>103</v>
      </c>
      <c r="D712" s="7" t="s">
        <v>2074</v>
      </c>
      <c r="E712" s="7" t="s">
        <v>2075</v>
      </c>
      <c r="F712" s="7" t="s">
        <v>17</v>
      </c>
      <c r="G712" s="7" t="s">
        <v>461</v>
      </c>
      <c r="H712" s="7" t="s">
        <v>462</v>
      </c>
      <c r="I712" s="7" t="s">
        <v>84</v>
      </c>
      <c r="J712" s="7" t="s">
        <v>85</v>
      </c>
      <c r="K712" s="8" t="n">
        <v>0</v>
      </c>
      <c r="L712" s="7"/>
      <c r="M712" s="8" t="n">
        <v>0</v>
      </c>
      <c r="N712" s="7" t="s">
        <v>2076</v>
      </c>
      <c r="O712" s="7" t="s">
        <v>107</v>
      </c>
      <c r="P712" s="7" t="s">
        <v>108</v>
      </c>
      <c r="Q712" s="8" t="s">
        <v>2077</v>
      </c>
      <c r="R712" s="8" t="s">
        <v>2078</v>
      </c>
      <c r="S712" s="8" t="s">
        <v>2079</v>
      </c>
      <c r="T712" s="8" t="s">
        <v>109</v>
      </c>
      <c r="U712" s="7" t="s">
        <v>87</v>
      </c>
      <c r="V712" s="7" t="s">
        <v>92</v>
      </c>
      <c r="W712" s="7"/>
      <c r="X712" s="7"/>
      <c r="Y712" s="7" t="s">
        <v>99</v>
      </c>
      <c r="Z712" s="7" t="n">
        <v>10</v>
      </c>
      <c r="AA712" s="7"/>
      <c r="AB712" s="7"/>
      <c r="AC712" s="7"/>
      <c r="AD712" s="7"/>
      <c r="AE712" s="8"/>
      <c r="AF712" s="9" t="s">
        <v>734</v>
      </c>
      <c r="AG712" s="9" t="s">
        <v>2080</v>
      </c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 t="s">
        <v>97</v>
      </c>
      <c r="BN712" s="7" t="s">
        <v>97</v>
      </c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 t="s">
        <v>98</v>
      </c>
      <c r="CB712" s="7" t="s">
        <v>98</v>
      </c>
      <c r="CC712" s="7" t="s">
        <v>98</v>
      </c>
      <c r="CD712" s="7" t="s">
        <v>98</v>
      </c>
      <c r="CE712" s="7" t="s">
        <v>98</v>
      </c>
      <c r="CF712" s="7" t="s">
        <v>98</v>
      </c>
      <c r="CG712" s="7" t="s">
        <v>98</v>
      </c>
      <c r="CH712" s="7" t="s">
        <v>98</v>
      </c>
      <c r="CI712" s="6" t="n">
        <f aca="false">SUMIF($AH712:$CH712,35,Base!$B$5:$BB$5)*7*$Z712</f>
        <v>0</v>
      </c>
      <c r="CJ712" s="6" t="n">
        <f aca="false">SUMIF($AH712:$CH712,"PR",Base!$B$5:$BB$5)*7*$Z712</f>
        <v>2590</v>
      </c>
      <c r="CK712" s="6"/>
      <c r="CL712" s="6"/>
    </row>
    <row r="713" customFormat="false" ht="13.8" hidden="false" customHeight="false" outlineLevel="0" collapsed="false">
      <c r="A713" s="7" t="s">
        <v>1890</v>
      </c>
      <c r="B713" s="7" t="s">
        <v>1891</v>
      </c>
      <c r="C713" s="7" t="s">
        <v>328</v>
      </c>
      <c r="D713" s="7" t="s">
        <v>2081</v>
      </c>
      <c r="E713" s="7" t="s">
        <v>1107</v>
      </c>
      <c r="F713" s="7" t="s">
        <v>17</v>
      </c>
      <c r="G713" s="7" t="s">
        <v>1358</v>
      </c>
      <c r="H713" s="7" t="s">
        <v>1955</v>
      </c>
      <c r="I713" s="7" t="s">
        <v>84</v>
      </c>
      <c r="J713" s="7" t="s">
        <v>85</v>
      </c>
      <c r="K713" s="8" t="n">
        <v>0</v>
      </c>
      <c r="L713" s="7"/>
      <c r="M713" s="8" t="n">
        <v>0</v>
      </c>
      <c r="N713" s="7" t="s">
        <v>2082</v>
      </c>
      <c r="O713" s="7" t="s">
        <v>333</v>
      </c>
      <c r="P713" s="7" t="s">
        <v>124</v>
      </c>
      <c r="Q713" s="8" t="s">
        <v>2083</v>
      </c>
      <c r="R713" s="8" t="s">
        <v>1813</v>
      </c>
      <c r="S713" s="8" t="s">
        <v>411</v>
      </c>
      <c r="T713" s="8" t="s">
        <v>91</v>
      </c>
      <c r="U713" s="7" t="s">
        <v>87</v>
      </c>
      <c r="V713" s="7" t="s">
        <v>92</v>
      </c>
      <c r="W713" s="7"/>
      <c r="X713" s="7"/>
      <c r="Y713" s="7" t="s">
        <v>101</v>
      </c>
      <c r="Z713" s="7" t="n">
        <v>2</v>
      </c>
      <c r="AA713" s="7"/>
      <c r="AB713" s="7"/>
      <c r="AC713" s="7"/>
      <c r="AD713" s="7"/>
      <c r="AE713" s="8"/>
      <c r="AF713" s="9" t="s">
        <v>701</v>
      </c>
      <c r="AG713" s="9" t="s">
        <v>2084</v>
      </c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 t="s">
        <v>98</v>
      </c>
      <c r="BL713" s="7" t="s">
        <v>98</v>
      </c>
      <c r="BM713" s="7" t="s">
        <v>97</v>
      </c>
      <c r="BN713" s="7" t="s">
        <v>97</v>
      </c>
      <c r="BO713" s="7" t="s">
        <v>98</v>
      </c>
      <c r="BP713" s="7" t="s">
        <v>98</v>
      </c>
      <c r="BQ713" s="7" t="s">
        <v>98</v>
      </c>
      <c r="BR713" s="7" t="s">
        <v>98</v>
      </c>
      <c r="BS713" s="7" t="s">
        <v>98</v>
      </c>
      <c r="BT713" s="7" t="s">
        <v>98</v>
      </c>
      <c r="BU713" s="7" t="s">
        <v>98</v>
      </c>
      <c r="BV713" s="7" t="s">
        <v>98</v>
      </c>
      <c r="BW713" s="7" t="s">
        <v>98</v>
      </c>
      <c r="BX713" s="7" t="s">
        <v>98</v>
      </c>
      <c r="BY713" s="7" t="s">
        <v>98</v>
      </c>
      <c r="BZ713" s="7" t="s">
        <v>98</v>
      </c>
      <c r="CA713" s="7" t="n">
        <v>35</v>
      </c>
      <c r="CB713" s="7" t="n">
        <v>35</v>
      </c>
      <c r="CC713" s="7" t="n">
        <v>35</v>
      </c>
      <c r="CD713" s="7" t="s">
        <v>98</v>
      </c>
      <c r="CE713" s="7" t="s">
        <v>98</v>
      </c>
      <c r="CF713" s="7" t="s">
        <v>98</v>
      </c>
      <c r="CG713" s="7" t="s">
        <v>98</v>
      </c>
      <c r="CH713" s="7" t="s">
        <v>98</v>
      </c>
      <c r="CI713" s="6" t="n">
        <f aca="false">SUMIF($AH713:$CH713,35,Base!$B$5:$BB$5)*7*$Z713</f>
        <v>196</v>
      </c>
      <c r="CJ713" s="6" t="n">
        <f aca="false">SUMIF($AH713:$CH713,"PR",Base!$B$5:$BB$5)*7*$Z713</f>
        <v>1288</v>
      </c>
      <c r="CK713" s="6"/>
      <c r="CL713" s="6"/>
    </row>
    <row r="714" customFormat="false" ht="13.8" hidden="false" customHeight="false" outlineLevel="0" collapsed="false">
      <c r="A714" s="7" t="s">
        <v>1890</v>
      </c>
      <c r="B714" s="7" t="s">
        <v>1891</v>
      </c>
      <c r="C714" s="7" t="s">
        <v>328</v>
      </c>
      <c r="D714" s="7" t="s">
        <v>2081</v>
      </c>
      <c r="E714" s="7" t="s">
        <v>1107</v>
      </c>
      <c r="F714" s="7" t="s">
        <v>17</v>
      </c>
      <c r="G714" s="7" t="s">
        <v>1358</v>
      </c>
      <c r="H714" s="7" t="s">
        <v>1955</v>
      </c>
      <c r="I714" s="7" t="s">
        <v>84</v>
      </c>
      <c r="J714" s="7" t="s">
        <v>85</v>
      </c>
      <c r="K714" s="8" t="n">
        <v>0</v>
      </c>
      <c r="L714" s="7"/>
      <c r="M714" s="8" t="n">
        <v>0</v>
      </c>
      <c r="N714" s="7" t="s">
        <v>2082</v>
      </c>
      <c r="O714" s="7" t="s">
        <v>333</v>
      </c>
      <c r="P714" s="7" t="s">
        <v>124</v>
      </c>
      <c r="Q714" s="8" t="s">
        <v>2083</v>
      </c>
      <c r="R714" s="8" t="s">
        <v>1813</v>
      </c>
      <c r="S714" s="8" t="s">
        <v>411</v>
      </c>
      <c r="T714" s="8" t="s">
        <v>91</v>
      </c>
      <c r="U714" s="7" t="s">
        <v>87</v>
      </c>
      <c r="V714" s="7" t="s">
        <v>92</v>
      </c>
      <c r="W714" s="7"/>
      <c r="X714" s="7"/>
      <c r="Y714" s="7" t="s">
        <v>112</v>
      </c>
      <c r="Z714" s="7" t="n">
        <v>4</v>
      </c>
      <c r="AA714" s="7"/>
      <c r="AB714" s="7"/>
      <c r="AC714" s="7"/>
      <c r="AD714" s="7"/>
      <c r="AE714" s="8"/>
      <c r="AF714" s="9" t="s">
        <v>701</v>
      </c>
      <c r="AG714" s="9" t="s">
        <v>2084</v>
      </c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 t="s">
        <v>98</v>
      </c>
      <c r="BL714" s="7" t="s">
        <v>98</v>
      </c>
      <c r="BM714" s="7" t="s">
        <v>97</v>
      </c>
      <c r="BN714" s="7" t="s">
        <v>97</v>
      </c>
      <c r="BO714" s="7" t="s">
        <v>98</v>
      </c>
      <c r="BP714" s="7" t="s">
        <v>98</v>
      </c>
      <c r="BQ714" s="7" t="s">
        <v>98</v>
      </c>
      <c r="BR714" s="7" t="s">
        <v>98</v>
      </c>
      <c r="BS714" s="7" t="s">
        <v>98</v>
      </c>
      <c r="BT714" s="7" t="s">
        <v>98</v>
      </c>
      <c r="BU714" s="7" t="s">
        <v>98</v>
      </c>
      <c r="BV714" s="7" t="s">
        <v>98</v>
      </c>
      <c r="BW714" s="7" t="s">
        <v>98</v>
      </c>
      <c r="BX714" s="7" t="s">
        <v>98</v>
      </c>
      <c r="BY714" s="7" t="s">
        <v>98</v>
      </c>
      <c r="BZ714" s="7" t="s">
        <v>98</v>
      </c>
      <c r="CA714" s="7" t="n">
        <v>35</v>
      </c>
      <c r="CB714" s="7" t="n">
        <v>35</v>
      </c>
      <c r="CC714" s="7" t="n">
        <v>35</v>
      </c>
      <c r="CD714" s="7" t="s">
        <v>98</v>
      </c>
      <c r="CE714" s="7" t="s">
        <v>98</v>
      </c>
      <c r="CF714" s="7" t="s">
        <v>98</v>
      </c>
      <c r="CG714" s="7" t="s">
        <v>98</v>
      </c>
      <c r="CH714" s="7" t="s">
        <v>98</v>
      </c>
      <c r="CI714" s="6" t="n">
        <f aca="false">SUMIF($AH714:$CH714,35,Base!$B$5:$BB$5)*7*$Z714</f>
        <v>392</v>
      </c>
      <c r="CJ714" s="6" t="n">
        <f aca="false">SUMIF($AH714:$CH714,"PR",Base!$B$5:$BB$5)*7*$Z714</f>
        <v>2576</v>
      </c>
      <c r="CK714" s="6"/>
      <c r="CL714" s="6"/>
    </row>
    <row r="715" customFormat="false" ht="13.8" hidden="false" customHeight="false" outlineLevel="0" collapsed="false">
      <c r="A715" s="7" t="s">
        <v>1890</v>
      </c>
      <c r="B715" s="7" t="s">
        <v>1891</v>
      </c>
      <c r="C715" s="7" t="s">
        <v>1892</v>
      </c>
      <c r="D715" s="7" t="s">
        <v>2085</v>
      </c>
      <c r="E715" s="7" t="s">
        <v>1677</v>
      </c>
      <c r="F715" s="7" t="s">
        <v>17</v>
      </c>
      <c r="G715" s="7" t="s">
        <v>1895</v>
      </c>
      <c r="H715" s="7" t="s">
        <v>1896</v>
      </c>
      <c r="I715" s="7" t="s">
        <v>84</v>
      </c>
      <c r="J715" s="7" t="s">
        <v>85</v>
      </c>
      <c r="K715" s="8" t="n">
        <v>0</v>
      </c>
      <c r="L715" s="7"/>
      <c r="M715" s="8" t="n">
        <v>0</v>
      </c>
      <c r="N715" s="7" t="s">
        <v>2086</v>
      </c>
      <c r="O715" s="7" t="s">
        <v>1897</v>
      </c>
      <c r="P715" s="7" t="s">
        <v>155</v>
      </c>
      <c r="Q715" s="8" t="s">
        <v>1685</v>
      </c>
      <c r="R715" s="8" t="s">
        <v>2087</v>
      </c>
      <c r="S715" s="8" t="s">
        <v>325</v>
      </c>
      <c r="T715" s="8" t="s">
        <v>851</v>
      </c>
      <c r="U715" s="7" t="s">
        <v>87</v>
      </c>
      <c r="V715" s="7" t="s">
        <v>92</v>
      </c>
      <c r="W715" s="7"/>
      <c r="X715" s="7"/>
      <c r="Y715" s="7" t="s">
        <v>99</v>
      </c>
      <c r="Z715" s="7" t="n">
        <v>18</v>
      </c>
      <c r="AA715" s="7"/>
      <c r="AB715" s="7"/>
      <c r="AC715" s="7"/>
      <c r="AD715" s="7"/>
      <c r="AE715" s="8"/>
      <c r="AF715" s="9" t="s">
        <v>171</v>
      </c>
      <c r="AG715" s="9" t="s">
        <v>609</v>
      </c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 t="s">
        <v>98</v>
      </c>
      <c r="BA715" s="7" t="s">
        <v>98</v>
      </c>
      <c r="BB715" s="7" t="s">
        <v>98</v>
      </c>
      <c r="BC715" s="7" t="s">
        <v>98</v>
      </c>
      <c r="BD715" s="7" t="s">
        <v>98</v>
      </c>
      <c r="BE715" s="7" t="s">
        <v>98</v>
      </c>
      <c r="BF715" s="7" t="s">
        <v>98</v>
      </c>
      <c r="BG715" s="7" t="s">
        <v>98</v>
      </c>
      <c r="BH715" s="7" t="s">
        <v>98</v>
      </c>
      <c r="BI715" s="7" t="s">
        <v>98</v>
      </c>
      <c r="BJ715" s="7" t="s">
        <v>98</v>
      </c>
      <c r="BK715" s="7" t="s">
        <v>98</v>
      </c>
      <c r="BL715" s="7" t="s">
        <v>98</v>
      </c>
      <c r="BM715" s="7" t="s">
        <v>97</v>
      </c>
      <c r="BN715" s="7" t="s">
        <v>97</v>
      </c>
      <c r="BO715" s="7" t="s">
        <v>98</v>
      </c>
      <c r="BP715" s="7" t="s">
        <v>98</v>
      </c>
      <c r="BQ715" s="7" t="n">
        <v>35</v>
      </c>
      <c r="BR715" s="7" t="n">
        <v>35</v>
      </c>
      <c r="BS715" s="7" t="n">
        <v>35</v>
      </c>
      <c r="BT715" s="7" t="n">
        <v>35</v>
      </c>
      <c r="BU715" s="7" t="s">
        <v>98</v>
      </c>
      <c r="BV715" s="7" t="s">
        <v>98</v>
      </c>
      <c r="BW715" s="7" t="s">
        <v>98</v>
      </c>
      <c r="BX715" s="7" t="s">
        <v>98</v>
      </c>
      <c r="BY715" s="7" t="s">
        <v>98</v>
      </c>
      <c r="BZ715" s="7" t="s">
        <v>98</v>
      </c>
      <c r="CA715" s="7" t="s">
        <v>98</v>
      </c>
      <c r="CB715" s="7" t="s">
        <v>98</v>
      </c>
      <c r="CC715" s="7" t="s">
        <v>98</v>
      </c>
      <c r="CD715" s="7" t="s">
        <v>98</v>
      </c>
      <c r="CE715" s="7" t="s">
        <v>98</v>
      </c>
      <c r="CF715" s="7" t="s">
        <v>98</v>
      </c>
      <c r="CG715" s="7" t="s">
        <v>98</v>
      </c>
      <c r="CH715" s="7"/>
      <c r="CI715" s="6" t="n">
        <f aca="false">SUMIF($AH715:$CH715,35,Base!$B$5:$BB$5)*7*$Z715</f>
        <v>2520</v>
      </c>
      <c r="CJ715" s="6" t="n">
        <f aca="false">SUMIF($AH715:$CH715,"PR",Base!$B$5:$BB$5)*7*$Z715</f>
        <v>16884</v>
      </c>
      <c r="CK715" s="6"/>
      <c r="CL715" s="6"/>
    </row>
    <row r="716" customFormat="false" ht="13.8" hidden="false" customHeight="false" outlineLevel="0" collapsed="false">
      <c r="A716" s="7" t="s">
        <v>1890</v>
      </c>
      <c r="B716" s="7" t="s">
        <v>1891</v>
      </c>
      <c r="C716" s="7" t="s">
        <v>1892</v>
      </c>
      <c r="D716" s="7" t="s">
        <v>2088</v>
      </c>
      <c r="E716" s="7" t="s">
        <v>1668</v>
      </c>
      <c r="F716" s="7" t="s">
        <v>17</v>
      </c>
      <c r="G716" s="7" t="s">
        <v>1895</v>
      </c>
      <c r="H716" s="7" t="s">
        <v>1896</v>
      </c>
      <c r="I716" s="7" t="s">
        <v>84</v>
      </c>
      <c r="J716" s="7" t="s">
        <v>85</v>
      </c>
      <c r="K716" s="8" t="n">
        <v>0</v>
      </c>
      <c r="L716" s="7"/>
      <c r="M716" s="8" t="n">
        <v>0</v>
      </c>
      <c r="N716" s="7"/>
      <c r="O716" s="7" t="s">
        <v>1897</v>
      </c>
      <c r="P716" s="7" t="s">
        <v>155</v>
      </c>
      <c r="Q716" s="8" t="s">
        <v>1972</v>
      </c>
      <c r="R716" s="8" t="s">
        <v>1175</v>
      </c>
      <c r="S716" s="8" t="s">
        <v>325</v>
      </c>
      <c r="T716" s="8" t="s">
        <v>109</v>
      </c>
      <c r="U716" s="7" t="s">
        <v>87</v>
      </c>
      <c r="V716" s="7" t="s">
        <v>92</v>
      </c>
      <c r="W716" s="7"/>
      <c r="X716" s="7"/>
      <c r="Y716" s="7" t="s">
        <v>93</v>
      </c>
      <c r="Z716" s="7" t="n">
        <v>4</v>
      </c>
      <c r="AA716" s="7"/>
      <c r="AB716" s="7"/>
      <c r="AC716" s="7"/>
      <c r="AD716" s="7"/>
      <c r="AE716" s="8"/>
      <c r="AF716" s="9" t="s">
        <v>192</v>
      </c>
      <c r="AG716" s="9" t="s">
        <v>2089</v>
      </c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 t="s">
        <v>97</v>
      </c>
      <c r="BN716" s="7" t="s">
        <v>97</v>
      </c>
      <c r="BO716" s="7"/>
      <c r="BP716" s="7"/>
      <c r="BQ716" s="7"/>
      <c r="BR716" s="7"/>
      <c r="BS716" s="7" t="s">
        <v>98</v>
      </c>
      <c r="BT716" s="7" t="s">
        <v>98</v>
      </c>
      <c r="BU716" s="7" t="s">
        <v>98</v>
      </c>
      <c r="BV716" s="7" t="s">
        <v>98</v>
      </c>
      <c r="BW716" s="7" t="s">
        <v>98</v>
      </c>
      <c r="BX716" s="7" t="s">
        <v>98</v>
      </c>
      <c r="BY716" s="7" t="s">
        <v>98</v>
      </c>
      <c r="BZ716" s="7" t="s">
        <v>98</v>
      </c>
      <c r="CA716" s="7" t="s">
        <v>98</v>
      </c>
      <c r="CB716" s="7" t="s">
        <v>98</v>
      </c>
      <c r="CC716" s="7" t="s">
        <v>98</v>
      </c>
      <c r="CD716" s="7" t="s">
        <v>98</v>
      </c>
      <c r="CE716" s="7" t="s">
        <v>98</v>
      </c>
      <c r="CF716" s="7" t="s">
        <v>98</v>
      </c>
      <c r="CG716" s="7" t="s">
        <v>98</v>
      </c>
      <c r="CH716" s="7" t="s">
        <v>98</v>
      </c>
      <c r="CI716" s="6" t="n">
        <f aca="false">SUMIF($AH716:$CH716,35,Base!$B$5:$BB$5)*7*$Z716</f>
        <v>0</v>
      </c>
      <c r="CJ716" s="6" t="n">
        <f aca="false">SUMIF($AH716:$CH716,"PR",Base!$B$5:$BB$5)*7*$Z716</f>
        <v>2128</v>
      </c>
      <c r="CK716" s="6"/>
      <c r="CL716" s="6"/>
    </row>
    <row r="717" customFormat="false" ht="13.8" hidden="false" customHeight="false" outlineLevel="0" collapsed="false">
      <c r="A717" s="7" t="s">
        <v>1890</v>
      </c>
      <c r="B717" s="7" t="s">
        <v>1891</v>
      </c>
      <c r="C717" s="7" t="s">
        <v>1892</v>
      </c>
      <c r="D717" s="7" t="s">
        <v>2088</v>
      </c>
      <c r="E717" s="7" t="s">
        <v>1668</v>
      </c>
      <c r="F717" s="7" t="s">
        <v>17</v>
      </c>
      <c r="G717" s="7" t="s">
        <v>1895</v>
      </c>
      <c r="H717" s="7" t="s">
        <v>1896</v>
      </c>
      <c r="I717" s="7" t="s">
        <v>84</v>
      </c>
      <c r="J717" s="7" t="s">
        <v>85</v>
      </c>
      <c r="K717" s="8" t="n">
        <v>0</v>
      </c>
      <c r="L717" s="7"/>
      <c r="M717" s="8" t="n">
        <v>0</v>
      </c>
      <c r="N717" s="7"/>
      <c r="O717" s="7" t="s">
        <v>1897</v>
      </c>
      <c r="P717" s="7" t="s">
        <v>155</v>
      </c>
      <c r="Q717" s="8" t="s">
        <v>1972</v>
      </c>
      <c r="R717" s="8" t="s">
        <v>1175</v>
      </c>
      <c r="S717" s="8" t="s">
        <v>325</v>
      </c>
      <c r="T717" s="8" t="s">
        <v>109</v>
      </c>
      <c r="U717" s="7" t="s">
        <v>87</v>
      </c>
      <c r="V717" s="7" t="s">
        <v>92</v>
      </c>
      <c r="W717" s="7"/>
      <c r="X717" s="7"/>
      <c r="Y717" s="7" t="s">
        <v>101</v>
      </c>
      <c r="Z717" s="7" t="n">
        <v>3</v>
      </c>
      <c r="AA717" s="7"/>
      <c r="AB717" s="7"/>
      <c r="AC717" s="7"/>
      <c r="AD717" s="7"/>
      <c r="AE717" s="8"/>
      <c r="AF717" s="9" t="s">
        <v>192</v>
      </c>
      <c r="AG717" s="9" t="s">
        <v>2089</v>
      </c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 t="s">
        <v>97</v>
      </c>
      <c r="BN717" s="7" t="s">
        <v>97</v>
      </c>
      <c r="BO717" s="7"/>
      <c r="BP717" s="7"/>
      <c r="BQ717" s="7"/>
      <c r="BR717" s="7"/>
      <c r="BS717" s="7" t="s">
        <v>98</v>
      </c>
      <c r="BT717" s="7" t="s">
        <v>98</v>
      </c>
      <c r="BU717" s="7" t="s">
        <v>98</v>
      </c>
      <c r="BV717" s="7" t="s">
        <v>98</v>
      </c>
      <c r="BW717" s="7" t="s">
        <v>98</v>
      </c>
      <c r="BX717" s="7" t="s">
        <v>98</v>
      </c>
      <c r="BY717" s="7" t="s">
        <v>98</v>
      </c>
      <c r="BZ717" s="7" t="s">
        <v>98</v>
      </c>
      <c r="CA717" s="7" t="s">
        <v>98</v>
      </c>
      <c r="CB717" s="7" t="s">
        <v>98</v>
      </c>
      <c r="CC717" s="7" t="s">
        <v>98</v>
      </c>
      <c r="CD717" s="7" t="s">
        <v>98</v>
      </c>
      <c r="CE717" s="7" t="s">
        <v>98</v>
      </c>
      <c r="CF717" s="7" t="s">
        <v>98</v>
      </c>
      <c r="CG717" s="7" t="s">
        <v>98</v>
      </c>
      <c r="CH717" s="7" t="s">
        <v>98</v>
      </c>
      <c r="CI717" s="6" t="n">
        <f aca="false">SUMIF($AH717:$CH717,35,Base!$B$5:$BB$5)*7*$Z717</f>
        <v>0</v>
      </c>
      <c r="CJ717" s="6" t="n">
        <f aca="false">SUMIF($AH717:$CH717,"PR",Base!$B$5:$BB$5)*7*$Z717</f>
        <v>1596</v>
      </c>
      <c r="CK717" s="6"/>
      <c r="CL717" s="6"/>
    </row>
    <row r="718" customFormat="false" ht="13.8" hidden="false" customHeight="false" outlineLevel="0" collapsed="false">
      <c r="A718" s="7" t="s">
        <v>1890</v>
      </c>
      <c r="B718" s="7" t="s">
        <v>1891</v>
      </c>
      <c r="C718" s="7" t="s">
        <v>1892</v>
      </c>
      <c r="D718" s="7" t="s">
        <v>2088</v>
      </c>
      <c r="E718" s="7" t="s">
        <v>1668</v>
      </c>
      <c r="F718" s="7" t="s">
        <v>17</v>
      </c>
      <c r="G718" s="7" t="s">
        <v>1895</v>
      </c>
      <c r="H718" s="7" t="s">
        <v>1896</v>
      </c>
      <c r="I718" s="7" t="s">
        <v>84</v>
      </c>
      <c r="J718" s="7" t="s">
        <v>85</v>
      </c>
      <c r="K718" s="8" t="n">
        <v>0</v>
      </c>
      <c r="L718" s="7"/>
      <c r="M718" s="8" t="n">
        <v>0</v>
      </c>
      <c r="N718" s="7"/>
      <c r="O718" s="7" t="s">
        <v>1897</v>
      </c>
      <c r="P718" s="7" t="s">
        <v>155</v>
      </c>
      <c r="Q718" s="8" t="s">
        <v>1972</v>
      </c>
      <c r="R718" s="8" t="s">
        <v>1175</v>
      </c>
      <c r="S718" s="8" t="s">
        <v>325</v>
      </c>
      <c r="T718" s="8" t="s">
        <v>109</v>
      </c>
      <c r="U718" s="7" t="s">
        <v>87</v>
      </c>
      <c r="V718" s="7" t="s">
        <v>92</v>
      </c>
      <c r="W718" s="7"/>
      <c r="X718" s="7"/>
      <c r="Y718" s="7" t="s">
        <v>102</v>
      </c>
      <c r="Z718" s="7" t="n">
        <v>1</v>
      </c>
      <c r="AA718" s="7"/>
      <c r="AB718" s="7"/>
      <c r="AC718" s="7"/>
      <c r="AD718" s="7"/>
      <c r="AE718" s="8"/>
      <c r="AF718" s="9" t="s">
        <v>192</v>
      </c>
      <c r="AG718" s="9" t="s">
        <v>2089</v>
      </c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 t="s">
        <v>97</v>
      </c>
      <c r="BN718" s="7" t="s">
        <v>97</v>
      </c>
      <c r="BO718" s="7"/>
      <c r="BP718" s="7"/>
      <c r="BQ718" s="7"/>
      <c r="BR718" s="7"/>
      <c r="BS718" s="7" t="s">
        <v>98</v>
      </c>
      <c r="BT718" s="7" t="s">
        <v>98</v>
      </c>
      <c r="BU718" s="7" t="s">
        <v>98</v>
      </c>
      <c r="BV718" s="7" t="s">
        <v>98</v>
      </c>
      <c r="BW718" s="7" t="s">
        <v>98</v>
      </c>
      <c r="BX718" s="7" t="s">
        <v>98</v>
      </c>
      <c r="BY718" s="7" t="s">
        <v>98</v>
      </c>
      <c r="BZ718" s="7" t="s">
        <v>98</v>
      </c>
      <c r="CA718" s="7" t="s">
        <v>98</v>
      </c>
      <c r="CB718" s="7" t="s">
        <v>98</v>
      </c>
      <c r="CC718" s="7" t="s">
        <v>98</v>
      </c>
      <c r="CD718" s="7" t="s">
        <v>98</v>
      </c>
      <c r="CE718" s="7" t="s">
        <v>98</v>
      </c>
      <c r="CF718" s="7" t="s">
        <v>98</v>
      </c>
      <c r="CG718" s="7" t="s">
        <v>98</v>
      </c>
      <c r="CH718" s="7" t="s">
        <v>98</v>
      </c>
      <c r="CI718" s="6" t="n">
        <f aca="false">SUMIF($AH718:$CH718,35,Base!$B$5:$BB$5)*7*$Z718</f>
        <v>0</v>
      </c>
      <c r="CJ718" s="6" t="n">
        <f aca="false">SUMIF($AH718:$CH718,"PR",Base!$B$5:$BB$5)*7*$Z718</f>
        <v>532</v>
      </c>
      <c r="CK718" s="6"/>
      <c r="CL718" s="6"/>
    </row>
    <row r="719" customFormat="false" ht="13.8" hidden="false" customHeight="false" outlineLevel="0" collapsed="false">
      <c r="A719" s="7" t="s">
        <v>1890</v>
      </c>
      <c r="B719" s="7" t="s">
        <v>1891</v>
      </c>
      <c r="C719" s="7" t="s">
        <v>1892</v>
      </c>
      <c r="D719" s="7" t="s">
        <v>2088</v>
      </c>
      <c r="E719" s="7" t="s">
        <v>1668</v>
      </c>
      <c r="F719" s="7" t="s">
        <v>17</v>
      </c>
      <c r="G719" s="7" t="s">
        <v>1895</v>
      </c>
      <c r="H719" s="7" t="s">
        <v>1896</v>
      </c>
      <c r="I719" s="7" t="s">
        <v>84</v>
      </c>
      <c r="J719" s="7" t="s">
        <v>85</v>
      </c>
      <c r="K719" s="8" t="n">
        <v>0</v>
      </c>
      <c r="L719" s="7"/>
      <c r="M719" s="8" t="n">
        <v>0</v>
      </c>
      <c r="N719" s="7"/>
      <c r="O719" s="7" t="s">
        <v>1897</v>
      </c>
      <c r="P719" s="7" t="s">
        <v>155</v>
      </c>
      <c r="Q719" s="8" t="s">
        <v>1972</v>
      </c>
      <c r="R719" s="8" t="s">
        <v>1175</v>
      </c>
      <c r="S719" s="8" t="s">
        <v>325</v>
      </c>
      <c r="T719" s="8" t="s">
        <v>109</v>
      </c>
      <c r="U719" s="7" t="s">
        <v>87</v>
      </c>
      <c r="V719" s="7" t="s">
        <v>92</v>
      </c>
      <c r="W719" s="7"/>
      <c r="X719" s="7"/>
      <c r="Y719" s="7" t="s">
        <v>125</v>
      </c>
      <c r="Z719" s="7" t="n">
        <v>4</v>
      </c>
      <c r="AA719" s="7"/>
      <c r="AB719" s="7"/>
      <c r="AC719" s="7"/>
      <c r="AD719" s="7"/>
      <c r="AE719" s="8"/>
      <c r="AF719" s="9" t="s">
        <v>192</v>
      </c>
      <c r="AG719" s="9" t="s">
        <v>2089</v>
      </c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 t="s">
        <v>97</v>
      </c>
      <c r="BN719" s="7" t="s">
        <v>97</v>
      </c>
      <c r="BO719" s="7"/>
      <c r="BP719" s="7"/>
      <c r="BQ719" s="7"/>
      <c r="BR719" s="7"/>
      <c r="BS719" s="7" t="s">
        <v>98</v>
      </c>
      <c r="BT719" s="7" t="s">
        <v>98</v>
      </c>
      <c r="BU719" s="7" t="s">
        <v>98</v>
      </c>
      <c r="BV719" s="7" t="s">
        <v>98</v>
      </c>
      <c r="BW719" s="7" t="s">
        <v>98</v>
      </c>
      <c r="BX719" s="7" t="s">
        <v>98</v>
      </c>
      <c r="BY719" s="7" t="s">
        <v>98</v>
      </c>
      <c r="BZ719" s="7" t="s">
        <v>98</v>
      </c>
      <c r="CA719" s="7" t="s">
        <v>98</v>
      </c>
      <c r="CB719" s="7" t="s">
        <v>98</v>
      </c>
      <c r="CC719" s="7" t="s">
        <v>98</v>
      </c>
      <c r="CD719" s="7" t="s">
        <v>98</v>
      </c>
      <c r="CE719" s="7" t="s">
        <v>98</v>
      </c>
      <c r="CF719" s="7" t="s">
        <v>98</v>
      </c>
      <c r="CG719" s="7" t="s">
        <v>98</v>
      </c>
      <c r="CH719" s="7" t="s">
        <v>98</v>
      </c>
      <c r="CI719" s="6" t="n">
        <f aca="false">SUMIF($AH719:$CH719,35,Base!$B$5:$BB$5)*7*$Z719</f>
        <v>0</v>
      </c>
      <c r="CJ719" s="6" t="n">
        <f aca="false">SUMIF($AH719:$CH719,"PR",Base!$B$5:$BB$5)*7*$Z719</f>
        <v>2128</v>
      </c>
      <c r="CK719" s="6"/>
      <c r="CL719" s="6"/>
    </row>
    <row r="720" customFormat="false" ht="13.8" hidden="false" customHeight="false" outlineLevel="0" collapsed="false">
      <c r="A720" s="7" t="s">
        <v>1890</v>
      </c>
      <c r="B720" s="7" t="s">
        <v>1891</v>
      </c>
      <c r="C720" s="7" t="s">
        <v>1892</v>
      </c>
      <c r="D720" s="7" t="s">
        <v>2090</v>
      </c>
      <c r="E720" s="7" t="s">
        <v>2091</v>
      </c>
      <c r="F720" s="7" t="s">
        <v>17</v>
      </c>
      <c r="G720" s="7" t="s">
        <v>1904</v>
      </c>
      <c r="H720" s="7" t="s">
        <v>1905</v>
      </c>
      <c r="I720" s="7" t="s">
        <v>84</v>
      </c>
      <c r="J720" s="7" t="s">
        <v>85</v>
      </c>
      <c r="K720" s="8" t="n">
        <v>0</v>
      </c>
      <c r="L720" s="7"/>
      <c r="M720" s="8" t="n">
        <v>0</v>
      </c>
      <c r="N720" s="7" t="s">
        <v>2092</v>
      </c>
      <c r="O720" s="7" t="s">
        <v>1906</v>
      </c>
      <c r="P720" s="7" t="s">
        <v>155</v>
      </c>
      <c r="Q720" s="8" t="s">
        <v>1972</v>
      </c>
      <c r="R720" s="8" t="s">
        <v>2093</v>
      </c>
      <c r="S720" s="8" t="s">
        <v>1649</v>
      </c>
      <c r="T720" s="8" t="s">
        <v>851</v>
      </c>
      <c r="U720" s="7" t="s">
        <v>87</v>
      </c>
      <c r="V720" s="7" t="s">
        <v>92</v>
      </c>
      <c r="W720" s="7"/>
      <c r="X720" s="7"/>
      <c r="Y720" s="7" t="s">
        <v>93</v>
      </c>
      <c r="Z720" s="7" t="n">
        <v>1</v>
      </c>
      <c r="AA720" s="7"/>
      <c r="AB720" s="7"/>
      <c r="AC720" s="7"/>
      <c r="AD720" s="7"/>
      <c r="AE720" s="8"/>
      <c r="AF720" s="9" t="s">
        <v>720</v>
      </c>
      <c r="AG720" s="9" t="s">
        <v>246</v>
      </c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 t="s">
        <v>98</v>
      </c>
      <c r="AY720" s="7" t="s">
        <v>98</v>
      </c>
      <c r="AZ720" s="7" t="s">
        <v>98</v>
      </c>
      <c r="BA720" s="7" t="s">
        <v>98</v>
      </c>
      <c r="BB720" s="7" t="s">
        <v>98</v>
      </c>
      <c r="BC720" s="7" t="s">
        <v>98</v>
      </c>
      <c r="BD720" s="7" t="s">
        <v>98</v>
      </c>
      <c r="BE720" s="7" t="s">
        <v>98</v>
      </c>
      <c r="BF720" s="7" t="s">
        <v>98</v>
      </c>
      <c r="BG720" s="7" t="s">
        <v>98</v>
      </c>
      <c r="BH720" s="7" t="s">
        <v>98</v>
      </c>
      <c r="BI720" s="7" t="s">
        <v>98</v>
      </c>
      <c r="BJ720" s="7" t="s">
        <v>98</v>
      </c>
      <c r="BK720" s="7" t="s">
        <v>98</v>
      </c>
      <c r="BL720" s="7" t="s">
        <v>98</v>
      </c>
      <c r="BM720" s="7" t="s">
        <v>97</v>
      </c>
      <c r="BN720" s="7" t="s">
        <v>97</v>
      </c>
      <c r="BO720" s="7" t="s">
        <v>98</v>
      </c>
      <c r="BP720" s="7" t="s">
        <v>98</v>
      </c>
      <c r="BQ720" s="7" t="s">
        <v>98</v>
      </c>
      <c r="BR720" s="7" t="s">
        <v>98</v>
      </c>
      <c r="BS720" s="7" t="s">
        <v>98</v>
      </c>
      <c r="BT720" s="7" t="s">
        <v>98</v>
      </c>
      <c r="BU720" s="7" t="s">
        <v>98</v>
      </c>
      <c r="BV720" s="7" t="s">
        <v>98</v>
      </c>
      <c r="BW720" s="7" t="n">
        <v>35</v>
      </c>
      <c r="BX720" s="7" t="n">
        <v>35</v>
      </c>
      <c r="BY720" s="7" t="n">
        <v>35</v>
      </c>
      <c r="BZ720" s="7" t="n">
        <v>35</v>
      </c>
      <c r="CA720" s="7" t="n">
        <v>35</v>
      </c>
      <c r="CB720" s="7" t="s">
        <v>98</v>
      </c>
      <c r="CC720" s="7" t="s">
        <v>98</v>
      </c>
      <c r="CD720" s="7" t="s">
        <v>98</v>
      </c>
      <c r="CE720" s="7" t="s">
        <v>98</v>
      </c>
      <c r="CF720" s="7"/>
      <c r="CG720" s="7"/>
      <c r="CH720" s="7"/>
      <c r="CI720" s="6" t="n">
        <f aca="false">SUMIF($AH720:$CH720,35,Base!$B$5:$BB$5)*7*$Z720</f>
        <v>161</v>
      </c>
      <c r="CJ720" s="6" t="n">
        <f aca="false">SUMIF($AH720:$CH720,"PR",Base!$B$5:$BB$5)*7*$Z720</f>
        <v>910</v>
      </c>
      <c r="CK720" s="6"/>
      <c r="CL720" s="6"/>
    </row>
    <row r="721" customFormat="false" ht="13.8" hidden="false" customHeight="false" outlineLevel="0" collapsed="false">
      <c r="A721" s="7" t="s">
        <v>1890</v>
      </c>
      <c r="B721" s="7" t="s">
        <v>1891</v>
      </c>
      <c r="C721" s="7" t="s">
        <v>1892</v>
      </c>
      <c r="D721" s="7" t="s">
        <v>2090</v>
      </c>
      <c r="E721" s="7" t="s">
        <v>2091</v>
      </c>
      <c r="F721" s="7" t="s">
        <v>17</v>
      </c>
      <c r="G721" s="7" t="s">
        <v>1904</v>
      </c>
      <c r="H721" s="7" t="s">
        <v>1905</v>
      </c>
      <c r="I721" s="7" t="s">
        <v>84</v>
      </c>
      <c r="J721" s="7" t="s">
        <v>85</v>
      </c>
      <c r="K721" s="8" t="n">
        <v>0</v>
      </c>
      <c r="L721" s="7"/>
      <c r="M721" s="8" t="n">
        <v>0</v>
      </c>
      <c r="N721" s="7" t="s">
        <v>2092</v>
      </c>
      <c r="O721" s="7" t="s">
        <v>1906</v>
      </c>
      <c r="P721" s="7" t="s">
        <v>155</v>
      </c>
      <c r="Q721" s="8" t="s">
        <v>1972</v>
      </c>
      <c r="R721" s="8" t="s">
        <v>2093</v>
      </c>
      <c r="S721" s="8" t="s">
        <v>1649</v>
      </c>
      <c r="T721" s="8" t="s">
        <v>851</v>
      </c>
      <c r="U721" s="7" t="s">
        <v>87</v>
      </c>
      <c r="V721" s="7" t="s">
        <v>92</v>
      </c>
      <c r="W721" s="7"/>
      <c r="X721" s="7"/>
      <c r="Y721" s="7" t="s">
        <v>99</v>
      </c>
      <c r="Z721" s="10" t="n">
        <v>14</v>
      </c>
      <c r="AA721" s="7"/>
      <c r="AB721" s="7"/>
      <c r="AC721" s="7"/>
      <c r="AD721" s="7"/>
      <c r="AE721" s="8"/>
      <c r="AF721" s="9" t="s">
        <v>720</v>
      </c>
      <c r="AG721" s="9" t="s">
        <v>246</v>
      </c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 t="s">
        <v>98</v>
      </c>
      <c r="AY721" s="7" t="s">
        <v>98</v>
      </c>
      <c r="AZ721" s="7" t="s">
        <v>98</v>
      </c>
      <c r="BA721" s="7" t="s">
        <v>98</v>
      </c>
      <c r="BB721" s="7" t="s">
        <v>98</v>
      </c>
      <c r="BC721" s="7" t="s">
        <v>98</v>
      </c>
      <c r="BD721" s="7" t="s">
        <v>98</v>
      </c>
      <c r="BE721" s="7" t="s">
        <v>98</v>
      </c>
      <c r="BF721" s="7" t="s">
        <v>98</v>
      </c>
      <c r="BG721" s="7" t="s">
        <v>98</v>
      </c>
      <c r="BH721" s="7" t="s">
        <v>98</v>
      </c>
      <c r="BI721" s="7" t="s">
        <v>98</v>
      </c>
      <c r="BJ721" s="7" t="s">
        <v>98</v>
      </c>
      <c r="BK721" s="7" t="s">
        <v>98</v>
      </c>
      <c r="BL721" s="7" t="s">
        <v>98</v>
      </c>
      <c r="BM721" s="7" t="s">
        <v>97</v>
      </c>
      <c r="BN721" s="7" t="s">
        <v>97</v>
      </c>
      <c r="BO721" s="7" t="s">
        <v>98</v>
      </c>
      <c r="BP721" s="7" t="s">
        <v>98</v>
      </c>
      <c r="BQ721" s="7" t="s">
        <v>98</v>
      </c>
      <c r="BR721" s="7" t="s">
        <v>98</v>
      </c>
      <c r="BS721" s="7" t="s">
        <v>98</v>
      </c>
      <c r="BT721" s="7" t="s">
        <v>98</v>
      </c>
      <c r="BU721" s="7" t="s">
        <v>98</v>
      </c>
      <c r="BV721" s="7" t="s">
        <v>98</v>
      </c>
      <c r="BW721" s="7" t="n">
        <v>35</v>
      </c>
      <c r="BX721" s="7" t="n">
        <v>35</v>
      </c>
      <c r="BY721" s="7" t="n">
        <v>35</v>
      </c>
      <c r="BZ721" s="7" t="n">
        <v>35</v>
      </c>
      <c r="CA721" s="7" t="n">
        <v>35</v>
      </c>
      <c r="CB721" s="7" t="s">
        <v>98</v>
      </c>
      <c r="CC721" s="7" t="s">
        <v>98</v>
      </c>
      <c r="CD721" s="7" t="s">
        <v>98</v>
      </c>
      <c r="CE721" s="7" t="s">
        <v>98</v>
      </c>
      <c r="CF721" s="7"/>
      <c r="CG721" s="7"/>
      <c r="CH721" s="7"/>
      <c r="CI721" s="6" t="n">
        <f aca="false">SUMIF($AH721:$CH721,35,Base!$B$5:$BB$5)*7*$Z721</f>
        <v>2254</v>
      </c>
      <c r="CJ721" s="6" t="n">
        <f aca="false">SUMIF($AH721:$CH721,"PR",Base!$B$5:$BB$5)*7*$Z721</f>
        <v>12740</v>
      </c>
      <c r="CK721" s="6"/>
      <c r="CL721" s="6"/>
    </row>
    <row r="722" customFormat="false" ht="13.8" hidden="false" customHeight="false" outlineLevel="0" collapsed="false">
      <c r="A722" s="7" t="s">
        <v>1890</v>
      </c>
      <c r="B722" s="7" t="s">
        <v>1891</v>
      </c>
      <c r="C722" s="7" t="s">
        <v>1892</v>
      </c>
      <c r="D722" s="7" t="s">
        <v>2090</v>
      </c>
      <c r="E722" s="7" t="s">
        <v>2091</v>
      </c>
      <c r="F722" s="7" t="s">
        <v>17</v>
      </c>
      <c r="G722" s="7" t="s">
        <v>1904</v>
      </c>
      <c r="H722" s="7" t="s">
        <v>1905</v>
      </c>
      <c r="I722" s="7" t="s">
        <v>84</v>
      </c>
      <c r="J722" s="7" t="s">
        <v>85</v>
      </c>
      <c r="K722" s="8" t="n">
        <v>0</v>
      </c>
      <c r="L722" s="7"/>
      <c r="M722" s="8" t="n">
        <v>0</v>
      </c>
      <c r="N722" s="7" t="s">
        <v>2092</v>
      </c>
      <c r="O722" s="7" t="s">
        <v>1906</v>
      </c>
      <c r="P722" s="7" t="s">
        <v>155</v>
      </c>
      <c r="Q722" s="8" t="s">
        <v>1972</v>
      </c>
      <c r="R722" s="8" t="s">
        <v>2093</v>
      </c>
      <c r="S722" s="8" t="s">
        <v>1649</v>
      </c>
      <c r="T722" s="8" t="s">
        <v>851</v>
      </c>
      <c r="U722" s="7" t="s">
        <v>87</v>
      </c>
      <c r="V722" s="7" t="s">
        <v>92</v>
      </c>
      <c r="W722" s="7"/>
      <c r="X722" s="7"/>
      <c r="Y722" s="7" t="s">
        <v>430</v>
      </c>
      <c r="Z722" s="7" t="n">
        <v>1</v>
      </c>
      <c r="AA722" s="7"/>
      <c r="AB722" s="7"/>
      <c r="AC722" s="7"/>
      <c r="AD722" s="7"/>
      <c r="AE722" s="8"/>
      <c r="AF722" s="9" t="s">
        <v>720</v>
      </c>
      <c r="AG722" s="9" t="s">
        <v>246</v>
      </c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 t="s">
        <v>98</v>
      </c>
      <c r="AY722" s="7" t="s">
        <v>98</v>
      </c>
      <c r="AZ722" s="7" t="s">
        <v>98</v>
      </c>
      <c r="BA722" s="7" t="s">
        <v>98</v>
      </c>
      <c r="BB722" s="7" t="s">
        <v>98</v>
      </c>
      <c r="BC722" s="7" t="s">
        <v>98</v>
      </c>
      <c r="BD722" s="7" t="s">
        <v>98</v>
      </c>
      <c r="BE722" s="7" t="s">
        <v>98</v>
      </c>
      <c r="BF722" s="7" t="s">
        <v>98</v>
      </c>
      <c r="BG722" s="7" t="s">
        <v>98</v>
      </c>
      <c r="BH722" s="7" t="s">
        <v>98</v>
      </c>
      <c r="BI722" s="7" t="s">
        <v>98</v>
      </c>
      <c r="BJ722" s="7" t="s">
        <v>98</v>
      </c>
      <c r="BK722" s="7" t="s">
        <v>98</v>
      </c>
      <c r="BL722" s="7" t="s">
        <v>98</v>
      </c>
      <c r="BM722" s="7" t="s">
        <v>97</v>
      </c>
      <c r="BN722" s="7" t="s">
        <v>97</v>
      </c>
      <c r="BO722" s="7" t="s">
        <v>98</v>
      </c>
      <c r="BP722" s="7" t="s">
        <v>98</v>
      </c>
      <c r="BQ722" s="7" t="s">
        <v>98</v>
      </c>
      <c r="BR722" s="7" t="s">
        <v>98</v>
      </c>
      <c r="BS722" s="7" t="s">
        <v>98</v>
      </c>
      <c r="BT722" s="7" t="s">
        <v>98</v>
      </c>
      <c r="BU722" s="7" t="s">
        <v>98</v>
      </c>
      <c r="BV722" s="7" t="s">
        <v>98</v>
      </c>
      <c r="BW722" s="7" t="n">
        <v>35</v>
      </c>
      <c r="BX722" s="7" t="n">
        <v>35</v>
      </c>
      <c r="BY722" s="7" t="n">
        <v>35</v>
      </c>
      <c r="BZ722" s="7" t="n">
        <v>35</v>
      </c>
      <c r="CA722" s="7" t="n">
        <v>35</v>
      </c>
      <c r="CB722" s="7" t="s">
        <v>98</v>
      </c>
      <c r="CC722" s="7" t="s">
        <v>98</v>
      </c>
      <c r="CD722" s="7" t="s">
        <v>98</v>
      </c>
      <c r="CE722" s="7" t="s">
        <v>98</v>
      </c>
      <c r="CF722" s="7"/>
      <c r="CG722" s="7"/>
      <c r="CH722" s="7"/>
      <c r="CI722" s="6" t="n">
        <f aca="false">SUMIF($AH722:$CH722,35,Base!$B$5:$BB$5)*7*$Z722</f>
        <v>161</v>
      </c>
      <c r="CJ722" s="6" t="n">
        <f aca="false">SUMIF($AH722:$CH722,"PR",Base!$B$5:$BB$5)*7*$Z722</f>
        <v>910</v>
      </c>
      <c r="CK722" s="6"/>
      <c r="CL722" s="6"/>
    </row>
    <row r="723" customFormat="false" ht="13.8" hidden="false" customHeight="false" outlineLevel="0" collapsed="false">
      <c r="A723" s="7" t="s">
        <v>1890</v>
      </c>
      <c r="B723" s="7" t="s">
        <v>1891</v>
      </c>
      <c r="C723" s="7" t="s">
        <v>1892</v>
      </c>
      <c r="D723" s="7" t="s">
        <v>2090</v>
      </c>
      <c r="E723" s="7" t="s">
        <v>2091</v>
      </c>
      <c r="F723" s="7" t="s">
        <v>17</v>
      </c>
      <c r="G723" s="7" t="s">
        <v>1904</v>
      </c>
      <c r="H723" s="7" t="s">
        <v>1905</v>
      </c>
      <c r="I723" s="7" t="s">
        <v>84</v>
      </c>
      <c r="J723" s="7" t="s">
        <v>85</v>
      </c>
      <c r="K723" s="8" t="n">
        <v>0</v>
      </c>
      <c r="L723" s="7"/>
      <c r="M723" s="8" t="n">
        <v>0</v>
      </c>
      <c r="N723" s="7" t="s">
        <v>2092</v>
      </c>
      <c r="O723" s="7" t="s">
        <v>1906</v>
      </c>
      <c r="P723" s="7" t="s">
        <v>155</v>
      </c>
      <c r="Q723" s="8" t="s">
        <v>1972</v>
      </c>
      <c r="R723" s="8" t="s">
        <v>2093</v>
      </c>
      <c r="S723" s="8" t="s">
        <v>1649</v>
      </c>
      <c r="T723" s="8" t="s">
        <v>851</v>
      </c>
      <c r="U723" s="7" t="s">
        <v>87</v>
      </c>
      <c r="V723" s="7" t="s">
        <v>92</v>
      </c>
      <c r="W723" s="7"/>
      <c r="X723" s="7"/>
      <c r="Y723" s="7" t="s">
        <v>125</v>
      </c>
      <c r="Z723" s="10" t="n">
        <v>0</v>
      </c>
      <c r="AA723" s="7"/>
      <c r="AB723" s="7"/>
      <c r="AC723" s="7"/>
      <c r="AD723" s="7"/>
      <c r="AE723" s="8"/>
      <c r="AF723" s="9" t="s">
        <v>720</v>
      </c>
      <c r="AG723" s="9" t="s">
        <v>246</v>
      </c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 t="s">
        <v>98</v>
      </c>
      <c r="AY723" s="7" t="s">
        <v>98</v>
      </c>
      <c r="AZ723" s="7" t="s">
        <v>98</v>
      </c>
      <c r="BA723" s="7" t="s">
        <v>98</v>
      </c>
      <c r="BB723" s="7" t="s">
        <v>98</v>
      </c>
      <c r="BC723" s="7" t="s">
        <v>98</v>
      </c>
      <c r="BD723" s="7" t="s">
        <v>98</v>
      </c>
      <c r="BE723" s="7" t="s">
        <v>98</v>
      </c>
      <c r="BF723" s="7" t="s">
        <v>98</v>
      </c>
      <c r="BG723" s="7" t="s">
        <v>98</v>
      </c>
      <c r="BH723" s="7" t="s">
        <v>98</v>
      </c>
      <c r="BI723" s="7" t="s">
        <v>98</v>
      </c>
      <c r="BJ723" s="7" t="s">
        <v>98</v>
      </c>
      <c r="BK723" s="7" t="s">
        <v>98</v>
      </c>
      <c r="BL723" s="7" t="s">
        <v>98</v>
      </c>
      <c r="BM723" s="7" t="s">
        <v>97</v>
      </c>
      <c r="BN723" s="7" t="s">
        <v>97</v>
      </c>
      <c r="BO723" s="7" t="s">
        <v>98</v>
      </c>
      <c r="BP723" s="7" t="s">
        <v>98</v>
      </c>
      <c r="BQ723" s="7" t="s">
        <v>98</v>
      </c>
      <c r="BR723" s="7" t="s">
        <v>98</v>
      </c>
      <c r="BS723" s="7" t="s">
        <v>98</v>
      </c>
      <c r="BT723" s="7" t="s">
        <v>98</v>
      </c>
      <c r="BU723" s="7" t="s">
        <v>98</v>
      </c>
      <c r="BV723" s="7" t="s">
        <v>98</v>
      </c>
      <c r="BW723" s="7" t="n">
        <v>35</v>
      </c>
      <c r="BX723" s="7" t="n">
        <v>35</v>
      </c>
      <c r="BY723" s="7" t="n">
        <v>35</v>
      </c>
      <c r="BZ723" s="7" t="n">
        <v>35</v>
      </c>
      <c r="CA723" s="7" t="n">
        <v>35</v>
      </c>
      <c r="CB723" s="7" t="s">
        <v>98</v>
      </c>
      <c r="CC723" s="7" t="s">
        <v>98</v>
      </c>
      <c r="CD723" s="7" t="s">
        <v>98</v>
      </c>
      <c r="CE723" s="7" t="s">
        <v>98</v>
      </c>
      <c r="CF723" s="7"/>
      <c r="CG723" s="7"/>
      <c r="CH723" s="7"/>
      <c r="CI723" s="6" t="n">
        <f aca="false">SUMIF($AH723:$CH723,35,Base!$B$5:$BB$5)*7*$Z723</f>
        <v>0</v>
      </c>
      <c r="CJ723" s="6" t="n">
        <f aca="false">SUMIF($AH723:$CH723,"PR",Base!$B$5:$BB$5)*7*$Z723</f>
        <v>0</v>
      </c>
      <c r="CK723" s="6"/>
      <c r="CL723" s="6"/>
    </row>
    <row r="724" customFormat="false" ht="13.8" hidden="false" customHeight="false" outlineLevel="0" collapsed="false">
      <c r="A724" s="7" t="s">
        <v>1890</v>
      </c>
      <c r="B724" s="7" t="s">
        <v>1891</v>
      </c>
      <c r="C724" s="7" t="s">
        <v>79</v>
      </c>
      <c r="D724" s="7" t="s">
        <v>2094</v>
      </c>
      <c r="E724" s="7" t="s">
        <v>1659</v>
      </c>
      <c r="F724" s="7" t="s">
        <v>17</v>
      </c>
      <c r="G724" s="7" t="s">
        <v>1150</v>
      </c>
      <c r="H724" s="7" t="s">
        <v>1151</v>
      </c>
      <c r="I724" s="7" t="s">
        <v>84</v>
      </c>
      <c r="J724" s="7" t="s">
        <v>85</v>
      </c>
      <c r="K724" s="8" t="n">
        <v>0</v>
      </c>
      <c r="L724" s="7"/>
      <c r="M724" s="8" t="n">
        <v>0</v>
      </c>
      <c r="N724" s="7" t="s">
        <v>2095</v>
      </c>
      <c r="O724" s="7" t="s">
        <v>1153</v>
      </c>
      <c r="P724" s="7" t="s">
        <v>113</v>
      </c>
      <c r="Q724" s="8" t="s">
        <v>560</v>
      </c>
      <c r="R724" s="8" t="s">
        <v>2096</v>
      </c>
      <c r="S724" s="8" t="s">
        <v>2000</v>
      </c>
      <c r="T724" s="8" t="s">
        <v>91</v>
      </c>
      <c r="U724" s="7" t="s">
        <v>87</v>
      </c>
      <c r="V724" s="7" t="s">
        <v>92</v>
      </c>
      <c r="W724" s="7"/>
      <c r="X724" s="7"/>
      <c r="Y724" s="7" t="s">
        <v>99</v>
      </c>
      <c r="Z724" s="7" t="n">
        <v>10</v>
      </c>
      <c r="AA724" s="7"/>
      <c r="AB724" s="7"/>
      <c r="AC724" s="7"/>
      <c r="AD724" s="7"/>
      <c r="AE724" s="8"/>
      <c r="AF724" s="9" t="s">
        <v>342</v>
      </c>
      <c r="AG724" s="9" t="s">
        <v>2097</v>
      </c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 t="s">
        <v>97</v>
      </c>
      <c r="BN724" s="7" t="s">
        <v>97</v>
      </c>
      <c r="BO724" s="7"/>
      <c r="BP724" s="7"/>
      <c r="BQ724" s="7" t="s">
        <v>98</v>
      </c>
      <c r="BR724" s="7" t="s">
        <v>98</v>
      </c>
      <c r="BS724" s="7" t="s">
        <v>98</v>
      </c>
      <c r="BT724" s="7" t="s">
        <v>98</v>
      </c>
      <c r="BU724" s="7" t="s">
        <v>98</v>
      </c>
      <c r="BV724" s="7" t="s">
        <v>98</v>
      </c>
      <c r="BW724" s="7" t="s">
        <v>98</v>
      </c>
      <c r="BX724" s="7" t="s">
        <v>98</v>
      </c>
      <c r="BY724" s="7" t="n">
        <v>35</v>
      </c>
      <c r="BZ724" s="7" t="n">
        <v>35</v>
      </c>
      <c r="CA724" s="7" t="n">
        <v>35</v>
      </c>
      <c r="CB724" s="7" t="n">
        <v>35</v>
      </c>
      <c r="CC724" s="7" t="s">
        <v>98</v>
      </c>
      <c r="CD724" s="7" t="s">
        <v>98</v>
      </c>
      <c r="CE724" s="7" t="s">
        <v>98</v>
      </c>
      <c r="CF724" s="7" t="s">
        <v>98</v>
      </c>
      <c r="CG724" s="7" t="s">
        <v>98</v>
      </c>
      <c r="CH724" s="7" t="s">
        <v>98</v>
      </c>
      <c r="CI724" s="6" t="n">
        <f aca="false">SUMIF($AH724:$CH724,35,Base!$B$5:$BB$5)*7*$Z724</f>
        <v>1260</v>
      </c>
      <c r="CJ724" s="6" t="n">
        <f aca="false">SUMIF($AH724:$CH724,"PR",Base!$B$5:$BB$5)*7*$Z724</f>
        <v>4760</v>
      </c>
      <c r="CK724" s="6"/>
      <c r="CL724" s="6"/>
    </row>
    <row r="725" customFormat="false" ht="13.8" hidden="false" customHeight="false" outlineLevel="0" collapsed="false">
      <c r="A725" s="7" t="s">
        <v>1890</v>
      </c>
      <c r="B725" s="7" t="s">
        <v>1891</v>
      </c>
      <c r="C725" s="7" t="s">
        <v>1383</v>
      </c>
      <c r="D725" s="7" t="s">
        <v>2098</v>
      </c>
      <c r="E725" s="7" t="s">
        <v>2099</v>
      </c>
      <c r="F725" s="7" t="s">
        <v>17</v>
      </c>
      <c r="G725" s="7" t="s">
        <v>2100</v>
      </c>
      <c r="H725" s="7" t="s">
        <v>2101</v>
      </c>
      <c r="I725" s="7" t="s">
        <v>84</v>
      </c>
      <c r="J725" s="7" t="s">
        <v>85</v>
      </c>
      <c r="K725" s="8" t="n">
        <v>0</v>
      </c>
      <c r="L725" s="7"/>
      <c r="M725" s="8" t="n">
        <v>0</v>
      </c>
      <c r="N725" s="7" t="s">
        <v>2102</v>
      </c>
      <c r="O725" s="7" t="s">
        <v>1470</v>
      </c>
      <c r="P725" s="7" t="s">
        <v>124</v>
      </c>
      <c r="Q725" s="8" t="s">
        <v>2103</v>
      </c>
      <c r="R725" s="8" t="s">
        <v>2104</v>
      </c>
      <c r="S725" s="8" t="s">
        <v>276</v>
      </c>
      <c r="T725" s="8" t="s">
        <v>124</v>
      </c>
      <c r="U725" s="7" t="s">
        <v>87</v>
      </c>
      <c r="V725" s="7" t="s">
        <v>92</v>
      </c>
      <c r="W725" s="7"/>
      <c r="X725" s="7"/>
      <c r="Y725" s="7" t="s">
        <v>93</v>
      </c>
      <c r="Z725" s="10" t="n">
        <v>3</v>
      </c>
      <c r="AA725" s="7"/>
      <c r="AB725" s="7"/>
      <c r="AC725" s="7"/>
      <c r="AD725" s="7"/>
      <c r="AE725" s="8"/>
      <c r="AF725" s="9" t="s">
        <v>747</v>
      </c>
      <c r="AG725" s="9" t="s">
        <v>139</v>
      </c>
      <c r="AH725" s="7"/>
      <c r="AI725" s="7"/>
      <c r="AJ725" s="7"/>
      <c r="AK725" s="7" t="s">
        <v>98</v>
      </c>
      <c r="AL725" s="7" t="s">
        <v>98</v>
      </c>
      <c r="AM725" s="7" t="s">
        <v>98</v>
      </c>
      <c r="AN725" s="7" t="s">
        <v>98</v>
      </c>
      <c r="AO725" s="7" t="s">
        <v>98</v>
      </c>
      <c r="AP725" s="7" t="s">
        <v>98</v>
      </c>
      <c r="AQ725" s="7" t="s">
        <v>98</v>
      </c>
      <c r="AR725" s="7" t="s">
        <v>98</v>
      </c>
      <c r="AS725" s="7" t="s">
        <v>98</v>
      </c>
      <c r="AT725" s="7" t="s">
        <v>98</v>
      </c>
      <c r="AU725" s="7" t="s">
        <v>98</v>
      </c>
      <c r="AV725" s="7" t="s">
        <v>98</v>
      </c>
      <c r="AW725" s="7" t="s">
        <v>98</v>
      </c>
      <c r="AX725" s="7" t="s">
        <v>98</v>
      </c>
      <c r="AY725" s="7" t="s">
        <v>98</v>
      </c>
      <c r="AZ725" s="7" t="s">
        <v>98</v>
      </c>
      <c r="BA725" s="7" t="n">
        <v>35</v>
      </c>
      <c r="BB725" s="7" t="n">
        <v>35</v>
      </c>
      <c r="BC725" s="7" t="n">
        <v>35</v>
      </c>
      <c r="BD725" s="7" t="n">
        <v>35</v>
      </c>
      <c r="BE725" s="7" t="s">
        <v>98</v>
      </c>
      <c r="BF725" s="7" t="s">
        <v>98</v>
      </c>
      <c r="BG725" s="7" t="s">
        <v>98</v>
      </c>
      <c r="BH725" s="7" t="s">
        <v>98</v>
      </c>
      <c r="BI725" s="7" t="s">
        <v>98</v>
      </c>
      <c r="BJ725" s="7"/>
      <c r="BK725" s="7"/>
      <c r="BL725" s="7"/>
      <c r="BM725" s="7" t="s">
        <v>97</v>
      </c>
      <c r="BN725" s="7" t="s">
        <v>97</v>
      </c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6" t="n">
        <f aca="false">SUMIF($AH725:$CH725,35,Base!$B$5:$BB$5)*7*$Z725</f>
        <v>399</v>
      </c>
      <c r="CJ725" s="6" t="n">
        <f aca="false">SUMIF($AH725:$CH725,"PR",Base!$B$5:$BB$5)*7*$Z725</f>
        <v>2121</v>
      </c>
      <c r="CK725" s="6"/>
      <c r="CL725" s="6"/>
    </row>
    <row r="726" customFormat="false" ht="13.8" hidden="false" customHeight="false" outlineLevel="0" collapsed="false">
      <c r="A726" s="7" t="s">
        <v>1890</v>
      </c>
      <c r="B726" s="7" t="s">
        <v>1891</v>
      </c>
      <c r="C726" s="7" t="s">
        <v>1383</v>
      </c>
      <c r="D726" s="7" t="s">
        <v>2098</v>
      </c>
      <c r="E726" s="7" t="s">
        <v>2099</v>
      </c>
      <c r="F726" s="7" t="s">
        <v>17</v>
      </c>
      <c r="G726" s="7" t="s">
        <v>2100</v>
      </c>
      <c r="H726" s="7" t="s">
        <v>2101</v>
      </c>
      <c r="I726" s="7" t="s">
        <v>84</v>
      </c>
      <c r="J726" s="7" t="s">
        <v>85</v>
      </c>
      <c r="K726" s="8" t="n">
        <v>0</v>
      </c>
      <c r="L726" s="7"/>
      <c r="M726" s="8" t="n">
        <v>0</v>
      </c>
      <c r="N726" s="7" t="s">
        <v>2102</v>
      </c>
      <c r="O726" s="7" t="s">
        <v>1470</v>
      </c>
      <c r="P726" s="7" t="s">
        <v>124</v>
      </c>
      <c r="Q726" s="8" t="s">
        <v>2103</v>
      </c>
      <c r="R726" s="8" t="s">
        <v>2104</v>
      </c>
      <c r="S726" s="8" t="s">
        <v>276</v>
      </c>
      <c r="T726" s="8" t="s">
        <v>124</v>
      </c>
      <c r="U726" s="7" t="s">
        <v>87</v>
      </c>
      <c r="V726" s="7" t="s">
        <v>92</v>
      </c>
      <c r="W726" s="7"/>
      <c r="X726" s="7"/>
      <c r="Y726" s="7" t="s">
        <v>1182</v>
      </c>
      <c r="Z726" s="7" t="n">
        <v>1</v>
      </c>
      <c r="AA726" s="7"/>
      <c r="AB726" s="7"/>
      <c r="AC726" s="7"/>
      <c r="AD726" s="7"/>
      <c r="AE726" s="8"/>
      <c r="AF726" s="9" t="s">
        <v>747</v>
      </c>
      <c r="AG726" s="9" t="s">
        <v>139</v>
      </c>
      <c r="AH726" s="7"/>
      <c r="AI726" s="7"/>
      <c r="AJ726" s="7"/>
      <c r="AK726" s="7" t="s">
        <v>98</v>
      </c>
      <c r="AL726" s="7" t="s">
        <v>98</v>
      </c>
      <c r="AM726" s="7" t="s">
        <v>98</v>
      </c>
      <c r="AN726" s="7" t="s">
        <v>98</v>
      </c>
      <c r="AO726" s="7" t="s">
        <v>98</v>
      </c>
      <c r="AP726" s="7" t="s">
        <v>98</v>
      </c>
      <c r="AQ726" s="7" t="s">
        <v>98</v>
      </c>
      <c r="AR726" s="7" t="s">
        <v>98</v>
      </c>
      <c r="AS726" s="7" t="s">
        <v>98</v>
      </c>
      <c r="AT726" s="7" t="s">
        <v>98</v>
      </c>
      <c r="AU726" s="7" t="s">
        <v>98</v>
      </c>
      <c r="AV726" s="7" t="s">
        <v>98</v>
      </c>
      <c r="AW726" s="7" t="s">
        <v>98</v>
      </c>
      <c r="AX726" s="7" t="s">
        <v>98</v>
      </c>
      <c r="AY726" s="7" t="s">
        <v>98</v>
      </c>
      <c r="AZ726" s="7" t="s">
        <v>98</v>
      </c>
      <c r="BA726" s="7" t="n">
        <v>35</v>
      </c>
      <c r="BB726" s="7" t="n">
        <v>35</v>
      </c>
      <c r="BC726" s="7" t="n">
        <v>35</v>
      </c>
      <c r="BD726" s="7" t="n">
        <v>35</v>
      </c>
      <c r="BE726" s="7" t="s">
        <v>98</v>
      </c>
      <c r="BF726" s="7" t="s">
        <v>98</v>
      </c>
      <c r="BG726" s="7" t="s">
        <v>98</v>
      </c>
      <c r="BH726" s="7" t="s">
        <v>98</v>
      </c>
      <c r="BI726" s="7" t="s">
        <v>98</v>
      </c>
      <c r="BJ726" s="7"/>
      <c r="BK726" s="7"/>
      <c r="BL726" s="7"/>
      <c r="BM726" s="7" t="s">
        <v>97</v>
      </c>
      <c r="BN726" s="7" t="s">
        <v>97</v>
      </c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6" t="n">
        <f aca="false">SUMIF($AH726:$CH726,35,Base!$B$5:$BB$5)*7*$Z726</f>
        <v>133</v>
      </c>
      <c r="CJ726" s="6" t="n">
        <f aca="false">SUMIF($AH726:$CH726,"PR",Base!$B$5:$BB$5)*7*$Z726</f>
        <v>707</v>
      </c>
      <c r="CK726" s="6"/>
      <c r="CL726" s="6"/>
    </row>
    <row r="727" customFormat="false" ht="13.8" hidden="false" customHeight="false" outlineLevel="0" collapsed="false">
      <c r="A727" s="7" t="s">
        <v>1890</v>
      </c>
      <c r="B727" s="7" t="s">
        <v>1891</v>
      </c>
      <c r="C727" s="7" t="s">
        <v>1383</v>
      </c>
      <c r="D727" s="7" t="s">
        <v>2098</v>
      </c>
      <c r="E727" s="7" t="s">
        <v>2099</v>
      </c>
      <c r="F727" s="7" t="s">
        <v>17</v>
      </c>
      <c r="G727" s="7" t="s">
        <v>2100</v>
      </c>
      <c r="H727" s="7" t="s">
        <v>2101</v>
      </c>
      <c r="I727" s="7" t="s">
        <v>84</v>
      </c>
      <c r="J727" s="7" t="s">
        <v>85</v>
      </c>
      <c r="K727" s="8" t="n">
        <v>0</v>
      </c>
      <c r="L727" s="7"/>
      <c r="M727" s="8" t="n">
        <v>0</v>
      </c>
      <c r="N727" s="7" t="s">
        <v>2102</v>
      </c>
      <c r="O727" s="7" t="s">
        <v>1470</v>
      </c>
      <c r="P727" s="7" t="s">
        <v>124</v>
      </c>
      <c r="Q727" s="8" t="s">
        <v>2103</v>
      </c>
      <c r="R727" s="8" t="s">
        <v>2104</v>
      </c>
      <c r="S727" s="8" t="s">
        <v>276</v>
      </c>
      <c r="T727" s="8" t="s">
        <v>124</v>
      </c>
      <c r="U727" s="7" t="s">
        <v>87</v>
      </c>
      <c r="V727" s="7" t="s">
        <v>92</v>
      </c>
      <c r="W727" s="7"/>
      <c r="X727" s="7"/>
      <c r="Y727" s="7" t="s">
        <v>125</v>
      </c>
      <c r="Z727" s="10" t="n">
        <v>1</v>
      </c>
      <c r="AA727" s="7"/>
      <c r="AB727" s="7"/>
      <c r="AC727" s="7"/>
      <c r="AD727" s="7"/>
      <c r="AE727" s="8"/>
      <c r="AF727" s="9" t="s">
        <v>747</v>
      </c>
      <c r="AG727" s="9" t="s">
        <v>139</v>
      </c>
      <c r="AH727" s="7"/>
      <c r="AI727" s="7"/>
      <c r="AJ727" s="7"/>
      <c r="AK727" s="7" t="s">
        <v>98</v>
      </c>
      <c r="AL727" s="7" t="s">
        <v>98</v>
      </c>
      <c r="AM727" s="7" t="s">
        <v>98</v>
      </c>
      <c r="AN727" s="7" t="s">
        <v>98</v>
      </c>
      <c r="AO727" s="7" t="s">
        <v>98</v>
      </c>
      <c r="AP727" s="7" t="s">
        <v>98</v>
      </c>
      <c r="AQ727" s="7" t="s">
        <v>98</v>
      </c>
      <c r="AR727" s="7" t="s">
        <v>98</v>
      </c>
      <c r="AS727" s="7" t="s">
        <v>98</v>
      </c>
      <c r="AT727" s="7" t="s">
        <v>98</v>
      </c>
      <c r="AU727" s="7" t="s">
        <v>98</v>
      </c>
      <c r="AV727" s="7" t="s">
        <v>98</v>
      </c>
      <c r="AW727" s="7" t="s">
        <v>98</v>
      </c>
      <c r="AX727" s="7" t="s">
        <v>98</v>
      </c>
      <c r="AY727" s="7" t="s">
        <v>98</v>
      </c>
      <c r="AZ727" s="7" t="s">
        <v>98</v>
      </c>
      <c r="BA727" s="7" t="n">
        <v>35</v>
      </c>
      <c r="BB727" s="7" t="n">
        <v>35</v>
      </c>
      <c r="BC727" s="7" t="n">
        <v>35</v>
      </c>
      <c r="BD727" s="7" t="n">
        <v>35</v>
      </c>
      <c r="BE727" s="7" t="s">
        <v>98</v>
      </c>
      <c r="BF727" s="7" t="s">
        <v>98</v>
      </c>
      <c r="BG727" s="7" t="s">
        <v>98</v>
      </c>
      <c r="BH727" s="7" t="s">
        <v>98</v>
      </c>
      <c r="BI727" s="7" t="s">
        <v>98</v>
      </c>
      <c r="BJ727" s="7"/>
      <c r="BK727" s="7"/>
      <c r="BL727" s="7"/>
      <c r="BM727" s="7" t="s">
        <v>97</v>
      </c>
      <c r="BN727" s="7" t="s">
        <v>97</v>
      </c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6" t="n">
        <f aca="false">SUMIF($AH727:$CH727,35,Base!$B$5:$BB$5)*7*$Z727</f>
        <v>133</v>
      </c>
      <c r="CJ727" s="6" t="n">
        <f aca="false">SUMIF($AH727:$CH727,"PR",Base!$B$5:$BB$5)*7*$Z727</f>
        <v>707</v>
      </c>
      <c r="CK727" s="6"/>
      <c r="CL727" s="6"/>
    </row>
    <row r="728" customFormat="false" ht="13.8" hidden="false" customHeight="false" outlineLevel="0" collapsed="false">
      <c r="A728" s="7" t="s">
        <v>1890</v>
      </c>
      <c r="B728" s="7" t="s">
        <v>1891</v>
      </c>
      <c r="C728" s="7" t="s">
        <v>1383</v>
      </c>
      <c r="D728" s="7" t="s">
        <v>2105</v>
      </c>
      <c r="E728" s="7" t="s">
        <v>2106</v>
      </c>
      <c r="F728" s="7" t="s">
        <v>17</v>
      </c>
      <c r="G728" s="7" t="s">
        <v>2100</v>
      </c>
      <c r="H728" s="7" t="s">
        <v>2101</v>
      </c>
      <c r="I728" s="7" t="s">
        <v>84</v>
      </c>
      <c r="J728" s="7" t="s">
        <v>85</v>
      </c>
      <c r="K728" s="8" t="n">
        <v>0</v>
      </c>
      <c r="L728" s="7"/>
      <c r="M728" s="8" t="n">
        <v>0</v>
      </c>
      <c r="N728" s="7" t="s">
        <v>2107</v>
      </c>
      <c r="O728" s="7" t="s">
        <v>1470</v>
      </c>
      <c r="P728" s="7" t="s">
        <v>124</v>
      </c>
      <c r="Q728" s="8" t="s">
        <v>2108</v>
      </c>
      <c r="R728" s="8" t="s">
        <v>2109</v>
      </c>
      <c r="S728" s="8" t="s">
        <v>325</v>
      </c>
      <c r="T728" s="8" t="s">
        <v>94</v>
      </c>
      <c r="U728" s="7" t="s">
        <v>87</v>
      </c>
      <c r="V728" s="7" t="s">
        <v>92</v>
      </c>
      <c r="W728" s="7"/>
      <c r="X728" s="7"/>
      <c r="Y728" s="7" t="s">
        <v>93</v>
      </c>
      <c r="Z728" s="7" t="n">
        <v>2</v>
      </c>
      <c r="AA728" s="7"/>
      <c r="AB728" s="7"/>
      <c r="AC728" s="7"/>
      <c r="AD728" s="7"/>
      <c r="AE728" s="8"/>
      <c r="AF728" s="9" t="s">
        <v>968</v>
      </c>
      <c r="AG728" s="9" t="s">
        <v>2110</v>
      </c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 t="s">
        <v>97</v>
      </c>
      <c r="BN728" s="7" t="s">
        <v>97</v>
      </c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 t="s">
        <v>98</v>
      </c>
      <c r="CD728" s="7" t="s">
        <v>98</v>
      </c>
      <c r="CE728" s="7" t="s">
        <v>98</v>
      </c>
      <c r="CF728" s="7" t="s">
        <v>98</v>
      </c>
      <c r="CG728" s="7" t="s">
        <v>98</v>
      </c>
      <c r="CH728" s="7" t="s">
        <v>98</v>
      </c>
      <c r="CI728" s="6" t="n">
        <f aca="false">SUMIF($AH728:$CH728,35,Base!$B$5:$BB$5)*7*$Z728</f>
        <v>0</v>
      </c>
      <c r="CJ728" s="6" t="n">
        <f aca="false">SUMIF($AH728:$CH728,"PR",Base!$B$5:$BB$5)*7*$Z728</f>
        <v>392</v>
      </c>
      <c r="CK728" s="6"/>
      <c r="CL728" s="6"/>
    </row>
    <row r="729" customFormat="false" ht="13.8" hidden="false" customHeight="false" outlineLevel="0" collapsed="false">
      <c r="A729" s="7" t="s">
        <v>1890</v>
      </c>
      <c r="B729" s="7" t="s">
        <v>1891</v>
      </c>
      <c r="C729" s="7" t="s">
        <v>1383</v>
      </c>
      <c r="D729" s="7" t="s">
        <v>2111</v>
      </c>
      <c r="E729" s="7" t="s">
        <v>1646</v>
      </c>
      <c r="F729" s="7" t="s">
        <v>17</v>
      </c>
      <c r="G729" s="7" t="s">
        <v>1925</v>
      </c>
      <c r="H729" s="7" t="s">
        <v>1926</v>
      </c>
      <c r="I729" s="7" t="s">
        <v>84</v>
      </c>
      <c r="J729" s="7" t="s">
        <v>85</v>
      </c>
      <c r="K729" s="8" t="n">
        <v>0</v>
      </c>
      <c r="L729" s="7"/>
      <c r="M729" s="8" t="n">
        <v>0</v>
      </c>
      <c r="N729" s="7" t="s">
        <v>2112</v>
      </c>
      <c r="O729" s="7" t="s">
        <v>1431</v>
      </c>
      <c r="P729" s="7" t="s">
        <v>155</v>
      </c>
      <c r="Q729" s="8" t="s">
        <v>1483</v>
      </c>
      <c r="R729" s="8" t="s">
        <v>228</v>
      </c>
      <c r="S729" s="8" t="s">
        <v>325</v>
      </c>
      <c r="T729" s="8" t="s">
        <v>178</v>
      </c>
      <c r="U729" s="7" t="s">
        <v>87</v>
      </c>
      <c r="V729" s="7" t="s">
        <v>92</v>
      </c>
      <c r="W729" s="7"/>
      <c r="X729" s="7"/>
      <c r="Y729" s="7" t="s">
        <v>93</v>
      </c>
      <c r="Z729" s="7" t="n">
        <v>1</v>
      </c>
      <c r="AA729" s="7"/>
      <c r="AB729" s="7"/>
      <c r="AC729" s="7"/>
      <c r="AD729" s="7"/>
      <c r="AE729" s="8"/>
      <c r="AF729" s="9" t="s">
        <v>2113</v>
      </c>
      <c r="AG729" s="9" t="s">
        <v>726</v>
      </c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 t="s">
        <v>98</v>
      </c>
      <c r="AU729" s="7" t="s">
        <v>98</v>
      </c>
      <c r="AV729" s="7" t="s">
        <v>98</v>
      </c>
      <c r="AW729" s="7" t="s">
        <v>98</v>
      </c>
      <c r="AX729" s="7" t="s">
        <v>98</v>
      </c>
      <c r="AY729" s="7" t="s">
        <v>98</v>
      </c>
      <c r="AZ729" s="7" t="s">
        <v>98</v>
      </c>
      <c r="BA729" s="7" t="s">
        <v>98</v>
      </c>
      <c r="BB729" s="7" t="s">
        <v>98</v>
      </c>
      <c r="BC729" s="7" t="s">
        <v>98</v>
      </c>
      <c r="BD729" s="7" t="s">
        <v>98</v>
      </c>
      <c r="BE729" s="7" t="s">
        <v>98</v>
      </c>
      <c r="BF729" s="7" t="s">
        <v>98</v>
      </c>
      <c r="BG729" s="7" t="s">
        <v>98</v>
      </c>
      <c r="BH729" s="7" t="s">
        <v>98</v>
      </c>
      <c r="BI729" s="7" t="s">
        <v>98</v>
      </c>
      <c r="BJ729" s="7" t="s">
        <v>98</v>
      </c>
      <c r="BK729" s="7" t="s">
        <v>98</v>
      </c>
      <c r="BL729" s="7" t="s">
        <v>98</v>
      </c>
      <c r="BM729" s="7" t="s">
        <v>97</v>
      </c>
      <c r="BN729" s="7" t="s">
        <v>97</v>
      </c>
      <c r="BO729" s="7" t="s">
        <v>98</v>
      </c>
      <c r="BP729" s="7" t="s">
        <v>98</v>
      </c>
      <c r="BQ729" s="7" t="s">
        <v>98</v>
      </c>
      <c r="BR729" s="7" t="n">
        <v>35</v>
      </c>
      <c r="BS729" s="7" t="n">
        <v>35</v>
      </c>
      <c r="BT729" s="7" t="n">
        <v>35</v>
      </c>
      <c r="BU729" s="7" t="n">
        <v>35</v>
      </c>
      <c r="BV729" s="7" t="s">
        <v>98</v>
      </c>
      <c r="BW729" s="7" t="s">
        <v>98</v>
      </c>
      <c r="BX729" s="7" t="s">
        <v>98</v>
      </c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6" t="n">
        <f aca="false">SUMIF($AH729:$CH729,35,Base!$B$5:$BB$5)*7*$Z729</f>
        <v>140</v>
      </c>
      <c r="CJ729" s="6" t="n">
        <f aca="false">SUMIF($AH729:$CH729,"PR",Base!$B$5:$BB$5)*7*$Z729</f>
        <v>840</v>
      </c>
      <c r="CK729" s="6"/>
      <c r="CL729" s="6"/>
    </row>
    <row r="730" customFormat="false" ht="13.8" hidden="false" customHeight="false" outlineLevel="0" collapsed="false">
      <c r="A730" s="7" t="s">
        <v>1890</v>
      </c>
      <c r="B730" s="7" t="s">
        <v>1891</v>
      </c>
      <c r="C730" s="7" t="s">
        <v>1383</v>
      </c>
      <c r="D730" s="7" t="s">
        <v>2111</v>
      </c>
      <c r="E730" s="7" t="s">
        <v>1646</v>
      </c>
      <c r="F730" s="7" t="s">
        <v>17</v>
      </c>
      <c r="G730" s="7" t="s">
        <v>1925</v>
      </c>
      <c r="H730" s="7" t="s">
        <v>1926</v>
      </c>
      <c r="I730" s="7" t="s">
        <v>84</v>
      </c>
      <c r="J730" s="7" t="s">
        <v>85</v>
      </c>
      <c r="K730" s="8" t="n">
        <v>0</v>
      </c>
      <c r="L730" s="7"/>
      <c r="M730" s="8" t="n">
        <v>0</v>
      </c>
      <c r="N730" s="7" t="s">
        <v>2112</v>
      </c>
      <c r="O730" s="7" t="s">
        <v>1431</v>
      </c>
      <c r="P730" s="7" t="s">
        <v>155</v>
      </c>
      <c r="Q730" s="8" t="s">
        <v>1483</v>
      </c>
      <c r="R730" s="8" t="s">
        <v>228</v>
      </c>
      <c r="S730" s="8" t="s">
        <v>325</v>
      </c>
      <c r="T730" s="8" t="s">
        <v>178</v>
      </c>
      <c r="U730" s="7" t="s">
        <v>87</v>
      </c>
      <c r="V730" s="7" t="s">
        <v>92</v>
      </c>
      <c r="W730" s="7"/>
      <c r="X730" s="7"/>
      <c r="Y730" s="7" t="s">
        <v>125</v>
      </c>
      <c r="Z730" s="7" t="n">
        <v>4</v>
      </c>
      <c r="AA730" s="7"/>
      <c r="AB730" s="7"/>
      <c r="AC730" s="7"/>
      <c r="AD730" s="7"/>
      <c r="AE730" s="8"/>
      <c r="AF730" s="9" t="s">
        <v>2113</v>
      </c>
      <c r="AG730" s="9" t="s">
        <v>726</v>
      </c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 t="s">
        <v>98</v>
      </c>
      <c r="AU730" s="7" t="s">
        <v>98</v>
      </c>
      <c r="AV730" s="7" t="s">
        <v>98</v>
      </c>
      <c r="AW730" s="7" t="s">
        <v>98</v>
      </c>
      <c r="AX730" s="7" t="s">
        <v>98</v>
      </c>
      <c r="AY730" s="7" t="s">
        <v>98</v>
      </c>
      <c r="AZ730" s="7" t="s">
        <v>98</v>
      </c>
      <c r="BA730" s="7" t="s">
        <v>98</v>
      </c>
      <c r="BB730" s="7" t="s">
        <v>98</v>
      </c>
      <c r="BC730" s="7" t="s">
        <v>98</v>
      </c>
      <c r="BD730" s="7" t="s">
        <v>98</v>
      </c>
      <c r="BE730" s="7" t="s">
        <v>98</v>
      </c>
      <c r="BF730" s="7" t="s">
        <v>98</v>
      </c>
      <c r="BG730" s="7" t="s">
        <v>98</v>
      </c>
      <c r="BH730" s="7" t="s">
        <v>98</v>
      </c>
      <c r="BI730" s="7" t="s">
        <v>98</v>
      </c>
      <c r="BJ730" s="7" t="s">
        <v>98</v>
      </c>
      <c r="BK730" s="7" t="s">
        <v>98</v>
      </c>
      <c r="BL730" s="7" t="s">
        <v>98</v>
      </c>
      <c r="BM730" s="7" t="s">
        <v>97</v>
      </c>
      <c r="BN730" s="7" t="s">
        <v>97</v>
      </c>
      <c r="BO730" s="7" t="s">
        <v>98</v>
      </c>
      <c r="BP730" s="7" t="s">
        <v>98</v>
      </c>
      <c r="BQ730" s="7" t="s">
        <v>98</v>
      </c>
      <c r="BR730" s="7" t="n">
        <v>35</v>
      </c>
      <c r="BS730" s="7" t="n">
        <v>35</v>
      </c>
      <c r="BT730" s="7" t="n">
        <v>35</v>
      </c>
      <c r="BU730" s="7" t="n">
        <v>35</v>
      </c>
      <c r="BV730" s="7" t="s">
        <v>98</v>
      </c>
      <c r="BW730" s="7" t="s">
        <v>98</v>
      </c>
      <c r="BX730" s="7" t="s">
        <v>98</v>
      </c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6" t="n">
        <f aca="false">SUMIF($AH730:$CH730,35,Base!$B$5:$BB$5)*7*$Z730</f>
        <v>560</v>
      </c>
      <c r="CJ730" s="6" t="n">
        <f aca="false">SUMIF($AH730:$CH730,"PR",Base!$B$5:$BB$5)*7*$Z730</f>
        <v>3360</v>
      </c>
      <c r="CK730" s="6"/>
      <c r="CL730" s="6"/>
    </row>
    <row r="731" customFormat="false" ht="13.8" hidden="false" customHeight="false" outlineLevel="0" collapsed="false">
      <c r="A731" s="7" t="s">
        <v>1890</v>
      </c>
      <c r="B731" s="7" t="s">
        <v>1891</v>
      </c>
      <c r="C731" s="7" t="s">
        <v>1383</v>
      </c>
      <c r="D731" s="7" t="s">
        <v>2114</v>
      </c>
      <c r="E731" s="7" t="s">
        <v>1640</v>
      </c>
      <c r="F731" s="7" t="s">
        <v>17</v>
      </c>
      <c r="G731" s="7" t="s">
        <v>1925</v>
      </c>
      <c r="H731" s="7" t="s">
        <v>1926</v>
      </c>
      <c r="I731" s="7" t="s">
        <v>84</v>
      </c>
      <c r="J731" s="7" t="s">
        <v>85</v>
      </c>
      <c r="K731" s="8" t="n">
        <v>0</v>
      </c>
      <c r="L731" s="7"/>
      <c r="M731" s="8" t="n">
        <v>0</v>
      </c>
      <c r="N731" s="7" t="s">
        <v>2115</v>
      </c>
      <c r="O731" s="7" t="s">
        <v>1431</v>
      </c>
      <c r="P731" s="7" t="s">
        <v>155</v>
      </c>
      <c r="Q731" s="8" t="s">
        <v>1535</v>
      </c>
      <c r="R731" s="8" t="s">
        <v>1402</v>
      </c>
      <c r="S731" s="8" t="s">
        <v>325</v>
      </c>
      <c r="T731" s="8" t="s">
        <v>127</v>
      </c>
      <c r="U731" s="7" t="s">
        <v>87</v>
      </c>
      <c r="V731" s="7" t="s">
        <v>92</v>
      </c>
      <c r="W731" s="7"/>
      <c r="X731" s="7"/>
      <c r="Y731" s="7" t="s">
        <v>93</v>
      </c>
      <c r="Z731" s="7" t="n">
        <v>4</v>
      </c>
      <c r="AA731" s="7"/>
      <c r="AB731" s="7"/>
      <c r="AC731" s="7"/>
      <c r="AD731" s="7"/>
      <c r="AE731" s="8"/>
      <c r="AF731" s="9" t="s">
        <v>539</v>
      </c>
      <c r="AG731" s="9" t="s">
        <v>439</v>
      </c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 t="s">
        <v>97</v>
      </c>
      <c r="BN731" s="7" t="s">
        <v>97</v>
      </c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 t="s">
        <v>98</v>
      </c>
      <c r="BZ731" s="7" t="s">
        <v>98</v>
      </c>
      <c r="CA731" s="7" t="s">
        <v>98</v>
      </c>
      <c r="CB731" s="7" t="s">
        <v>98</v>
      </c>
      <c r="CC731" s="7" t="s">
        <v>98</v>
      </c>
      <c r="CD731" s="7" t="s">
        <v>98</v>
      </c>
      <c r="CE731" s="7" t="s">
        <v>98</v>
      </c>
      <c r="CF731" s="7" t="s">
        <v>98</v>
      </c>
      <c r="CG731" s="7" t="s">
        <v>98</v>
      </c>
      <c r="CH731" s="7" t="s">
        <v>98</v>
      </c>
      <c r="CI731" s="6" t="n">
        <f aca="false">SUMIF($AH731:$CH731,35,Base!$B$5:$BB$5)*7*$Z731</f>
        <v>0</v>
      </c>
      <c r="CJ731" s="6" t="n">
        <f aca="false">SUMIF($AH731:$CH731,"PR",Base!$B$5:$BB$5)*7*$Z731</f>
        <v>1288</v>
      </c>
      <c r="CK731" s="6"/>
      <c r="CL731" s="6"/>
    </row>
    <row r="732" customFormat="false" ht="13.8" hidden="false" customHeight="false" outlineLevel="0" collapsed="false">
      <c r="A732" s="7" t="s">
        <v>1890</v>
      </c>
      <c r="B732" s="7" t="s">
        <v>1891</v>
      </c>
      <c r="C732" s="7" t="s">
        <v>1383</v>
      </c>
      <c r="D732" s="7" t="s">
        <v>2116</v>
      </c>
      <c r="E732" s="7" t="s">
        <v>2117</v>
      </c>
      <c r="F732" s="7" t="s">
        <v>17</v>
      </c>
      <c r="G732" s="7" t="s">
        <v>2118</v>
      </c>
      <c r="H732" s="7" t="s">
        <v>2119</v>
      </c>
      <c r="I732" s="7" t="s">
        <v>84</v>
      </c>
      <c r="J732" s="7" t="s">
        <v>85</v>
      </c>
      <c r="K732" s="8" t="n">
        <v>0</v>
      </c>
      <c r="L732" s="7"/>
      <c r="M732" s="8" t="n">
        <v>0</v>
      </c>
      <c r="N732" s="7" t="s">
        <v>2120</v>
      </c>
      <c r="O732" s="7" t="s">
        <v>1461</v>
      </c>
      <c r="P732" s="7" t="s">
        <v>124</v>
      </c>
      <c r="Q732" s="8" t="s">
        <v>1207</v>
      </c>
      <c r="R732" s="8" t="s">
        <v>2121</v>
      </c>
      <c r="S732" s="8" t="s">
        <v>2122</v>
      </c>
      <c r="T732" s="8" t="s">
        <v>124</v>
      </c>
      <c r="U732" s="7" t="s">
        <v>87</v>
      </c>
      <c r="V732" s="7" t="s">
        <v>92</v>
      </c>
      <c r="W732" s="7"/>
      <c r="X732" s="7"/>
      <c r="Y732" s="7" t="s">
        <v>1182</v>
      </c>
      <c r="Z732" s="7" t="n">
        <v>1</v>
      </c>
      <c r="AA732" s="7"/>
      <c r="AB732" s="7"/>
      <c r="AC732" s="7"/>
      <c r="AD732" s="7"/>
      <c r="AE732" s="8"/>
      <c r="AF732" s="9" t="s">
        <v>114</v>
      </c>
      <c r="AG732" s="9" t="s">
        <v>270</v>
      </c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 t="s">
        <v>98</v>
      </c>
      <c r="BB732" s="7" t="s">
        <v>98</v>
      </c>
      <c r="BC732" s="7" t="s">
        <v>98</v>
      </c>
      <c r="BD732" s="7" t="s">
        <v>98</v>
      </c>
      <c r="BE732" s="7" t="s">
        <v>98</v>
      </c>
      <c r="BF732" s="7" t="s">
        <v>98</v>
      </c>
      <c r="BG732" s="7" t="s">
        <v>98</v>
      </c>
      <c r="BH732" s="7" t="s">
        <v>98</v>
      </c>
      <c r="BI732" s="7" t="s">
        <v>98</v>
      </c>
      <c r="BJ732" s="7" t="s">
        <v>98</v>
      </c>
      <c r="BK732" s="7" t="s">
        <v>98</v>
      </c>
      <c r="BL732" s="7" t="s">
        <v>98</v>
      </c>
      <c r="BM732" s="7" t="s">
        <v>97</v>
      </c>
      <c r="BN732" s="7" t="s">
        <v>97</v>
      </c>
      <c r="BO732" s="7" t="s">
        <v>98</v>
      </c>
      <c r="BP732" s="7" t="s">
        <v>98</v>
      </c>
      <c r="BQ732" s="7" t="s">
        <v>98</v>
      </c>
      <c r="BR732" s="7" t="s">
        <v>98</v>
      </c>
      <c r="BS732" s="7" t="s">
        <v>98</v>
      </c>
      <c r="BT732" s="7" t="s">
        <v>98</v>
      </c>
      <c r="BU732" s="7" t="n">
        <v>35</v>
      </c>
      <c r="BV732" s="7" t="n">
        <v>35</v>
      </c>
      <c r="BW732" s="7" t="n">
        <v>35</v>
      </c>
      <c r="BX732" s="7" t="n">
        <v>35</v>
      </c>
      <c r="BY732" s="7" t="n">
        <v>35</v>
      </c>
      <c r="BZ732" s="7" t="n">
        <v>35</v>
      </c>
      <c r="CA732" s="7" t="n">
        <v>35</v>
      </c>
      <c r="CB732" s="7" t="s">
        <v>98</v>
      </c>
      <c r="CC732" s="7" t="s">
        <v>98</v>
      </c>
      <c r="CD732" s="7" t="s">
        <v>98</v>
      </c>
      <c r="CE732" s="7" t="s">
        <v>98</v>
      </c>
      <c r="CF732" s="7"/>
      <c r="CG732" s="7"/>
      <c r="CH732" s="7"/>
      <c r="CI732" s="6" t="n">
        <f aca="false">SUMIF($AH732:$CH732,35,Base!$B$5:$BB$5)*7*$Z732</f>
        <v>231</v>
      </c>
      <c r="CJ732" s="6" t="n">
        <f aca="false">SUMIF($AH732:$CH732,"PR",Base!$B$5:$BB$5)*7*$Z732</f>
        <v>756</v>
      </c>
      <c r="CK732" s="6"/>
      <c r="CL732" s="6"/>
    </row>
    <row r="733" customFormat="false" ht="13.8" hidden="false" customHeight="false" outlineLevel="0" collapsed="false">
      <c r="A733" s="7" t="s">
        <v>1890</v>
      </c>
      <c r="B733" s="7" t="s">
        <v>1891</v>
      </c>
      <c r="C733" s="7" t="s">
        <v>1383</v>
      </c>
      <c r="D733" s="7" t="s">
        <v>2123</v>
      </c>
      <c r="E733" s="7" t="s">
        <v>2124</v>
      </c>
      <c r="F733" s="7" t="s">
        <v>17</v>
      </c>
      <c r="G733" s="7" t="s">
        <v>2118</v>
      </c>
      <c r="H733" s="7" t="s">
        <v>2119</v>
      </c>
      <c r="I733" s="7" t="s">
        <v>84</v>
      </c>
      <c r="J733" s="7" t="s">
        <v>85</v>
      </c>
      <c r="K733" s="8" t="n">
        <v>0</v>
      </c>
      <c r="L733" s="7"/>
      <c r="M733" s="8" t="n">
        <v>0</v>
      </c>
      <c r="N733" s="7" t="s">
        <v>2125</v>
      </c>
      <c r="O733" s="7" t="s">
        <v>1461</v>
      </c>
      <c r="P733" s="7" t="s">
        <v>124</v>
      </c>
      <c r="Q733" s="8" t="s">
        <v>1483</v>
      </c>
      <c r="R733" s="8" t="s">
        <v>1078</v>
      </c>
      <c r="S733" s="8" t="s">
        <v>362</v>
      </c>
      <c r="T733" s="8" t="s">
        <v>94</v>
      </c>
      <c r="U733" s="7" t="s">
        <v>87</v>
      </c>
      <c r="V733" s="7" t="s">
        <v>92</v>
      </c>
      <c r="W733" s="7"/>
      <c r="X733" s="7"/>
      <c r="Y733" s="7" t="s">
        <v>93</v>
      </c>
      <c r="Z733" s="7" t="n">
        <v>2</v>
      </c>
      <c r="AA733" s="7"/>
      <c r="AB733" s="7"/>
      <c r="AC733" s="7"/>
      <c r="AD733" s="7"/>
      <c r="AE733" s="8"/>
      <c r="AF733" s="9" t="s">
        <v>539</v>
      </c>
      <c r="AG733" s="9" t="s">
        <v>2126</v>
      </c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 t="s">
        <v>97</v>
      </c>
      <c r="BN733" s="7" t="s">
        <v>97</v>
      </c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 t="s">
        <v>98</v>
      </c>
      <c r="BZ733" s="7" t="s">
        <v>98</v>
      </c>
      <c r="CA733" s="7" t="s">
        <v>98</v>
      </c>
      <c r="CB733" s="7" t="s">
        <v>98</v>
      </c>
      <c r="CC733" s="7" t="s">
        <v>98</v>
      </c>
      <c r="CD733" s="7" t="s">
        <v>98</v>
      </c>
      <c r="CE733" s="7" t="s">
        <v>98</v>
      </c>
      <c r="CF733" s="7" t="s">
        <v>98</v>
      </c>
      <c r="CG733" s="7" t="s">
        <v>98</v>
      </c>
      <c r="CH733" s="7" t="s">
        <v>98</v>
      </c>
      <c r="CI733" s="6" t="n">
        <f aca="false">SUMIF($AH733:$CH733,35,Base!$B$5:$BB$5)*7*$Z733</f>
        <v>0</v>
      </c>
      <c r="CJ733" s="6" t="n">
        <f aca="false">SUMIF($AH733:$CH733,"PR",Base!$B$5:$BB$5)*7*$Z733</f>
        <v>644</v>
      </c>
      <c r="CK733" s="6"/>
      <c r="CL733" s="6"/>
    </row>
    <row r="734" customFormat="false" ht="13.8" hidden="false" customHeight="false" outlineLevel="0" collapsed="false">
      <c r="A734" s="7" t="s">
        <v>1890</v>
      </c>
      <c r="B734" s="7" t="s">
        <v>1891</v>
      </c>
      <c r="C734" s="7" t="s">
        <v>1383</v>
      </c>
      <c r="D734" s="7" t="s">
        <v>2127</v>
      </c>
      <c r="E734" s="7" t="s">
        <v>2128</v>
      </c>
      <c r="F734" s="7" t="s">
        <v>17</v>
      </c>
      <c r="G734" s="7" t="s">
        <v>2129</v>
      </c>
      <c r="H734" s="7" t="s">
        <v>2130</v>
      </c>
      <c r="I734" s="7" t="s">
        <v>84</v>
      </c>
      <c r="J734" s="7" t="s">
        <v>85</v>
      </c>
      <c r="K734" s="8" t="n">
        <v>0</v>
      </c>
      <c r="L734" s="7"/>
      <c r="M734" s="8" t="n">
        <v>0</v>
      </c>
      <c r="N734" s="7" t="s">
        <v>2131</v>
      </c>
      <c r="O734" s="7" t="s">
        <v>1527</v>
      </c>
      <c r="P734" s="7" t="s">
        <v>124</v>
      </c>
      <c r="Q734" s="8" t="s">
        <v>427</v>
      </c>
      <c r="R734" s="8" t="s">
        <v>1898</v>
      </c>
      <c r="S734" s="8" t="s">
        <v>325</v>
      </c>
      <c r="T734" s="8" t="s">
        <v>178</v>
      </c>
      <c r="U734" s="7" t="s">
        <v>87</v>
      </c>
      <c r="V734" s="7" t="s">
        <v>92</v>
      </c>
      <c r="W734" s="7"/>
      <c r="X734" s="7"/>
      <c r="Y734" s="7" t="s">
        <v>93</v>
      </c>
      <c r="Z734" s="10" t="n">
        <v>2</v>
      </c>
      <c r="AA734" s="7"/>
      <c r="AB734" s="7"/>
      <c r="AC734" s="7"/>
      <c r="AD734" s="7"/>
      <c r="AE734" s="8"/>
      <c r="AF734" s="9" t="s">
        <v>747</v>
      </c>
      <c r="AG734" s="9" t="s">
        <v>2132</v>
      </c>
      <c r="AH734" s="7"/>
      <c r="AI734" s="7"/>
      <c r="AJ734" s="7"/>
      <c r="AK734" s="7" t="s">
        <v>98</v>
      </c>
      <c r="AL734" s="7" t="s">
        <v>98</v>
      </c>
      <c r="AM734" s="7" t="s">
        <v>98</v>
      </c>
      <c r="AN734" s="7" t="s">
        <v>98</v>
      </c>
      <c r="AO734" s="7" t="s">
        <v>98</v>
      </c>
      <c r="AP734" s="7" t="s">
        <v>98</v>
      </c>
      <c r="AQ734" s="7" t="s">
        <v>98</v>
      </c>
      <c r="AR734" s="7" t="s">
        <v>98</v>
      </c>
      <c r="AS734" s="7" t="s">
        <v>98</v>
      </c>
      <c r="AT734" s="7" t="s">
        <v>98</v>
      </c>
      <c r="AU734" s="7" t="s">
        <v>98</v>
      </c>
      <c r="AV734" s="7" t="s">
        <v>98</v>
      </c>
      <c r="AW734" s="7" t="s">
        <v>98</v>
      </c>
      <c r="AX734" s="7" t="s">
        <v>98</v>
      </c>
      <c r="AY734" s="7" t="s">
        <v>98</v>
      </c>
      <c r="AZ734" s="7" t="s">
        <v>98</v>
      </c>
      <c r="BA734" s="7" t="s">
        <v>98</v>
      </c>
      <c r="BB734" s="7" t="s">
        <v>98</v>
      </c>
      <c r="BC734" s="7" t="s">
        <v>98</v>
      </c>
      <c r="BD734" s="7" t="s">
        <v>98</v>
      </c>
      <c r="BE734" s="7" t="s">
        <v>98</v>
      </c>
      <c r="BF734" s="7" t="s">
        <v>98</v>
      </c>
      <c r="BG734" s="7" t="n">
        <v>35</v>
      </c>
      <c r="BH734" s="7" t="n">
        <v>35</v>
      </c>
      <c r="BI734" s="7" t="n">
        <v>35</v>
      </c>
      <c r="BJ734" s="7" t="n">
        <v>35</v>
      </c>
      <c r="BK734" s="7" t="s">
        <v>98</v>
      </c>
      <c r="BL734" s="7" t="s">
        <v>98</v>
      </c>
      <c r="BM734" s="7" t="s">
        <v>97</v>
      </c>
      <c r="BN734" s="7" t="s">
        <v>97</v>
      </c>
      <c r="BO734" s="7" t="s">
        <v>98</v>
      </c>
      <c r="BP734" s="7" t="s">
        <v>98</v>
      </c>
      <c r="BQ734" s="7" t="s">
        <v>98</v>
      </c>
      <c r="BR734" s="7" t="s">
        <v>98</v>
      </c>
      <c r="BS734" s="7" t="s">
        <v>98</v>
      </c>
      <c r="BT734" s="7" t="s">
        <v>98</v>
      </c>
      <c r="BU734" s="7" t="s">
        <v>98</v>
      </c>
      <c r="BV734" s="7" t="s">
        <v>98</v>
      </c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6" t="n">
        <f aca="false">SUMIF($AH734:$CH734,35,Base!$B$5:$BB$5)*7*$Z734</f>
        <v>280</v>
      </c>
      <c r="CJ734" s="6" t="n">
        <f aca="false">SUMIF($AH734:$CH734,"PR",Base!$B$5:$BB$5)*7*$Z734</f>
        <v>2170</v>
      </c>
      <c r="CK734" s="6"/>
      <c r="CL734" s="6"/>
    </row>
    <row r="735" customFormat="false" ht="13.8" hidden="false" customHeight="false" outlineLevel="0" collapsed="false">
      <c r="A735" s="7" t="s">
        <v>1890</v>
      </c>
      <c r="B735" s="7" t="s">
        <v>1891</v>
      </c>
      <c r="C735" s="7" t="s">
        <v>1383</v>
      </c>
      <c r="D735" s="7" t="s">
        <v>2127</v>
      </c>
      <c r="E735" s="7" t="s">
        <v>2128</v>
      </c>
      <c r="F735" s="7" t="s">
        <v>17</v>
      </c>
      <c r="G735" s="7" t="s">
        <v>2129</v>
      </c>
      <c r="H735" s="7" t="s">
        <v>2130</v>
      </c>
      <c r="I735" s="7" t="s">
        <v>84</v>
      </c>
      <c r="J735" s="7" t="s">
        <v>85</v>
      </c>
      <c r="K735" s="8" t="n">
        <v>0</v>
      </c>
      <c r="L735" s="7"/>
      <c r="M735" s="8" t="n">
        <v>0</v>
      </c>
      <c r="N735" s="7" t="s">
        <v>2131</v>
      </c>
      <c r="O735" s="7" t="s">
        <v>1527</v>
      </c>
      <c r="P735" s="7" t="s">
        <v>124</v>
      </c>
      <c r="Q735" s="8" t="s">
        <v>427</v>
      </c>
      <c r="R735" s="8" t="s">
        <v>1898</v>
      </c>
      <c r="S735" s="8" t="s">
        <v>325</v>
      </c>
      <c r="T735" s="8" t="s">
        <v>178</v>
      </c>
      <c r="U735" s="7" t="s">
        <v>87</v>
      </c>
      <c r="V735" s="7" t="s">
        <v>92</v>
      </c>
      <c r="W735" s="7"/>
      <c r="X735" s="7"/>
      <c r="Y735" s="7" t="s">
        <v>125</v>
      </c>
      <c r="Z735" s="7" t="n">
        <v>1</v>
      </c>
      <c r="AA735" s="7"/>
      <c r="AB735" s="7"/>
      <c r="AC735" s="7"/>
      <c r="AD735" s="7"/>
      <c r="AE735" s="8"/>
      <c r="AF735" s="9" t="s">
        <v>747</v>
      </c>
      <c r="AG735" s="9" t="s">
        <v>2132</v>
      </c>
      <c r="AH735" s="7"/>
      <c r="AI735" s="7"/>
      <c r="AJ735" s="7"/>
      <c r="AK735" s="7" t="s">
        <v>98</v>
      </c>
      <c r="AL735" s="7" t="s">
        <v>98</v>
      </c>
      <c r="AM735" s="7" t="s">
        <v>98</v>
      </c>
      <c r="AN735" s="7" t="s">
        <v>98</v>
      </c>
      <c r="AO735" s="7" t="s">
        <v>98</v>
      </c>
      <c r="AP735" s="7" t="s">
        <v>98</v>
      </c>
      <c r="AQ735" s="7" t="s">
        <v>98</v>
      </c>
      <c r="AR735" s="7" t="s">
        <v>98</v>
      </c>
      <c r="AS735" s="7" t="s">
        <v>98</v>
      </c>
      <c r="AT735" s="7" t="s">
        <v>98</v>
      </c>
      <c r="AU735" s="7" t="s">
        <v>98</v>
      </c>
      <c r="AV735" s="7" t="s">
        <v>98</v>
      </c>
      <c r="AW735" s="7" t="s">
        <v>98</v>
      </c>
      <c r="AX735" s="7" t="s">
        <v>98</v>
      </c>
      <c r="AY735" s="7" t="s">
        <v>98</v>
      </c>
      <c r="AZ735" s="7" t="s">
        <v>98</v>
      </c>
      <c r="BA735" s="7" t="s">
        <v>98</v>
      </c>
      <c r="BB735" s="7" t="s">
        <v>98</v>
      </c>
      <c r="BC735" s="7" t="s">
        <v>98</v>
      </c>
      <c r="BD735" s="7" t="s">
        <v>98</v>
      </c>
      <c r="BE735" s="7" t="s">
        <v>98</v>
      </c>
      <c r="BF735" s="7" t="s">
        <v>98</v>
      </c>
      <c r="BG735" s="7" t="n">
        <v>35</v>
      </c>
      <c r="BH735" s="7" t="n">
        <v>35</v>
      </c>
      <c r="BI735" s="7" t="n">
        <v>35</v>
      </c>
      <c r="BJ735" s="7" t="n">
        <v>35</v>
      </c>
      <c r="BK735" s="7" t="s">
        <v>98</v>
      </c>
      <c r="BL735" s="7" t="s">
        <v>98</v>
      </c>
      <c r="BM735" s="7" t="s">
        <v>97</v>
      </c>
      <c r="BN735" s="7" t="s">
        <v>97</v>
      </c>
      <c r="BO735" s="7" t="s">
        <v>98</v>
      </c>
      <c r="BP735" s="7" t="s">
        <v>98</v>
      </c>
      <c r="BQ735" s="7" t="s">
        <v>98</v>
      </c>
      <c r="BR735" s="7" t="s">
        <v>98</v>
      </c>
      <c r="BS735" s="7" t="s">
        <v>98</v>
      </c>
      <c r="BT735" s="7" t="s">
        <v>98</v>
      </c>
      <c r="BU735" s="7" t="s">
        <v>98</v>
      </c>
      <c r="BV735" s="7" t="s">
        <v>98</v>
      </c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6" t="n">
        <f aca="false">SUMIF($AH735:$CH735,35,Base!$B$5:$BB$5)*7*$Z735</f>
        <v>140</v>
      </c>
      <c r="CJ735" s="6" t="n">
        <f aca="false">SUMIF($AH735:$CH735,"PR",Base!$B$5:$BB$5)*7*$Z735</f>
        <v>1085</v>
      </c>
      <c r="CK735" s="6"/>
      <c r="CL735" s="6"/>
    </row>
    <row r="736" customFormat="false" ht="13.8" hidden="false" customHeight="false" outlineLevel="0" collapsed="false">
      <c r="A736" s="7" t="s">
        <v>1890</v>
      </c>
      <c r="B736" s="7" t="s">
        <v>1891</v>
      </c>
      <c r="C736" s="7" t="s">
        <v>319</v>
      </c>
      <c r="D736" s="7" t="s">
        <v>2133</v>
      </c>
      <c r="E736" s="7" t="s">
        <v>1606</v>
      </c>
      <c r="F736" s="7" t="s">
        <v>17</v>
      </c>
      <c r="G736" s="7" t="s">
        <v>2134</v>
      </c>
      <c r="H736" s="7" t="s">
        <v>2135</v>
      </c>
      <c r="I736" s="7" t="s">
        <v>84</v>
      </c>
      <c r="J736" s="7" t="s">
        <v>85</v>
      </c>
      <c r="K736" s="8" t="n">
        <v>0</v>
      </c>
      <c r="L736" s="7"/>
      <c r="M736" s="8" t="n">
        <v>0</v>
      </c>
      <c r="N736" s="7" t="s">
        <v>2136</v>
      </c>
      <c r="O736" s="7" t="s">
        <v>1761</v>
      </c>
      <c r="P736" s="7" t="s">
        <v>124</v>
      </c>
      <c r="Q736" s="8" t="s">
        <v>1540</v>
      </c>
      <c r="R736" s="8" t="s">
        <v>463</v>
      </c>
      <c r="S736" s="8" t="s">
        <v>325</v>
      </c>
      <c r="T736" s="8" t="s">
        <v>124</v>
      </c>
      <c r="U736" s="7" t="s">
        <v>87</v>
      </c>
      <c r="V736" s="7" t="s">
        <v>92</v>
      </c>
      <c r="W736" s="7"/>
      <c r="X736" s="7"/>
      <c r="Y736" s="7" t="s">
        <v>93</v>
      </c>
      <c r="Z736" s="7" t="n">
        <v>4</v>
      </c>
      <c r="AA736" s="7"/>
      <c r="AB736" s="7"/>
      <c r="AC736" s="7"/>
      <c r="AD736" s="7"/>
      <c r="AE736" s="8"/>
      <c r="AF736" s="9" t="s">
        <v>275</v>
      </c>
      <c r="AG736" s="9" t="s">
        <v>1555</v>
      </c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 t="s">
        <v>97</v>
      </c>
      <c r="BN736" s="7" t="s">
        <v>97</v>
      </c>
      <c r="BO736" s="7"/>
      <c r="BP736" s="7"/>
      <c r="BQ736" s="7"/>
      <c r="BR736" s="7" t="s">
        <v>98</v>
      </c>
      <c r="BS736" s="7" t="s">
        <v>98</v>
      </c>
      <c r="BT736" s="7" t="s">
        <v>98</v>
      </c>
      <c r="BU736" s="7" t="s">
        <v>98</v>
      </c>
      <c r="BV736" s="7" t="s">
        <v>98</v>
      </c>
      <c r="BW736" s="7" t="s">
        <v>98</v>
      </c>
      <c r="BX736" s="7" t="s">
        <v>98</v>
      </c>
      <c r="BY736" s="7" t="s">
        <v>98</v>
      </c>
      <c r="BZ736" s="7" t="s">
        <v>98</v>
      </c>
      <c r="CA736" s="7" t="s">
        <v>98</v>
      </c>
      <c r="CB736" s="7" t="s">
        <v>98</v>
      </c>
      <c r="CC736" s="7" t="s">
        <v>98</v>
      </c>
      <c r="CD736" s="7" t="s">
        <v>98</v>
      </c>
      <c r="CE736" s="7" t="s">
        <v>98</v>
      </c>
      <c r="CF736" s="7" t="s">
        <v>98</v>
      </c>
      <c r="CG736" s="7" t="s">
        <v>98</v>
      </c>
      <c r="CH736" s="7" t="s">
        <v>98</v>
      </c>
      <c r="CI736" s="6" t="n">
        <f aca="false">SUMIF($AH736:$CH736,35,Base!$B$5:$BB$5)*7*$Z736</f>
        <v>0</v>
      </c>
      <c r="CJ736" s="6" t="n">
        <f aca="false">SUMIF($AH736:$CH736,"PR",Base!$B$5:$BB$5)*7*$Z736</f>
        <v>2268</v>
      </c>
      <c r="CK736" s="6"/>
      <c r="CL736" s="6"/>
    </row>
    <row r="737" customFormat="false" ht="13.8" hidden="false" customHeight="false" outlineLevel="0" collapsed="false">
      <c r="A737" s="7" t="s">
        <v>1890</v>
      </c>
      <c r="B737" s="7" t="s">
        <v>1891</v>
      </c>
      <c r="C737" s="7" t="s">
        <v>319</v>
      </c>
      <c r="D737" s="7" t="s">
        <v>2133</v>
      </c>
      <c r="E737" s="7" t="s">
        <v>1606</v>
      </c>
      <c r="F737" s="7" t="s">
        <v>17</v>
      </c>
      <c r="G737" s="7" t="s">
        <v>2134</v>
      </c>
      <c r="H737" s="7" t="s">
        <v>2135</v>
      </c>
      <c r="I737" s="7" t="s">
        <v>84</v>
      </c>
      <c r="J737" s="7" t="s">
        <v>85</v>
      </c>
      <c r="K737" s="8" t="n">
        <v>0</v>
      </c>
      <c r="L737" s="7"/>
      <c r="M737" s="8" t="n">
        <v>0</v>
      </c>
      <c r="N737" s="7" t="s">
        <v>2136</v>
      </c>
      <c r="O737" s="7" t="s">
        <v>1761</v>
      </c>
      <c r="P737" s="7" t="s">
        <v>124</v>
      </c>
      <c r="Q737" s="8" t="s">
        <v>1540</v>
      </c>
      <c r="R737" s="8" t="s">
        <v>463</v>
      </c>
      <c r="S737" s="8" t="s">
        <v>325</v>
      </c>
      <c r="T737" s="8" t="s">
        <v>124</v>
      </c>
      <c r="U737" s="7" t="s">
        <v>87</v>
      </c>
      <c r="V737" s="7" t="s">
        <v>92</v>
      </c>
      <c r="W737" s="7"/>
      <c r="X737" s="7"/>
      <c r="Y737" s="7" t="s">
        <v>125</v>
      </c>
      <c r="Z737" s="7" t="n">
        <v>2</v>
      </c>
      <c r="AA737" s="7"/>
      <c r="AB737" s="7"/>
      <c r="AC737" s="7"/>
      <c r="AD737" s="7"/>
      <c r="AE737" s="8"/>
      <c r="AF737" s="9" t="s">
        <v>275</v>
      </c>
      <c r="AG737" s="9" t="s">
        <v>1555</v>
      </c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 t="s">
        <v>97</v>
      </c>
      <c r="BN737" s="7" t="s">
        <v>97</v>
      </c>
      <c r="BO737" s="7"/>
      <c r="BP737" s="7"/>
      <c r="BQ737" s="7"/>
      <c r="BR737" s="7" t="s">
        <v>98</v>
      </c>
      <c r="BS737" s="7" t="s">
        <v>98</v>
      </c>
      <c r="BT737" s="7" t="s">
        <v>98</v>
      </c>
      <c r="BU737" s="7" t="s">
        <v>98</v>
      </c>
      <c r="BV737" s="7" t="s">
        <v>98</v>
      </c>
      <c r="BW737" s="7" t="s">
        <v>98</v>
      </c>
      <c r="BX737" s="7" t="s">
        <v>98</v>
      </c>
      <c r="BY737" s="7" t="s">
        <v>98</v>
      </c>
      <c r="BZ737" s="7" t="s">
        <v>98</v>
      </c>
      <c r="CA737" s="7" t="s">
        <v>98</v>
      </c>
      <c r="CB737" s="7" t="s">
        <v>98</v>
      </c>
      <c r="CC737" s="7" t="s">
        <v>98</v>
      </c>
      <c r="CD737" s="7" t="s">
        <v>98</v>
      </c>
      <c r="CE737" s="7" t="s">
        <v>98</v>
      </c>
      <c r="CF737" s="7" t="s">
        <v>98</v>
      </c>
      <c r="CG737" s="7" t="s">
        <v>98</v>
      </c>
      <c r="CH737" s="7" t="s">
        <v>98</v>
      </c>
      <c r="CI737" s="6" t="n">
        <f aca="false">SUMIF($AH737:$CH737,35,Base!$B$5:$BB$5)*7*$Z737</f>
        <v>0</v>
      </c>
      <c r="CJ737" s="6" t="n">
        <f aca="false">SUMIF($AH737:$CH737,"PR",Base!$B$5:$BB$5)*7*$Z737</f>
        <v>1134</v>
      </c>
      <c r="CK737" s="6"/>
      <c r="CL737" s="6"/>
    </row>
    <row r="738" customFormat="false" ht="13.8" hidden="false" customHeight="false" outlineLevel="0" collapsed="false">
      <c r="A738" s="7" t="s">
        <v>1890</v>
      </c>
      <c r="B738" s="7" t="s">
        <v>1891</v>
      </c>
      <c r="C738" s="7" t="s">
        <v>319</v>
      </c>
      <c r="D738" s="7" t="s">
        <v>2137</v>
      </c>
      <c r="E738" s="7" t="s">
        <v>2138</v>
      </c>
      <c r="F738" s="7" t="s">
        <v>17</v>
      </c>
      <c r="G738" s="7" t="s">
        <v>2134</v>
      </c>
      <c r="H738" s="7" t="s">
        <v>2135</v>
      </c>
      <c r="I738" s="7" t="s">
        <v>84</v>
      </c>
      <c r="J738" s="7" t="s">
        <v>85</v>
      </c>
      <c r="K738" s="8" t="n">
        <v>0</v>
      </c>
      <c r="L738" s="7"/>
      <c r="M738" s="8" t="n">
        <v>0</v>
      </c>
      <c r="N738" s="7" t="s">
        <v>2139</v>
      </c>
      <c r="O738" s="7" t="s">
        <v>1761</v>
      </c>
      <c r="P738" s="7" t="s">
        <v>124</v>
      </c>
      <c r="Q738" s="8" t="s">
        <v>2140</v>
      </c>
      <c r="R738" s="8" t="s">
        <v>1848</v>
      </c>
      <c r="S738" s="8" t="s">
        <v>325</v>
      </c>
      <c r="T738" s="8" t="s">
        <v>127</v>
      </c>
      <c r="U738" s="7" t="s">
        <v>87</v>
      </c>
      <c r="V738" s="7" t="s">
        <v>92</v>
      </c>
      <c r="W738" s="7"/>
      <c r="X738" s="7"/>
      <c r="Y738" s="7" t="s">
        <v>93</v>
      </c>
      <c r="Z738" s="7" t="n">
        <v>4</v>
      </c>
      <c r="AA738" s="7"/>
      <c r="AB738" s="7"/>
      <c r="AC738" s="7"/>
      <c r="AD738" s="7"/>
      <c r="AE738" s="8"/>
      <c r="AF738" s="9" t="s">
        <v>1035</v>
      </c>
      <c r="AG738" s="9" t="s">
        <v>2141</v>
      </c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 t="s">
        <v>97</v>
      </c>
      <c r="BN738" s="7" t="s">
        <v>97</v>
      </c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 t="s">
        <v>98</v>
      </c>
      <c r="CC738" s="7" t="s">
        <v>98</v>
      </c>
      <c r="CD738" s="7" t="s">
        <v>98</v>
      </c>
      <c r="CE738" s="7" t="s">
        <v>98</v>
      </c>
      <c r="CF738" s="7" t="s">
        <v>98</v>
      </c>
      <c r="CG738" s="7" t="s">
        <v>98</v>
      </c>
      <c r="CH738" s="7" t="s">
        <v>98</v>
      </c>
      <c r="CI738" s="6" t="n">
        <f aca="false">SUMIF($AH738:$CH738,35,Base!$B$5:$BB$5)*7*$Z738</f>
        <v>0</v>
      </c>
      <c r="CJ738" s="6" t="n">
        <f aca="false">SUMIF($AH738:$CH738,"PR",Base!$B$5:$BB$5)*7*$Z738</f>
        <v>924</v>
      </c>
      <c r="CK738" s="6"/>
      <c r="CL738" s="6"/>
    </row>
    <row r="739" customFormat="false" ht="13.8" hidden="false" customHeight="false" outlineLevel="0" collapsed="false">
      <c r="A739" s="7" t="s">
        <v>1890</v>
      </c>
      <c r="B739" s="7" t="s">
        <v>1891</v>
      </c>
      <c r="C739" s="7" t="s">
        <v>1383</v>
      </c>
      <c r="D739" s="7" t="s">
        <v>2142</v>
      </c>
      <c r="E739" s="7" t="s">
        <v>2143</v>
      </c>
      <c r="F739" s="7" t="s">
        <v>17</v>
      </c>
      <c r="G739" s="7" t="s">
        <v>1925</v>
      </c>
      <c r="H739" s="7" t="s">
        <v>1926</v>
      </c>
      <c r="I739" s="7" t="s">
        <v>84</v>
      </c>
      <c r="J739" s="7" t="s">
        <v>85</v>
      </c>
      <c r="K739" s="8" t="n">
        <v>0</v>
      </c>
      <c r="L739" s="7"/>
      <c r="M739" s="8" t="n">
        <v>0</v>
      </c>
      <c r="N739" s="7" t="s">
        <v>2144</v>
      </c>
      <c r="O739" s="7" t="s">
        <v>1431</v>
      </c>
      <c r="P739" s="7" t="s">
        <v>155</v>
      </c>
      <c r="Q739" s="8" t="s">
        <v>1535</v>
      </c>
      <c r="R739" s="8" t="s">
        <v>1315</v>
      </c>
      <c r="S739" s="8" t="s">
        <v>194</v>
      </c>
      <c r="T739" s="8" t="s">
        <v>124</v>
      </c>
      <c r="U739" s="7" t="s">
        <v>87</v>
      </c>
      <c r="V739" s="7" t="s">
        <v>92</v>
      </c>
      <c r="W739" s="7"/>
      <c r="X739" s="7"/>
      <c r="Y739" s="7" t="s">
        <v>93</v>
      </c>
      <c r="Z739" s="7" t="n">
        <v>1</v>
      </c>
      <c r="AA739" s="7"/>
      <c r="AB739" s="7"/>
      <c r="AC739" s="7"/>
      <c r="AD739" s="7"/>
      <c r="AE739" s="8"/>
      <c r="AF739" s="9" t="s">
        <v>114</v>
      </c>
      <c r="AG739" s="9" t="s">
        <v>270</v>
      </c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 t="s">
        <v>98</v>
      </c>
      <c r="BB739" s="7" t="s">
        <v>98</v>
      </c>
      <c r="BC739" s="7" t="s">
        <v>98</v>
      </c>
      <c r="BD739" s="7" t="s">
        <v>98</v>
      </c>
      <c r="BE739" s="7" t="s">
        <v>98</v>
      </c>
      <c r="BF739" s="7" t="s">
        <v>98</v>
      </c>
      <c r="BG739" s="7" t="s">
        <v>98</v>
      </c>
      <c r="BH739" s="7" t="s">
        <v>98</v>
      </c>
      <c r="BI739" s="7" t="s">
        <v>98</v>
      </c>
      <c r="BJ739" s="7" t="s">
        <v>98</v>
      </c>
      <c r="BK739" s="7" t="s">
        <v>98</v>
      </c>
      <c r="BL739" s="7" t="s">
        <v>98</v>
      </c>
      <c r="BM739" s="7" t="s">
        <v>97</v>
      </c>
      <c r="BN739" s="7" t="s">
        <v>97</v>
      </c>
      <c r="BO739" s="7" t="s">
        <v>98</v>
      </c>
      <c r="BP739" s="7" t="s">
        <v>98</v>
      </c>
      <c r="BQ739" s="7" t="s">
        <v>98</v>
      </c>
      <c r="BR739" s="7" t="s">
        <v>98</v>
      </c>
      <c r="BS739" s="7" t="s">
        <v>98</v>
      </c>
      <c r="BT739" s="7" t="s">
        <v>98</v>
      </c>
      <c r="BU739" s="7" t="s">
        <v>98</v>
      </c>
      <c r="BV739" s="7" t="n">
        <v>35</v>
      </c>
      <c r="BW739" s="7" t="n">
        <v>35</v>
      </c>
      <c r="BX739" s="7" t="n">
        <v>35</v>
      </c>
      <c r="BY739" s="7" t="n">
        <v>35</v>
      </c>
      <c r="BZ739" s="7" t="s">
        <v>98</v>
      </c>
      <c r="CA739" s="7" t="s">
        <v>98</v>
      </c>
      <c r="CB739" s="7" t="s">
        <v>98</v>
      </c>
      <c r="CC739" s="7" t="s">
        <v>98</v>
      </c>
      <c r="CD739" s="7" t="s">
        <v>98</v>
      </c>
      <c r="CE739" s="7" t="s">
        <v>98</v>
      </c>
      <c r="CF739" s="7"/>
      <c r="CG739" s="7"/>
      <c r="CH739" s="7"/>
      <c r="CI739" s="6" t="n">
        <f aca="false">SUMIF($AH739:$CH739,35,Base!$B$5:$BB$5)*7*$Z739</f>
        <v>133</v>
      </c>
      <c r="CJ739" s="6" t="n">
        <f aca="false">SUMIF($AH739:$CH739,"PR",Base!$B$5:$BB$5)*7*$Z739</f>
        <v>854</v>
      </c>
      <c r="CK739" s="6"/>
      <c r="CL739" s="6"/>
    </row>
    <row r="740" customFormat="false" ht="13.8" hidden="false" customHeight="false" outlineLevel="0" collapsed="false">
      <c r="A740" s="7" t="s">
        <v>1890</v>
      </c>
      <c r="B740" s="7" t="s">
        <v>1891</v>
      </c>
      <c r="C740" s="7" t="s">
        <v>1383</v>
      </c>
      <c r="D740" s="7" t="s">
        <v>2142</v>
      </c>
      <c r="E740" s="7" t="s">
        <v>2143</v>
      </c>
      <c r="F740" s="7" t="s">
        <v>17</v>
      </c>
      <c r="G740" s="7" t="s">
        <v>1925</v>
      </c>
      <c r="H740" s="7" t="s">
        <v>1926</v>
      </c>
      <c r="I740" s="7" t="s">
        <v>84</v>
      </c>
      <c r="J740" s="7" t="s">
        <v>85</v>
      </c>
      <c r="K740" s="8" t="n">
        <v>0</v>
      </c>
      <c r="L740" s="7"/>
      <c r="M740" s="8" t="n">
        <v>0</v>
      </c>
      <c r="N740" s="7" t="s">
        <v>2144</v>
      </c>
      <c r="O740" s="7" t="s">
        <v>1431</v>
      </c>
      <c r="P740" s="7" t="s">
        <v>155</v>
      </c>
      <c r="Q740" s="8" t="s">
        <v>1535</v>
      </c>
      <c r="R740" s="8" t="s">
        <v>1315</v>
      </c>
      <c r="S740" s="8" t="s">
        <v>194</v>
      </c>
      <c r="T740" s="8" t="s">
        <v>124</v>
      </c>
      <c r="U740" s="7" t="s">
        <v>87</v>
      </c>
      <c r="V740" s="7" t="s">
        <v>92</v>
      </c>
      <c r="W740" s="7"/>
      <c r="X740" s="7"/>
      <c r="Y740" s="7" t="s">
        <v>125</v>
      </c>
      <c r="Z740" s="7" t="n">
        <v>2</v>
      </c>
      <c r="AA740" s="7"/>
      <c r="AB740" s="7"/>
      <c r="AC740" s="7"/>
      <c r="AD740" s="7"/>
      <c r="AE740" s="8"/>
      <c r="AF740" s="9" t="s">
        <v>114</v>
      </c>
      <c r="AG740" s="9" t="s">
        <v>270</v>
      </c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 t="s">
        <v>98</v>
      </c>
      <c r="BB740" s="7" t="s">
        <v>98</v>
      </c>
      <c r="BC740" s="7" t="s">
        <v>98</v>
      </c>
      <c r="BD740" s="7" t="s">
        <v>98</v>
      </c>
      <c r="BE740" s="7" t="s">
        <v>98</v>
      </c>
      <c r="BF740" s="7" t="s">
        <v>98</v>
      </c>
      <c r="BG740" s="7" t="s">
        <v>98</v>
      </c>
      <c r="BH740" s="7" t="s">
        <v>98</v>
      </c>
      <c r="BI740" s="7" t="s">
        <v>98</v>
      </c>
      <c r="BJ740" s="7" t="s">
        <v>98</v>
      </c>
      <c r="BK740" s="7" t="s">
        <v>98</v>
      </c>
      <c r="BL740" s="7" t="s">
        <v>98</v>
      </c>
      <c r="BM740" s="7" t="s">
        <v>97</v>
      </c>
      <c r="BN740" s="7" t="s">
        <v>97</v>
      </c>
      <c r="BO740" s="7" t="s">
        <v>98</v>
      </c>
      <c r="BP740" s="7" t="s">
        <v>98</v>
      </c>
      <c r="BQ740" s="7" t="s">
        <v>98</v>
      </c>
      <c r="BR740" s="7" t="s">
        <v>98</v>
      </c>
      <c r="BS740" s="7" t="s">
        <v>98</v>
      </c>
      <c r="BT740" s="7" t="s">
        <v>98</v>
      </c>
      <c r="BU740" s="7" t="s">
        <v>98</v>
      </c>
      <c r="BV740" s="7" t="n">
        <v>35</v>
      </c>
      <c r="BW740" s="7" t="n">
        <v>35</v>
      </c>
      <c r="BX740" s="7" t="n">
        <v>35</v>
      </c>
      <c r="BY740" s="7" t="n">
        <v>35</v>
      </c>
      <c r="BZ740" s="7" t="s">
        <v>98</v>
      </c>
      <c r="CA740" s="7" t="s">
        <v>98</v>
      </c>
      <c r="CB740" s="7" t="s">
        <v>98</v>
      </c>
      <c r="CC740" s="7" t="s">
        <v>98</v>
      </c>
      <c r="CD740" s="7" t="s">
        <v>98</v>
      </c>
      <c r="CE740" s="7" t="s">
        <v>98</v>
      </c>
      <c r="CF740" s="7"/>
      <c r="CG740" s="7"/>
      <c r="CH740" s="7"/>
      <c r="CI740" s="6" t="n">
        <f aca="false">SUMIF($AH740:$CH740,35,Base!$B$5:$BB$5)*7*$Z740</f>
        <v>266</v>
      </c>
      <c r="CJ740" s="6" t="n">
        <f aca="false">SUMIF($AH740:$CH740,"PR",Base!$B$5:$BB$5)*7*$Z740</f>
        <v>1708</v>
      </c>
      <c r="CK740" s="6"/>
      <c r="CL740" s="6"/>
    </row>
    <row r="741" customFormat="false" ht="13.8" hidden="false" customHeight="false" outlineLevel="0" collapsed="false">
      <c r="A741" s="7" t="s">
        <v>1890</v>
      </c>
      <c r="B741" s="7" t="s">
        <v>1891</v>
      </c>
      <c r="C741" s="7" t="s">
        <v>1984</v>
      </c>
      <c r="D741" s="7" t="s">
        <v>2145</v>
      </c>
      <c r="E741" s="7" t="s">
        <v>2146</v>
      </c>
      <c r="F741" s="7" t="s">
        <v>17</v>
      </c>
      <c r="G741" s="7" t="s">
        <v>2147</v>
      </c>
      <c r="H741" s="7" t="s">
        <v>2148</v>
      </c>
      <c r="I741" s="7" t="s">
        <v>84</v>
      </c>
      <c r="J741" s="7" t="s">
        <v>85</v>
      </c>
      <c r="K741" s="8" t="n">
        <v>0</v>
      </c>
      <c r="L741" s="7"/>
      <c r="M741" s="8" t="n">
        <v>0</v>
      </c>
      <c r="N741" s="7"/>
      <c r="O741" s="7" t="s">
        <v>2149</v>
      </c>
      <c r="P741" s="7" t="s">
        <v>94</v>
      </c>
      <c r="Q741" s="8" t="s">
        <v>2150</v>
      </c>
      <c r="R741" s="8" t="s">
        <v>2151</v>
      </c>
      <c r="S741" s="8" t="s">
        <v>336</v>
      </c>
      <c r="T741" s="8" t="s">
        <v>109</v>
      </c>
      <c r="U741" s="7" t="s">
        <v>87</v>
      </c>
      <c r="V741" s="7" t="s">
        <v>159</v>
      </c>
      <c r="W741" s="7"/>
      <c r="X741" s="7"/>
      <c r="Y741" s="7" t="s">
        <v>809</v>
      </c>
      <c r="Z741" s="10" t="n">
        <v>12</v>
      </c>
      <c r="AA741" s="7"/>
      <c r="AB741" s="7"/>
      <c r="AC741" s="7"/>
      <c r="AD741" s="7"/>
      <c r="AE741" s="8"/>
      <c r="AF741" s="9" t="s">
        <v>870</v>
      </c>
      <c r="AG741" s="9" t="s">
        <v>1258</v>
      </c>
      <c r="AH741" s="7" t="s">
        <v>98</v>
      </c>
      <c r="AI741" s="7" t="s">
        <v>98</v>
      </c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 t="s">
        <v>97</v>
      </c>
      <c r="BN741" s="7" t="s">
        <v>97</v>
      </c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6" t="n">
        <f aca="false">SUMIF($AH741:$CH741,35,Base!$B$5:$BB$5)*7*$Z741</f>
        <v>0</v>
      </c>
      <c r="CJ741" s="6" t="n">
        <f aca="false">SUMIF($AH741:$CH741,"PR",Base!$B$5:$BB$5)*7*$Z741</f>
        <v>756</v>
      </c>
      <c r="CK741" s="6"/>
      <c r="CL741" s="6"/>
    </row>
    <row r="742" customFormat="false" ht="13.8" hidden="false" customHeight="false" outlineLevel="0" collapsed="false">
      <c r="A742" s="7" t="s">
        <v>1890</v>
      </c>
      <c r="B742" s="7" t="s">
        <v>1891</v>
      </c>
      <c r="C742" s="7" t="s">
        <v>1892</v>
      </c>
      <c r="D742" s="7" t="s">
        <v>2152</v>
      </c>
      <c r="E742" s="7" t="s">
        <v>2153</v>
      </c>
      <c r="F742" s="7" t="s">
        <v>17</v>
      </c>
      <c r="G742" s="7" t="s">
        <v>1904</v>
      </c>
      <c r="H742" s="7" t="s">
        <v>1905</v>
      </c>
      <c r="I742" s="7" t="s">
        <v>84</v>
      </c>
      <c r="J742" s="7" t="s">
        <v>85</v>
      </c>
      <c r="K742" s="8" t="n">
        <v>0</v>
      </c>
      <c r="L742" s="7"/>
      <c r="M742" s="8" t="n">
        <v>0</v>
      </c>
      <c r="N742" s="7" t="s">
        <v>2154</v>
      </c>
      <c r="O742" s="7" t="s">
        <v>1906</v>
      </c>
      <c r="P742" s="7" t="s">
        <v>155</v>
      </c>
      <c r="Q742" s="8" t="s">
        <v>1960</v>
      </c>
      <c r="R742" s="8" t="s">
        <v>1961</v>
      </c>
      <c r="S742" s="8" t="s">
        <v>347</v>
      </c>
      <c r="T742" s="8" t="s">
        <v>109</v>
      </c>
      <c r="U742" s="7" t="s">
        <v>87</v>
      </c>
      <c r="V742" s="7" t="s">
        <v>92</v>
      </c>
      <c r="W742" s="7"/>
      <c r="X742" s="7"/>
      <c r="Y742" s="7" t="s">
        <v>93</v>
      </c>
      <c r="Z742" s="7" t="n">
        <v>10</v>
      </c>
      <c r="AA742" s="7"/>
      <c r="AB742" s="7"/>
      <c r="AC742" s="7"/>
      <c r="AD742" s="7"/>
      <c r="AE742" s="8"/>
      <c r="AF742" s="9" t="s">
        <v>1962</v>
      </c>
      <c r="AG742" s="9" t="s">
        <v>1854</v>
      </c>
      <c r="AH742" s="7" t="s">
        <v>98</v>
      </c>
      <c r="AI742" s="7" t="s">
        <v>98</v>
      </c>
      <c r="AJ742" s="7" t="s">
        <v>98</v>
      </c>
      <c r="AK742" s="7" t="s">
        <v>98</v>
      </c>
      <c r="AL742" s="7" t="s">
        <v>98</v>
      </c>
      <c r="AM742" s="7" t="s">
        <v>98</v>
      </c>
      <c r="AN742" s="7" t="n">
        <v>35</v>
      </c>
      <c r="AO742" s="7" t="n">
        <v>35</v>
      </c>
      <c r="AP742" s="7" t="n">
        <v>35</v>
      </c>
      <c r="AQ742" s="7" t="n">
        <v>35</v>
      </c>
      <c r="AR742" s="7" t="n">
        <v>35</v>
      </c>
      <c r="AS742" s="7" t="s">
        <v>98</v>
      </c>
      <c r="AT742" s="7" t="s">
        <v>98</v>
      </c>
      <c r="AU742" s="7" t="s">
        <v>98</v>
      </c>
      <c r="AV742" s="7" t="s">
        <v>98</v>
      </c>
      <c r="AW742" s="7" t="s">
        <v>98</v>
      </c>
      <c r="AX742" s="7" t="s">
        <v>98</v>
      </c>
      <c r="AY742" s="7" t="s">
        <v>98</v>
      </c>
      <c r="AZ742" s="7" t="s">
        <v>98</v>
      </c>
      <c r="BA742" s="7" t="s">
        <v>98</v>
      </c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 t="s">
        <v>97</v>
      </c>
      <c r="BN742" s="7" t="s">
        <v>97</v>
      </c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6" t="n">
        <f aca="false">SUMIF($AH742:$CH742,35,Base!$B$5:$BB$5)*7*$Z742</f>
        <v>1750</v>
      </c>
      <c r="CJ742" s="6" t="n">
        <f aca="false">SUMIF($AH742:$CH742,"PR",Base!$B$5:$BB$5)*7*$Z742</f>
        <v>4970</v>
      </c>
      <c r="CK742" s="6"/>
      <c r="CL742" s="6"/>
    </row>
    <row r="743" customFormat="false" ht="13.8" hidden="false" customHeight="false" outlineLevel="0" collapsed="false">
      <c r="A743" s="7" t="s">
        <v>1890</v>
      </c>
      <c r="B743" s="7" t="s">
        <v>1891</v>
      </c>
      <c r="C743" s="7" t="s">
        <v>1892</v>
      </c>
      <c r="D743" s="7" t="s">
        <v>2152</v>
      </c>
      <c r="E743" s="7" t="s">
        <v>2153</v>
      </c>
      <c r="F743" s="7" t="s">
        <v>17</v>
      </c>
      <c r="G743" s="7" t="s">
        <v>1904</v>
      </c>
      <c r="H743" s="7" t="s">
        <v>1905</v>
      </c>
      <c r="I743" s="7" t="s">
        <v>84</v>
      </c>
      <c r="J743" s="7" t="s">
        <v>85</v>
      </c>
      <c r="K743" s="8" t="n">
        <v>0</v>
      </c>
      <c r="L743" s="7"/>
      <c r="M743" s="8" t="n">
        <v>0</v>
      </c>
      <c r="N743" s="7" t="s">
        <v>2154</v>
      </c>
      <c r="O743" s="7" t="s">
        <v>1906</v>
      </c>
      <c r="P743" s="7" t="s">
        <v>155</v>
      </c>
      <c r="Q743" s="8" t="s">
        <v>1960</v>
      </c>
      <c r="R743" s="8" t="s">
        <v>1961</v>
      </c>
      <c r="S743" s="8" t="s">
        <v>347</v>
      </c>
      <c r="T743" s="8" t="s">
        <v>109</v>
      </c>
      <c r="U743" s="7" t="s">
        <v>87</v>
      </c>
      <c r="V743" s="7" t="s">
        <v>92</v>
      </c>
      <c r="W743" s="7"/>
      <c r="X743" s="7"/>
      <c r="Y743" s="7" t="s">
        <v>125</v>
      </c>
      <c r="Z743" s="7" t="n">
        <v>2</v>
      </c>
      <c r="AA743" s="7"/>
      <c r="AB743" s="7"/>
      <c r="AC743" s="7"/>
      <c r="AD743" s="7"/>
      <c r="AE743" s="8"/>
      <c r="AF743" s="9" t="s">
        <v>1962</v>
      </c>
      <c r="AG743" s="9" t="s">
        <v>1854</v>
      </c>
      <c r="AH743" s="7" t="s">
        <v>98</v>
      </c>
      <c r="AI743" s="7" t="s">
        <v>98</v>
      </c>
      <c r="AJ743" s="7" t="s">
        <v>98</v>
      </c>
      <c r="AK743" s="7" t="s">
        <v>98</v>
      </c>
      <c r="AL743" s="7" t="s">
        <v>98</v>
      </c>
      <c r="AM743" s="7" t="s">
        <v>98</v>
      </c>
      <c r="AN743" s="7" t="n">
        <v>35</v>
      </c>
      <c r="AO743" s="7" t="n">
        <v>35</v>
      </c>
      <c r="AP743" s="7" t="n">
        <v>35</v>
      </c>
      <c r="AQ743" s="7" t="n">
        <v>35</v>
      </c>
      <c r="AR743" s="7" t="n">
        <v>35</v>
      </c>
      <c r="AS743" s="7" t="s">
        <v>98</v>
      </c>
      <c r="AT743" s="7" t="s">
        <v>98</v>
      </c>
      <c r="AU743" s="7" t="s">
        <v>98</v>
      </c>
      <c r="AV743" s="7" t="s">
        <v>98</v>
      </c>
      <c r="AW743" s="7" t="s">
        <v>98</v>
      </c>
      <c r="AX743" s="7" t="s">
        <v>98</v>
      </c>
      <c r="AY743" s="7" t="s">
        <v>98</v>
      </c>
      <c r="AZ743" s="7" t="s">
        <v>98</v>
      </c>
      <c r="BA743" s="7" t="s">
        <v>98</v>
      </c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 t="s">
        <v>97</v>
      </c>
      <c r="BN743" s="7" t="s">
        <v>97</v>
      </c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6" t="n">
        <f aca="false">SUMIF($AH743:$CH743,35,Base!$B$5:$BB$5)*7*$Z743</f>
        <v>350</v>
      </c>
      <c r="CJ743" s="6" t="n">
        <f aca="false">SUMIF($AH743:$CH743,"PR",Base!$B$5:$BB$5)*7*$Z743</f>
        <v>994</v>
      </c>
      <c r="CK743" s="6"/>
      <c r="CL743" s="6"/>
    </row>
    <row r="744" customFormat="false" ht="13.8" hidden="false" customHeight="false" outlineLevel="0" collapsed="false">
      <c r="A744" s="7" t="s">
        <v>1890</v>
      </c>
      <c r="B744" s="7" t="s">
        <v>1891</v>
      </c>
      <c r="C744" s="7" t="s">
        <v>1892</v>
      </c>
      <c r="D744" s="7" t="s">
        <v>2152</v>
      </c>
      <c r="E744" s="7" t="s">
        <v>2153</v>
      </c>
      <c r="F744" s="7" t="s">
        <v>17</v>
      </c>
      <c r="G744" s="7" t="s">
        <v>1904</v>
      </c>
      <c r="H744" s="7" t="s">
        <v>1905</v>
      </c>
      <c r="I744" s="7" t="s">
        <v>84</v>
      </c>
      <c r="J744" s="7" t="s">
        <v>85</v>
      </c>
      <c r="K744" s="8" t="n">
        <v>0</v>
      </c>
      <c r="L744" s="7"/>
      <c r="M744" s="8" t="n">
        <v>0</v>
      </c>
      <c r="N744" s="7" t="s">
        <v>2154</v>
      </c>
      <c r="O744" s="7" t="s">
        <v>1906</v>
      </c>
      <c r="P744" s="7" t="s">
        <v>155</v>
      </c>
      <c r="Q744" s="8" t="s">
        <v>1960</v>
      </c>
      <c r="R744" s="8" t="s">
        <v>1961</v>
      </c>
      <c r="S744" s="8" t="s">
        <v>347</v>
      </c>
      <c r="T744" s="8" t="s">
        <v>109</v>
      </c>
      <c r="U744" s="7" t="s">
        <v>87</v>
      </c>
      <c r="V744" s="7" t="s">
        <v>92</v>
      </c>
      <c r="W744" s="7"/>
      <c r="X744" s="7"/>
      <c r="Y744" s="7" t="s">
        <v>112</v>
      </c>
      <c r="Z744" s="7" t="n">
        <v>1</v>
      </c>
      <c r="AA744" s="7"/>
      <c r="AB744" s="7"/>
      <c r="AC744" s="7"/>
      <c r="AD744" s="7"/>
      <c r="AE744" s="8"/>
      <c r="AF744" s="9" t="s">
        <v>1962</v>
      </c>
      <c r="AG744" s="9" t="s">
        <v>1854</v>
      </c>
      <c r="AH744" s="7" t="s">
        <v>98</v>
      </c>
      <c r="AI744" s="7" t="s">
        <v>98</v>
      </c>
      <c r="AJ744" s="7" t="s">
        <v>98</v>
      </c>
      <c r="AK744" s="7" t="s">
        <v>98</v>
      </c>
      <c r="AL744" s="7" t="s">
        <v>98</v>
      </c>
      <c r="AM744" s="7" t="s">
        <v>98</v>
      </c>
      <c r="AN744" s="7" t="n">
        <v>35</v>
      </c>
      <c r="AO744" s="7" t="n">
        <v>35</v>
      </c>
      <c r="AP744" s="7" t="n">
        <v>35</v>
      </c>
      <c r="AQ744" s="7" t="n">
        <v>35</v>
      </c>
      <c r="AR744" s="7" t="n">
        <v>35</v>
      </c>
      <c r="AS744" s="7" t="s">
        <v>98</v>
      </c>
      <c r="AT744" s="7" t="s">
        <v>98</v>
      </c>
      <c r="AU744" s="7" t="s">
        <v>98</v>
      </c>
      <c r="AV744" s="7" t="s">
        <v>98</v>
      </c>
      <c r="AW744" s="7" t="s">
        <v>98</v>
      </c>
      <c r="AX744" s="7" t="s">
        <v>98</v>
      </c>
      <c r="AY744" s="7" t="s">
        <v>98</v>
      </c>
      <c r="AZ744" s="7" t="s">
        <v>98</v>
      </c>
      <c r="BA744" s="7" t="s">
        <v>98</v>
      </c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 t="s">
        <v>97</v>
      </c>
      <c r="BN744" s="7" t="s">
        <v>97</v>
      </c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6" t="n">
        <f aca="false">SUMIF($AH744:$CH744,35,Base!$B$5:$BB$5)*7*$Z744</f>
        <v>175</v>
      </c>
      <c r="CJ744" s="6" t="n">
        <f aca="false">SUMIF($AH744:$CH744,"PR",Base!$B$5:$BB$5)*7*$Z744</f>
        <v>497</v>
      </c>
      <c r="CK744" s="6"/>
      <c r="CL744" s="6"/>
    </row>
    <row r="745" customFormat="false" ht="13.8" hidden="false" customHeight="false" outlineLevel="0" collapsed="false">
      <c r="A745" s="7" t="s">
        <v>1890</v>
      </c>
      <c r="B745" s="7" t="s">
        <v>1891</v>
      </c>
      <c r="C745" s="7" t="s">
        <v>1383</v>
      </c>
      <c r="D745" s="7" t="s">
        <v>2155</v>
      </c>
      <c r="E745" s="7" t="s">
        <v>2156</v>
      </c>
      <c r="F745" s="7" t="s">
        <v>17</v>
      </c>
      <c r="G745" s="7" t="s">
        <v>1965</v>
      </c>
      <c r="H745" s="7" t="s">
        <v>1966</v>
      </c>
      <c r="I745" s="7" t="s">
        <v>84</v>
      </c>
      <c r="J745" s="7" t="s">
        <v>85</v>
      </c>
      <c r="K745" s="8" t="n">
        <v>0</v>
      </c>
      <c r="L745" s="7"/>
      <c r="M745" s="8" t="n">
        <v>0</v>
      </c>
      <c r="N745" s="7"/>
      <c r="O745" s="7" t="s">
        <v>1461</v>
      </c>
      <c r="P745" s="7" t="s">
        <v>178</v>
      </c>
      <c r="Q745" s="8" t="s">
        <v>1229</v>
      </c>
      <c r="R745" s="8" t="s">
        <v>1229</v>
      </c>
      <c r="S745" s="8" t="s">
        <v>110</v>
      </c>
      <c r="T745" s="8" t="s">
        <v>94</v>
      </c>
      <c r="U745" s="7" t="s">
        <v>87</v>
      </c>
      <c r="V745" s="7" t="s">
        <v>159</v>
      </c>
      <c r="W745" s="7"/>
      <c r="X745" s="7"/>
      <c r="Y745" s="7" t="s">
        <v>160</v>
      </c>
      <c r="Z745" s="7" t="n">
        <v>2</v>
      </c>
      <c r="AA745" s="7"/>
      <c r="AB745" s="7"/>
      <c r="AC745" s="7"/>
      <c r="AD745" s="7"/>
      <c r="AE745" s="8"/>
      <c r="AF745" s="9" t="s">
        <v>1317</v>
      </c>
      <c r="AG745" s="9" t="s">
        <v>680</v>
      </c>
      <c r="AH745" s="7"/>
      <c r="AI745" s="7"/>
      <c r="AJ745" s="7"/>
      <c r="AK745" s="7"/>
      <c r="AL745" s="7"/>
      <c r="AM745" s="7"/>
      <c r="AN745" s="7" t="s">
        <v>98</v>
      </c>
      <c r="AO745" s="7"/>
      <c r="AP745" s="7"/>
      <c r="AQ745" s="7"/>
      <c r="AR745" s="7"/>
      <c r="AS745" s="7"/>
      <c r="AT745" s="7"/>
      <c r="AU745" s="7" t="s">
        <v>98</v>
      </c>
      <c r="AV745" s="7"/>
      <c r="AW745" s="7"/>
      <c r="AX745" s="7"/>
      <c r="AY745" s="7"/>
      <c r="AZ745" s="7" t="s">
        <v>98</v>
      </c>
      <c r="BA745" s="7" t="s">
        <v>98</v>
      </c>
      <c r="BB745" s="7" t="s">
        <v>98</v>
      </c>
      <c r="BC745" s="7" t="s">
        <v>98</v>
      </c>
      <c r="BD745" s="7" t="s">
        <v>98</v>
      </c>
      <c r="BE745" s="7" t="s">
        <v>98</v>
      </c>
      <c r="BF745" s="7" t="s">
        <v>98</v>
      </c>
      <c r="BG745" s="7" t="s">
        <v>98</v>
      </c>
      <c r="BH745" s="7" t="s">
        <v>98</v>
      </c>
      <c r="BI745" s="7"/>
      <c r="BJ745" s="7"/>
      <c r="BK745" s="7"/>
      <c r="BL745" s="7"/>
      <c r="BM745" s="7" t="s">
        <v>97</v>
      </c>
      <c r="BN745" s="7" t="s">
        <v>97</v>
      </c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6" t="n">
        <f aca="false">SUMIF($AH745:$CH745,35,Base!$B$5:$BB$5)*7*$Z745</f>
        <v>0</v>
      </c>
      <c r="CJ745" s="6" t="n">
        <f aca="false">SUMIF($AH745:$CH745,"PR",Base!$B$5:$BB$5)*7*$Z745</f>
        <v>728</v>
      </c>
      <c r="CK745" s="6"/>
      <c r="CL745" s="6"/>
    </row>
    <row r="746" customFormat="false" ht="13.8" hidden="false" customHeight="false" outlineLevel="0" collapsed="false">
      <c r="A746" s="7" t="s">
        <v>1890</v>
      </c>
      <c r="B746" s="7" t="s">
        <v>1891</v>
      </c>
      <c r="C746" s="7" t="s">
        <v>319</v>
      </c>
      <c r="D746" s="7" t="s">
        <v>2157</v>
      </c>
      <c r="E746" s="7" t="s">
        <v>2158</v>
      </c>
      <c r="F746" s="7" t="s">
        <v>17</v>
      </c>
      <c r="G746" s="7" t="s">
        <v>2159</v>
      </c>
      <c r="H746" s="7" t="s">
        <v>2160</v>
      </c>
      <c r="I746" s="7" t="s">
        <v>84</v>
      </c>
      <c r="J746" s="7" t="s">
        <v>85</v>
      </c>
      <c r="K746" s="8" t="n">
        <v>0</v>
      </c>
      <c r="L746" s="7"/>
      <c r="M746" s="8" t="n">
        <v>0</v>
      </c>
      <c r="N746" s="7" t="s">
        <v>2161</v>
      </c>
      <c r="O746" s="7" t="s">
        <v>2162</v>
      </c>
      <c r="P746" s="7" t="s">
        <v>168</v>
      </c>
      <c r="Q746" s="8" t="s">
        <v>2163</v>
      </c>
      <c r="R746" s="8" t="s">
        <v>2164</v>
      </c>
      <c r="S746" s="8" t="s">
        <v>2165</v>
      </c>
      <c r="T746" s="8" t="s">
        <v>117</v>
      </c>
      <c r="U746" s="7" t="s">
        <v>87</v>
      </c>
      <c r="V746" s="7" t="s">
        <v>92</v>
      </c>
      <c r="W746" s="7"/>
      <c r="X746" s="7"/>
      <c r="Y746" s="7" t="s">
        <v>93</v>
      </c>
      <c r="Z746" s="10" t="n">
        <v>1</v>
      </c>
      <c r="AA746" s="7"/>
      <c r="AB746" s="7"/>
      <c r="AC746" s="7"/>
      <c r="AD746" s="7"/>
      <c r="AE746" s="8"/>
      <c r="AF746" s="9" t="s">
        <v>2166</v>
      </c>
      <c r="AG746" s="9" t="s">
        <v>526</v>
      </c>
      <c r="AH746" s="7" t="s">
        <v>98</v>
      </c>
      <c r="AI746" s="7" t="s">
        <v>98</v>
      </c>
      <c r="AJ746" s="7" t="s">
        <v>98</v>
      </c>
      <c r="AK746" s="7" t="s">
        <v>98</v>
      </c>
      <c r="AL746" s="7" t="s">
        <v>98</v>
      </c>
      <c r="AM746" s="7" t="s">
        <v>98</v>
      </c>
      <c r="AN746" s="7" t="s">
        <v>98</v>
      </c>
      <c r="AO746" s="7" t="s">
        <v>98</v>
      </c>
      <c r="AP746" s="7" t="s">
        <v>98</v>
      </c>
      <c r="AQ746" s="7" t="s">
        <v>98</v>
      </c>
      <c r="AR746" s="7" t="s">
        <v>98</v>
      </c>
      <c r="AS746" s="7" t="s">
        <v>98</v>
      </c>
      <c r="AT746" s="7" t="s">
        <v>98</v>
      </c>
      <c r="AU746" s="7" t="s">
        <v>98</v>
      </c>
      <c r="AV746" s="7" t="s">
        <v>98</v>
      </c>
      <c r="AW746" s="7" t="s">
        <v>98</v>
      </c>
      <c r="AX746" s="7" t="s">
        <v>98</v>
      </c>
      <c r="AY746" s="7" t="s">
        <v>98</v>
      </c>
      <c r="AZ746" s="7" t="s">
        <v>98</v>
      </c>
      <c r="BA746" s="7" t="s">
        <v>98</v>
      </c>
      <c r="BB746" s="7" t="s">
        <v>98</v>
      </c>
      <c r="BC746" s="7" t="n">
        <v>35</v>
      </c>
      <c r="BD746" s="7" t="n">
        <v>35</v>
      </c>
      <c r="BE746" s="7" t="n">
        <v>35</v>
      </c>
      <c r="BF746" s="7" t="n">
        <v>35</v>
      </c>
      <c r="BG746" s="7" t="s">
        <v>98</v>
      </c>
      <c r="BH746" s="7" t="s">
        <v>98</v>
      </c>
      <c r="BI746" s="7" t="s">
        <v>98</v>
      </c>
      <c r="BJ746" s="7" t="s">
        <v>98</v>
      </c>
      <c r="BK746" s="7" t="s">
        <v>98</v>
      </c>
      <c r="BL746" s="7"/>
      <c r="BM746" s="7" t="s">
        <v>97</v>
      </c>
      <c r="BN746" s="7" t="s">
        <v>97</v>
      </c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6" t="n">
        <f aca="false">SUMIF($AH746:$CH746,35,Base!$B$5:$BB$5)*7*$Z746</f>
        <v>126</v>
      </c>
      <c r="CJ746" s="6" t="n">
        <f aca="false">SUMIF($AH746:$CH746,"PR",Base!$B$5:$BB$5)*7*$Z746</f>
        <v>882</v>
      </c>
      <c r="CK746" s="6"/>
      <c r="CL746" s="6"/>
    </row>
    <row r="747" customFormat="false" ht="13.8" hidden="false" customHeight="false" outlineLevel="0" collapsed="false">
      <c r="A747" s="7" t="s">
        <v>1890</v>
      </c>
      <c r="B747" s="7" t="s">
        <v>1891</v>
      </c>
      <c r="C747" s="7" t="s">
        <v>319</v>
      </c>
      <c r="D747" s="7" t="s">
        <v>2157</v>
      </c>
      <c r="E747" s="7" t="s">
        <v>2158</v>
      </c>
      <c r="F747" s="7" t="s">
        <v>17</v>
      </c>
      <c r="G747" s="7" t="s">
        <v>2159</v>
      </c>
      <c r="H747" s="7" t="s">
        <v>2160</v>
      </c>
      <c r="I747" s="7" t="s">
        <v>84</v>
      </c>
      <c r="J747" s="7" t="s">
        <v>85</v>
      </c>
      <c r="K747" s="8" t="n">
        <v>0</v>
      </c>
      <c r="L747" s="7"/>
      <c r="M747" s="8" t="n">
        <v>0</v>
      </c>
      <c r="N747" s="7" t="s">
        <v>2161</v>
      </c>
      <c r="O747" s="7" t="s">
        <v>2162</v>
      </c>
      <c r="P747" s="7" t="s">
        <v>168</v>
      </c>
      <c r="Q747" s="8" t="s">
        <v>2163</v>
      </c>
      <c r="R747" s="8" t="s">
        <v>2164</v>
      </c>
      <c r="S747" s="8" t="s">
        <v>2165</v>
      </c>
      <c r="T747" s="8" t="s">
        <v>117</v>
      </c>
      <c r="U747" s="7" t="s">
        <v>87</v>
      </c>
      <c r="V747" s="7" t="s">
        <v>92</v>
      </c>
      <c r="W747" s="7"/>
      <c r="X747" s="7"/>
      <c r="Y747" s="7" t="s">
        <v>125</v>
      </c>
      <c r="Z747" s="10" t="n">
        <v>1</v>
      </c>
      <c r="AA747" s="7"/>
      <c r="AB747" s="7"/>
      <c r="AC747" s="7"/>
      <c r="AD747" s="7"/>
      <c r="AE747" s="8"/>
      <c r="AF747" s="9" t="s">
        <v>2166</v>
      </c>
      <c r="AG747" s="9" t="s">
        <v>526</v>
      </c>
      <c r="AH747" s="7" t="s">
        <v>98</v>
      </c>
      <c r="AI747" s="7" t="s">
        <v>98</v>
      </c>
      <c r="AJ747" s="7" t="s">
        <v>98</v>
      </c>
      <c r="AK747" s="7" t="s">
        <v>98</v>
      </c>
      <c r="AL747" s="7" t="s">
        <v>98</v>
      </c>
      <c r="AM747" s="7" t="s">
        <v>98</v>
      </c>
      <c r="AN747" s="7" t="s">
        <v>98</v>
      </c>
      <c r="AO747" s="7" t="s">
        <v>98</v>
      </c>
      <c r="AP747" s="7" t="s">
        <v>98</v>
      </c>
      <c r="AQ747" s="7" t="s">
        <v>98</v>
      </c>
      <c r="AR747" s="7" t="s">
        <v>98</v>
      </c>
      <c r="AS747" s="7" t="s">
        <v>98</v>
      </c>
      <c r="AT747" s="7" t="s">
        <v>98</v>
      </c>
      <c r="AU747" s="7" t="s">
        <v>98</v>
      </c>
      <c r="AV747" s="7" t="s">
        <v>98</v>
      </c>
      <c r="AW747" s="7" t="s">
        <v>98</v>
      </c>
      <c r="AX747" s="7" t="s">
        <v>98</v>
      </c>
      <c r="AY747" s="7" t="s">
        <v>98</v>
      </c>
      <c r="AZ747" s="7" t="s">
        <v>98</v>
      </c>
      <c r="BA747" s="7" t="s">
        <v>98</v>
      </c>
      <c r="BB747" s="7" t="s">
        <v>98</v>
      </c>
      <c r="BC747" s="7" t="n">
        <v>35</v>
      </c>
      <c r="BD747" s="7" t="n">
        <v>35</v>
      </c>
      <c r="BE747" s="7" t="n">
        <v>35</v>
      </c>
      <c r="BF747" s="7" t="n">
        <v>35</v>
      </c>
      <c r="BG747" s="7" t="s">
        <v>98</v>
      </c>
      <c r="BH747" s="7" t="s">
        <v>98</v>
      </c>
      <c r="BI747" s="7" t="s">
        <v>98</v>
      </c>
      <c r="BJ747" s="7" t="s">
        <v>98</v>
      </c>
      <c r="BK747" s="7" t="s">
        <v>98</v>
      </c>
      <c r="BL747" s="7"/>
      <c r="BM747" s="7" t="s">
        <v>97</v>
      </c>
      <c r="BN747" s="7" t="s">
        <v>97</v>
      </c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6" t="n">
        <f aca="false">SUMIF($AH747:$CH747,35,Base!$B$5:$BB$5)*7*$Z747</f>
        <v>126</v>
      </c>
      <c r="CJ747" s="6" t="n">
        <f aca="false">SUMIF($AH747:$CH747,"PR",Base!$B$5:$BB$5)*7*$Z747</f>
        <v>882</v>
      </c>
      <c r="CK747" s="6"/>
      <c r="CL747" s="6"/>
    </row>
    <row r="748" customFormat="false" ht="13.8" hidden="false" customHeight="false" outlineLevel="0" collapsed="false">
      <c r="A748" s="7" t="s">
        <v>1890</v>
      </c>
      <c r="B748" s="7" t="s">
        <v>1891</v>
      </c>
      <c r="C748" s="7" t="s">
        <v>319</v>
      </c>
      <c r="D748" s="7" t="s">
        <v>2157</v>
      </c>
      <c r="E748" s="7" t="s">
        <v>2158</v>
      </c>
      <c r="F748" s="7" t="s">
        <v>17</v>
      </c>
      <c r="G748" s="7" t="s">
        <v>2159</v>
      </c>
      <c r="H748" s="7" t="s">
        <v>2160</v>
      </c>
      <c r="I748" s="7" t="s">
        <v>84</v>
      </c>
      <c r="J748" s="7" t="s">
        <v>85</v>
      </c>
      <c r="K748" s="8" t="n">
        <v>0</v>
      </c>
      <c r="L748" s="7"/>
      <c r="M748" s="8" t="n">
        <v>0</v>
      </c>
      <c r="N748" s="7" t="s">
        <v>2161</v>
      </c>
      <c r="O748" s="7" t="s">
        <v>2162</v>
      </c>
      <c r="P748" s="7" t="s">
        <v>168</v>
      </c>
      <c r="Q748" s="8" t="s">
        <v>2163</v>
      </c>
      <c r="R748" s="8" t="s">
        <v>2164</v>
      </c>
      <c r="S748" s="8" t="s">
        <v>2165</v>
      </c>
      <c r="T748" s="8" t="s">
        <v>117</v>
      </c>
      <c r="U748" s="7" t="s">
        <v>87</v>
      </c>
      <c r="V748" s="7" t="s">
        <v>92</v>
      </c>
      <c r="W748" s="7"/>
      <c r="X748" s="7"/>
      <c r="Y748" s="7" t="s">
        <v>116</v>
      </c>
      <c r="Z748" s="7" t="n">
        <v>1</v>
      </c>
      <c r="AA748" s="7"/>
      <c r="AB748" s="7"/>
      <c r="AC748" s="7"/>
      <c r="AD748" s="7"/>
      <c r="AE748" s="8"/>
      <c r="AF748" s="9" t="s">
        <v>2166</v>
      </c>
      <c r="AG748" s="9" t="s">
        <v>526</v>
      </c>
      <c r="AH748" s="7" t="s">
        <v>98</v>
      </c>
      <c r="AI748" s="7" t="s">
        <v>98</v>
      </c>
      <c r="AJ748" s="7" t="s">
        <v>98</v>
      </c>
      <c r="AK748" s="7" t="s">
        <v>98</v>
      </c>
      <c r="AL748" s="7" t="s">
        <v>98</v>
      </c>
      <c r="AM748" s="7" t="s">
        <v>98</v>
      </c>
      <c r="AN748" s="7" t="s">
        <v>98</v>
      </c>
      <c r="AO748" s="7" t="s">
        <v>98</v>
      </c>
      <c r="AP748" s="7" t="s">
        <v>98</v>
      </c>
      <c r="AQ748" s="7" t="s">
        <v>98</v>
      </c>
      <c r="AR748" s="7" t="s">
        <v>98</v>
      </c>
      <c r="AS748" s="7" t="s">
        <v>98</v>
      </c>
      <c r="AT748" s="7" t="s">
        <v>98</v>
      </c>
      <c r="AU748" s="7" t="s">
        <v>98</v>
      </c>
      <c r="AV748" s="7" t="s">
        <v>98</v>
      </c>
      <c r="AW748" s="7" t="s">
        <v>98</v>
      </c>
      <c r="AX748" s="7" t="s">
        <v>98</v>
      </c>
      <c r="AY748" s="7" t="s">
        <v>98</v>
      </c>
      <c r="AZ748" s="7" t="s">
        <v>98</v>
      </c>
      <c r="BA748" s="7" t="s">
        <v>98</v>
      </c>
      <c r="BB748" s="7" t="s">
        <v>98</v>
      </c>
      <c r="BC748" s="7" t="n">
        <v>35</v>
      </c>
      <c r="BD748" s="7" t="n">
        <v>35</v>
      </c>
      <c r="BE748" s="7" t="n">
        <v>35</v>
      </c>
      <c r="BF748" s="7" t="n">
        <v>35</v>
      </c>
      <c r="BG748" s="7" t="s">
        <v>98</v>
      </c>
      <c r="BH748" s="7" t="s">
        <v>98</v>
      </c>
      <c r="BI748" s="7" t="s">
        <v>98</v>
      </c>
      <c r="BJ748" s="7" t="s">
        <v>98</v>
      </c>
      <c r="BK748" s="7" t="s">
        <v>98</v>
      </c>
      <c r="BL748" s="7"/>
      <c r="BM748" s="7" t="s">
        <v>97</v>
      </c>
      <c r="BN748" s="7" t="s">
        <v>97</v>
      </c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6" t="n">
        <f aca="false">SUMIF($AH748:$CH748,35,Base!$B$5:$BB$5)*7*$Z748</f>
        <v>126</v>
      </c>
      <c r="CJ748" s="6" t="n">
        <f aca="false">SUMIF($AH748:$CH748,"PR",Base!$B$5:$BB$5)*7*$Z748</f>
        <v>882</v>
      </c>
      <c r="CK748" s="6"/>
      <c r="CL748" s="6"/>
    </row>
    <row r="749" customFormat="false" ht="13.8" hidden="false" customHeight="false" outlineLevel="0" collapsed="false">
      <c r="A749" s="7" t="s">
        <v>1890</v>
      </c>
      <c r="B749" s="7" t="s">
        <v>1891</v>
      </c>
      <c r="C749" s="7" t="s">
        <v>319</v>
      </c>
      <c r="D749" s="7" t="s">
        <v>2167</v>
      </c>
      <c r="E749" s="7" t="s">
        <v>2168</v>
      </c>
      <c r="F749" s="7" t="s">
        <v>17</v>
      </c>
      <c r="G749" s="7" t="s">
        <v>2134</v>
      </c>
      <c r="H749" s="7" t="s">
        <v>2135</v>
      </c>
      <c r="I749" s="7" t="s">
        <v>84</v>
      </c>
      <c r="J749" s="7" t="s">
        <v>85</v>
      </c>
      <c r="K749" s="8" t="n">
        <v>0</v>
      </c>
      <c r="L749" s="7"/>
      <c r="M749" s="8" t="n">
        <v>0</v>
      </c>
      <c r="N749" s="7" t="s">
        <v>2169</v>
      </c>
      <c r="O749" s="7" t="s">
        <v>1761</v>
      </c>
      <c r="P749" s="7" t="s">
        <v>124</v>
      </c>
      <c r="Q749" s="8" t="s">
        <v>2170</v>
      </c>
      <c r="R749" s="8" t="s">
        <v>157</v>
      </c>
      <c r="S749" s="8" t="s">
        <v>2171</v>
      </c>
      <c r="T749" s="8" t="s">
        <v>87</v>
      </c>
      <c r="U749" s="7" t="s">
        <v>127</v>
      </c>
      <c r="V749" s="7" t="s">
        <v>159</v>
      </c>
      <c r="W749" s="7"/>
      <c r="X749" s="7"/>
      <c r="Y749" s="7" t="s">
        <v>160</v>
      </c>
      <c r="Z749" s="7" t="n">
        <v>1</v>
      </c>
      <c r="AA749" s="7"/>
      <c r="AB749" s="7"/>
      <c r="AC749" s="7"/>
      <c r="AD749" s="7"/>
      <c r="AE749" s="8"/>
      <c r="AF749" s="9" t="s">
        <v>1317</v>
      </c>
      <c r="AG749" s="9" t="s">
        <v>465</v>
      </c>
      <c r="AH749" s="7" t="n">
        <v>35</v>
      </c>
      <c r="AI749" s="7" t="n">
        <v>35</v>
      </c>
      <c r="AJ749" s="7" t="n">
        <v>35</v>
      </c>
      <c r="AK749" s="7" t="n">
        <v>35</v>
      </c>
      <c r="AL749" s="7" t="s">
        <v>98</v>
      </c>
      <c r="AM749" s="7" t="n">
        <v>35</v>
      </c>
      <c r="AN749" s="7" t="n">
        <v>35</v>
      </c>
      <c r="AO749" s="7" t="n">
        <v>35</v>
      </c>
      <c r="AP749" s="7" t="n">
        <v>35</v>
      </c>
      <c r="AQ749" s="7" t="n">
        <v>35</v>
      </c>
      <c r="AR749" s="7" t="n">
        <v>35</v>
      </c>
      <c r="AS749" s="7" t="n">
        <v>35</v>
      </c>
      <c r="AT749" s="7" t="s">
        <v>98</v>
      </c>
      <c r="AU749" s="7" t="n">
        <v>35</v>
      </c>
      <c r="AV749" s="7" t="n">
        <v>35</v>
      </c>
      <c r="AW749" s="7" t="n">
        <v>35</v>
      </c>
      <c r="AX749" s="7" t="n">
        <v>35</v>
      </c>
      <c r="AY749" s="7" t="n">
        <v>35</v>
      </c>
      <c r="AZ749" s="7" t="n">
        <v>35</v>
      </c>
      <c r="BA749" s="7" t="n">
        <v>35</v>
      </c>
      <c r="BB749" s="7" t="s">
        <v>98</v>
      </c>
      <c r="BC749" s="7" t="n">
        <v>35</v>
      </c>
      <c r="BD749" s="7" t="n">
        <v>35</v>
      </c>
      <c r="BE749" s="7" t="n">
        <v>35</v>
      </c>
      <c r="BF749" s="7" t="n">
        <v>35</v>
      </c>
      <c r="BG749" s="7" t="n">
        <v>35</v>
      </c>
      <c r="BH749" s="7" t="n">
        <v>35</v>
      </c>
      <c r="BI749" s="7" t="s">
        <v>98</v>
      </c>
      <c r="BJ749" s="7" t="s">
        <v>98</v>
      </c>
      <c r="BK749" s="7"/>
      <c r="BL749" s="7"/>
      <c r="BM749" s="7" t="s">
        <v>97</v>
      </c>
      <c r="BN749" s="7" t="s">
        <v>97</v>
      </c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6" t="n">
        <f aca="false">SUMIF($AH749:$CH749,35,Base!$B$5:$BB$5)*7*$Z749</f>
        <v>798</v>
      </c>
      <c r="CJ749" s="6" t="n">
        <f aca="false">SUMIF($AH749:$CH749,"PR",Base!$B$5:$BB$5)*7*$Z749</f>
        <v>175</v>
      </c>
      <c r="CK749" s="6"/>
      <c r="CL749" s="6"/>
    </row>
    <row r="750" customFormat="false" ht="13.8" hidden="false" customHeight="false" outlineLevel="0" collapsed="false">
      <c r="A750" s="7" t="s">
        <v>1890</v>
      </c>
      <c r="B750" s="7" t="s">
        <v>1891</v>
      </c>
      <c r="C750" s="7" t="s">
        <v>79</v>
      </c>
      <c r="D750" s="7" t="s">
        <v>2172</v>
      </c>
      <c r="E750" s="7" t="s">
        <v>2173</v>
      </c>
      <c r="F750" s="7" t="s">
        <v>17</v>
      </c>
      <c r="G750" s="7" t="s">
        <v>2174</v>
      </c>
      <c r="H750" s="7" t="s">
        <v>2175</v>
      </c>
      <c r="I750" s="7" t="s">
        <v>84</v>
      </c>
      <c r="J750" s="7" t="s">
        <v>85</v>
      </c>
      <c r="K750" s="8" t="n">
        <v>0</v>
      </c>
      <c r="L750" s="7"/>
      <c r="M750" s="8" t="n">
        <v>0</v>
      </c>
      <c r="N750" s="7"/>
      <c r="O750" s="7" t="s">
        <v>2176</v>
      </c>
      <c r="P750" s="7" t="s">
        <v>87</v>
      </c>
      <c r="Q750" s="8" t="s">
        <v>91</v>
      </c>
      <c r="R750" s="8" t="s">
        <v>91</v>
      </c>
      <c r="S750" s="8" t="s">
        <v>110</v>
      </c>
      <c r="T750" s="8" t="s">
        <v>87</v>
      </c>
      <c r="U750" s="7" t="s">
        <v>87</v>
      </c>
      <c r="V750" s="7" t="s">
        <v>92</v>
      </c>
      <c r="W750" s="7"/>
      <c r="X750" s="7"/>
      <c r="Y750" s="7" t="s">
        <v>125</v>
      </c>
      <c r="Z750" s="10" t="n">
        <v>0</v>
      </c>
      <c r="AA750" s="7"/>
      <c r="AB750" s="7"/>
      <c r="AC750" s="7"/>
      <c r="AD750" s="7"/>
      <c r="AE750" s="8"/>
      <c r="AF750" s="9" t="s">
        <v>2177</v>
      </c>
      <c r="AG750" s="9" t="s">
        <v>1952</v>
      </c>
      <c r="AH750" s="7"/>
      <c r="AI750" s="7"/>
      <c r="AJ750" s="7"/>
      <c r="AK750" s="7"/>
      <c r="AL750" s="7"/>
      <c r="AM750" s="7"/>
      <c r="AN750" s="7"/>
      <c r="AO750" s="7" t="s">
        <v>98</v>
      </c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 t="s">
        <v>97</v>
      </c>
      <c r="BN750" s="7" t="s">
        <v>97</v>
      </c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6" t="n">
        <f aca="false">SUMIF($AH750:$CH750,35,Base!$B$5:$BB$5)*7*$Z750</f>
        <v>0</v>
      </c>
      <c r="CJ750" s="6" t="n">
        <f aca="false">SUMIF($AH750:$CH750,"PR",Base!$B$5:$BB$5)*7*$Z750</f>
        <v>0</v>
      </c>
      <c r="CK750" s="6"/>
      <c r="CL750" s="6"/>
    </row>
    <row r="751" customFormat="false" ht="13.8" hidden="false" customHeight="false" outlineLevel="0" collapsed="false">
      <c r="A751" s="7" t="s">
        <v>1890</v>
      </c>
      <c r="B751" s="7" t="s">
        <v>1891</v>
      </c>
      <c r="C751" s="7" t="s">
        <v>79</v>
      </c>
      <c r="D751" s="7" t="s">
        <v>2172</v>
      </c>
      <c r="E751" s="7" t="s">
        <v>2173</v>
      </c>
      <c r="F751" s="7" t="s">
        <v>17</v>
      </c>
      <c r="G751" s="7" t="s">
        <v>2174</v>
      </c>
      <c r="H751" s="7" t="s">
        <v>2175</v>
      </c>
      <c r="I751" s="7" t="s">
        <v>84</v>
      </c>
      <c r="J751" s="7" t="s">
        <v>85</v>
      </c>
      <c r="K751" s="8" t="n">
        <v>0</v>
      </c>
      <c r="L751" s="7"/>
      <c r="M751" s="8" t="n">
        <v>0</v>
      </c>
      <c r="N751" s="7"/>
      <c r="O751" s="7" t="s">
        <v>2176</v>
      </c>
      <c r="P751" s="7" t="s">
        <v>87</v>
      </c>
      <c r="Q751" s="8" t="s">
        <v>91</v>
      </c>
      <c r="R751" s="8" t="s">
        <v>91</v>
      </c>
      <c r="S751" s="8" t="s">
        <v>110</v>
      </c>
      <c r="T751" s="8" t="s">
        <v>87</v>
      </c>
      <c r="U751" s="7" t="s">
        <v>87</v>
      </c>
      <c r="V751" s="7" t="s">
        <v>92</v>
      </c>
      <c r="W751" s="7"/>
      <c r="X751" s="7"/>
      <c r="Y751" s="7" t="s">
        <v>112</v>
      </c>
      <c r="Z751" s="10" t="n">
        <v>0</v>
      </c>
      <c r="AA751" s="7"/>
      <c r="AB751" s="7"/>
      <c r="AC751" s="7"/>
      <c r="AD751" s="7"/>
      <c r="AE751" s="8"/>
      <c r="AF751" s="9" t="s">
        <v>2177</v>
      </c>
      <c r="AG751" s="9" t="s">
        <v>1952</v>
      </c>
      <c r="AH751" s="7"/>
      <c r="AI751" s="7"/>
      <c r="AJ751" s="7"/>
      <c r="AK751" s="7"/>
      <c r="AL751" s="7"/>
      <c r="AM751" s="7"/>
      <c r="AN751" s="7"/>
      <c r="AO751" s="7" t="s">
        <v>98</v>
      </c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 t="s">
        <v>97</v>
      </c>
      <c r="BN751" s="7" t="s">
        <v>97</v>
      </c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6" t="n">
        <f aca="false">SUMIF($AH751:$CH751,35,Base!$B$5:$BB$5)*7*$Z751</f>
        <v>0</v>
      </c>
      <c r="CJ751" s="6" t="n">
        <f aca="false">SUMIF($AH751:$CH751,"PR",Base!$B$5:$BB$5)*7*$Z751</f>
        <v>0</v>
      </c>
      <c r="CK751" s="6"/>
      <c r="CL751" s="6"/>
    </row>
    <row r="752" customFormat="false" ht="13.8" hidden="false" customHeight="false" outlineLevel="0" collapsed="false">
      <c r="A752" s="7" t="s">
        <v>1890</v>
      </c>
      <c r="B752" s="7" t="s">
        <v>1891</v>
      </c>
      <c r="C752" s="7" t="s">
        <v>79</v>
      </c>
      <c r="D752" s="7" t="s">
        <v>2178</v>
      </c>
      <c r="E752" s="7" t="s">
        <v>2179</v>
      </c>
      <c r="F752" s="7" t="s">
        <v>17</v>
      </c>
      <c r="G752" s="7" t="s">
        <v>2174</v>
      </c>
      <c r="H752" s="7" t="s">
        <v>2175</v>
      </c>
      <c r="I752" s="7" t="s">
        <v>84</v>
      </c>
      <c r="J752" s="7" t="s">
        <v>85</v>
      </c>
      <c r="K752" s="8" t="n">
        <v>0</v>
      </c>
      <c r="L752" s="7"/>
      <c r="M752" s="8" t="n">
        <v>0</v>
      </c>
      <c r="N752" s="7"/>
      <c r="O752" s="7" t="s">
        <v>2176</v>
      </c>
      <c r="P752" s="7" t="s">
        <v>87</v>
      </c>
      <c r="Q752" s="8" t="s">
        <v>91</v>
      </c>
      <c r="R752" s="8" t="s">
        <v>91</v>
      </c>
      <c r="S752" s="8" t="s">
        <v>110</v>
      </c>
      <c r="T752" s="8" t="s">
        <v>100</v>
      </c>
      <c r="U752" s="7" t="s">
        <v>87</v>
      </c>
      <c r="V752" s="7" t="s">
        <v>92</v>
      </c>
      <c r="W752" s="7"/>
      <c r="X752" s="7"/>
      <c r="Y752" s="7" t="s">
        <v>125</v>
      </c>
      <c r="Z752" s="7" t="n">
        <v>2</v>
      </c>
      <c r="AA752" s="7"/>
      <c r="AB752" s="7"/>
      <c r="AC752" s="7"/>
      <c r="AD752" s="7"/>
      <c r="AE752" s="8"/>
      <c r="AF752" s="9" t="s">
        <v>2180</v>
      </c>
      <c r="AG752" s="9" t="s">
        <v>1797</v>
      </c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 t="s">
        <v>98</v>
      </c>
      <c r="BK752" s="7"/>
      <c r="BL752" s="7"/>
      <c r="BM752" s="7" t="s">
        <v>97</v>
      </c>
      <c r="BN752" s="7" t="s">
        <v>97</v>
      </c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6" t="n">
        <f aca="false">SUMIF($AH752:$CH752,35,Base!$B$5:$BB$5)*7*$Z752</f>
        <v>0</v>
      </c>
      <c r="CJ752" s="6" t="n">
        <f aca="false">SUMIF($AH752:$CH752,"PR",Base!$B$5:$BB$5)*7*$Z752</f>
        <v>70</v>
      </c>
      <c r="CK752" s="6"/>
      <c r="CL752" s="6"/>
    </row>
    <row r="753" customFormat="false" ht="13.8" hidden="false" customHeight="false" outlineLevel="0" collapsed="false">
      <c r="A753" s="7" t="s">
        <v>1890</v>
      </c>
      <c r="B753" s="7" t="s">
        <v>1891</v>
      </c>
      <c r="C753" s="7" t="s">
        <v>79</v>
      </c>
      <c r="D753" s="7" t="s">
        <v>2178</v>
      </c>
      <c r="E753" s="7" t="s">
        <v>2179</v>
      </c>
      <c r="F753" s="7" t="s">
        <v>17</v>
      </c>
      <c r="G753" s="7" t="s">
        <v>2174</v>
      </c>
      <c r="H753" s="7" t="s">
        <v>2175</v>
      </c>
      <c r="I753" s="7" t="s">
        <v>84</v>
      </c>
      <c r="J753" s="7" t="s">
        <v>85</v>
      </c>
      <c r="K753" s="8" t="n">
        <v>0</v>
      </c>
      <c r="L753" s="7"/>
      <c r="M753" s="8" t="n">
        <v>0</v>
      </c>
      <c r="N753" s="7"/>
      <c r="O753" s="7" t="s">
        <v>2176</v>
      </c>
      <c r="P753" s="7" t="s">
        <v>87</v>
      </c>
      <c r="Q753" s="8" t="s">
        <v>91</v>
      </c>
      <c r="R753" s="8" t="s">
        <v>91</v>
      </c>
      <c r="S753" s="8" t="s">
        <v>110</v>
      </c>
      <c r="T753" s="8" t="s">
        <v>100</v>
      </c>
      <c r="U753" s="7" t="s">
        <v>87</v>
      </c>
      <c r="V753" s="7" t="s">
        <v>92</v>
      </c>
      <c r="W753" s="7"/>
      <c r="X753" s="7"/>
      <c r="Y753" s="7" t="s">
        <v>112</v>
      </c>
      <c r="Z753" s="7" t="n">
        <v>8</v>
      </c>
      <c r="AA753" s="7"/>
      <c r="AB753" s="7"/>
      <c r="AC753" s="7"/>
      <c r="AD753" s="7"/>
      <c r="AE753" s="8"/>
      <c r="AF753" s="9" t="s">
        <v>2180</v>
      </c>
      <c r="AG753" s="9" t="s">
        <v>1797</v>
      </c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 t="s">
        <v>98</v>
      </c>
      <c r="BK753" s="7"/>
      <c r="BL753" s="7"/>
      <c r="BM753" s="7" t="s">
        <v>97</v>
      </c>
      <c r="BN753" s="7" t="s">
        <v>97</v>
      </c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6" t="n">
        <f aca="false">SUMIF($AH753:$CH753,35,Base!$B$5:$BB$5)*7*$Z753</f>
        <v>0</v>
      </c>
      <c r="CJ753" s="6" t="n">
        <f aca="false">SUMIF($AH753:$CH753,"PR",Base!$B$5:$BB$5)*7*$Z753</f>
        <v>280</v>
      </c>
      <c r="CK753" s="6"/>
      <c r="CL753" s="6"/>
    </row>
    <row r="754" customFormat="false" ht="13.8" hidden="false" customHeight="false" outlineLevel="0" collapsed="false">
      <c r="A754" s="7" t="s">
        <v>1890</v>
      </c>
      <c r="B754" s="7" t="s">
        <v>1891</v>
      </c>
      <c r="C754" s="7" t="s">
        <v>79</v>
      </c>
      <c r="D754" s="7" t="s">
        <v>2181</v>
      </c>
      <c r="E754" s="7" t="s">
        <v>2182</v>
      </c>
      <c r="F754" s="7" t="s">
        <v>17</v>
      </c>
      <c r="G754" s="7" t="s">
        <v>2174</v>
      </c>
      <c r="H754" s="7" t="s">
        <v>2175</v>
      </c>
      <c r="I754" s="7" t="s">
        <v>84</v>
      </c>
      <c r="J754" s="7" t="s">
        <v>85</v>
      </c>
      <c r="K754" s="8" t="n">
        <v>0</v>
      </c>
      <c r="L754" s="7"/>
      <c r="M754" s="8" t="n">
        <v>0</v>
      </c>
      <c r="N754" s="7"/>
      <c r="O754" s="7" t="s">
        <v>2176</v>
      </c>
      <c r="P754" s="7" t="s">
        <v>87</v>
      </c>
      <c r="Q754" s="8" t="s">
        <v>91</v>
      </c>
      <c r="R754" s="8" t="s">
        <v>91</v>
      </c>
      <c r="S754" s="8" t="s">
        <v>110</v>
      </c>
      <c r="T754" s="8" t="s">
        <v>100</v>
      </c>
      <c r="U754" s="7" t="s">
        <v>87</v>
      </c>
      <c r="V754" s="7" t="s">
        <v>92</v>
      </c>
      <c r="W754" s="7"/>
      <c r="X754" s="7"/>
      <c r="Y754" s="7" t="s">
        <v>125</v>
      </c>
      <c r="Z754" s="10" t="n">
        <v>0</v>
      </c>
      <c r="AA754" s="7"/>
      <c r="AB754" s="7"/>
      <c r="AC754" s="7"/>
      <c r="AD754" s="7"/>
      <c r="AE754" s="8"/>
      <c r="AF754" s="9" t="s">
        <v>1086</v>
      </c>
      <c r="AG754" s="9" t="s">
        <v>2183</v>
      </c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 t="s">
        <v>98</v>
      </c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 t="s">
        <v>97</v>
      </c>
      <c r="BN754" s="7" t="s">
        <v>97</v>
      </c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6" t="n">
        <f aca="false">SUMIF($AH754:$CH754,35,Base!$B$5:$BB$5)*7*$Z754</f>
        <v>0</v>
      </c>
      <c r="CJ754" s="6" t="n">
        <f aca="false">SUMIF($AH754:$CH754,"PR",Base!$B$5:$BB$5)*7*$Z754</f>
        <v>0</v>
      </c>
      <c r="CK754" s="6"/>
      <c r="CL754" s="6"/>
    </row>
    <row r="755" customFormat="false" ht="13.8" hidden="false" customHeight="false" outlineLevel="0" collapsed="false">
      <c r="A755" s="7" t="s">
        <v>1890</v>
      </c>
      <c r="B755" s="7" t="s">
        <v>1891</v>
      </c>
      <c r="C755" s="7" t="s">
        <v>79</v>
      </c>
      <c r="D755" s="7" t="s">
        <v>2181</v>
      </c>
      <c r="E755" s="7" t="s">
        <v>2182</v>
      </c>
      <c r="F755" s="7" t="s">
        <v>17</v>
      </c>
      <c r="G755" s="7" t="s">
        <v>2174</v>
      </c>
      <c r="H755" s="7" t="s">
        <v>2175</v>
      </c>
      <c r="I755" s="7" t="s">
        <v>84</v>
      </c>
      <c r="J755" s="7" t="s">
        <v>85</v>
      </c>
      <c r="K755" s="8" t="n">
        <v>0</v>
      </c>
      <c r="L755" s="7"/>
      <c r="M755" s="8" t="n">
        <v>0</v>
      </c>
      <c r="N755" s="7"/>
      <c r="O755" s="7" t="s">
        <v>2176</v>
      </c>
      <c r="P755" s="7" t="s">
        <v>87</v>
      </c>
      <c r="Q755" s="8" t="s">
        <v>91</v>
      </c>
      <c r="R755" s="8" t="s">
        <v>91</v>
      </c>
      <c r="S755" s="8" t="s">
        <v>110</v>
      </c>
      <c r="T755" s="8" t="s">
        <v>100</v>
      </c>
      <c r="U755" s="7" t="s">
        <v>87</v>
      </c>
      <c r="V755" s="7" t="s">
        <v>92</v>
      </c>
      <c r="W755" s="7"/>
      <c r="X755" s="7"/>
      <c r="Y755" s="7" t="s">
        <v>112</v>
      </c>
      <c r="Z755" s="10" t="n">
        <v>0</v>
      </c>
      <c r="AA755" s="7"/>
      <c r="AB755" s="7"/>
      <c r="AC755" s="7"/>
      <c r="AD755" s="7"/>
      <c r="AE755" s="8"/>
      <c r="AF755" s="9" t="s">
        <v>1086</v>
      </c>
      <c r="AG755" s="9" t="s">
        <v>2183</v>
      </c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 t="s">
        <v>98</v>
      </c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 t="s">
        <v>97</v>
      </c>
      <c r="BN755" s="7" t="s">
        <v>97</v>
      </c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6" t="n">
        <f aca="false">SUMIF($AH755:$CH755,35,Base!$B$5:$BB$5)*7*$Z755</f>
        <v>0</v>
      </c>
      <c r="CJ755" s="6" t="n">
        <f aca="false">SUMIF($AH755:$CH755,"PR",Base!$B$5:$BB$5)*7*$Z755</f>
        <v>0</v>
      </c>
      <c r="CK755" s="6"/>
      <c r="CL755" s="6"/>
    </row>
    <row r="756" customFormat="false" ht="13.8" hidden="false" customHeight="false" outlineLevel="0" collapsed="false">
      <c r="A756" s="7" t="s">
        <v>1890</v>
      </c>
      <c r="B756" s="7" t="s">
        <v>1891</v>
      </c>
      <c r="C756" s="7" t="s">
        <v>741</v>
      </c>
      <c r="D756" s="7" t="s">
        <v>2184</v>
      </c>
      <c r="E756" s="7" t="s">
        <v>2185</v>
      </c>
      <c r="F756" s="7" t="s">
        <v>17</v>
      </c>
      <c r="G756" s="7" t="s">
        <v>1051</v>
      </c>
      <c r="H756" s="7" t="s">
        <v>1052</v>
      </c>
      <c r="I756" s="7" t="s">
        <v>84</v>
      </c>
      <c r="J756" s="7" t="s">
        <v>85</v>
      </c>
      <c r="K756" s="8" t="n">
        <v>0</v>
      </c>
      <c r="L756" s="7"/>
      <c r="M756" s="8" t="n">
        <v>0</v>
      </c>
      <c r="N756" s="7"/>
      <c r="O756" s="7" t="s">
        <v>1053</v>
      </c>
      <c r="P756" s="7" t="s">
        <v>87</v>
      </c>
      <c r="Q756" s="8" t="s">
        <v>91</v>
      </c>
      <c r="R756" s="8" t="s">
        <v>91</v>
      </c>
      <c r="S756" s="8" t="s">
        <v>110</v>
      </c>
      <c r="T756" s="8" t="s">
        <v>100</v>
      </c>
      <c r="U756" s="7" t="s">
        <v>87</v>
      </c>
      <c r="V756" s="7" t="s">
        <v>92</v>
      </c>
      <c r="W756" s="7"/>
      <c r="X756" s="7"/>
      <c r="Y756" s="7" t="s">
        <v>125</v>
      </c>
      <c r="Z756" s="10" t="n">
        <v>0</v>
      </c>
      <c r="AA756" s="7"/>
      <c r="AB756" s="7"/>
      <c r="AC756" s="7"/>
      <c r="AD756" s="7"/>
      <c r="AE756" s="8"/>
      <c r="AF756" s="9" t="s">
        <v>2177</v>
      </c>
      <c r="AG756" s="9" t="s">
        <v>1952</v>
      </c>
      <c r="AH756" s="7"/>
      <c r="AI756" s="7"/>
      <c r="AJ756" s="7"/>
      <c r="AK756" s="7"/>
      <c r="AL756" s="7"/>
      <c r="AM756" s="7"/>
      <c r="AN756" s="7"/>
      <c r="AO756" s="7" t="s">
        <v>98</v>
      </c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 t="s">
        <v>97</v>
      </c>
      <c r="BN756" s="7" t="s">
        <v>97</v>
      </c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6" t="n">
        <f aca="false">SUMIF($AH756:$CH756,35,Base!$B$5:$BB$5)*7*$Z756</f>
        <v>0</v>
      </c>
      <c r="CJ756" s="6" t="n">
        <f aca="false">SUMIF($AH756:$CH756,"PR",Base!$B$5:$BB$5)*7*$Z756</f>
        <v>0</v>
      </c>
      <c r="CK756" s="6"/>
      <c r="CL756" s="6"/>
    </row>
    <row r="757" customFormat="false" ht="13.8" hidden="false" customHeight="false" outlineLevel="0" collapsed="false">
      <c r="A757" s="7" t="s">
        <v>1890</v>
      </c>
      <c r="B757" s="7" t="s">
        <v>1891</v>
      </c>
      <c r="C757" s="7" t="s">
        <v>741</v>
      </c>
      <c r="D757" s="7" t="s">
        <v>2184</v>
      </c>
      <c r="E757" s="7" t="s">
        <v>2185</v>
      </c>
      <c r="F757" s="7" t="s">
        <v>17</v>
      </c>
      <c r="G757" s="7" t="s">
        <v>1051</v>
      </c>
      <c r="H757" s="7" t="s">
        <v>1052</v>
      </c>
      <c r="I757" s="7" t="s">
        <v>84</v>
      </c>
      <c r="J757" s="7" t="s">
        <v>85</v>
      </c>
      <c r="K757" s="8" t="n">
        <v>0</v>
      </c>
      <c r="L757" s="7"/>
      <c r="M757" s="8" t="n">
        <v>0</v>
      </c>
      <c r="N757" s="7"/>
      <c r="O757" s="7" t="s">
        <v>1053</v>
      </c>
      <c r="P757" s="7" t="s">
        <v>87</v>
      </c>
      <c r="Q757" s="8" t="s">
        <v>91</v>
      </c>
      <c r="R757" s="8" t="s">
        <v>91</v>
      </c>
      <c r="S757" s="8" t="s">
        <v>110</v>
      </c>
      <c r="T757" s="8" t="s">
        <v>100</v>
      </c>
      <c r="U757" s="7" t="s">
        <v>87</v>
      </c>
      <c r="V757" s="7" t="s">
        <v>92</v>
      </c>
      <c r="W757" s="7"/>
      <c r="X757" s="7"/>
      <c r="Y757" s="7" t="s">
        <v>112</v>
      </c>
      <c r="Z757" s="10" t="n">
        <v>0</v>
      </c>
      <c r="AA757" s="7"/>
      <c r="AB757" s="7"/>
      <c r="AC757" s="7"/>
      <c r="AD757" s="7"/>
      <c r="AE757" s="8"/>
      <c r="AF757" s="9" t="s">
        <v>2177</v>
      </c>
      <c r="AG757" s="9" t="s">
        <v>1952</v>
      </c>
      <c r="AH757" s="7"/>
      <c r="AI757" s="7"/>
      <c r="AJ757" s="7"/>
      <c r="AK757" s="7"/>
      <c r="AL757" s="7"/>
      <c r="AM757" s="7"/>
      <c r="AN757" s="7"/>
      <c r="AO757" s="7" t="s">
        <v>98</v>
      </c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 t="s">
        <v>97</v>
      </c>
      <c r="BN757" s="7" t="s">
        <v>97</v>
      </c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6" t="n">
        <f aca="false">SUMIF($AH757:$CH757,35,Base!$B$5:$BB$5)*7*$Z757</f>
        <v>0</v>
      </c>
      <c r="CJ757" s="6" t="n">
        <f aca="false">SUMIF($AH757:$CH757,"PR",Base!$B$5:$BB$5)*7*$Z757</f>
        <v>0</v>
      </c>
      <c r="CK757" s="6"/>
      <c r="CL757" s="6"/>
    </row>
    <row r="758" customFormat="false" ht="13.8" hidden="false" customHeight="false" outlineLevel="0" collapsed="false">
      <c r="A758" s="7" t="s">
        <v>1890</v>
      </c>
      <c r="B758" s="7" t="s">
        <v>1891</v>
      </c>
      <c r="C758" s="7" t="s">
        <v>741</v>
      </c>
      <c r="D758" s="7" t="s">
        <v>2186</v>
      </c>
      <c r="E758" s="7" t="s">
        <v>2187</v>
      </c>
      <c r="F758" s="7" t="s">
        <v>17</v>
      </c>
      <c r="G758" s="7" t="s">
        <v>1051</v>
      </c>
      <c r="H758" s="7" t="s">
        <v>1052</v>
      </c>
      <c r="I758" s="7" t="s">
        <v>84</v>
      </c>
      <c r="J758" s="7" t="s">
        <v>85</v>
      </c>
      <c r="K758" s="8" t="n">
        <v>0</v>
      </c>
      <c r="L758" s="7"/>
      <c r="M758" s="8" t="n">
        <v>0</v>
      </c>
      <c r="N758" s="7"/>
      <c r="O758" s="7" t="s">
        <v>1053</v>
      </c>
      <c r="P758" s="7" t="s">
        <v>87</v>
      </c>
      <c r="Q758" s="8" t="s">
        <v>91</v>
      </c>
      <c r="R758" s="8" t="s">
        <v>91</v>
      </c>
      <c r="S758" s="8" t="s">
        <v>110</v>
      </c>
      <c r="T758" s="8" t="s">
        <v>100</v>
      </c>
      <c r="U758" s="7" t="s">
        <v>87</v>
      </c>
      <c r="V758" s="7" t="s">
        <v>92</v>
      </c>
      <c r="W758" s="7"/>
      <c r="X758" s="7"/>
      <c r="Y758" s="7" t="s">
        <v>112</v>
      </c>
      <c r="Z758" s="10" t="n">
        <v>0</v>
      </c>
      <c r="AA758" s="7"/>
      <c r="AB758" s="7"/>
      <c r="AC758" s="7"/>
      <c r="AD758" s="7"/>
      <c r="AE758" s="8"/>
      <c r="AF758" s="9" t="s">
        <v>1086</v>
      </c>
      <c r="AG758" s="9" t="s">
        <v>2183</v>
      </c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 t="s">
        <v>98</v>
      </c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 t="s">
        <v>97</v>
      </c>
      <c r="BN758" s="7" t="s">
        <v>97</v>
      </c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6" t="n">
        <f aca="false">SUMIF($AH758:$CH758,35,Base!$B$5:$BB$5)*7*$Z758</f>
        <v>0</v>
      </c>
      <c r="CJ758" s="6" t="n">
        <f aca="false">SUMIF($AH758:$CH758,"PR",Base!$B$5:$BB$5)*7*$Z758</f>
        <v>0</v>
      </c>
      <c r="CK758" s="6"/>
      <c r="CL758" s="6"/>
    </row>
    <row r="759" customFormat="false" ht="13.8" hidden="false" customHeight="false" outlineLevel="0" collapsed="false">
      <c r="A759" s="7" t="s">
        <v>1890</v>
      </c>
      <c r="B759" s="7" t="s">
        <v>1891</v>
      </c>
      <c r="C759" s="7" t="s">
        <v>741</v>
      </c>
      <c r="D759" s="7" t="s">
        <v>2186</v>
      </c>
      <c r="E759" s="7" t="s">
        <v>2187</v>
      </c>
      <c r="F759" s="7" t="s">
        <v>17</v>
      </c>
      <c r="G759" s="7" t="s">
        <v>1051</v>
      </c>
      <c r="H759" s="7" t="s">
        <v>1052</v>
      </c>
      <c r="I759" s="7" t="s">
        <v>84</v>
      </c>
      <c r="J759" s="7" t="s">
        <v>85</v>
      </c>
      <c r="K759" s="8" t="n">
        <v>0</v>
      </c>
      <c r="L759" s="7"/>
      <c r="M759" s="8" t="n">
        <v>0</v>
      </c>
      <c r="N759" s="7"/>
      <c r="O759" s="7" t="s">
        <v>1053</v>
      </c>
      <c r="P759" s="7" t="s">
        <v>87</v>
      </c>
      <c r="Q759" s="8" t="s">
        <v>91</v>
      </c>
      <c r="R759" s="8" t="s">
        <v>91</v>
      </c>
      <c r="S759" s="8" t="s">
        <v>110</v>
      </c>
      <c r="T759" s="8" t="s">
        <v>100</v>
      </c>
      <c r="U759" s="7" t="s">
        <v>87</v>
      </c>
      <c r="V759" s="7" t="s">
        <v>92</v>
      </c>
      <c r="W759" s="7"/>
      <c r="X759" s="7"/>
      <c r="Y759" s="7" t="s">
        <v>125</v>
      </c>
      <c r="Z759" s="10" t="n">
        <v>0</v>
      </c>
      <c r="AA759" s="7"/>
      <c r="AB759" s="7"/>
      <c r="AC759" s="7"/>
      <c r="AD759" s="7"/>
      <c r="AE759" s="8"/>
      <c r="AF759" s="9" t="s">
        <v>1086</v>
      </c>
      <c r="AG759" s="9" t="s">
        <v>2183</v>
      </c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 t="s">
        <v>98</v>
      </c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 t="s">
        <v>97</v>
      </c>
      <c r="BN759" s="7" t="s">
        <v>97</v>
      </c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6" t="n">
        <f aca="false">SUMIF($AH759:$CH759,35,Base!$B$5:$BB$5)*7*$Z759</f>
        <v>0</v>
      </c>
      <c r="CJ759" s="6" t="n">
        <f aca="false">SUMIF($AH759:$CH759,"PR",Base!$B$5:$BB$5)*7*$Z759</f>
        <v>0</v>
      </c>
      <c r="CK759" s="6"/>
      <c r="CL759" s="6"/>
    </row>
    <row r="760" customFormat="false" ht="13.8" hidden="false" customHeight="false" outlineLevel="0" collapsed="false">
      <c r="A760" s="7" t="s">
        <v>1890</v>
      </c>
      <c r="B760" s="7" t="s">
        <v>1891</v>
      </c>
      <c r="C760" s="7" t="s">
        <v>741</v>
      </c>
      <c r="D760" s="7" t="s">
        <v>2188</v>
      </c>
      <c r="E760" s="7" t="s">
        <v>1057</v>
      </c>
      <c r="F760" s="7" t="s">
        <v>17</v>
      </c>
      <c r="G760" s="7" t="s">
        <v>1051</v>
      </c>
      <c r="H760" s="7" t="s">
        <v>1052</v>
      </c>
      <c r="I760" s="7" t="s">
        <v>84</v>
      </c>
      <c r="J760" s="7" t="s">
        <v>85</v>
      </c>
      <c r="K760" s="8" t="n">
        <v>0</v>
      </c>
      <c r="L760" s="7"/>
      <c r="M760" s="8" t="n">
        <v>0</v>
      </c>
      <c r="N760" s="7"/>
      <c r="O760" s="7" t="s">
        <v>1053</v>
      </c>
      <c r="P760" s="7" t="s">
        <v>87</v>
      </c>
      <c r="Q760" s="8" t="s">
        <v>91</v>
      </c>
      <c r="R760" s="8" t="s">
        <v>91</v>
      </c>
      <c r="S760" s="8" t="s">
        <v>110</v>
      </c>
      <c r="T760" s="8" t="s">
        <v>100</v>
      </c>
      <c r="U760" s="7" t="s">
        <v>87</v>
      </c>
      <c r="V760" s="7" t="s">
        <v>92</v>
      </c>
      <c r="W760" s="7"/>
      <c r="X760" s="7"/>
      <c r="Y760" s="7" t="s">
        <v>125</v>
      </c>
      <c r="Z760" s="10" t="n">
        <v>0</v>
      </c>
      <c r="AA760" s="7"/>
      <c r="AB760" s="7"/>
      <c r="AC760" s="7"/>
      <c r="AD760" s="7"/>
      <c r="AE760" s="8"/>
      <c r="AF760" s="9" t="s">
        <v>720</v>
      </c>
      <c r="AG760" s="9" t="s">
        <v>1231</v>
      </c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 t="s">
        <v>98</v>
      </c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 t="s">
        <v>97</v>
      </c>
      <c r="BN760" s="7" t="s">
        <v>97</v>
      </c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6" t="n">
        <f aca="false">SUMIF($AH760:$CH760,35,Base!$B$5:$BB$5)*7*$Z760</f>
        <v>0</v>
      </c>
      <c r="CJ760" s="6" t="n">
        <f aca="false">SUMIF($AH760:$CH760,"PR",Base!$B$5:$BB$5)*7*$Z760</f>
        <v>0</v>
      </c>
      <c r="CK760" s="6"/>
      <c r="CL760" s="6"/>
    </row>
    <row r="761" customFormat="false" ht="13.8" hidden="false" customHeight="false" outlineLevel="0" collapsed="false">
      <c r="A761" s="7" t="s">
        <v>1890</v>
      </c>
      <c r="B761" s="7" t="s">
        <v>1891</v>
      </c>
      <c r="C761" s="7" t="s">
        <v>741</v>
      </c>
      <c r="D761" s="7" t="s">
        <v>2188</v>
      </c>
      <c r="E761" s="7" t="s">
        <v>1057</v>
      </c>
      <c r="F761" s="7" t="s">
        <v>17</v>
      </c>
      <c r="G761" s="7" t="s">
        <v>1051</v>
      </c>
      <c r="H761" s="7" t="s">
        <v>1052</v>
      </c>
      <c r="I761" s="7" t="s">
        <v>84</v>
      </c>
      <c r="J761" s="7" t="s">
        <v>85</v>
      </c>
      <c r="K761" s="8" t="n">
        <v>0</v>
      </c>
      <c r="L761" s="7"/>
      <c r="M761" s="8" t="n">
        <v>0</v>
      </c>
      <c r="N761" s="7"/>
      <c r="O761" s="7" t="s">
        <v>1053</v>
      </c>
      <c r="P761" s="7" t="s">
        <v>87</v>
      </c>
      <c r="Q761" s="8" t="s">
        <v>91</v>
      </c>
      <c r="R761" s="8" t="s">
        <v>91</v>
      </c>
      <c r="S761" s="8" t="s">
        <v>110</v>
      </c>
      <c r="T761" s="8" t="s">
        <v>100</v>
      </c>
      <c r="U761" s="7" t="s">
        <v>87</v>
      </c>
      <c r="V761" s="7" t="s">
        <v>92</v>
      </c>
      <c r="W761" s="7"/>
      <c r="X761" s="7"/>
      <c r="Y761" s="7" t="s">
        <v>112</v>
      </c>
      <c r="Z761" s="10" t="n">
        <v>0</v>
      </c>
      <c r="AA761" s="7"/>
      <c r="AB761" s="7"/>
      <c r="AC761" s="7"/>
      <c r="AD761" s="7"/>
      <c r="AE761" s="8"/>
      <c r="AF761" s="9" t="s">
        <v>720</v>
      </c>
      <c r="AG761" s="9" t="s">
        <v>1231</v>
      </c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 t="s">
        <v>98</v>
      </c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 t="s">
        <v>97</v>
      </c>
      <c r="BN761" s="7" t="s">
        <v>97</v>
      </c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6" t="n">
        <f aca="false">SUMIF($AH761:$CH761,35,Base!$B$5:$BB$5)*7*$Z761</f>
        <v>0</v>
      </c>
      <c r="CJ761" s="6" t="n">
        <f aca="false">SUMIF($AH761:$CH761,"PR",Base!$B$5:$BB$5)*7*$Z761</f>
        <v>0</v>
      </c>
      <c r="CK761" s="6"/>
      <c r="CL761" s="6"/>
    </row>
    <row r="762" customFormat="false" ht="13.8" hidden="false" customHeight="false" outlineLevel="0" collapsed="false">
      <c r="A762" s="7" t="s">
        <v>1890</v>
      </c>
      <c r="B762" s="7" t="s">
        <v>1891</v>
      </c>
      <c r="C762" s="7" t="s">
        <v>223</v>
      </c>
      <c r="D762" s="7" t="s">
        <v>2189</v>
      </c>
      <c r="E762" s="7" t="s">
        <v>1050</v>
      </c>
      <c r="F762" s="7" t="s">
        <v>17</v>
      </c>
      <c r="G762" s="7" t="s">
        <v>1004</v>
      </c>
      <c r="H762" s="7" t="s">
        <v>1005</v>
      </c>
      <c r="I762" s="7" t="s">
        <v>84</v>
      </c>
      <c r="J762" s="7" t="s">
        <v>85</v>
      </c>
      <c r="K762" s="8" t="n">
        <v>0</v>
      </c>
      <c r="L762" s="7"/>
      <c r="M762" s="8" t="n">
        <v>0</v>
      </c>
      <c r="N762" s="7"/>
      <c r="O762" s="7" t="s">
        <v>1006</v>
      </c>
      <c r="P762" s="7" t="s">
        <v>87</v>
      </c>
      <c r="Q762" s="8" t="s">
        <v>91</v>
      </c>
      <c r="R762" s="8" t="s">
        <v>91</v>
      </c>
      <c r="S762" s="8" t="s">
        <v>110</v>
      </c>
      <c r="T762" s="8" t="s">
        <v>100</v>
      </c>
      <c r="U762" s="7" t="s">
        <v>87</v>
      </c>
      <c r="V762" s="7" t="s">
        <v>92</v>
      </c>
      <c r="W762" s="7"/>
      <c r="X762" s="7"/>
      <c r="Y762" s="7" t="s">
        <v>112</v>
      </c>
      <c r="Z762" s="10" t="n">
        <v>8</v>
      </c>
      <c r="AA762" s="7"/>
      <c r="AB762" s="7"/>
      <c r="AC762" s="7"/>
      <c r="AD762" s="7"/>
      <c r="AE762" s="8"/>
      <c r="AF762" s="9" t="s">
        <v>1000</v>
      </c>
      <c r="AG762" s="9" t="s">
        <v>1001</v>
      </c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 t="s">
        <v>98</v>
      </c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 t="s">
        <v>97</v>
      </c>
      <c r="BN762" s="7" t="s">
        <v>97</v>
      </c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6" t="n">
        <f aca="false">SUMIF($AH762:$CH762,35,Base!$B$5:$BB$5)*7*$Z762</f>
        <v>0</v>
      </c>
      <c r="CJ762" s="6" t="n">
        <f aca="false">SUMIF($AH762:$CH762,"PR",Base!$B$5:$BB$5)*7*$Z762</f>
        <v>280</v>
      </c>
      <c r="CK762" s="6"/>
      <c r="CL762" s="6"/>
    </row>
    <row r="763" customFormat="false" ht="13.8" hidden="false" customHeight="false" outlineLevel="0" collapsed="false">
      <c r="A763" s="7" t="s">
        <v>1890</v>
      </c>
      <c r="B763" s="7" t="s">
        <v>1891</v>
      </c>
      <c r="C763" s="7" t="s">
        <v>223</v>
      </c>
      <c r="D763" s="7" t="s">
        <v>2190</v>
      </c>
      <c r="E763" s="7" t="s">
        <v>2191</v>
      </c>
      <c r="F763" s="7" t="s">
        <v>17</v>
      </c>
      <c r="G763" s="7" t="s">
        <v>1004</v>
      </c>
      <c r="H763" s="7" t="s">
        <v>1005</v>
      </c>
      <c r="I763" s="7" t="s">
        <v>84</v>
      </c>
      <c r="J763" s="7" t="s">
        <v>85</v>
      </c>
      <c r="K763" s="8" t="n">
        <v>0</v>
      </c>
      <c r="L763" s="7"/>
      <c r="M763" s="8" t="n">
        <v>0</v>
      </c>
      <c r="N763" s="7"/>
      <c r="O763" s="7" t="s">
        <v>1006</v>
      </c>
      <c r="P763" s="7" t="s">
        <v>87</v>
      </c>
      <c r="Q763" s="8" t="s">
        <v>91</v>
      </c>
      <c r="R763" s="8" t="s">
        <v>91</v>
      </c>
      <c r="S763" s="8" t="s">
        <v>110</v>
      </c>
      <c r="T763" s="8" t="s">
        <v>100</v>
      </c>
      <c r="U763" s="7" t="s">
        <v>87</v>
      </c>
      <c r="V763" s="7" t="s">
        <v>92</v>
      </c>
      <c r="W763" s="7"/>
      <c r="X763" s="7"/>
      <c r="Y763" s="7" t="s">
        <v>125</v>
      </c>
      <c r="Z763" s="7" t="n">
        <v>2</v>
      </c>
      <c r="AA763" s="7"/>
      <c r="AB763" s="7"/>
      <c r="AC763" s="7"/>
      <c r="AD763" s="7"/>
      <c r="AE763" s="8"/>
      <c r="AF763" s="9" t="s">
        <v>996</v>
      </c>
      <c r="AG763" s="9" t="s">
        <v>997</v>
      </c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 t="s">
        <v>97</v>
      </c>
      <c r="BN763" s="7" t="s">
        <v>97</v>
      </c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 t="s">
        <v>98</v>
      </c>
      <c r="CC763" s="7"/>
      <c r="CD763" s="7"/>
      <c r="CE763" s="7"/>
      <c r="CF763" s="7"/>
      <c r="CG763" s="7"/>
      <c r="CH763" s="7"/>
      <c r="CI763" s="6" t="n">
        <f aca="false">SUMIF($AH763:$CH763,35,Base!$B$5:$BB$5)*7*$Z763</f>
        <v>0</v>
      </c>
      <c r="CJ763" s="6" t="n">
        <f aca="false">SUMIF($AH763:$CH763,"PR",Base!$B$5:$BB$5)*7*$Z763</f>
        <v>70</v>
      </c>
      <c r="CK763" s="6"/>
      <c r="CL763" s="6"/>
    </row>
    <row r="764" customFormat="false" ht="13.8" hidden="false" customHeight="false" outlineLevel="0" collapsed="false">
      <c r="A764" s="7" t="s">
        <v>1890</v>
      </c>
      <c r="B764" s="7" t="s">
        <v>1891</v>
      </c>
      <c r="C764" s="7" t="s">
        <v>223</v>
      </c>
      <c r="D764" s="7" t="s">
        <v>2190</v>
      </c>
      <c r="E764" s="7" t="s">
        <v>2191</v>
      </c>
      <c r="F764" s="7" t="s">
        <v>17</v>
      </c>
      <c r="G764" s="7" t="s">
        <v>1004</v>
      </c>
      <c r="H764" s="7" t="s">
        <v>1005</v>
      </c>
      <c r="I764" s="7" t="s">
        <v>84</v>
      </c>
      <c r="J764" s="7" t="s">
        <v>85</v>
      </c>
      <c r="K764" s="8" t="n">
        <v>0</v>
      </c>
      <c r="L764" s="7"/>
      <c r="M764" s="8" t="n">
        <v>0</v>
      </c>
      <c r="N764" s="7"/>
      <c r="O764" s="7" t="s">
        <v>1006</v>
      </c>
      <c r="P764" s="7" t="s">
        <v>87</v>
      </c>
      <c r="Q764" s="8" t="s">
        <v>91</v>
      </c>
      <c r="R764" s="8" t="s">
        <v>91</v>
      </c>
      <c r="S764" s="8" t="s">
        <v>110</v>
      </c>
      <c r="T764" s="8" t="s">
        <v>100</v>
      </c>
      <c r="U764" s="7" t="s">
        <v>87</v>
      </c>
      <c r="V764" s="7" t="s">
        <v>92</v>
      </c>
      <c r="W764" s="7"/>
      <c r="X764" s="7"/>
      <c r="Y764" s="7" t="s">
        <v>112</v>
      </c>
      <c r="Z764" s="7" t="n">
        <v>4</v>
      </c>
      <c r="AA764" s="7"/>
      <c r="AB764" s="7"/>
      <c r="AC764" s="7"/>
      <c r="AD764" s="7"/>
      <c r="AE764" s="8"/>
      <c r="AF764" s="9" t="s">
        <v>996</v>
      </c>
      <c r="AG764" s="9" t="s">
        <v>997</v>
      </c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 t="s">
        <v>97</v>
      </c>
      <c r="BN764" s="7" t="s">
        <v>97</v>
      </c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 t="s">
        <v>98</v>
      </c>
      <c r="CC764" s="7"/>
      <c r="CD764" s="7"/>
      <c r="CE764" s="7"/>
      <c r="CF764" s="7"/>
      <c r="CG764" s="7"/>
      <c r="CH764" s="7"/>
      <c r="CI764" s="6" t="n">
        <f aca="false">SUMIF($AH764:$CH764,35,Base!$B$5:$BB$5)*7*$Z764</f>
        <v>0</v>
      </c>
      <c r="CJ764" s="6" t="n">
        <f aca="false">SUMIF($AH764:$CH764,"PR",Base!$B$5:$BB$5)*7*$Z764</f>
        <v>140</v>
      </c>
      <c r="CK764" s="6"/>
      <c r="CL764" s="6"/>
    </row>
    <row r="765" customFormat="false" ht="13.8" hidden="false" customHeight="false" outlineLevel="0" collapsed="false">
      <c r="A765" s="7" t="s">
        <v>1890</v>
      </c>
      <c r="B765" s="7" t="s">
        <v>1891</v>
      </c>
      <c r="C765" s="7" t="s">
        <v>223</v>
      </c>
      <c r="D765" s="7" t="s">
        <v>2192</v>
      </c>
      <c r="E765" s="7" t="s">
        <v>2193</v>
      </c>
      <c r="F765" s="7" t="s">
        <v>17</v>
      </c>
      <c r="G765" s="7" t="s">
        <v>983</v>
      </c>
      <c r="H765" s="7" t="s">
        <v>984</v>
      </c>
      <c r="I765" s="7" t="s">
        <v>84</v>
      </c>
      <c r="J765" s="7" t="s">
        <v>85</v>
      </c>
      <c r="K765" s="8" t="n">
        <v>0</v>
      </c>
      <c r="L765" s="7"/>
      <c r="M765" s="8" t="n">
        <v>0</v>
      </c>
      <c r="N765" s="7"/>
      <c r="O765" s="7" t="s">
        <v>985</v>
      </c>
      <c r="P765" s="7" t="s">
        <v>87</v>
      </c>
      <c r="Q765" s="8" t="s">
        <v>77</v>
      </c>
      <c r="R765" s="8" t="s">
        <v>77</v>
      </c>
      <c r="S765" s="8" t="s">
        <v>110</v>
      </c>
      <c r="T765" s="8" t="s">
        <v>110</v>
      </c>
      <c r="U765" s="7" t="s">
        <v>87</v>
      </c>
      <c r="V765" s="7" t="s">
        <v>92</v>
      </c>
      <c r="W765" s="7"/>
      <c r="X765" s="7"/>
      <c r="Y765" s="7" t="s">
        <v>125</v>
      </c>
      <c r="Z765" s="10" t="n">
        <v>0</v>
      </c>
      <c r="AA765" s="7"/>
      <c r="AB765" s="7"/>
      <c r="AC765" s="7"/>
      <c r="AD765" s="7"/>
      <c r="AE765" s="8"/>
      <c r="AF765" s="9" t="s">
        <v>1713</v>
      </c>
      <c r="AG765" s="9" t="s">
        <v>2113</v>
      </c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 t="s">
        <v>98</v>
      </c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 t="s">
        <v>97</v>
      </c>
      <c r="BN765" s="7" t="s">
        <v>97</v>
      </c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6" t="n">
        <f aca="false">SUMIF($AH765:$CH765,35,Base!$B$5:$BB$5)*7*$Z765</f>
        <v>0</v>
      </c>
      <c r="CJ765" s="6" t="n">
        <f aca="false">SUMIF($AH765:$CH765,"PR",Base!$B$5:$BB$5)*7*$Z765</f>
        <v>0</v>
      </c>
      <c r="CK765" s="6"/>
      <c r="CL765" s="6"/>
    </row>
    <row r="766" customFormat="false" ht="13.8" hidden="false" customHeight="false" outlineLevel="0" collapsed="false">
      <c r="A766" s="7" t="s">
        <v>1890</v>
      </c>
      <c r="B766" s="7" t="s">
        <v>1891</v>
      </c>
      <c r="C766" s="7" t="s">
        <v>223</v>
      </c>
      <c r="D766" s="7" t="s">
        <v>2194</v>
      </c>
      <c r="E766" s="7" t="s">
        <v>1048</v>
      </c>
      <c r="F766" s="7" t="s">
        <v>17</v>
      </c>
      <c r="G766" s="7" t="s">
        <v>831</v>
      </c>
      <c r="H766" s="7" t="s">
        <v>832</v>
      </c>
      <c r="I766" s="7" t="s">
        <v>84</v>
      </c>
      <c r="J766" s="7" t="s">
        <v>85</v>
      </c>
      <c r="K766" s="8" t="n">
        <v>0</v>
      </c>
      <c r="L766" s="7"/>
      <c r="M766" s="8" t="n">
        <v>0</v>
      </c>
      <c r="N766" s="7"/>
      <c r="O766" s="7" t="s">
        <v>833</v>
      </c>
      <c r="P766" s="7" t="s">
        <v>87</v>
      </c>
      <c r="Q766" s="8" t="s">
        <v>117</v>
      </c>
      <c r="R766" s="8" t="s">
        <v>117</v>
      </c>
      <c r="S766" s="8" t="s">
        <v>110</v>
      </c>
      <c r="T766" s="8" t="s">
        <v>117</v>
      </c>
      <c r="U766" s="7" t="s">
        <v>87</v>
      </c>
      <c r="V766" s="7" t="s">
        <v>92</v>
      </c>
      <c r="W766" s="7"/>
      <c r="X766" s="7"/>
      <c r="Y766" s="7" t="s">
        <v>112</v>
      </c>
      <c r="Z766" s="7" t="n">
        <v>11</v>
      </c>
      <c r="AA766" s="7"/>
      <c r="AB766" s="7"/>
      <c r="AC766" s="7"/>
      <c r="AD766" s="7"/>
      <c r="AE766" s="8"/>
      <c r="AF766" s="9" t="s">
        <v>2195</v>
      </c>
      <c r="AG766" s="9" t="s">
        <v>1147</v>
      </c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 t="s">
        <v>98</v>
      </c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 t="s">
        <v>97</v>
      </c>
      <c r="BN766" s="7" t="s">
        <v>97</v>
      </c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6" t="n">
        <f aca="false">SUMIF($AH766:$CH766,35,Base!$B$5:$BB$5)*7*$Z766</f>
        <v>0</v>
      </c>
      <c r="CJ766" s="6" t="n">
        <f aca="false">SUMIF($AH766:$CH766,"PR",Base!$B$5:$BB$5)*7*$Z766</f>
        <v>385</v>
      </c>
      <c r="CK766" s="6"/>
      <c r="CL766" s="6"/>
    </row>
    <row r="767" customFormat="false" ht="13.8" hidden="false" customHeight="false" outlineLevel="0" collapsed="false">
      <c r="A767" s="7" t="s">
        <v>1890</v>
      </c>
      <c r="B767" s="7" t="s">
        <v>1891</v>
      </c>
      <c r="C767" s="7" t="s">
        <v>223</v>
      </c>
      <c r="D767" s="7" t="s">
        <v>2196</v>
      </c>
      <c r="E767" s="7" t="s">
        <v>1045</v>
      </c>
      <c r="F767" s="7" t="s">
        <v>17</v>
      </c>
      <c r="G767" s="7" t="s">
        <v>831</v>
      </c>
      <c r="H767" s="7" t="s">
        <v>832</v>
      </c>
      <c r="I767" s="7" t="s">
        <v>84</v>
      </c>
      <c r="J767" s="7" t="s">
        <v>85</v>
      </c>
      <c r="K767" s="8" t="n">
        <v>0</v>
      </c>
      <c r="L767" s="7"/>
      <c r="M767" s="8" t="n">
        <v>0</v>
      </c>
      <c r="N767" s="7"/>
      <c r="O767" s="7" t="s">
        <v>833</v>
      </c>
      <c r="P767" s="7" t="s">
        <v>87</v>
      </c>
      <c r="Q767" s="8" t="s">
        <v>117</v>
      </c>
      <c r="R767" s="8" t="s">
        <v>117</v>
      </c>
      <c r="S767" s="8" t="s">
        <v>110</v>
      </c>
      <c r="T767" s="8" t="s">
        <v>100</v>
      </c>
      <c r="U767" s="7" t="s">
        <v>87</v>
      </c>
      <c r="V767" s="7" t="s">
        <v>92</v>
      </c>
      <c r="W767" s="7"/>
      <c r="X767" s="7"/>
      <c r="Y767" s="7" t="s">
        <v>125</v>
      </c>
      <c r="Z767" s="7" t="n">
        <v>2</v>
      </c>
      <c r="AA767" s="7"/>
      <c r="AB767" s="7"/>
      <c r="AC767" s="7"/>
      <c r="AD767" s="7"/>
      <c r="AE767" s="8"/>
      <c r="AF767" s="9" t="s">
        <v>1041</v>
      </c>
      <c r="AG767" s="9" t="s">
        <v>337</v>
      </c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 t="s">
        <v>97</v>
      </c>
      <c r="BN767" s="7" t="s">
        <v>97</v>
      </c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 t="s">
        <v>98</v>
      </c>
      <c r="CE767" s="7"/>
      <c r="CF767" s="7"/>
      <c r="CG767" s="7"/>
      <c r="CH767" s="7"/>
      <c r="CI767" s="6" t="n">
        <f aca="false">SUMIF($AH767:$CH767,35,Base!$B$5:$BB$5)*7*$Z767</f>
        <v>0</v>
      </c>
      <c r="CJ767" s="6" t="n">
        <f aca="false">SUMIF($AH767:$CH767,"PR",Base!$B$5:$BB$5)*7*$Z767</f>
        <v>70</v>
      </c>
      <c r="CK767" s="6"/>
      <c r="CL767" s="6"/>
    </row>
    <row r="768" customFormat="false" ht="13.8" hidden="false" customHeight="false" outlineLevel="0" collapsed="false">
      <c r="A768" s="7" t="s">
        <v>1890</v>
      </c>
      <c r="B768" s="7" t="s">
        <v>1891</v>
      </c>
      <c r="C768" s="7" t="s">
        <v>223</v>
      </c>
      <c r="D768" s="7" t="s">
        <v>2196</v>
      </c>
      <c r="E768" s="7" t="s">
        <v>1045</v>
      </c>
      <c r="F768" s="7" t="s">
        <v>17</v>
      </c>
      <c r="G768" s="7" t="s">
        <v>831</v>
      </c>
      <c r="H768" s="7" t="s">
        <v>832</v>
      </c>
      <c r="I768" s="7" t="s">
        <v>84</v>
      </c>
      <c r="J768" s="7" t="s">
        <v>85</v>
      </c>
      <c r="K768" s="8" t="n">
        <v>0</v>
      </c>
      <c r="L768" s="7"/>
      <c r="M768" s="8" t="n">
        <v>0</v>
      </c>
      <c r="N768" s="7"/>
      <c r="O768" s="7" t="s">
        <v>833</v>
      </c>
      <c r="P768" s="7" t="s">
        <v>87</v>
      </c>
      <c r="Q768" s="8" t="s">
        <v>117</v>
      </c>
      <c r="R768" s="8" t="s">
        <v>117</v>
      </c>
      <c r="S768" s="8" t="s">
        <v>110</v>
      </c>
      <c r="T768" s="8" t="s">
        <v>100</v>
      </c>
      <c r="U768" s="7" t="s">
        <v>87</v>
      </c>
      <c r="V768" s="7" t="s">
        <v>92</v>
      </c>
      <c r="W768" s="7"/>
      <c r="X768" s="7"/>
      <c r="Y768" s="7" t="s">
        <v>112</v>
      </c>
      <c r="Z768" s="7" t="n">
        <v>4</v>
      </c>
      <c r="AA768" s="7"/>
      <c r="AB768" s="7"/>
      <c r="AC768" s="7"/>
      <c r="AD768" s="7"/>
      <c r="AE768" s="8"/>
      <c r="AF768" s="9" t="s">
        <v>1041</v>
      </c>
      <c r="AG768" s="9" t="s">
        <v>337</v>
      </c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 t="s">
        <v>97</v>
      </c>
      <c r="BN768" s="7" t="s">
        <v>97</v>
      </c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 t="s">
        <v>98</v>
      </c>
      <c r="CE768" s="7"/>
      <c r="CF768" s="7"/>
      <c r="CG768" s="7"/>
      <c r="CH768" s="7"/>
      <c r="CI768" s="6" t="n">
        <f aca="false">SUMIF($AH768:$CH768,35,Base!$B$5:$BB$5)*7*$Z768</f>
        <v>0</v>
      </c>
      <c r="CJ768" s="6" t="n">
        <f aca="false">SUMIF($AH768:$CH768,"PR",Base!$B$5:$BB$5)*7*$Z768</f>
        <v>140</v>
      </c>
      <c r="CK768" s="6"/>
      <c r="CL768" s="6"/>
    </row>
    <row r="769" customFormat="false" ht="13.8" hidden="false" customHeight="false" outlineLevel="0" collapsed="false">
      <c r="A769" s="7" t="s">
        <v>1890</v>
      </c>
      <c r="B769" s="7" t="s">
        <v>1891</v>
      </c>
      <c r="C769" s="7" t="s">
        <v>223</v>
      </c>
      <c r="D769" s="7" t="s">
        <v>2197</v>
      </c>
      <c r="E769" s="7" t="s">
        <v>1043</v>
      </c>
      <c r="F769" s="7" t="s">
        <v>17</v>
      </c>
      <c r="G769" s="7" t="s">
        <v>983</v>
      </c>
      <c r="H769" s="7" t="s">
        <v>984</v>
      </c>
      <c r="I769" s="7" t="s">
        <v>84</v>
      </c>
      <c r="J769" s="7" t="s">
        <v>85</v>
      </c>
      <c r="K769" s="8" t="n">
        <v>0</v>
      </c>
      <c r="L769" s="7"/>
      <c r="M769" s="8" t="n">
        <v>0</v>
      </c>
      <c r="N769" s="7"/>
      <c r="O769" s="7" t="s">
        <v>985</v>
      </c>
      <c r="P769" s="7" t="s">
        <v>87</v>
      </c>
      <c r="Q769" s="8" t="s">
        <v>77</v>
      </c>
      <c r="R769" s="8" t="s">
        <v>77</v>
      </c>
      <c r="S769" s="8" t="s">
        <v>110</v>
      </c>
      <c r="T769" s="8" t="s">
        <v>100</v>
      </c>
      <c r="U769" s="7" t="s">
        <v>87</v>
      </c>
      <c r="V769" s="7" t="s">
        <v>92</v>
      </c>
      <c r="W769" s="7"/>
      <c r="X769" s="7"/>
      <c r="Y769" s="7" t="s">
        <v>125</v>
      </c>
      <c r="Z769" s="7" t="n">
        <v>2</v>
      </c>
      <c r="AA769" s="7"/>
      <c r="AB769" s="7"/>
      <c r="AC769" s="7"/>
      <c r="AD769" s="7"/>
      <c r="AE769" s="8"/>
      <c r="AF769" s="9" t="s">
        <v>968</v>
      </c>
      <c r="AG769" s="9" t="s">
        <v>2198</v>
      </c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 t="s">
        <v>97</v>
      </c>
      <c r="BN769" s="7" t="s">
        <v>97</v>
      </c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 t="s">
        <v>98</v>
      </c>
      <c r="CD769" s="7"/>
      <c r="CE769" s="7"/>
      <c r="CF769" s="7"/>
      <c r="CG769" s="7"/>
      <c r="CH769" s="7"/>
      <c r="CI769" s="6" t="n">
        <f aca="false">SUMIF($AH769:$CH769,35,Base!$B$5:$BB$5)*7*$Z769</f>
        <v>0</v>
      </c>
      <c r="CJ769" s="6" t="n">
        <f aca="false">SUMIF($AH769:$CH769,"PR",Base!$B$5:$BB$5)*7*$Z769</f>
        <v>70</v>
      </c>
      <c r="CK769" s="6"/>
      <c r="CL769" s="6"/>
    </row>
    <row r="770" customFormat="false" ht="13.8" hidden="false" customHeight="false" outlineLevel="0" collapsed="false">
      <c r="A770" s="7" t="s">
        <v>1890</v>
      </c>
      <c r="B770" s="7" t="s">
        <v>1891</v>
      </c>
      <c r="C770" s="7" t="s">
        <v>223</v>
      </c>
      <c r="D770" s="7" t="s">
        <v>2197</v>
      </c>
      <c r="E770" s="7" t="s">
        <v>1043</v>
      </c>
      <c r="F770" s="7" t="s">
        <v>17</v>
      </c>
      <c r="G770" s="7" t="s">
        <v>983</v>
      </c>
      <c r="H770" s="7" t="s">
        <v>984</v>
      </c>
      <c r="I770" s="7" t="s">
        <v>84</v>
      </c>
      <c r="J770" s="7" t="s">
        <v>85</v>
      </c>
      <c r="K770" s="8" t="n">
        <v>0</v>
      </c>
      <c r="L770" s="7"/>
      <c r="M770" s="8" t="n">
        <v>0</v>
      </c>
      <c r="N770" s="7"/>
      <c r="O770" s="7" t="s">
        <v>985</v>
      </c>
      <c r="P770" s="7" t="s">
        <v>87</v>
      </c>
      <c r="Q770" s="8" t="s">
        <v>77</v>
      </c>
      <c r="R770" s="8" t="s">
        <v>77</v>
      </c>
      <c r="S770" s="8" t="s">
        <v>110</v>
      </c>
      <c r="T770" s="8" t="s">
        <v>100</v>
      </c>
      <c r="U770" s="7" t="s">
        <v>87</v>
      </c>
      <c r="V770" s="7" t="s">
        <v>92</v>
      </c>
      <c r="W770" s="7"/>
      <c r="X770" s="7"/>
      <c r="Y770" s="7" t="s">
        <v>112</v>
      </c>
      <c r="Z770" s="7" t="n">
        <v>8</v>
      </c>
      <c r="AA770" s="7"/>
      <c r="AB770" s="7"/>
      <c r="AC770" s="7"/>
      <c r="AD770" s="7"/>
      <c r="AE770" s="8"/>
      <c r="AF770" s="9" t="s">
        <v>968</v>
      </c>
      <c r="AG770" s="9" t="s">
        <v>2198</v>
      </c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 t="s">
        <v>97</v>
      </c>
      <c r="BN770" s="7" t="s">
        <v>97</v>
      </c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 t="s">
        <v>98</v>
      </c>
      <c r="CD770" s="7"/>
      <c r="CE770" s="7"/>
      <c r="CF770" s="7"/>
      <c r="CG770" s="7"/>
      <c r="CH770" s="7"/>
      <c r="CI770" s="6" t="n">
        <f aca="false">SUMIF($AH770:$CH770,35,Base!$B$5:$BB$5)*7*$Z770</f>
        <v>0</v>
      </c>
      <c r="CJ770" s="6" t="n">
        <f aca="false">SUMIF($AH770:$CH770,"PR",Base!$B$5:$BB$5)*7*$Z770</f>
        <v>280</v>
      </c>
      <c r="CK770" s="6"/>
      <c r="CL770" s="6"/>
    </row>
    <row r="771" customFormat="false" ht="13.8" hidden="false" customHeight="false" outlineLevel="0" collapsed="false">
      <c r="A771" s="7" t="s">
        <v>1890</v>
      </c>
      <c r="B771" s="7" t="s">
        <v>1891</v>
      </c>
      <c r="C771" s="7" t="s">
        <v>223</v>
      </c>
      <c r="D771" s="7" t="s">
        <v>2199</v>
      </c>
      <c r="E771" s="7" t="s">
        <v>1040</v>
      </c>
      <c r="F771" s="7" t="s">
        <v>17</v>
      </c>
      <c r="G771" s="7" t="s">
        <v>824</v>
      </c>
      <c r="H771" s="7" t="s">
        <v>825</v>
      </c>
      <c r="I771" s="7" t="s">
        <v>84</v>
      </c>
      <c r="J771" s="7" t="s">
        <v>85</v>
      </c>
      <c r="K771" s="8" t="n">
        <v>0</v>
      </c>
      <c r="L771" s="7"/>
      <c r="M771" s="8" t="n">
        <v>0</v>
      </c>
      <c r="N771" s="7"/>
      <c r="O771" s="7" t="s">
        <v>826</v>
      </c>
      <c r="P771" s="7" t="s">
        <v>87</v>
      </c>
      <c r="Q771" s="8" t="s">
        <v>117</v>
      </c>
      <c r="R771" s="8" t="s">
        <v>117</v>
      </c>
      <c r="S771" s="8" t="s">
        <v>110</v>
      </c>
      <c r="T771" s="8" t="s">
        <v>100</v>
      </c>
      <c r="U771" s="7" t="s">
        <v>87</v>
      </c>
      <c r="V771" s="7" t="s">
        <v>92</v>
      </c>
      <c r="W771" s="7"/>
      <c r="X771" s="7"/>
      <c r="Y771" s="7" t="s">
        <v>112</v>
      </c>
      <c r="Z771" s="7" t="n">
        <v>8</v>
      </c>
      <c r="AA771" s="7"/>
      <c r="AB771" s="7"/>
      <c r="AC771" s="7"/>
      <c r="AD771" s="7"/>
      <c r="AE771" s="8"/>
      <c r="AF771" s="9" t="s">
        <v>1046</v>
      </c>
      <c r="AG771" s="9" t="s">
        <v>675</v>
      </c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 t="s">
        <v>98</v>
      </c>
      <c r="BF771" s="7"/>
      <c r="BG771" s="7"/>
      <c r="BH771" s="7"/>
      <c r="BI771" s="7"/>
      <c r="BJ771" s="7"/>
      <c r="BK771" s="7"/>
      <c r="BL771" s="7"/>
      <c r="BM771" s="7" t="s">
        <v>97</v>
      </c>
      <c r="BN771" s="7" t="s">
        <v>97</v>
      </c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6" t="n">
        <f aca="false">SUMIF($AH771:$CH771,35,Base!$B$5:$BB$5)*7*$Z771</f>
        <v>0</v>
      </c>
      <c r="CJ771" s="6" t="n">
        <f aca="false">SUMIF($AH771:$CH771,"PR",Base!$B$5:$BB$5)*7*$Z771</f>
        <v>224</v>
      </c>
      <c r="CK771" s="6"/>
      <c r="CL771" s="6"/>
    </row>
    <row r="772" customFormat="false" ht="13.8" hidden="false" customHeight="false" outlineLevel="0" collapsed="false">
      <c r="A772" s="7" t="s">
        <v>1890</v>
      </c>
      <c r="B772" s="7" t="s">
        <v>1891</v>
      </c>
      <c r="C772" s="7" t="s">
        <v>223</v>
      </c>
      <c r="D772" s="7" t="s">
        <v>2199</v>
      </c>
      <c r="E772" s="7" t="s">
        <v>1040</v>
      </c>
      <c r="F772" s="7" t="s">
        <v>17</v>
      </c>
      <c r="G772" s="7" t="s">
        <v>824</v>
      </c>
      <c r="H772" s="7" t="s">
        <v>825</v>
      </c>
      <c r="I772" s="7" t="s">
        <v>84</v>
      </c>
      <c r="J772" s="7" t="s">
        <v>85</v>
      </c>
      <c r="K772" s="8" t="n">
        <v>0</v>
      </c>
      <c r="L772" s="7"/>
      <c r="M772" s="8" t="n">
        <v>0</v>
      </c>
      <c r="N772" s="7"/>
      <c r="O772" s="7" t="s">
        <v>826</v>
      </c>
      <c r="P772" s="7" t="s">
        <v>87</v>
      </c>
      <c r="Q772" s="8" t="s">
        <v>117</v>
      </c>
      <c r="R772" s="8" t="s">
        <v>117</v>
      </c>
      <c r="S772" s="8" t="s">
        <v>110</v>
      </c>
      <c r="T772" s="8" t="s">
        <v>100</v>
      </c>
      <c r="U772" s="7" t="s">
        <v>87</v>
      </c>
      <c r="V772" s="7" t="s">
        <v>92</v>
      </c>
      <c r="W772" s="7"/>
      <c r="X772" s="7"/>
      <c r="Y772" s="7" t="s">
        <v>125</v>
      </c>
      <c r="Z772" s="7" t="n">
        <v>2</v>
      </c>
      <c r="AA772" s="7"/>
      <c r="AB772" s="7"/>
      <c r="AC772" s="7"/>
      <c r="AD772" s="7"/>
      <c r="AE772" s="8"/>
      <c r="AF772" s="9" t="s">
        <v>1046</v>
      </c>
      <c r="AG772" s="9" t="s">
        <v>675</v>
      </c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 t="s">
        <v>98</v>
      </c>
      <c r="BF772" s="7"/>
      <c r="BG772" s="7"/>
      <c r="BH772" s="7"/>
      <c r="BI772" s="7"/>
      <c r="BJ772" s="7"/>
      <c r="BK772" s="7"/>
      <c r="BL772" s="7"/>
      <c r="BM772" s="7" t="s">
        <v>97</v>
      </c>
      <c r="BN772" s="7" t="s">
        <v>97</v>
      </c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6" t="n">
        <f aca="false">SUMIF($AH772:$CH772,35,Base!$B$5:$BB$5)*7*$Z772</f>
        <v>0</v>
      </c>
      <c r="CJ772" s="6" t="n">
        <f aca="false">SUMIF($AH772:$CH772,"PR",Base!$B$5:$BB$5)*7*$Z772</f>
        <v>56</v>
      </c>
      <c r="CK772" s="6"/>
      <c r="CL772" s="6"/>
    </row>
    <row r="773" customFormat="false" ht="13.8" hidden="false" customHeight="false" outlineLevel="0" collapsed="false">
      <c r="A773" s="7" t="s">
        <v>1890</v>
      </c>
      <c r="B773" s="7" t="s">
        <v>1891</v>
      </c>
      <c r="C773" s="7" t="s">
        <v>741</v>
      </c>
      <c r="D773" s="7" t="s">
        <v>2200</v>
      </c>
      <c r="E773" s="7" t="s">
        <v>1037</v>
      </c>
      <c r="F773" s="7" t="s">
        <v>17</v>
      </c>
      <c r="G773" s="7" t="s">
        <v>942</v>
      </c>
      <c r="H773" s="7" t="s">
        <v>943</v>
      </c>
      <c r="I773" s="7" t="s">
        <v>84</v>
      </c>
      <c r="J773" s="7" t="s">
        <v>85</v>
      </c>
      <c r="K773" s="8" t="n">
        <v>0</v>
      </c>
      <c r="L773" s="7"/>
      <c r="M773" s="8" t="n">
        <v>0</v>
      </c>
      <c r="N773" s="7"/>
      <c r="O773" s="7" t="s">
        <v>944</v>
      </c>
      <c r="P773" s="7" t="s">
        <v>87</v>
      </c>
      <c r="Q773" s="8" t="s">
        <v>113</v>
      </c>
      <c r="R773" s="8" t="s">
        <v>113</v>
      </c>
      <c r="S773" s="8" t="s">
        <v>110</v>
      </c>
      <c r="T773" s="8" t="s">
        <v>100</v>
      </c>
      <c r="U773" s="7" t="s">
        <v>87</v>
      </c>
      <c r="V773" s="7" t="s">
        <v>92</v>
      </c>
      <c r="W773" s="7"/>
      <c r="X773" s="7"/>
      <c r="Y773" s="7" t="s">
        <v>125</v>
      </c>
      <c r="Z773" s="10" t="n">
        <v>0</v>
      </c>
      <c r="AA773" s="7"/>
      <c r="AB773" s="7"/>
      <c r="AC773" s="7"/>
      <c r="AD773" s="7"/>
      <c r="AE773" s="8"/>
      <c r="AF773" s="9" t="s">
        <v>2201</v>
      </c>
      <c r="AG773" s="9" t="s">
        <v>2201</v>
      </c>
      <c r="AH773" s="7"/>
      <c r="AI773" s="7"/>
      <c r="AJ773" s="7"/>
      <c r="AK773" s="7"/>
      <c r="AL773" s="7"/>
      <c r="AM773" s="7"/>
      <c r="AN773" s="7"/>
      <c r="AO773" s="7" t="s">
        <v>98</v>
      </c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 t="s">
        <v>97</v>
      </c>
      <c r="BN773" s="7" t="s">
        <v>97</v>
      </c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6" t="n">
        <f aca="false">SUMIF($AH773:$CH773,35,Base!$B$5:$BB$5)*7*$Z773</f>
        <v>0</v>
      </c>
      <c r="CJ773" s="6" t="n">
        <f aca="false">SUMIF($AH773:$CH773,"PR",Base!$B$5:$BB$5)*7*$Z773</f>
        <v>0</v>
      </c>
      <c r="CK773" s="6"/>
      <c r="CL773" s="6"/>
    </row>
    <row r="774" customFormat="false" ht="13.8" hidden="false" customHeight="false" outlineLevel="0" collapsed="false">
      <c r="A774" s="7" t="s">
        <v>1890</v>
      </c>
      <c r="B774" s="7" t="s">
        <v>1891</v>
      </c>
      <c r="C774" s="7" t="s">
        <v>741</v>
      </c>
      <c r="D774" s="7" t="s">
        <v>2200</v>
      </c>
      <c r="E774" s="7" t="s">
        <v>1037</v>
      </c>
      <c r="F774" s="7" t="s">
        <v>17</v>
      </c>
      <c r="G774" s="7" t="s">
        <v>942</v>
      </c>
      <c r="H774" s="7" t="s">
        <v>943</v>
      </c>
      <c r="I774" s="7" t="s">
        <v>84</v>
      </c>
      <c r="J774" s="7" t="s">
        <v>85</v>
      </c>
      <c r="K774" s="8" t="n">
        <v>0</v>
      </c>
      <c r="L774" s="7"/>
      <c r="M774" s="8" t="n">
        <v>0</v>
      </c>
      <c r="N774" s="7"/>
      <c r="O774" s="7" t="s">
        <v>944</v>
      </c>
      <c r="P774" s="7" t="s">
        <v>87</v>
      </c>
      <c r="Q774" s="8" t="s">
        <v>113</v>
      </c>
      <c r="R774" s="8" t="s">
        <v>113</v>
      </c>
      <c r="S774" s="8" t="s">
        <v>110</v>
      </c>
      <c r="T774" s="8" t="s">
        <v>100</v>
      </c>
      <c r="U774" s="7" t="s">
        <v>87</v>
      </c>
      <c r="V774" s="7" t="s">
        <v>92</v>
      </c>
      <c r="W774" s="7"/>
      <c r="X774" s="7"/>
      <c r="Y774" s="7" t="s">
        <v>112</v>
      </c>
      <c r="Z774" s="10" t="n">
        <v>0</v>
      </c>
      <c r="AA774" s="7"/>
      <c r="AB774" s="7"/>
      <c r="AC774" s="7"/>
      <c r="AD774" s="7"/>
      <c r="AE774" s="8"/>
      <c r="AF774" s="9" t="s">
        <v>2201</v>
      </c>
      <c r="AG774" s="9" t="s">
        <v>2201</v>
      </c>
      <c r="AH774" s="7"/>
      <c r="AI774" s="7"/>
      <c r="AJ774" s="7"/>
      <c r="AK774" s="7"/>
      <c r="AL774" s="7"/>
      <c r="AM774" s="7"/>
      <c r="AN774" s="7"/>
      <c r="AO774" s="7" t="s">
        <v>98</v>
      </c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 t="s">
        <v>97</v>
      </c>
      <c r="BN774" s="7" t="s">
        <v>97</v>
      </c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6" t="n">
        <f aca="false">SUMIF($AH774:$CH774,35,Base!$B$5:$BB$5)*7*$Z774</f>
        <v>0</v>
      </c>
      <c r="CJ774" s="6" t="n">
        <f aca="false">SUMIF($AH774:$CH774,"PR",Base!$B$5:$BB$5)*7*$Z774</f>
        <v>0</v>
      </c>
      <c r="CK774" s="6"/>
      <c r="CL774" s="6"/>
    </row>
    <row r="775" customFormat="false" ht="13.8" hidden="false" customHeight="false" outlineLevel="0" collapsed="false">
      <c r="A775" s="7" t="s">
        <v>1890</v>
      </c>
      <c r="B775" s="7" t="s">
        <v>1891</v>
      </c>
      <c r="C775" s="7" t="s">
        <v>741</v>
      </c>
      <c r="D775" s="7" t="s">
        <v>2202</v>
      </c>
      <c r="E775" s="7" t="s">
        <v>1034</v>
      </c>
      <c r="F775" s="7" t="s">
        <v>17</v>
      </c>
      <c r="G775" s="7" t="s">
        <v>942</v>
      </c>
      <c r="H775" s="7" t="s">
        <v>943</v>
      </c>
      <c r="I775" s="7" t="s">
        <v>84</v>
      </c>
      <c r="J775" s="7" t="s">
        <v>85</v>
      </c>
      <c r="K775" s="8" t="n">
        <v>0</v>
      </c>
      <c r="L775" s="7"/>
      <c r="M775" s="8" t="n">
        <v>0</v>
      </c>
      <c r="N775" s="7"/>
      <c r="O775" s="7" t="s">
        <v>944</v>
      </c>
      <c r="P775" s="7" t="s">
        <v>87</v>
      </c>
      <c r="Q775" s="8" t="s">
        <v>113</v>
      </c>
      <c r="R775" s="8" t="s">
        <v>113</v>
      </c>
      <c r="S775" s="8" t="s">
        <v>110</v>
      </c>
      <c r="T775" s="8" t="s">
        <v>100</v>
      </c>
      <c r="U775" s="7" t="s">
        <v>87</v>
      </c>
      <c r="V775" s="7" t="s">
        <v>92</v>
      </c>
      <c r="W775" s="7"/>
      <c r="X775" s="7"/>
      <c r="Y775" s="7" t="s">
        <v>125</v>
      </c>
      <c r="Z775" s="10" t="n">
        <v>0</v>
      </c>
      <c r="AA775" s="7"/>
      <c r="AB775" s="7"/>
      <c r="AC775" s="7"/>
      <c r="AD775" s="7"/>
      <c r="AE775" s="8"/>
      <c r="AF775" s="9" t="s">
        <v>1563</v>
      </c>
      <c r="AG775" s="9" t="s">
        <v>1563</v>
      </c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 t="s">
        <v>98</v>
      </c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 t="s">
        <v>97</v>
      </c>
      <c r="BN775" s="7" t="s">
        <v>97</v>
      </c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6" t="n">
        <f aca="false">SUMIF($AH775:$CH775,35,Base!$B$5:$BB$5)*7*$Z775</f>
        <v>0</v>
      </c>
      <c r="CJ775" s="6" t="n">
        <f aca="false">SUMIF($AH775:$CH775,"PR",Base!$B$5:$BB$5)*7*$Z775</f>
        <v>0</v>
      </c>
      <c r="CK775" s="6"/>
      <c r="CL775" s="6"/>
    </row>
    <row r="776" customFormat="false" ht="13.8" hidden="false" customHeight="false" outlineLevel="0" collapsed="false">
      <c r="A776" s="7" t="s">
        <v>1890</v>
      </c>
      <c r="B776" s="7" t="s">
        <v>1891</v>
      </c>
      <c r="C776" s="7" t="s">
        <v>741</v>
      </c>
      <c r="D776" s="7" t="s">
        <v>2202</v>
      </c>
      <c r="E776" s="7" t="s">
        <v>1034</v>
      </c>
      <c r="F776" s="7" t="s">
        <v>17</v>
      </c>
      <c r="G776" s="7" t="s">
        <v>942</v>
      </c>
      <c r="H776" s="7" t="s">
        <v>943</v>
      </c>
      <c r="I776" s="7" t="s">
        <v>84</v>
      </c>
      <c r="J776" s="7" t="s">
        <v>85</v>
      </c>
      <c r="K776" s="8" t="n">
        <v>0</v>
      </c>
      <c r="L776" s="7"/>
      <c r="M776" s="8" t="n">
        <v>0</v>
      </c>
      <c r="N776" s="7"/>
      <c r="O776" s="7" t="s">
        <v>944</v>
      </c>
      <c r="P776" s="7" t="s">
        <v>87</v>
      </c>
      <c r="Q776" s="8" t="s">
        <v>113</v>
      </c>
      <c r="R776" s="8" t="s">
        <v>113</v>
      </c>
      <c r="S776" s="8" t="s">
        <v>110</v>
      </c>
      <c r="T776" s="8" t="s">
        <v>100</v>
      </c>
      <c r="U776" s="7" t="s">
        <v>87</v>
      </c>
      <c r="V776" s="7" t="s">
        <v>92</v>
      </c>
      <c r="W776" s="7"/>
      <c r="X776" s="7"/>
      <c r="Y776" s="7" t="s">
        <v>112</v>
      </c>
      <c r="Z776" s="10" t="n">
        <v>0</v>
      </c>
      <c r="AA776" s="7"/>
      <c r="AB776" s="7"/>
      <c r="AC776" s="7"/>
      <c r="AD776" s="7"/>
      <c r="AE776" s="8"/>
      <c r="AF776" s="9" t="s">
        <v>1563</v>
      </c>
      <c r="AG776" s="9" t="s">
        <v>1563</v>
      </c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 t="s">
        <v>98</v>
      </c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 t="s">
        <v>97</v>
      </c>
      <c r="BN776" s="7" t="s">
        <v>97</v>
      </c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6" t="n">
        <f aca="false">SUMIF($AH776:$CH776,35,Base!$B$5:$BB$5)*7*$Z776</f>
        <v>0</v>
      </c>
      <c r="CJ776" s="6" t="n">
        <f aca="false">SUMIF($AH776:$CH776,"PR",Base!$B$5:$BB$5)*7*$Z776</f>
        <v>0</v>
      </c>
      <c r="CK776" s="6"/>
      <c r="CL776" s="6"/>
    </row>
    <row r="777" customFormat="false" ht="13.8" hidden="false" customHeight="false" outlineLevel="0" collapsed="false">
      <c r="A777" s="7" t="s">
        <v>1890</v>
      </c>
      <c r="B777" s="7" t="s">
        <v>1891</v>
      </c>
      <c r="C777" s="7" t="s">
        <v>741</v>
      </c>
      <c r="D777" s="7" t="s">
        <v>2203</v>
      </c>
      <c r="E777" s="7" t="s">
        <v>2204</v>
      </c>
      <c r="F777" s="7" t="s">
        <v>17</v>
      </c>
      <c r="G777" s="7" t="s">
        <v>942</v>
      </c>
      <c r="H777" s="7" t="s">
        <v>943</v>
      </c>
      <c r="I777" s="7" t="s">
        <v>84</v>
      </c>
      <c r="J777" s="7" t="s">
        <v>85</v>
      </c>
      <c r="K777" s="8" t="n">
        <v>0</v>
      </c>
      <c r="L777" s="7"/>
      <c r="M777" s="8" t="n">
        <v>0</v>
      </c>
      <c r="N777" s="7"/>
      <c r="O777" s="7" t="s">
        <v>944</v>
      </c>
      <c r="P777" s="7" t="s">
        <v>87</v>
      </c>
      <c r="Q777" s="8" t="s">
        <v>127</v>
      </c>
      <c r="R777" s="8" t="s">
        <v>127</v>
      </c>
      <c r="S777" s="8" t="s">
        <v>110</v>
      </c>
      <c r="T777" s="8" t="s">
        <v>100</v>
      </c>
      <c r="U777" s="7" t="s">
        <v>87</v>
      </c>
      <c r="V777" s="7" t="s">
        <v>92</v>
      </c>
      <c r="W777" s="7"/>
      <c r="X777" s="7"/>
      <c r="Y777" s="7" t="s">
        <v>125</v>
      </c>
      <c r="Z777" s="10" t="n">
        <v>0</v>
      </c>
      <c r="AA777" s="7"/>
      <c r="AB777" s="7"/>
      <c r="AC777" s="7"/>
      <c r="AD777" s="7"/>
      <c r="AE777" s="8"/>
      <c r="AF777" s="9" t="s">
        <v>458</v>
      </c>
      <c r="AG777" s="9" t="s">
        <v>458</v>
      </c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 t="s">
        <v>98</v>
      </c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 t="s">
        <v>97</v>
      </c>
      <c r="BN777" s="7" t="s">
        <v>97</v>
      </c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6" t="n">
        <f aca="false">SUMIF($AH777:$CH777,35,Base!$B$5:$BB$5)*7*$Z777</f>
        <v>0</v>
      </c>
      <c r="CJ777" s="6" t="n">
        <f aca="false">SUMIF($AH777:$CH777,"PR",Base!$B$5:$BB$5)*7*$Z777</f>
        <v>0</v>
      </c>
      <c r="CK777" s="6"/>
      <c r="CL777" s="6"/>
    </row>
    <row r="778" customFormat="false" ht="13.8" hidden="false" customHeight="false" outlineLevel="0" collapsed="false">
      <c r="A778" s="7" t="s">
        <v>1890</v>
      </c>
      <c r="B778" s="7" t="s">
        <v>1891</v>
      </c>
      <c r="C778" s="7" t="s">
        <v>741</v>
      </c>
      <c r="D778" s="7" t="s">
        <v>2203</v>
      </c>
      <c r="E778" s="7" t="s">
        <v>2204</v>
      </c>
      <c r="F778" s="7" t="s">
        <v>17</v>
      </c>
      <c r="G778" s="7" t="s">
        <v>942</v>
      </c>
      <c r="H778" s="7" t="s">
        <v>943</v>
      </c>
      <c r="I778" s="7" t="s">
        <v>84</v>
      </c>
      <c r="J778" s="7" t="s">
        <v>85</v>
      </c>
      <c r="K778" s="8" t="n">
        <v>0</v>
      </c>
      <c r="L778" s="7"/>
      <c r="M778" s="8" t="n">
        <v>0</v>
      </c>
      <c r="N778" s="7"/>
      <c r="O778" s="7" t="s">
        <v>944</v>
      </c>
      <c r="P778" s="7" t="s">
        <v>87</v>
      </c>
      <c r="Q778" s="8" t="s">
        <v>127</v>
      </c>
      <c r="R778" s="8" t="s">
        <v>127</v>
      </c>
      <c r="S778" s="8" t="s">
        <v>110</v>
      </c>
      <c r="T778" s="8" t="s">
        <v>100</v>
      </c>
      <c r="U778" s="7" t="s">
        <v>87</v>
      </c>
      <c r="V778" s="7" t="s">
        <v>92</v>
      </c>
      <c r="W778" s="7"/>
      <c r="X778" s="7"/>
      <c r="Y778" s="7" t="s">
        <v>112</v>
      </c>
      <c r="Z778" s="10" t="n">
        <v>0</v>
      </c>
      <c r="AA778" s="7"/>
      <c r="AB778" s="7"/>
      <c r="AC778" s="7"/>
      <c r="AD778" s="7"/>
      <c r="AE778" s="8"/>
      <c r="AF778" s="9" t="s">
        <v>458</v>
      </c>
      <c r="AG778" s="9" t="s">
        <v>458</v>
      </c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 t="s">
        <v>98</v>
      </c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 t="s">
        <v>97</v>
      </c>
      <c r="BN778" s="7" t="s">
        <v>97</v>
      </c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6" t="n">
        <f aca="false">SUMIF($AH778:$CH778,35,Base!$B$5:$BB$5)*7*$Z778</f>
        <v>0</v>
      </c>
      <c r="CJ778" s="6" t="n">
        <f aca="false">SUMIF($AH778:$CH778,"PR",Base!$B$5:$BB$5)*7*$Z778</f>
        <v>0</v>
      </c>
      <c r="CK778" s="6"/>
      <c r="CL778" s="6"/>
    </row>
    <row r="779" customFormat="false" ht="13.8" hidden="false" customHeight="false" outlineLevel="0" collapsed="false">
      <c r="A779" s="7" t="s">
        <v>1890</v>
      </c>
      <c r="B779" s="7" t="s">
        <v>1891</v>
      </c>
      <c r="C779" s="7" t="s">
        <v>1892</v>
      </c>
      <c r="D779" s="7" t="s">
        <v>2205</v>
      </c>
      <c r="E779" s="7" t="s">
        <v>1026</v>
      </c>
      <c r="F779" s="7" t="s">
        <v>17</v>
      </c>
      <c r="G779" s="7" t="s">
        <v>1904</v>
      </c>
      <c r="H779" s="7" t="s">
        <v>1905</v>
      </c>
      <c r="I779" s="7" t="s">
        <v>84</v>
      </c>
      <c r="J779" s="7" t="s">
        <v>85</v>
      </c>
      <c r="K779" s="8" t="n">
        <v>0</v>
      </c>
      <c r="L779" s="7"/>
      <c r="M779" s="8" t="n">
        <v>0</v>
      </c>
      <c r="N779" s="7"/>
      <c r="O779" s="7" t="s">
        <v>1906</v>
      </c>
      <c r="P779" s="7" t="s">
        <v>155</v>
      </c>
      <c r="Q779" s="8" t="s">
        <v>2206</v>
      </c>
      <c r="R779" s="8" t="s">
        <v>169</v>
      </c>
      <c r="S779" s="8" t="s">
        <v>1574</v>
      </c>
      <c r="T779" s="8" t="s">
        <v>127</v>
      </c>
      <c r="U779" s="7" t="s">
        <v>87</v>
      </c>
      <c r="V779" s="7" t="s">
        <v>159</v>
      </c>
      <c r="W779" s="7"/>
      <c r="X779" s="7"/>
      <c r="Y779" s="7" t="s">
        <v>116</v>
      </c>
      <c r="Z779" s="7" t="n">
        <v>1</v>
      </c>
      <c r="AA779" s="7"/>
      <c r="AB779" s="7"/>
      <c r="AC779" s="7"/>
      <c r="AD779" s="7"/>
      <c r="AE779" s="8"/>
      <c r="AF779" s="9" t="s">
        <v>907</v>
      </c>
      <c r="AG779" s="9" t="s">
        <v>1854</v>
      </c>
      <c r="AH779" s="7" t="n">
        <v>35</v>
      </c>
      <c r="AI779" s="7" t="n">
        <v>35</v>
      </c>
      <c r="AJ779" s="7" t="s">
        <v>98</v>
      </c>
      <c r="AK779" s="7" t="n">
        <v>35</v>
      </c>
      <c r="AL779" s="7" t="n">
        <v>35</v>
      </c>
      <c r="AM779" s="7" t="s">
        <v>98</v>
      </c>
      <c r="AN779" s="7" t="n">
        <v>35</v>
      </c>
      <c r="AO779" s="7" t="n">
        <v>35</v>
      </c>
      <c r="AP779" s="7" t="n">
        <v>35</v>
      </c>
      <c r="AQ779" s="7" t="n">
        <v>35</v>
      </c>
      <c r="AR779" s="7" t="n">
        <v>35</v>
      </c>
      <c r="AS779" s="7" t="s">
        <v>98</v>
      </c>
      <c r="AT779" s="7" t="n">
        <v>35</v>
      </c>
      <c r="AU779" s="7" t="n">
        <v>35</v>
      </c>
      <c r="AV779" s="7" t="s">
        <v>98</v>
      </c>
      <c r="AW779" s="7" t="s">
        <v>98</v>
      </c>
      <c r="AX779" s="7" t="n">
        <v>35</v>
      </c>
      <c r="AY779" s="7" t="n">
        <v>35</v>
      </c>
      <c r="AZ779" s="7" t="s">
        <v>98</v>
      </c>
      <c r="BA779" s="7" t="s">
        <v>98</v>
      </c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 t="s">
        <v>97</v>
      </c>
      <c r="BN779" s="7" t="s">
        <v>97</v>
      </c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6" t="n">
        <f aca="false">SUMIF($AH779:$CH779,35,Base!$B$5:$BB$5)*7*$Z779</f>
        <v>434</v>
      </c>
      <c r="CJ779" s="6" t="n">
        <f aca="false">SUMIF($AH779:$CH779,"PR",Base!$B$5:$BB$5)*7*$Z779</f>
        <v>238</v>
      </c>
      <c r="CK779" s="6"/>
      <c r="CL779" s="6"/>
    </row>
    <row r="780" customFormat="false" ht="13.8" hidden="false" customHeight="false" outlineLevel="0" collapsed="false">
      <c r="A780" s="7" t="s">
        <v>1890</v>
      </c>
      <c r="B780" s="7" t="s">
        <v>1891</v>
      </c>
      <c r="C780" s="7" t="s">
        <v>118</v>
      </c>
      <c r="D780" s="7" t="s">
        <v>2207</v>
      </c>
      <c r="E780" s="7" t="s">
        <v>2208</v>
      </c>
      <c r="F780" s="7" t="s">
        <v>17</v>
      </c>
      <c r="G780" s="7" t="s">
        <v>1942</v>
      </c>
      <c r="H780" s="7" t="s">
        <v>1943</v>
      </c>
      <c r="I780" s="7" t="s">
        <v>84</v>
      </c>
      <c r="J780" s="7" t="s">
        <v>85</v>
      </c>
      <c r="K780" s="8" t="n">
        <v>0</v>
      </c>
      <c r="L780" s="7"/>
      <c r="M780" s="8" t="n">
        <v>0</v>
      </c>
      <c r="N780" s="7" t="s">
        <v>2209</v>
      </c>
      <c r="O780" s="7" t="s">
        <v>304</v>
      </c>
      <c r="P780" s="7" t="s">
        <v>108</v>
      </c>
      <c r="Q780" s="8" t="s">
        <v>334</v>
      </c>
      <c r="R780" s="8" t="s">
        <v>2210</v>
      </c>
      <c r="S780" s="8" t="s">
        <v>1193</v>
      </c>
      <c r="T780" s="8" t="s">
        <v>87</v>
      </c>
      <c r="U780" s="7" t="s">
        <v>127</v>
      </c>
      <c r="V780" s="7" t="s">
        <v>159</v>
      </c>
      <c r="W780" s="7"/>
      <c r="X780" s="7"/>
      <c r="Y780" s="7" t="s">
        <v>160</v>
      </c>
      <c r="Z780" s="7" t="n">
        <v>1</v>
      </c>
      <c r="AA780" s="7"/>
      <c r="AB780" s="7"/>
      <c r="AC780" s="7"/>
      <c r="AD780" s="7"/>
      <c r="AE780" s="8"/>
      <c r="AF780" s="9" t="s">
        <v>2211</v>
      </c>
      <c r="AG780" s="9" t="s">
        <v>419</v>
      </c>
      <c r="AH780" s="7" t="n">
        <v>35</v>
      </c>
      <c r="AI780" s="7" t="s">
        <v>98</v>
      </c>
      <c r="AJ780" s="7" t="n">
        <v>35</v>
      </c>
      <c r="AK780" s="7" t="n">
        <v>35</v>
      </c>
      <c r="AL780" s="7" t="n">
        <v>35</v>
      </c>
      <c r="AM780" s="7" t="n">
        <v>35</v>
      </c>
      <c r="AN780" s="7" t="s">
        <v>98</v>
      </c>
      <c r="AO780" s="7" t="n">
        <v>35</v>
      </c>
      <c r="AP780" s="7" t="n">
        <v>35</v>
      </c>
      <c r="AQ780" s="7" t="n">
        <v>35</v>
      </c>
      <c r="AR780" s="7" t="s">
        <v>98</v>
      </c>
      <c r="AS780" s="7" t="n">
        <v>35</v>
      </c>
      <c r="AT780" s="7" t="n">
        <v>35</v>
      </c>
      <c r="AU780" s="7" t="n">
        <v>35</v>
      </c>
      <c r="AV780" s="7" t="s">
        <v>98</v>
      </c>
      <c r="AW780" s="7" t="n">
        <v>35</v>
      </c>
      <c r="AX780" s="7" t="n">
        <v>35</v>
      </c>
      <c r="AY780" s="7" t="n">
        <v>35</v>
      </c>
      <c r="AZ780" s="7" t="s">
        <v>98</v>
      </c>
      <c r="BA780" s="7" t="n">
        <v>35</v>
      </c>
      <c r="BB780" s="7" t="n">
        <v>35</v>
      </c>
      <c r="BC780" s="7" t="n">
        <v>35</v>
      </c>
      <c r="BD780" s="7" t="s">
        <v>98</v>
      </c>
      <c r="BE780" s="7" t="s">
        <v>98</v>
      </c>
      <c r="BF780" s="7" t="n">
        <v>35</v>
      </c>
      <c r="BG780" s="7" t="n">
        <v>35</v>
      </c>
      <c r="BH780" s="7" t="n">
        <v>35</v>
      </c>
      <c r="BI780" s="7" t="n">
        <v>35</v>
      </c>
      <c r="BJ780" s="7" t="n">
        <v>35</v>
      </c>
      <c r="BK780" s="7" t="s">
        <v>98</v>
      </c>
      <c r="BL780" s="7" t="n">
        <v>35</v>
      </c>
      <c r="BM780" s="7" t="s">
        <v>97</v>
      </c>
      <c r="BN780" s="7" t="s">
        <v>97</v>
      </c>
      <c r="BO780" s="7" t="n">
        <v>35</v>
      </c>
      <c r="BP780" s="7" t="s">
        <v>98</v>
      </c>
      <c r="BQ780" s="7" t="n">
        <v>35</v>
      </c>
      <c r="BR780" s="7" t="n">
        <v>35</v>
      </c>
      <c r="BS780" s="7" t="s">
        <v>98</v>
      </c>
      <c r="BT780" s="7" t="s">
        <v>98</v>
      </c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6" t="n">
        <f aca="false">SUMIF($AH780:$CH780,35,Base!$B$5:$BB$5)*7*$Z780</f>
        <v>882</v>
      </c>
      <c r="CJ780" s="6" t="n">
        <f aca="false">SUMIF($AH780:$CH780,"PR",Base!$B$5:$BB$5)*7*$Z780</f>
        <v>371</v>
      </c>
      <c r="CK780" s="6"/>
      <c r="CL780" s="6"/>
    </row>
    <row r="781" customFormat="false" ht="13.8" hidden="false" customHeight="false" outlineLevel="0" collapsed="false">
      <c r="A781" s="7" t="s">
        <v>1890</v>
      </c>
      <c r="B781" s="7" t="s">
        <v>1891</v>
      </c>
      <c r="C781" s="7" t="s">
        <v>2212</v>
      </c>
      <c r="D781" s="7" t="s">
        <v>2213</v>
      </c>
      <c r="E781" s="7" t="s">
        <v>2214</v>
      </c>
      <c r="F781" s="7" t="s">
        <v>17</v>
      </c>
      <c r="G781" s="7" t="s">
        <v>847</v>
      </c>
      <c r="H781" s="7" t="s">
        <v>848</v>
      </c>
      <c r="I781" s="7" t="s">
        <v>84</v>
      </c>
      <c r="J781" s="7" t="s">
        <v>85</v>
      </c>
      <c r="K781" s="8" t="n">
        <v>0</v>
      </c>
      <c r="L781" s="7"/>
      <c r="M781" s="8" t="n">
        <v>0</v>
      </c>
      <c r="N781" s="7" t="s">
        <v>2215</v>
      </c>
      <c r="O781" s="7" t="s">
        <v>154</v>
      </c>
      <c r="P781" s="7" t="s">
        <v>155</v>
      </c>
      <c r="Q781" s="8" t="s">
        <v>306</v>
      </c>
      <c r="R781" s="8" t="s">
        <v>90</v>
      </c>
      <c r="S781" s="8" t="s">
        <v>2216</v>
      </c>
      <c r="T781" s="8" t="s">
        <v>91</v>
      </c>
      <c r="U781" s="7" t="s">
        <v>127</v>
      </c>
      <c r="V781" s="7" t="s">
        <v>159</v>
      </c>
      <c r="W781" s="7"/>
      <c r="X781" s="7"/>
      <c r="Y781" s="7" t="s">
        <v>160</v>
      </c>
      <c r="Z781" s="10" t="n">
        <v>13</v>
      </c>
      <c r="AA781" s="7"/>
      <c r="AB781" s="7"/>
      <c r="AC781" s="7"/>
      <c r="AD781" s="7"/>
      <c r="AE781" s="8"/>
      <c r="AF781" s="9" t="s">
        <v>861</v>
      </c>
      <c r="AG781" s="9" t="s">
        <v>2217</v>
      </c>
      <c r="AH781" s="7" t="n">
        <v>35</v>
      </c>
      <c r="AI781" s="7" t="n">
        <v>35</v>
      </c>
      <c r="AJ781" s="7" t="n">
        <v>35</v>
      </c>
      <c r="AK781" s="7" t="n">
        <v>35</v>
      </c>
      <c r="AL781" s="7" t="n">
        <v>35</v>
      </c>
      <c r="AM781" s="7" t="s">
        <v>98</v>
      </c>
      <c r="AN781" s="7" t="n">
        <v>35</v>
      </c>
      <c r="AO781" s="7" t="n">
        <v>35</v>
      </c>
      <c r="AP781" s="7" t="n">
        <v>35</v>
      </c>
      <c r="AQ781" s="7" t="n">
        <v>35</v>
      </c>
      <c r="AR781" s="7" t="s">
        <v>98</v>
      </c>
      <c r="AS781" s="7" t="n">
        <v>35</v>
      </c>
      <c r="AT781" s="7" t="n">
        <v>35</v>
      </c>
      <c r="AU781" s="7" t="n">
        <v>35</v>
      </c>
      <c r="AV781" s="7" t="n">
        <v>35</v>
      </c>
      <c r="AW781" s="7" t="n">
        <v>35</v>
      </c>
      <c r="AX781" s="7" t="n">
        <v>35</v>
      </c>
      <c r="AY781" s="7" t="n">
        <v>35</v>
      </c>
      <c r="AZ781" s="7" t="n">
        <v>35</v>
      </c>
      <c r="BA781" s="7" t="s">
        <v>98</v>
      </c>
      <c r="BB781" s="7" t="s">
        <v>98</v>
      </c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 t="s">
        <v>97</v>
      </c>
      <c r="BN781" s="7" t="s">
        <v>97</v>
      </c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6" t="n">
        <f aca="false">SUMIF($AH781:$CH781,35,Base!$B$5:$BB$5)*7*$Z781</f>
        <v>7371</v>
      </c>
      <c r="CJ781" s="6" t="n">
        <f aca="false">SUMIF($AH781:$CH781,"PR",Base!$B$5:$BB$5)*7*$Z781</f>
        <v>1820</v>
      </c>
      <c r="CK781" s="6"/>
      <c r="CL781" s="6"/>
    </row>
    <row r="782" customFormat="false" ht="13.8" hidden="false" customHeight="false" outlineLevel="0" collapsed="false">
      <c r="A782" s="7" t="s">
        <v>1890</v>
      </c>
      <c r="B782" s="7" t="s">
        <v>1891</v>
      </c>
      <c r="C782" s="7" t="s">
        <v>1383</v>
      </c>
      <c r="D782" s="7" t="s">
        <v>2218</v>
      </c>
      <c r="E782" s="7" t="s">
        <v>2219</v>
      </c>
      <c r="F782" s="7" t="s">
        <v>17</v>
      </c>
      <c r="G782" s="7" t="s">
        <v>2100</v>
      </c>
      <c r="H782" s="7" t="s">
        <v>2101</v>
      </c>
      <c r="I782" s="7" t="s">
        <v>84</v>
      </c>
      <c r="J782" s="7" t="s">
        <v>85</v>
      </c>
      <c r="K782" s="8" t="n">
        <v>0</v>
      </c>
      <c r="L782" s="7"/>
      <c r="M782" s="8" t="n">
        <v>0</v>
      </c>
      <c r="N782" s="7" t="s">
        <v>2220</v>
      </c>
      <c r="O782" s="7" t="s">
        <v>1470</v>
      </c>
      <c r="P782" s="7" t="s">
        <v>124</v>
      </c>
      <c r="Q782" s="8" t="s">
        <v>2221</v>
      </c>
      <c r="R782" s="8" t="s">
        <v>929</v>
      </c>
      <c r="S782" s="8" t="s">
        <v>1332</v>
      </c>
      <c r="T782" s="8" t="s">
        <v>87</v>
      </c>
      <c r="U782" s="7" t="s">
        <v>127</v>
      </c>
      <c r="V782" s="7" t="s">
        <v>159</v>
      </c>
      <c r="W782" s="7"/>
      <c r="X782" s="7"/>
      <c r="Y782" s="7" t="s">
        <v>160</v>
      </c>
      <c r="Z782" s="7" t="n">
        <v>1</v>
      </c>
      <c r="AA782" s="7"/>
      <c r="AB782" s="7"/>
      <c r="AC782" s="7"/>
      <c r="AD782" s="7"/>
      <c r="AE782" s="8"/>
      <c r="AF782" s="9" t="s">
        <v>2211</v>
      </c>
      <c r="AG782" s="9" t="s">
        <v>726</v>
      </c>
      <c r="AH782" s="7" t="n">
        <v>35</v>
      </c>
      <c r="AI782" s="7" t="n">
        <v>35</v>
      </c>
      <c r="AJ782" s="7" t="n">
        <v>35</v>
      </c>
      <c r="AK782" s="7" t="s">
        <v>98</v>
      </c>
      <c r="AL782" s="7" t="n">
        <v>35</v>
      </c>
      <c r="AM782" s="7" t="n">
        <v>35</v>
      </c>
      <c r="AN782" s="7" t="s">
        <v>98</v>
      </c>
      <c r="AO782" s="7" t="n">
        <v>35</v>
      </c>
      <c r="AP782" s="7" t="n">
        <v>35</v>
      </c>
      <c r="AQ782" s="7" t="n">
        <v>35</v>
      </c>
      <c r="AR782" s="7" t="s">
        <v>98</v>
      </c>
      <c r="AS782" s="7" t="n">
        <v>35</v>
      </c>
      <c r="AT782" s="7" t="n">
        <v>35</v>
      </c>
      <c r="AU782" s="7" t="n">
        <v>35</v>
      </c>
      <c r="AV782" s="7" t="n">
        <v>35</v>
      </c>
      <c r="AW782" s="7" t="s">
        <v>98</v>
      </c>
      <c r="AX782" s="7" t="n">
        <v>35</v>
      </c>
      <c r="AY782" s="7" t="n">
        <v>35</v>
      </c>
      <c r="AZ782" s="7" t="n">
        <v>35</v>
      </c>
      <c r="BA782" s="7" t="n">
        <v>35</v>
      </c>
      <c r="BB782" s="7" t="s">
        <v>98</v>
      </c>
      <c r="BC782" s="7" t="n">
        <v>35</v>
      </c>
      <c r="BD782" s="7" t="n">
        <v>35</v>
      </c>
      <c r="BE782" s="7" t="n">
        <v>35</v>
      </c>
      <c r="BF782" s="7" t="s">
        <v>98</v>
      </c>
      <c r="BG782" s="7" t="n">
        <v>35</v>
      </c>
      <c r="BH782" s="7" t="n">
        <v>35</v>
      </c>
      <c r="BI782" s="7" t="n">
        <v>35</v>
      </c>
      <c r="BJ782" s="7" t="n">
        <v>35</v>
      </c>
      <c r="BK782" s="7" t="s">
        <v>98</v>
      </c>
      <c r="BL782" s="7" t="n">
        <v>35</v>
      </c>
      <c r="BM782" s="7" t="s">
        <v>97</v>
      </c>
      <c r="BN782" s="7" t="s">
        <v>97</v>
      </c>
      <c r="BO782" s="7" t="s">
        <v>98</v>
      </c>
      <c r="BP782" s="7" t="n">
        <v>35</v>
      </c>
      <c r="BQ782" s="7" t="n">
        <v>35</v>
      </c>
      <c r="BR782" s="7" t="n">
        <v>35</v>
      </c>
      <c r="BS782" s="7" t="s">
        <v>98</v>
      </c>
      <c r="BT782" s="7" t="n">
        <v>35</v>
      </c>
      <c r="BU782" s="7" t="n">
        <v>35</v>
      </c>
      <c r="BV782" s="7" t="n">
        <v>35</v>
      </c>
      <c r="BW782" s="7" t="s">
        <v>98</v>
      </c>
      <c r="BX782" s="7" t="s">
        <v>98</v>
      </c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6" t="n">
        <f aca="false">SUMIF($AH782:$CH782,35,Base!$B$5:$BB$5)*7*$Z782</f>
        <v>1008</v>
      </c>
      <c r="CJ782" s="6" t="n">
        <f aca="false">SUMIF($AH782:$CH782,"PR",Base!$B$5:$BB$5)*7*$Z782</f>
        <v>385</v>
      </c>
      <c r="CK782" s="6"/>
      <c r="CL782" s="6"/>
    </row>
    <row r="783" customFormat="false" ht="13.8" hidden="false" customHeight="false" outlineLevel="0" collapsed="false">
      <c r="A783" s="7" t="s">
        <v>1890</v>
      </c>
      <c r="B783" s="7" t="s">
        <v>1891</v>
      </c>
      <c r="C783" s="7" t="s">
        <v>223</v>
      </c>
      <c r="D783" s="7" t="s">
        <v>2222</v>
      </c>
      <c r="E783" s="7" t="s">
        <v>2223</v>
      </c>
      <c r="F783" s="7" t="s">
        <v>17</v>
      </c>
      <c r="G783" s="7" t="s">
        <v>345</v>
      </c>
      <c r="H783" s="7" t="s">
        <v>1070</v>
      </c>
      <c r="I783" s="7" t="s">
        <v>84</v>
      </c>
      <c r="J783" s="7" t="s">
        <v>85</v>
      </c>
      <c r="K783" s="8" t="n">
        <v>0</v>
      </c>
      <c r="L783" s="7"/>
      <c r="M783" s="8" t="n">
        <v>0</v>
      </c>
      <c r="N783" s="7" t="s">
        <v>2224</v>
      </c>
      <c r="O783" s="7" t="s">
        <v>227</v>
      </c>
      <c r="P783" s="7" t="s">
        <v>117</v>
      </c>
      <c r="Q783" s="8" t="s">
        <v>2225</v>
      </c>
      <c r="R783" s="8" t="s">
        <v>1730</v>
      </c>
      <c r="S783" s="8" t="s">
        <v>1085</v>
      </c>
      <c r="T783" s="8" t="s">
        <v>109</v>
      </c>
      <c r="U783" s="7" t="s">
        <v>87</v>
      </c>
      <c r="V783" s="7" t="s">
        <v>92</v>
      </c>
      <c r="W783" s="7"/>
      <c r="X783" s="7"/>
      <c r="Y783" s="7" t="s">
        <v>93</v>
      </c>
      <c r="Z783" s="7" t="n">
        <v>1</v>
      </c>
      <c r="AA783" s="7"/>
      <c r="AB783" s="7"/>
      <c r="AC783" s="7"/>
      <c r="AD783" s="7"/>
      <c r="AE783" s="8"/>
      <c r="AF783" s="9" t="s">
        <v>2226</v>
      </c>
      <c r="AG783" s="9" t="s">
        <v>465</v>
      </c>
      <c r="AH783" s="7" t="s">
        <v>98</v>
      </c>
      <c r="AI783" s="7" t="s">
        <v>98</v>
      </c>
      <c r="AJ783" s="7" t="s">
        <v>98</v>
      </c>
      <c r="AK783" s="7" t="s">
        <v>98</v>
      </c>
      <c r="AL783" s="7" t="s">
        <v>98</v>
      </c>
      <c r="AM783" s="7" t="s">
        <v>98</v>
      </c>
      <c r="AN783" s="7" t="s">
        <v>98</v>
      </c>
      <c r="AO783" s="7" t="s">
        <v>98</v>
      </c>
      <c r="AP783" s="7" t="s">
        <v>98</v>
      </c>
      <c r="AQ783" s="7" t="s">
        <v>98</v>
      </c>
      <c r="AR783" s="7" t="s">
        <v>98</v>
      </c>
      <c r="AS783" s="7" t="s">
        <v>98</v>
      </c>
      <c r="AT783" s="7" t="s">
        <v>98</v>
      </c>
      <c r="AU783" s="7" t="s">
        <v>98</v>
      </c>
      <c r="AV783" s="7" t="s">
        <v>98</v>
      </c>
      <c r="AW783" s="7" t="s">
        <v>98</v>
      </c>
      <c r="AX783" s="7" t="s">
        <v>98</v>
      </c>
      <c r="AY783" s="7" t="s">
        <v>98</v>
      </c>
      <c r="AZ783" s="7" t="s">
        <v>98</v>
      </c>
      <c r="BA783" s="7" t="s">
        <v>98</v>
      </c>
      <c r="BB783" s="7" t="s">
        <v>98</v>
      </c>
      <c r="BC783" s="7" t="s">
        <v>98</v>
      </c>
      <c r="BD783" s="7" t="n">
        <v>35</v>
      </c>
      <c r="BE783" s="7" t="n">
        <v>35</v>
      </c>
      <c r="BF783" s="7" t="n">
        <v>35</v>
      </c>
      <c r="BG783" s="7" t="n">
        <v>35</v>
      </c>
      <c r="BH783" s="7" t="s">
        <v>98</v>
      </c>
      <c r="BI783" s="7" t="s">
        <v>98</v>
      </c>
      <c r="BJ783" s="7" t="s">
        <v>98</v>
      </c>
      <c r="BK783" s="7"/>
      <c r="BL783" s="7"/>
      <c r="BM783" s="7" t="s">
        <v>97</v>
      </c>
      <c r="BN783" s="7" t="s">
        <v>97</v>
      </c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6" t="n">
        <f aca="false">SUMIF($AH783:$CH783,35,Base!$B$5:$BB$5)*7*$Z783</f>
        <v>133</v>
      </c>
      <c r="CJ783" s="6" t="n">
        <f aca="false">SUMIF($AH783:$CH783,"PR",Base!$B$5:$BB$5)*7*$Z783</f>
        <v>840</v>
      </c>
      <c r="CK783" s="6"/>
      <c r="CL783" s="6"/>
    </row>
    <row r="784" customFormat="false" ht="13.8" hidden="false" customHeight="false" outlineLevel="0" collapsed="false">
      <c r="A784" s="7" t="s">
        <v>1890</v>
      </c>
      <c r="B784" s="7" t="s">
        <v>1891</v>
      </c>
      <c r="C784" s="7" t="s">
        <v>223</v>
      </c>
      <c r="D784" s="7" t="s">
        <v>2222</v>
      </c>
      <c r="E784" s="7" t="s">
        <v>2223</v>
      </c>
      <c r="F784" s="7" t="s">
        <v>17</v>
      </c>
      <c r="G784" s="7" t="s">
        <v>345</v>
      </c>
      <c r="H784" s="7" t="s">
        <v>1070</v>
      </c>
      <c r="I784" s="7" t="s">
        <v>84</v>
      </c>
      <c r="J784" s="7" t="s">
        <v>85</v>
      </c>
      <c r="K784" s="8" t="n">
        <v>0</v>
      </c>
      <c r="L784" s="7"/>
      <c r="M784" s="8" t="n">
        <v>0</v>
      </c>
      <c r="N784" s="7" t="s">
        <v>2224</v>
      </c>
      <c r="O784" s="7" t="s">
        <v>227</v>
      </c>
      <c r="P784" s="7" t="s">
        <v>117</v>
      </c>
      <c r="Q784" s="8" t="s">
        <v>2225</v>
      </c>
      <c r="R784" s="8" t="s">
        <v>1730</v>
      </c>
      <c r="S784" s="8" t="s">
        <v>1085</v>
      </c>
      <c r="T784" s="8" t="s">
        <v>109</v>
      </c>
      <c r="U784" s="7" t="s">
        <v>87</v>
      </c>
      <c r="V784" s="7" t="s">
        <v>92</v>
      </c>
      <c r="W784" s="7"/>
      <c r="X784" s="7"/>
      <c r="Y784" s="7" t="s">
        <v>99</v>
      </c>
      <c r="Z784" s="7" t="n">
        <v>12</v>
      </c>
      <c r="AA784" s="7"/>
      <c r="AB784" s="7"/>
      <c r="AC784" s="7"/>
      <c r="AD784" s="7"/>
      <c r="AE784" s="8"/>
      <c r="AF784" s="9" t="s">
        <v>2226</v>
      </c>
      <c r="AG784" s="9" t="s">
        <v>465</v>
      </c>
      <c r="AH784" s="7" t="s">
        <v>98</v>
      </c>
      <c r="AI784" s="7" t="s">
        <v>98</v>
      </c>
      <c r="AJ784" s="7" t="s">
        <v>98</v>
      </c>
      <c r="AK784" s="7" t="s">
        <v>98</v>
      </c>
      <c r="AL784" s="7" t="s">
        <v>98</v>
      </c>
      <c r="AM784" s="7" t="s">
        <v>98</v>
      </c>
      <c r="AN784" s="7" t="s">
        <v>98</v>
      </c>
      <c r="AO784" s="7" t="s">
        <v>98</v>
      </c>
      <c r="AP784" s="7" t="s">
        <v>98</v>
      </c>
      <c r="AQ784" s="7" t="s">
        <v>98</v>
      </c>
      <c r="AR784" s="7" t="s">
        <v>98</v>
      </c>
      <c r="AS784" s="7" t="s">
        <v>98</v>
      </c>
      <c r="AT784" s="7" t="s">
        <v>98</v>
      </c>
      <c r="AU784" s="7" t="s">
        <v>98</v>
      </c>
      <c r="AV784" s="7" t="s">
        <v>98</v>
      </c>
      <c r="AW784" s="7" t="s">
        <v>98</v>
      </c>
      <c r="AX784" s="7" t="s">
        <v>98</v>
      </c>
      <c r="AY784" s="7" t="s">
        <v>98</v>
      </c>
      <c r="AZ784" s="7" t="s">
        <v>98</v>
      </c>
      <c r="BA784" s="7" t="s">
        <v>98</v>
      </c>
      <c r="BB784" s="7" t="s">
        <v>98</v>
      </c>
      <c r="BC784" s="7" t="s">
        <v>98</v>
      </c>
      <c r="BD784" s="7" t="n">
        <v>35</v>
      </c>
      <c r="BE784" s="7" t="n">
        <v>35</v>
      </c>
      <c r="BF784" s="7" t="n">
        <v>35</v>
      </c>
      <c r="BG784" s="7" t="n">
        <v>35</v>
      </c>
      <c r="BH784" s="7" t="s">
        <v>98</v>
      </c>
      <c r="BI784" s="7" t="s">
        <v>98</v>
      </c>
      <c r="BJ784" s="7" t="s">
        <v>98</v>
      </c>
      <c r="BK784" s="7"/>
      <c r="BL784" s="7"/>
      <c r="BM784" s="7" t="s">
        <v>97</v>
      </c>
      <c r="BN784" s="7" t="s">
        <v>97</v>
      </c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6" t="n">
        <f aca="false">SUMIF($AH784:$CH784,35,Base!$B$5:$BB$5)*7*$Z784</f>
        <v>1596</v>
      </c>
      <c r="CJ784" s="6" t="n">
        <f aca="false">SUMIF($AH784:$CH784,"PR",Base!$B$5:$BB$5)*7*$Z784</f>
        <v>10080</v>
      </c>
      <c r="CK784" s="6"/>
      <c r="CL784" s="6"/>
    </row>
    <row r="785" customFormat="false" ht="13.8" hidden="false" customHeight="false" outlineLevel="0" collapsed="false">
      <c r="A785" s="7" t="s">
        <v>1890</v>
      </c>
      <c r="B785" s="7" t="s">
        <v>1891</v>
      </c>
      <c r="C785" s="7" t="s">
        <v>223</v>
      </c>
      <c r="D785" s="7" t="s">
        <v>2222</v>
      </c>
      <c r="E785" s="7" t="s">
        <v>2223</v>
      </c>
      <c r="F785" s="7" t="s">
        <v>17</v>
      </c>
      <c r="G785" s="7" t="s">
        <v>345</v>
      </c>
      <c r="H785" s="7" t="s">
        <v>1070</v>
      </c>
      <c r="I785" s="7" t="s">
        <v>84</v>
      </c>
      <c r="J785" s="7" t="s">
        <v>85</v>
      </c>
      <c r="K785" s="8" t="n">
        <v>0</v>
      </c>
      <c r="L785" s="7"/>
      <c r="M785" s="8" t="n">
        <v>0</v>
      </c>
      <c r="N785" s="7" t="s">
        <v>2224</v>
      </c>
      <c r="O785" s="7" t="s">
        <v>227</v>
      </c>
      <c r="P785" s="7" t="s">
        <v>117</v>
      </c>
      <c r="Q785" s="8" t="s">
        <v>2225</v>
      </c>
      <c r="R785" s="8" t="s">
        <v>1730</v>
      </c>
      <c r="S785" s="8" t="s">
        <v>1085</v>
      </c>
      <c r="T785" s="8" t="s">
        <v>109</v>
      </c>
      <c r="U785" s="7" t="s">
        <v>87</v>
      </c>
      <c r="V785" s="7" t="s">
        <v>92</v>
      </c>
      <c r="W785" s="7"/>
      <c r="X785" s="7"/>
      <c r="Y785" s="7" t="s">
        <v>101</v>
      </c>
      <c r="Z785" s="10" t="n">
        <v>0</v>
      </c>
      <c r="AA785" s="7"/>
      <c r="AB785" s="7"/>
      <c r="AC785" s="7"/>
      <c r="AD785" s="7"/>
      <c r="AE785" s="8"/>
      <c r="AF785" s="9" t="s">
        <v>2226</v>
      </c>
      <c r="AG785" s="9" t="s">
        <v>465</v>
      </c>
      <c r="AH785" s="7" t="s">
        <v>98</v>
      </c>
      <c r="AI785" s="7" t="s">
        <v>98</v>
      </c>
      <c r="AJ785" s="7" t="s">
        <v>98</v>
      </c>
      <c r="AK785" s="7" t="s">
        <v>98</v>
      </c>
      <c r="AL785" s="7" t="s">
        <v>98</v>
      </c>
      <c r="AM785" s="7" t="s">
        <v>98</v>
      </c>
      <c r="AN785" s="7" t="s">
        <v>98</v>
      </c>
      <c r="AO785" s="7" t="s">
        <v>98</v>
      </c>
      <c r="AP785" s="7" t="s">
        <v>98</v>
      </c>
      <c r="AQ785" s="7" t="s">
        <v>98</v>
      </c>
      <c r="AR785" s="7" t="s">
        <v>98</v>
      </c>
      <c r="AS785" s="7" t="s">
        <v>98</v>
      </c>
      <c r="AT785" s="7" t="s">
        <v>98</v>
      </c>
      <c r="AU785" s="7" t="s">
        <v>98</v>
      </c>
      <c r="AV785" s="7" t="s">
        <v>98</v>
      </c>
      <c r="AW785" s="7" t="s">
        <v>98</v>
      </c>
      <c r="AX785" s="7" t="s">
        <v>98</v>
      </c>
      <c r="AY785" s="7" t="s">
        <v>98</v>
      </c>
      <c r="AZ785" s="7" t="s">
        <v>98</v>
      </c>
      <c r="BA785" s="7" t="s">
        <v>98</v>
      </c>
      <c r="BB785" s="7" t="s">
        <v>98</v>
      </c>
      <c r="BC785" s="7" t="s">
        <v>98</v>
      </c>
      <c r="BD785" s="7" t="n">
        <v>35</v>
      </c>
      <c r="BE785" s="7" t="n">
        <v>35</v>
      </c>
      <c r="BF785" s="7" t="n">
        <v>35</v>
      </c>
      <c r="BG785" s="7" t="n">
        <v>35</v>
      </c>
      <c r="BH785" s="7" t="s">
        <v>98</v>
      </c>
      <c r="BI785" s="7" t="s">
        <v>98</v>
      </c>
      <c r="BJ785" s="7" t="s">
        <v>98</v>
      </c>
      <c r="BK785" s="7"/>
      <c r="BL785" s="7"/>
      <c r="BM785" s="7" t="s">
        <v>97</v>
      </c>
      <c r="BN785" s="7" t="s">
        <v>97</v>
      </c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6" t="n">
        <f aca="false">SUMIF($AH785:$CH785,35,Base!$B$5:$BB$5)*7*$Z785</f>
        <v>0</v>
      </c>
      <c r="CJ785" s="6" t="n">
        <f aca="false">SUMIF($AH785:$CH785,"PR",Base!$B$5:$BB$5)*7*$Z785</f>
        <v>0</v>
      </c>
      <c r="CK785" s="6"/>
      <c r="CL785" s="6"/>
    </row>
    <row r="786" customFormat="false" ht="13.8" hidden="false" customHeight="false" outlineLevel="0" collapsed="false">
      <c r="A786" s="7" t="s">
        <v>1890</v>
      </c>
      <c r="B786" s="7" t="s">
        <v>1891</v>
      </c>
      <c r="C786" s="7" t="s">
        <v>223</v>
      </c>
      <c r="D786" s="7" t="s">
        <v>2222</v>
      </c>
      <c r="E786" s="7" t="s">
        <v>2223</v>
      </c>
      <c r="F786" s="7" t="s">
        <v>17</v>
      </c>
      <c r="G786" s="7" t="s">
        <v>345</v>
      </c>
      <c r="H786" s="7" t="s">
        <v>1070</v>
      </c>
      <c r="I786" s="7" t="s">
        <v>84</v>
      </c>
      <c r="J786" s="7" t="s">
        <v>85</v>
      </c>
      <c r="K786" s="8" t="n">
        <v>0</v>
      </c>
      <c r="L786" s="7"/>
      <c r="M786" s="8" t="n">
        <v>0</v>
      </c>
      <c r="N786" s="7" t="s">
        <v>2224</v>
      </c>
      <c r="O786" s="7" t="s">
        <v>227</v>
      </c>
      <c r="P786" s="7" t="s">
        <v>117</v>
      </c>
      <c r="Q786" s="8" t="s">
        <v>2225</v>
      </c>
      <c r="R786" s="8" t="s">
        <v>1730</v>
      </c>
      <c r="S786" s="8" t="s">
        <v>1085</v>
      </c>
      <c r="T786" s="8" t="s">
        <v>109</v>
      </c>
      <c r="U786" s="7" t="s">
        <v>87</v>
      </c>
      <c r="V786" s="7" t="s">
        <v>92</v>
      </c>
      <c r="W786" s="7"/>
      <c r="X786" s="7"/>
      <c r="Y786" s="7" t="s">
        <v>102</v>
      </c>
      <c r="Z786" s="10" t="n">
        <v>0</v>
      </c>
      <c r="AA786" s="7"/>
      <c r="AB786" s="7"/>
      <c r="AC786" s="7"/>
      <c r="AD786" s="7"/>
      <c r="AE786" s="8"/>
      <c r="AF786" s="9" t="s">
        <v>2226</v>
      </c>
      <c r="AG786" s="9" t="s">
        <v>465</v>
      </c>
      <c r="AH786" s="7" t="s">
        <v>98</v>
      </c>
      <c r="AI786" s="7" t="s">
        <v>98</v>
      </c>
      <c r="AJ786" s="7" t="s">
        <v>98</v>
      </c>
      <c r="AK786" s="7" t="s">
        <v>98</v>
      </c>
      <c r="AL786" s="7" t="s">
        <v>98</v>
      </c>
      <c r="AM786" s="7" t="s">
        <v>98</v>
      </c>
      <c r="AN786" s="7" t="s">
        <v>98</v>
      </c>
      <c r="AO786" s="7" t="s">
        <v>98</v>
      </c>
      <c r="AP786" s="7" t="s">
        <v>98</v>
      </c>
      <c r="AQ786" s="7" t="s">
        <v>98</v>
      </c>
      <c r="AR786" s="7" t="s">
        <v>98</v>
      </c>
      <c r="AS786" s="7" t="s">
        <v>98</v>
      </c>
      <c r="AT786" s="7" t="s">
        <v>98</v>
      </c>
      <c r="AU786" s="7" t="s">
        <v>98</v>
      </c>
      <c r="AV786" s="7" t="s">
        <v>98</v>
      </c>
      <c r="AW786" s="7" t="s">
        <v>98</v>
      </c>
      <c r="AX786" s="7" t="s">
        <v>98</v>
      </c>
      <c r="AY786" s="7" t="s">
        <v>98</v>
      </c>
      <c r="AZ786" s="7" t="s">
        <v>98</v>
      </c>
      <c r="BA786" s="7" t="s">
        <v>98</v>
      </c>
      <c r="BB786" s="7" t="s">
        <v>98</v>
      </c>
      <c r="BC786" s="7" t="s">
        <v>98</v>
      </c>
      <c r="BD786" s="7" t="n">
        <v>35</v>
      </c>
      <c r="BE786" s="7" t="n">
        <v>35</v>
      </c>
      <c r="BF786" s="7" t="n">
        <v>35</v>
      </c>
      <c r="BG786" s="7" t="n">
        <v>35</v>
      </c>
      <c r="BH786" s="7" t="s">
        <v>98</v>
      </c>
      <c r="BI786" s="7" t="s">
        <v>98</v>
      </c>
      <c r="BJ786" s="7" t="s">
        <v>98</v>
      </c>
      <c r="BK786" s="7"/>
      <c r="BL786" s="7"/>
      <c r="BM786" s="7" t="s">
        <v>97</v>
      </c>
      <c r="BN786" s="7" t="s">
        <v>97</v>
      </c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6" t="n">
        <f aca="false">SUMIF($AH786:$CH786,35,Base!$B$5:$BB$5)*7*$Z786</f>
        <v>0</v>
      </c>
      <c r="CJ786" s="6" t="n">
        <f aca="false">SUMIF($AH786:$CH786,"PR",Base!$B$5:$BB$5)*7*$Z786</f>
        <v>0</v>
      </c>
      <c r="CK786" s="6"/>
      <c r="CL786" s="6"/>
    </row>
    <row r="787" customFormat="false" ht="13.8" hidden="false" customHeight="false" outlineLevel="0" collapsed="false">
      <c r="A787" s="7" t="s">
        <v>1890</v>
      </c>
      <c r="B787" s="7" t="s">
        <v>1891</v>
      </c>
      <c r="C787" s="7" t="s">
        <v>376</v>
      </c>
      <c r="D787" s="7" t="s">
        <v>2227</v>
      </c>
      <c r="E787" s="7" t="s">
        <v>2228</v>
      </c>
      <c r="F787" s="7" t="s">
        <v>17</v>
      </c>
      <c r="G787" s="7" t="s">
        <v>2229</v>
      </c>
      <c r="H787" s="7" t="s">
        <v>491</v>
      </c>
      <c r="I787" s="7" t="s">
        <v>84</v>
      </c>
      <c r="J787" s="7" t="s">
        <v>85</v>
      </c>
      <c r="K787" s="8" t="n">
        <v>0</v>
      </c>
      <c r="L787" s="7"/>
      <c r="M787" s="8" t="n">
        <v>0</v>
      </c>
      <c r="N787" s="7" t="s">
        <v>2230</v>
      </c>
      <c r="O787" s="7" t="s">
        <v>492</v>
      </c>
      <c r="P787" s="7" t="s">
        <v>113</v>
      </c>
      <c r="Q787" s="8" t="s">
        <v>273</v>
      </c>
      <c r="R787" s="8" t="s">
        <v>2231</v>
      </c>
      <c r="S787" s="8" t="s">
        <v>451</v>
      </c>
      <c r="T787" s="8" t="s">
        <v>94</v>
      </c>
      <c r="U787" s="7" t="s">
        <v>127</v>
      </c>
      <c r="V787" s="7" t="s">
        <v>159</v>
      </c>
      <c r="W787" s="7"/>
      <c r="X787" s="7"/>
      <c r="Y787" s="7" t="s">
        <v>160</v>
      </c>
      <c r="Z787" s="10" t="n">
        <v>1</v>
      </c>
      <c r="AA787" s="7"/>
      <c r="AB787" s="7"/>
      <c r="AC787" s="7"/>
      <c r="AD787" s="7"/>
      <c r="AE787" s="8"/>
      <c r="AF787" s="9" t="s">
        <v>2232</v>
      </c>
      <c r="AG787" s="9" t="s">
        <v>997</v>
      </c>
      <c r="AH787" s="7" t="n">
        <v>35</v>
      </c>
      <c r="AI787" s="7" t="n">
        <v>35</v>
      </c>
      <c r="AJ787" s="7" t="n">
        <v>35</v>
      </c>
      <c r="AK787" s="7" t="n">
        <v>35</v>
      </c>
      <c r="AL787" s="7" t="n">
        <v>35</v>
      </c>
      <c r="AM787" s="7" t="n">
        <v>35</v>
      </c>
      <c r="AN787" s="7" t="n">
        <v>35</v>
      </c>
      <c r="AO787" s="7" t="n">
        <v>35</v>
      </c>
      <c r="AP787" s="7" t="n">
        <v>35</v>
      </c>
      <c r="AQ787" s="7" t="n">
        <v>35</v>
      </c>
      <c r="AR787" s="7" t="n">
        <v>35</v>
      </c>
      <c r="AS787" s="7" t="s">
        <v>98</v>
      </c>
      <c r="AT787" s="7" t="s">
        <v>98</v>
      </c>
      <c r="AU787" s="7" t="n">
        <v>35</v>
      </c>
      <c r="AV787" s="7" t="n">
        <v>35</v>
      </c>
      <c r="AW787" s="7" t="s">
        <v>98</v>
      </c>
      <c r="AX787" s="7" t="s">
        <v>98</v>
      </c>
      <c r="AY787" s="7" t="n">
        <v>35</v>
      </c>
      <c r="AZ787" s="7" t="n">
        <v>35</v>
      </c>
      <c r="BA787" s="7" t="n">
        <v>35</v>
      </c>
      <c r="BB787" s="7" t="n">
        <v>35</v>
      </c>
      <c r="BC787" s="7" t="n">
        <v>35</v>
      </c>
      <c r="BD787" s="7" t="s">
        <v>98</v>
      </c>
      <c r="BE787" s="7" t="s">
        <v>98</v>
      </c>
      <c r="BF787" s="7" t="n">
        <v>35</v>
      </c>
      <c r="BG787" s="7" t="n">
        <v>35</v>
      </c>
      <c r="BH787" s="7" t="s">
        <v>98</v>
      </c>
      <c r="BI787" s="7" t="n">
        <v>35</v>
      </c>
      <c r="BJ787" s="7" t="n">
        <v>35</v>
      </c>
      <c r="BK787" s="7" t="n">
        <v>35</v>
      </c>
      <c r="BL787" s="7" t="n">
        <v>35</v>
      </c>
      <c r="BM787" s="7" t="s">
        <v>97</v>
      </c>
      <c r="BN787" s="7" t="s">
        <v>97</v>
      </c>
      <c r="BO787" s="7" t="n">
        <v>35</v>
      </c>
      <c r="BP787" s="7" t="s">
        <v>98</v>
      </c>
      <c r="BQ787" s="7" t="n">
        <v>35</v>
      </c>
      <c r="BR787" s="7" t="n">
        <v>35</v>
      </c>
      <c r="BS787" s="7" t="s">
        <v>98</v>
      </c>
      <c r="BT787" s="7" t="s">
        <v>98</v>
      </c>
      <c r="BU787" s="7" t="n">
        <v>35</v>
      </c>
      <c r="BV787" s="7" t="n">
        <v>35</v>
      </c>
      <c r="BW787" s="7" t="n">
        <v>35</v>
      </c>
      <c r="BX787" s="7" t="n">
        <v>35</v>
      </c>
      <c r="BY787" s="7" t="n">
        <v>35</v>
      </c>
      <c r="BZ787" s="7" t="n">
        <v>35</v>
      </c>
      <c r="CA787" s="7" t="s">
        <v>98</v>
      </c>
      <c r="CB787" s="7" t="s">
        <v>98</v>
      </c>
      <c r="CC787" s="7"/>
      <c r="CD787" s="7"/>
      <c r="CE787" s="7"/>
      <c r="CF787" s="7"/>
      <c r="CG787" s="7"/>
      <c r="CH787" s="7"/>
      <c r="CI787" s="6" t="n">
        <f aca="false">SUMIF($AH787:$CH787,35,Base!$B$5:$BB$5)*7*$Z787</f>
        <v>1120</v>
      </c>
      <c r="CJ787" s="6" t="n">
        <f aca="false">SUMIF($AH787:$CH787,"PR",Base!$B$5:$BB$5)*7*$Z787</f>
        <v>399</v>
      </c>
      <c r="CK787" s="6"/>
      <c r="CL787" s="6"/>
    </row>
    <row r="788" customFormat="false" ht="13.8" hidden="false" customHeight="false" outlineLevel="0" collapsed="false">
      <c r="A788" s="7" t="s">
        <v>1890</v>
      </c>
      <c r="B788" s="7" t="s">
        <v>1891</v>
      </c>
      <c r="C788" s="7" t="s">
        <v>741</v>
      </c>
      <c r="D788" s="7" t="s">
        <v>2233</v>
      </c>
      <c r="E788" s="7" t="s">
        <v>1003</v>
      </c>
      <c r="F788" s="7" t="s">
        <v>17</v>
      </c>
      <c r="G788" s="7" t="s">
        <v>2234</v>
      </c>
      <c r="H788" s="7" t="s">
        <v>2235</v>
      </c>
      <c r="I788" s="7" t="s">
        <v>84</v>
      </c>
      <c r="J788" s="7" t="s">
        <v>85</v>
      </c>
      <c r="K788" s="8" t="n">
        <v>0</v>
      </c>
      <c r="L788" s="7"/>
      <c r="M788" s="8" t="n">
        <v>0</v>
      </c>
      <c r="N788" s="7" t="s">
        <v>2236</v>
      </c>
      <c r="O788" s="7" t="s">
        <v>2237</v>
      </c>
      <c r="P788" s="7" t="s">
        <v>178</v>
      </c>
      <c r="Q788" s="8" t="s">
        <v>2238</v>
      </c>
      <c r="R788" s="8" t="s">
        <v>395</v>
      </c>
      <c r="S788" s="8" t="s">
        <v>325</v>
      </c>
      <c r="T788" s="8" t="s">
        <v>896</v>
      </c>
      <c r="U788" s="7" t="s">
        <v>87</v>
      </c>
      <c r="V788" s="7" t="s">
        <v>92</v>
      </c>
      <c r="W788" s="7"/>
      <c r="X788" s="7"/>
      <c r="Y788" s="7" t="s">
        <v>125</v>
      </c>
      <c r="Z788" s="10" t="n">
        <v>0</v>
      </c>
      <c r="AA788" s="7"/>
      <c r="AB788" s="7"/>
      <c r="AC788" s="7"/>
      <c r="AD788" s="7"/>
      <c r="AE788" s="8"/>
      <c r="AF788" s="9" t="s">
        <v>1156</v>
      </c>
      <c r="AG788" s="9" t="s">
        <v>458</v>
      </c>
      <c r="AH788" s="7"/>
      <c r="AI788" s="7"/>
      <c r="AJ788" s="7" t="s">
        <v>98</v>
      </c>
      <c r="AK788" s="7" t="s">
        <v>98</v>
      </c>
      <c r="AL788" s="7" t="s">
        <v>98</v>
      </c>
      <c r="AM788" s="7" t="s">
        <v>98</v>
      </c>
      <c r="AN788" s="7" t="s">
        <v>98</v>
      </c>
      <c r="AO788" s="7" t="s">
        <v>98</v>
      </c>
      <c r="AP788" s="7" t="n">
        <v>35</v>
      </c>
      <c r="AQ788" s="7" t="n">
        <v>35</v>
      </c>
      <c r="AR788" s="7" t="s">
        <v>98</v>
      </c>
      <c r="AS788" s="7" t="s">
        <v>98</v>
      </c>
      <c r="AT788" s="7" t="s">
        <v>98</v>
      </c>
      <c r="AU788" s="7" t="n">
        <v>35</v>
      </c>
      <c r="AV788" s="7" t="n">
        <v>35</v>
      </c>
      <c r="AW788" s="7" t="s">
        <v>98</v>
      </c>
      <c r="AX788" s="7" t="s">
        <v>98</v>
      </c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 t="s">
        <v>97</v>
      </c>
      <c r="BN788" s="7" t="s">
        <v>97</v>
      </c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6" t="n">
        <f aca="false">SUMIF($AH788:$CH788,35,Base!$B$5:$BB$5)*7*$Z788</f>
        <v>0</v>
      </c>
      <c r="CJ788" s="6" t="n">
        <f aca="false">SUMIF($AH788:$CH788,"PR",Base!$B$5:$BB$5)*7*$Z788</f>
        <v>0</v>
      </c>
      <c r="CK788" s="6"/>
      <c r="CL788" s="6"/>
    </row>
    <row r="789" customFormat="false" ht="13.8" hidden="false" customHeight="false" outlineLevel="0" collapsed="false">
      <c r="A789" s="7" t="s">
        <v>1890</v>
      </c>
      <c r="B789" s="7" t="s">
        <v>1891</v>
      </c>
      <c r="C789" s="7" t="s">
        <v>741</v>
      </c>
      <c r="D789" s="7" t="s">
        <v>2233</v>
      </c>
      <c r="E789" s="7" t="s">
        <v>1003</v>
      </c>
      <c r="F789" s="7" t="s">
        <v>17</v>
      </c>
      <c r="G789" s="7" t="s">
        <v>2234</v>
      </c>
      <c r="H789" s="7" t="s">
        <v>2235</v>
      </c>
      <c r="I789" s="7" t="s">
        <v>84</v>
      </c>
      <c r="J789" s="7" t="s">
        <v>85</v>
      </c>
      <c r="K789" s="8" t="n">
        <v>0</v>
      </c>
      <c r="L789" s="7"/>
      <c r="M789" s="8" t="n">
        <v>0</v>
      </c>
      <c r="N789" s="7" t="s">
        <v>2236</v>
      </c>
      <c r="O789" s="7" t="s">
        <v>2237</v>
      </c>
      <c r="P789" s="7" t="s">
        <v>178</v>
      </c>
      <c r="Q789" s="8" t="s">
        <v>2238</v>
      </c>
      <c r="R789" s="8" t="s">
        <v>395</v>
      </c>
      <c r="S789" s="8" t="s">
        <v>325</v>
      </c>
      <c r="T789" s="8" t="s">
        <v>896</v>
      </c>
      <c r="U789" s="7" t="s">
        <v>87</v>
      </c>
      <c r="V789" s="7" t="s">
        <v>92</v>
      </c>
      <c r="W789" s="7"/>
      <c r="X789" s="7"/>
      <c r="Y789" s="7" t="s">
        <v>99</v>
      </c>
      <c r="Z789" s="7" t="n">
        <v>10</v>
      </c>
      <c r="AA789" s="7"/>
      <c r="AB789" s="7"/>
      <c r="AC789" s="7"/>
      <c r="AD789" s="7"/>
      <c r="AE789" s="8"/>
      <c r="AF789" s="9" t="s">
        <v>1156</v>
      </c>
      <c r="AG789" s="9" t="s">
        <v>458</v>
      </c>
      <c r="AH789" s="7"/>
      <c r="AI789" s="7"/>
      <c r="AJ789" s="7" t="s">
        <v>98</v>
      </c>
      <c r="AK789" s="7" t="s">
        <v>98</v>
      </c>
      <c r="AL789" s="7" t="s">
        <v>98</v>
      </c>
      <c r="AM789" s="7" t="s">
        <v>98</v>
      </c>
      <c r="AN789" s="7" t="s">
        <v>98</v>
      </c>
      <c r="AO789" s="7" t="s">
        <v>98</v>
      </c>
      <c r="AP789" s="7" t="n">
        <v>35</v>
      </c>
      <c r="AQ789" s="7" t="n">
        <v>35</v>
      </c>
      <c r="AR789" s="7" t="s">
        <v>98</v>
      </c>
      <c r="AS789" s="7" t="s">
        <v>98</v>
      </c>
      <c r="AT789" s="7" t="s">
        <v>98</v>
      </c>
      <c r="AU789" s="7" t="n">
        <v>35</v>
      </c>
      <c r="AV789" s="7" t="n">
        <v>35</v>
      </c>
      <c r="AW789" s="7" t="s">
        <v>98</v>
      </c>
      <c r="AX789" s="7" t="s">
        <v>98</v>
      </c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 t="s">
        <v>97</v>
      </c>
      <c r="BN789" s="7" t="s">
        <v>97</v>
      </c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6" t="n">
        <f aca="false">SUMIF($AH789:$CH789,35,Base!$B$5:$BB$5)*7*$Z789</f>
        <v>1400</v>
      </c>
      <c r="CJ789" s="6" t="n">
        <f aca="false">SUMIF($AH789:$CH789,"PR",Base!$B$5:$BB$5)*7*$Z789</f>
        <v>3780</v>
      </c>
      <c r="CK789" s="6"/>
      <c r="CL789" s="6"/>
    </row>
    <row r="790" customFormat="false" ht="13.8" hidden="false" customHeight="false" outlineLevel="0" collapsed="false">
      <c r="A790" s="7" t="s">
        <v>1890</v>
      </c>
      <c r="B790" s="7" t="s">
        <v>1891</v>
      </c>
      <c r="C790" s="7" t="s">
        <v>741</v>
      </c>
      <c r="D790" s="7" t="s">
        <v>2239</v>
      </c>
      <c r="E790" s="7" t="s">
        <v>993</v>
      </c>
      <c r="F790" s="7" t="s">
        <v>17</v>
      </c>
      <c r="G790" s="7" t="s">
        <v>2234</v>
      </c>
      <c r="H790" s="7" t="s">
        <v>2235</v>
      </c>
      <c r="I790" s="7" t="s">
        <v>84</v>
      </c>
      <c r="J790" s="7" t="s">
        <v>85</v>
      </c>
      <c r="K790" s="8" t="n">
        <v>0</v>
      </c>
      <c r="L790" s="7"/>
      <c r="M790" s="8" t="n">
        <v>0</v>
      </c>
      <c r="N790" s="7" t="s">
        <v>2240</v>
      </c>
      <c r="O790" s="7" t="s">
        <v>2237</v>
      </c>
      <c r="P790" s="7" t="s">
        <v>178</v>
      </c>
      <c r="Q790" s="8" t="s">
        <v>2241</v>
      </c>
      <c r="R790" s="8" t="s">
        <v>2150</v>
      </c>
      <c r="S790" s="8" t="s">
        <v>1085</v>
      </c>
      <c r="T790" s="8" t="s">
        <v>170</v>
      </c>
      <c r="U790" s="7" t="s">
        <v>87</v>
      </c>
      <c r="V790" s="7" t="s">
        <v>92</v>
      </c>
      <c r="W790" s="7"/>
      <c r="X790" s="7"/>
      <c r="Y790" s="7" t="s">
        <v>99</v>
      </c>
      <c r="Z790" s="10" t="n">
        <v>4</v>
      </c>
      <c r="AA790" s="7"/>
      <c r="AB790" s="7"/>
      <c r="AC790" s="7"/>
      <c r="AD790" s="7"/>
      <c r="AE790" s="8"/>
      <c r="AF790" s="9" t="s">
        <v>696</v>
      </c>
      <c r="AG790" s="9" t="s">
        <v>207</v>
      </c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 t="s">
        <v>98</v>
      </c>
      <c r="BB790" s="7" t="s">
        <v>98</v>
      </c>
      <c r="BC790" s="7" t="s">
        <v>98</v>
      </c>
      <c r="BD790" s="7" t="s">
        <v>98</v>
      </c>
      <c r="BE790" s="7" t="s">
        <v>98</v>
      </c>
      <c r="BF790" s="7" t="s">
        <v>98</v>
      </c>
      <c r="BG790" s="7" t="n">
        <v>35</v>
      </c>
      <c r="BH790" s="7" t="n">
        <v>35</v>
      </c>
      <c r="BI790" s="7" t="s">
        <v>98</v>
      </c>
      <c r="BJ790" s="7" t="s">
        <v>98</v>
      </c>
      <c r="BK790" s="7" t="s">
        <v>98</v>
      </c>
      <c r="BL790" s="7" t="s">
        <v>98</v>
      </c>
      <c r="BM790" s="7" t="s">
        <v>97</v>
      </c>
      <c r="BN790" s="7" t="s">
        <v>97</v>
      </c>
      <c r="BO790" s="7" t="n">
        <v>35</v>
      </c>
      <c r="BP790" s="7" t="n">
        <v>35</v>
      </c>
      <c r="BQ790" s="7" t="s">
        <v>98</v>
      </c>
      <c r="BR790" s="7" t="s">
        <v>98</v>
      </c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6" t="n">
        <f aca="false">SUMIF($AH790:$CH790,35,Base!$B$5:$BB$5)*7*$Z790</f>
        <v>560</v>
      </c>
      <c r="CJ790" s="6" t="n">
        <f aca="false">SUMIF($AH790:$CH790,"PR",Base!$B$5:$BB$5)*7*$Z790</f>
        <v>1624</v>
      </c>
      <c r="CK790" s="6"/>
      <c r="CL790" s="6"/>
    </row>
    <row r="791" customFormat="false" ht="13.8" hidden="false" customHeight="false" outlineLevel="0" collapsed="false">
      <c r="A791" s="7" t="s">
        <v>1890</v>
      </c>
      <c r="B791" s="7" t="s">
        <v>1891</v>
      </c>
      <c r="C791" s="7" t="s">
        <v>741</v>
      </c>
      <c r="D791" s="7" t="s">
        <v>2239</v>
      </c>
      <c r="E791" s="7" t="s">
        <v>993</v>
      </c>
      <c r="F791" s="7" t="s">
        <v>17</v>
      </c>
      <c r="G791" s="7" t="s">
        <v>2234</v>
      </c>
      <c r="H791" s="7" t="s">
        <v>2235</v>
      </c>
      <c r="I791" s="7" t="s">
        <v>84</v>
      </c>
      <c r="J791" s="7" t="s">
        <v>85</v>
      </c>
      <c r="K791" s="8" t="n">
        <v>0</v>
      </c>
      <c r="L791" s="7"/>
      <c r="M791" s="8" t="n">
        <v>0</v>
      </c>
      <c r="N791" s="7" t="s">
        <v>2240</v>
      </c>
      <c r="O791" s="7" t="s">
        <v>2237</v>
      </c>
      <c r="P791" s="7" t="s">
        <v>178</v>
      </c>
      <c r="Q791" s="8" t="s">
        <v>2241</v>
      </c>
      <c r="R791" s="8" t="s">
        <v>2150</v>
      </c>
      <c r="S791" s="8" t="s">
        <v>1085</v>
      </c>
      <c r="T791" s="8" t="s">
        <v>170</v>
      </c>
      <c r="U791" s="7" t="s">
        <v>87</v>
      </c>
      <c r="V791" s="7" t="s">
        <v>92</v>
      </c>
      <c r="W791" s="7"/>
      <c r="X791" s="7"/>
      <c r="Y791" s="7" t="s">
        <v>1182</v>
      </c>
      <c r="Z791" s="7" t="n">
        <v>4</v>
      </c>
      <c r="AA791" s="7"/>
      <c r="AB791" s="7"/>
      <c r="AC791" s="7"/>
      <c r="AD791" s="7"/>
      <c r="AE791" s="8"/>
      <c r="AF791" s="9" t="s">
        <v>696</v>
      </c>
      <c r="AG791" s="9" t="s">
        <v>207</v>
      </c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 t="s">
        <v>98</v>
      </c>
      <c r="BB791" s="7" t="s">
        <v>98</v>
      </c>
      <c r="BC791" s="7" t="s">
        <v>98</v>
      </c>
      <c r="BD791" s="7" t="s">
        <v>98</v>
      </c>
      <c r="BE791" s="7" t="s">
        <v>98</v>
      </c>
      <c r="BF791" s="7" t="s">
        <v>98</v>
      </c>
      <c r="BG791" s="7" t="n">
        <v>35</v>
      </c>
      <c r="BH791" s="7" t="n">
        <v>35</v>
      </c>
      <c r="BI791" s="7" t="s">
        <v>98</v>
      </c>
      <c r="BJ791" s="7" t="s">
        <v>98</v>
      </c>
      <c r="BK791" s="7" t="s">
        <v>98</v>
      </c>
      <c r="BL791" s="7" t="s">
        <v>98</v>
      </c>
      <c r="BM791" s="7" t="s">
        <v>97</v>
      </c>
      <c r="BN791" s="7" t="s">
        <v>97</v>
      </c>
      <c r="BO791" s="7" t="n">
        <v>35</v>
      </c>
      <c r="BP791" s="7" t="n">
        <v>35</v>
      </c>
      <c r="BQ791" s="7" t="s">
        <v>98</v>
      </c>
      <c r="BR791" s="7" t="s">
        <v>98</v>
      </c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6" t="n">
        <f aca="false">SUMIF($AH791:$CH791,35,Base!$B$5:$BB$5)*7*$Z791</f>
        <v>560</v>
      </c>
      <c r="CJ791" s="6" t="n">
        <f aca="false">SUMIF($AH791:$CH791,"PR",Base!$B$5:$BB$5)*7*$Z791</f>
        <v>1624</v>
      </c>
      <c r="CK791" s="6"/>
      <c r="CL791" s="6"/>
    </row>
    <row r="792" customFormat="false" ht="13.8" hidden="false" customHeight="false" outlineLevel="0" collapsed="false">
      <c r="A792" s="7" t="s">
        <v>1890</v>
      </c>
      <c r="B792" s="7" t="s">
        <v>1891</v>
      </c>
      <c r="C792" s="7" t="s">
        <v>223</v>
      </c>
      <c r="D792" s="7" t="s">
        <v>2242</v>
      </c>
      <c r="E792" s="7" t="s">
        <v>947</v>
      </c>
      <c r="F792" s="7" t="s">
        <v>17</v>
      </c>
      <c r="G792" s="7" t="s">
        <v>345</v>
      </c>
      <c r="H792" s="7" t="s">
        <v>1070</v>
      </c>
      <c r="I792" s="7" t="s">
        <v>84</v>
      </c>
      <c r="J792" s="7" t="s">
        <v>85</v>
      </c>
      <c r="K792" s="8" t="n">
        <v>0</v>
      </c>
      <c r="L792" s="7"/>
      <c r="M792" s="8" t="n">
        <v>0</v>
      </c>
      <c r="N792" s="7" t="s">
        <v>2243</v>
      </c>
      <c r="O792" s="7" t="s">
        <v>227</v>
      </c>
      <c r="P792" s="7" t="s">
        <v>117</v>
      </c>
      <c r="Q792" s="8" t="s">
        <v>2244</v>
      </c>
      <c r="R792" s="8" t="s">
        <v>2245</v>
      </c>
      <c r="S792" s="8" t="s">
        <v>820</v>
      </c>
      <c r="T792" s="8" t="s">
        <v>94</v>
      </c>
      <c r="U792" s="7" t="s">
        <v>127</v>
      </c>
      <c r="V792" s="7" t="s">
        <v>159</v>
      </c>
      <c r="W792" s="7"/>
      <c r="X792" s="7"/>
      <c r="Y792" s="7" t="s">
        <v>160</v>
      </c>
      <c r="Z792" s="7" t="n">
        <v>2</v>
      </c>
      <c r="AA792" s="7"/>
      <c r="AB792" s="7"/>
      <c r="AC792" s="7"/>
      <c r="AD792" s="7"/>
      <c r="AE792" s="8"/>
      <c r="AF792" s="9" t="s">
        <v>2246</v>
      </c>
      <c r="AG792" s="9" t="s">
        <v>465</v>
      </c>
      <c r="AH792" s="7" t="n">
        <v>35</v>
      </c>
      <c r="AI792" s="7" t="n">
        <v>35</v>
      </c>
      <c r="AJ792" s="7" t="s">
        <v>98</v>
      </c>
      <c r="AK792" s="7" t="s">
        <v>98</v>
      </c>
      <c r="AL792" s="7" t="n">
        <v>35</v>
      </c>
      <c r="AM792" s="7" t="n">
        <v>35</v>
      </c>
      <c r="AN792" s="7" t="s">
        <v>98</v>
      </c>
      <c r="AO792" s="7" t="n">
        <v>35</v>
      </c>
      <c r="AP792" s="7" t="n">
        <v>35</v>
      </c>
      <c r="AQ792" s="7" t="s">
        <v>98</v>
      </c>
      <c r="AR792" s="7" t="s">
        <v>98</v>
      </c>
      <c r="AS792" s="7" t="n">
        <v>35</v>
      </c>
      <c r="AT792" s="7" t="n">
        <v>35</v>
      </c>
      <c r="AU792" s="7" t="n">
        <v>35</v>
      </c>
      <c r="AV792" s="7" t="s">
        <v>98</v>
      </c>
      <c r="AW792" s="7" t="s">
        <v>98</v>
      </c>
      <c r="AX792" s="7" t="s">
        <v>98</v>
      </c>
      <c r="AY792" s="7" t="s">
        <v>98</v>
      </c>
      <c r="AZ792" s="7" t="s">
        <v>98</v>
      </c>
      <c r="BA792" s="7" t="s">
        <v>98</v>
      </c>
      <c r="BB792" s="7" t="s">
        <v>98</v>
      </c>
      <c r="BC792" s="7" t="s">
        <v>98</v>
      </c>
      <c r="BD792" s="7" t="s">
        <v>98</v>
      </c>
      <c r="BE792" s="7" t="s">
        <v>98</v>
      </c>
      <c r="BF792" s="7" t="s">
        <v>98</v>
      </c>
      <c r="BG792" s="7" t="s">
        <v>98</v>
      </c>
      <c r="BH792" s="7" t="s">
        <v>98</v>
      </c>
      <c r="BI792" s="7" t="s">
        <v>98</v>
      </c>
      <c r="BJ792" s="7" t="s">
        <v>98</v>
      </c>
      <c r="BK792" s="7"/>
      <c r="BL792" s="7"/>
      <c r="BM792" s="7" t="s">
        <v>97</v>
      </c>
      <c r="BN792" s="7" t="s">
        <v>97</v>
      </c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6" t="n">
        <f aca="false">SUMIF($AH792:$CH792,35,Base!$B$5:$BB$5)*7*$Z792</f>
        <v>616</v>
      </c>
      <c r="CJ792" s="6" t="n">
        <f aca="false">SUMIF($AH792:$CH792,"PR",Base!$B$5:$BB$5)*7*$Z792</f>
        <v>1330</v>
      </c>
      <c r="CK792" s="6"/>
      <c r="CL792" s="6"/>
    </row>
    <row r="793" customFormat="false" ht="13.8" hidden="false" customHeight="false" outlineLevel="0" collapsed="false">
      <c r="A793" s="7" t="s">
        <v>1890</v>
      </c>
      <c r="B793" s="7" t="s">
        <v>1891</v>
      </c>
      <c r="C793" s="7" t="s">
        <v>103</v>
      </c>
      <c r="D793" s="7" t="s">
        <v>2247</v>
      </c>
      <c r="E793" s="7" t="s">
        <v>932</v>
      </c>
      <c r="F793" s="7" t="s">
        <v>17</v>
      </c>
      <c r="G793" s="7" t="s">
        <v>2248</v>
      </c>
      <c r="H793" s="7" t="s">
        <v>462</v>
      </c>
      <c r="I793" s="7" t="s">
        <v>84</v>
      </c>
      <c r="J793" s="7" t="s">
        <v>85</v>
      </c>
      <c r="K793" s="8" t="n">
        <v>0</v>
      </c>
      <c r="L793" s="7"/>
      <c r="M793" s="8" t="n">
        <v>0</v>
      </c>
      <c r="N793" s="7" t="s">
        <v>2249</v>
      </c>
      <c r="O793" s="7" t="s">
        <v>107</v>
      </c>
      <c r="P793" s="7" t="s">
        <v>108</v>
      </c>
      <c r="Q793" s="8" t="s">
        <v>2250</v>
      </c>
      <c r="R793" s="8" t="s">
        <v>2250</v>
      </c>
      <c r="S793" s="8" t="s">
        <v>110</v>
      </c>
      <c r="T793" s="8" t="s">
        <v>178</v>
      </c>
      <c r="U793" s="7" t="s">
        <v>87</v>
      </c>
      <c r="V793" s="7" t="s">
        <v>92</v>
      </c>
      <c r="W793" s="7"/>
      <c r="X793" s="7"/>
      <c r="Y793" s="7" t="s">
        <v>116</v>
      </c>
      <c r="Z793" s="7" t="n">
        <v>1</v>
      </c>
      <c r="AA793" s="7"/>
      <c r="AB793" s="7"/>
      <c r="AC793" s="7"/>
      <c r="AD793" s="7"/>
      <c r="AE793" s="8"/>
      <c r="AF793" s="9" t="s">
        <v>1637</v>
      </c>
      <c r="AG793" s="9" t="s">
        <v>457</v>
      </c>
      <c r="AH793" s="7"/>
      <c r="AI793" s="7" t="s">
        <v>98</v>
      </c>
      <c r="AJ793" s="7" t="s">
        <v>98</v>
      </c>
      <c r="AK793" s="7"/>
      <c r="AL793" s="7" t="s">
        <v>98</v>
      </c>
      <c r="AM793" s="7" t="s">
        <v>98</v>
      </c>
      <c r="AN793" s="7" t="s">
        <v>98</v>
      </c>
      <c r="AO793" s="7" t="s">
        <v>98</v>
      </c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 t="s">
        <v>97</v>
      </c>
      <c r="BN793" s="7" t="s">
        <v>97</v>
      </c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6" t="n">
        <f aca="false">SUMIF($AH793:$CH793,35,Base!$B$5:$BB$5)*7*$Z793</f>
        <v>0</v>
      </c>
      <c r="CJ793" s="6" t="n">
        <f aca="false">SUMIF($AH793:$CH793,"PR",Base!$B$5:$BB$5)*7*$Z793</f>
        <v>210</v>
      </c>
      <c r="CK793" s="6"/>
      <c r="CL793" s="6"/>
    </row>
    <row r="794" customFormat="false" ht="13.8" hidden="false" customHeight="false" outlineLevel="0" collapsed="false">
      <c r="A794" s="7" t="s">
        <v>1890</v>
      </c>
      <c r="B794" s="7" t="s">
        <v>1891</v>
      </c>
      <c r="C794" s="7" t="s">
        <v>103</v>
      </c>
      <c r="D794" s="7" t="s">
        <v>2247</v>
      </c>
      <c r="E794" s="7" t="s">
        <v>932</v>
      </c>
      <c r="F794" s="7" t="s">
        <v>17</v>
      </c>
      <c r="G794" s="7" t="s">
        <v>2248</v>
      </c>
      <c r="H794" s="7" t="s">
        <v>462</v>
      </c>
      <c r="I794" s="7" t="s">
        <v>84</v>
      </c>
      <c r="J794" s="7" t="s">
        <v>85</v>
      </c>
      <c r="K794" s="8" t="n">
        <v>0</v>
      </c>
      <c r="L794" s="7"/>
      <c r="M794" s="8" t="n">
        <v>0</v>
      </c>
      <c r="N794" s="7" t="s">
        <v>2249</v>
      </c>
      <c r="O794" s="7" t="s">
        <v>107</v>
      </c>
      <c r="P794" s="7" t="s">
        <v>108</v>
      </c>
      <c r="Q794" s="8" t="s">
        <v>2250</v>
      </c>
      <c r="R794" s="8" t="s">
        <v>2250</v>
      </c>
      <c r="S794" s="8" t="s">
        <v>110</v>
      </c>
      <c r="T794" s="8" t="s">
        <v>178</v>
      </c>
      <c r="U794" s="7" t="s">
        <v>87</v>
      </c>
      <c r="V794" s="7" t="s">
        <v>92</v>
      </c>
      <c r="W794" s="7"/>
      <c r="X794" s="7"/>
      <c r="Y794" s="7" t="s">
        <v>112</v>
      </c>
      <c r="Z794" s="10" t="n">
        <v>0</v>
      </c>
      <c r="AA794" s="7"/>
      <c r="AB794" s="7"/>
      <c r="AC794" s="7"/>
      <c r="AD794" s="7"/>
      <c r="AE794" s="8"/>
      <c r="AF794" s="9" t="s">
        <v>1637</v>
      </c>
      <c r="AG794" s="9" t="s">
        <v>457</v>
      </c>
      <c r="AH794" s="7"/>
      <c r="AI794" s="7" t="s">
        <v>98</v>
      </c>
      <c r="AJ794" s="7" t="s">
        <v>98</v>
      </c>
      <c r="AK794" s="7"/>
      <c r="AL794" s="7" t="s">
        <v>98</v>
      </c>
      <c r="AM794" s="7" t="s">
        <v>98</v>
      </c>
      <c r="AN794" s="7" t="s">
        <v>98</v>
      </c>
      <c r="AO794" s="7" t="s">
        <v>98</v>
      </c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 t="s">
        <v>97</v>
      </c>
      <c r="BN794" s="7" t="s">
        <v>97</v>
      </c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6" t="n">
        <f aca="false">SUMIF($AH794:$CH794,35,Base!$B$5:$BB$5)*7*$Z794</f>
        <v>0</v>
      </c>
      <c r="CJ794" s="6" t="n">
        <f aca="false">SUMIF($AH794:$CH794,"PR",Base!$B$5:$BB$5)*7*$Z794</f>
        <v>0</v>
      </c>
      <c r="CK794" s="6"/>
      <c r="CL794" s="6"/>
    </row>
    <row r="795" customFormat="false" ht="13.8" hidden="false" customHeight="false" outlineLevel="0" collapsed="false">
      <c r="A795" s="7" t="s">
        <v>1890</v>
      </c>
      <c r="B795" s="7" t="s">
        <v>1891</v>
      </c>
      <c r="C795" s="7" t="s">
        <v>319</v>
      </c>
      <c r="D795" s="7" t="s">
        <v>2251</v>
      </c>
      <c r="E795" s="7" t="s">
        <v>2252</v>
      </c>
      <c r="F795" s="7" t="s">
        <v>17</v>
      </c>
      <c r="G795" s="7" t="s">
        <v>2134</v>
      </c>
      <c r="H795" s="7" t="s">
        <v>2135</v>
      </c>
      <c r="I795" s="7" t="s">
        <v>84</v>
      </c>
      <c r="J795" s="7" t="s">
        <v>85</v>
      </c>
      <c r="K795" s="8" t="n">
        <v>0</v>
      </c>
      <c r="L795" s="7"/>
      <c r="M795" s="8" t="n">
        <v>0</v>
      </c>
      <c r="N795" s="7" t="s">
        <v>2253</v>
      </c>
      <c r="O795" s="7" t="s">
        <v>1761</v>
      </c>
      <c r="P795" s="7" t="s">
        <v>124</v>
      </c>
      <c r="Q795" s="8" t="s">
        <v>1188</v>
      </c>
      <c r="R795" s="8" t="s">
        <v>1929</v>
      </c>
      <c r="S795" s="8" t="s">
        <v>1818</v>
      </c>
      <c r="T795" s="8" t="s">
        <v>91</v>
      </c>
      <c r="U795" s="7" t="s">
        <v>87</v>
      </c>
      <c r="V795" s="7" t="s">
        <v>92</v>
      </c>
      <c r="W795" s="7"/>
      <c r="X795" s="7"/>
      <c r="Y795" s="7" t="s">
        <v>125</v>
      </c>
      <c r="Z795" s="10" t="n">
        <v>0</v>
      </c>
      <c r="AA795" s="7"/>
      <c r="AB795" s="7"/>
      <c r="AC795" s="7"/>
      <c r="AD795" s="7"/>
      <c r="AE795" s="8"/>
      <c r="AF795" s="9" t="s">
        <v>2166</v>
      </c>
      <c r="AG795" s="9" t="s">
        <v>1054</v>
      </c>
      <c r="AH795" s="7" t="s">
        <v>98</v>
      </c>
      <c r="AI795" s="7" t="s">
        <v>98</v>
      </c>
      <c r="AJ795" s="7" t="s">
        <v>98</v>
      </c>
      <c r="AK795" s="7" t="s">
        <v>98</v>
      </c>
      <c r="AL795" s="7" t="s">
        <v>98</v>
      </c>
      <c r="AM795" s="7" t="s">
        <v>98</v>
      </c>
      <c r="AN795" s="7" t="s">
        <v>98</v>
      </c>
      <c r="AO795" s="7" t="s">
        <v>98</v>
      </c>
      <c r="AP795" s="7" t="s">
        <v>98</v>
      </c>
      <c r="AQ795" s="7" t="s">
        <v>98</v>
      </c>
      <c r="AR795" s="7" t="s">
        <v>98</v>
      </c>
      <c r="AS795" s="7" t="s">
        <v>98</v>
      </c>
      <c r="AT795" s="7" t="s">
        <v>98</v>
      </c>
      <c r="AU795" s="7" t="s">
        <v>98</v>
      </c>
      <c r="AV795" s="7" t="n">
        <v>35</v>
      </c>
      <c r="AW795" s="7" t="n">
        <v>35</v>
      </c>
      <c r="AX795" s="7" t="n">
        <v>35</v>
      </c>
      <c r="AY795" s="7" t="n">
        <v>35</v>
      </c>
      <c r="AZ795" s="7" t="s">
        <v>98</v>
      </c>
      <c r="BA795" s="7" t="s">
        <v>98</v>
      </c>
      <c r="BB795" s="7" t="s">
        <v>98</v>
      </c>
      <c r="BC795" s="7" t="s">
        <v>98</v>
      </c>
      <c r="BD795" s="7" t="s">
        <v>98</v>
      </c>
      <c r="BE795" s="7"/>
      <c r="BF795" s="7"/>
      <c r="BG795" s="7"/>
      <c r="BH795" s="7"/>
      <c r="BI795" s="7"/>
      <c r="BJ795" s="7"/>
      <c r="BK795" s="7"/>
      <c r="BL795" s="7"/>
      <c r="BM795" s="7" t="s">
        <v>97</v>
      </c>
      <c r="BN795" s="7" t="s">
        <v>97</v>
      </c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6" t="n">
        <f aca="false">SUMIF($AH795:$CH795,35,Base!$B$5:$BB$5)*7*$Z795</f>
        <v>0</v>
      </c>
      <c r="CJ795" s="6" t="n">
        <f aca="false">SUMIF($AH795:$CH795,"PR",Base!$B$5:$BB$5)*7*$Z795</f>
        <v>0</v>
      </c>
      <c r="CK795" s="6"/>
      <c r="CL795" s="6"/>
    </row>
    <row r="796" customFormat="false" ht="13.8" hidden="false" customHeight="false" outlineLevel="0" collapsed="false">
      <c r="A796" s="7" t="s">
        <v>1890</v>
      </c>
      <c r="B796" s="7" t="s">
        <v>1891</v>
      </c>
      <c r="C796" s="7" t="s">
        <v>319</v>
      </c>
      <c r="D796" s="7" t="s">
        <v>2251</v>
      </c>
      <c r="E796" s="7" t="s">
        <v>2252</v>
      </c>
      <c r="F796" s="7" t="s">
        <v>17</v>
      </c>
      <c r="G796" s="7" t="s">
        <v>2134</v>
      </c>
      <c r="H796" s="7" t="s">
        <v>2135</v>
      </c>
      <c r="I796" s="7" t="s">
        <v>84</v>
      </c>
      <c r="J796" s="7" t="s">
        <v>85</v>
      </c>
      <c r="K796" s="8" t="n">
        <v>0</v>
      </c>
      <c r="L796" s="7"/>
      <c r="M796" s="8" t="n">
        <v>0</v>
      </c>
      <c r="N796" s="7" t="s">
        <v>2253</v>
      </c>
      <c r="O796" s="7" t="s">
        <v>1761</v>
      </c>
      <c r="P796" s="7" t="s">
        <v>124</v>
      </c>
      <c r="Q796" s="8" t="s">
        <v>1188</v>
      </c>
      <c r="R796" s="8" t="s">
        <v>1929</v>
      </c>
      <c r="S796" s="8" t="s">
        <v>1818</v>
      </c>
      <c r="T796" s="8" t="s">
        <v>91</v>
      </c>
      <c r="U796" s="7" t="s">
        <v>87</v>
      </c>
      <c r="V796" s="7" t="s">
        <v>92</v>
      </c>
      <c r="W796" s="7"/>
      <c r="X796" s="7"/>
      <c r="Y796" s="7" t="s">
        <v>93</v>
      </c>
      <c r="Z796" s="10" t="n">
        <v>0</v>
      </c>
      <c r="AA796" s="7"/>
      <c r="AB796" s="7"/>
      <c r="AC796" s="7"/>
      <c r="AD796" s="7"/>
      <c r="AE796" s="8"/>
      <c r="AF796" s="9" t="s">
        <v>2166</v>
      </c>
      <c r="AG796" s="9" t="s">
        <v>1054</v>
      </c>
      <c r="AH796" s="7" t="s">
        <v>98</v>
      </c>
      <c r="AI796" s="7" t="s">
        <v>98</v>
      </c>
      <c r="AJ796" s="7" t="s">
        <v>98</v>
      </c>
      <c r="AK796" s="7" t="s">
        <v>98</v>
      </c>
      <c r="AL796" s="7" t="s">
        <v>98</v>
      </c>
      <c r="AM796" s="7" t="s">
        <v>98</v>
      </c>
      <c r="AN796" s="7" t="s">
        <v>98</v>
      </c>
      <c r="AO796" s="7" t="s">
        <v>98</v>
      </c>
      <c r="AP796" s="7" t="s">
        <v>98</v>
      </c>
      <c r="AQ796" s="7" t="s">
        <v>98</v>
      </c>
      <c r="AR796" s="7" t="s">
        <v>98</v>
      </c>
      <c r="AS796" s="7" t="s">
        <v>98</v>
      </c>
      <c r="AT796" s="7" t="s">
        <v>98</v>
      </c>
      <c r="AU796" s="7" t="s">
        <v>98</v>
      </c>
      <c r="AV796" s="7" t="n">
        <v>35</v>
      </c>
      <c r="AW796" s="7" t="n">
        <v>35</v>
      </c>
      <c r="AX796" s="7" t="n">
        <v>35</v>
      </c>
      <c r="AY796" s="7" t="n">
        <v>35</v>
      </c>
      <c r="AZ796" s="7" t="s">
        <v>98</v>
      </c>
      <c r="BA796" s="7" t="s">
        <v>98</v>
      </c>
      <c r="BB796" s="7" t="s">
        <v>98</v>
      </c>
      <c r="BC796" s="7" t="s">
        <v>98</v>
      </c>
      <c r="BD796" s="7" t="s">
        <v>98</v>
      </c>
      <c r="BE796" s="7"/>
      <c r="BF796" s="7"/>
      <c r="BG796" s="7"/>
      <c r="BH796" s="7"/>
      <c r="BI796" s="7"/>
      <c r="BJ796" s="7"/>
      <c r="BK796" s="7"/>
      <c r="BL796" s="7"/>
      <c r="BM796" s="7" t="s">
        <v>97</v>
      </c>
      <c r="BN796" s="7" t="s">
        <v>97</v>
      </c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6" t="n">
        <f aca="false">SUMIF($AH796:$CH796,35,Base!$B$5:$BB$5)*7*$Z796</f>
        <v>0</v>
      </c>
      <c r="CJ796" s="6" t="n">
        <f aca="false">SUMIF($AH796:$CH796,"PR",Base!$B$5:$BB$5)*7*$Z796</f>
        <v>0</v>
      </c>
      <c r="CK796" s="6"/>
      <c r="CL796" s="6"/>
    </row>
    <row r="797" customFormat="false" ht="13.8" hidden="false" customHeight="false" outlineLevel="0" collapsed="false">
      <c r="A797" s="7" t="s">
        <v>1890</v>
      </c>
      <c r="B797" s="7" t="s">
        <v>1891</v>
      </c>
      <c r="C797" s="7" t="s">
        <v>319</v>
      </c>
      <c r="D797" s="7" t="s">
        <v>2251</v>
      </c>
      <c r="E797" s="7" t="s">
        <v>2252</v>
      </c>
      <c r="F797" s="7" t="s">
        <v>17</v>
      </c>
      <c r="G797" s="7" t="s">
        <v>2134</v>
      </c>
      <c r="H797" s="7" t="s">
        <v>2135</v>
      </c>
      <c r="I797" s="7" t="s">
        <v>84</v>
      </c>
      <c r="J797" s="7" t="s">
        <v>85</v>
      </c>
      <c r="K797" s="8" t="n">
        <v>0</v>
      </c>
      <c r="L797" s="7"/>
      <c r="M797" s="8" t="n">
        <v>0</v>
      </c>
      <c r="N797" s="7" t="s">
        <v>2253</v>
      </c>
      <c r="O797" s="7" t="s">
        <v>1761</v>
      </c>
      <c r="P797" s="7" t="s">
        <v>124</v>
      </c>
      <c r="Q797" s="8" t="s">
        <v>1188</v>
      </c>
      <c r="R797" s="8" t="s">
        <v>1929</v>
      </c>
      <c r="S797" s="8" t="s">
        <v>1818</v>
      </c>
      <c r="T797" s="8" t="s">
        <v>91</v>
      </c>
      <c r="U797" s="7" t="s">
        <v>87</v>
      </c>
      <c r="V797" s="7" t="s">
        <v>92</v>
      </c>
      <c r="W797" s="7"/>
      <c r="X797" s="7"/>
      <c r="Y797" s="7" t="s">
        <v>1182</v>
      </c>
      <c r="Z797" s="7" t="n">
        <v>1</v>
      </c>
      <c r="AA797" s="7"/>
      <c r="AB797" s="7"/>
      <c r="AC797" s="7"/>
      <c r="AD797" s="7"/>
      <c r="AE797" s="8"/>
      <c r="AF797" s="9" t="s">
        <v>2166</v>
      </c>
      <c r="AG797" s="9" t="s">
        <v>1054</v>
      </c>
      <c r="AH797" s="7" t="s">
        <v>98</v>
      </c>
      <c r="AI797" s="7" t="s">
        <v>98</v>
      </c>
      <c r="AJ797" s="7" t="s">
        <v>98</v>
      </c>
      <c r="AK797" s="7" t="s">
        <v>98</v>
      </c>
      <c r="AL797" s="7" t="s">
        <v>98</v>
      </c>
      <c r="AM797" s="7" t="s">
        <v>98</v>
      </c>
      <c r="AN797" s="7" t="s">
        <v>98</v>
      </c>
      <c r="AO797" s="7" t="s">
        <v>98</v>
      </c>
      <c r="AP797" s="7" t="s">
        <v>98</v>
      </c>
      <c r="AQ797" s="7" t="s">
        <v>98</v>
      </c>
      <c r="AR797" s="7" t="s">
        <v>98</v>
      </c>
      <c r="AS797" s="7" t="s">
        <v>98</v>
      </c>
      <c r="AT797" s="7" t="s">
        <v>98</v>
      </c>
      <c r="AU797" s="7" t="s">
        <v>98</v>
      </c>
      <c r="AV797" s="7" t="n">
        <v>35</v>
      </c>
      <c r="AW797" s="7" t="n">
        <v>35</v>
      </c>
      <c r="AX797" s="7" t="n">
        <v>35</v>
      </c>
      <c r="AY797" s="7" t="n">
        <v>35</v>
      </c>
      <c r="AZ797" s="7" t="s">
        <v>98</v>
      </c>
      <c r="BA797" s="7" t="s">
        <v>98</v>
      </c>
      <c r="BB797" s="7" t="s">
        <v>98</v>
      </c>
      <c r="BC797" s="7" t="s">
        <v>98</v>
      </c>
      <c r="BD797" s="7" t="s">
        <v>98</v>
      </c>
      <c r="BE797" s="7"/>
      <c r="BF797" s="7"/>
      <c r="BG797" s="7"/>
      <c r="BH797" s="7"/>
      <c r="BI797" s="7"/>
      <c r="BJ797" s="7"/>
      <c r="BK797" s="7"/>
      <c r="BL797" s="7"/>
      <c r="BM797" s="7" t="s">
        <v>97</v>
      </c>
      <c r="BN797" s="7" t="s">
        <v>97</v>
      </c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6" t="n">
        <f aca="false">SUMIF($AH797:$CH797,35,Base!$B$5:$BB$5)*7*$Z797</f>
        <v>126</v>
      </c>
      <c r="CJ797" s="6" t="n">
        <f aca="false">SUMIF($AH797:$CH797,"PR",Base!$B$5:$BB$5)*7*$Z797</f>
        <v>644</v>
      </c>
      <c r="CK797" s="6"/>
      <c r="CL797" s="6"/>
    </row>
    <row r="798" customFormat="false" ht="13.8" hidden="false" customHeight="false" outlineLevel="0" collapsed="false">
      <c r="A798" s="7" t="s">
        <v>1890</v>
      </c>
      <c r="B798" s="7" t="s">
        <v>1891</v>
      </c>
      <c r="C798" s="7" t="s">
        <v>319</v>
      </c>
      <c r="D798" s="7" t="s">
        <v>2251</v>
      </c>
      <c r="E798" s="7" t="s">
        <v>2252</v>
      </c>
      <c r="F798" s="7" t="s">
        <v>17</v>
      </c>
      <c r="G798" s="7" t="s">
        <v>2134</v>
      </c>
      <c r="H798" s="7" t="s">
        <v>2135</v>
      </c>
      <c r="I798" s="7" t="s">
        <v>84</v>
      </c>
      <c r="J798" s="7" t="s">
        <v>85</v>
      </c>
      <c r="K798" s="8" t="n">
        <v>0</v>
      </c>
      <c r="L798" s="7"/>
      <c r="M798" s="8" t="n">
        <v>0</v>
      </c>
      <c r="N798" s="7" t="s">
        <v>2253</v>
      </c>
      <c r="O798" s="7" t="s">
        <v>1761</v>
      </c>
      <c r="P798" s="7" t="s">
        <v>124</v>
      </c>
      <c r="Q798" s="8" t="s">
        <v>1188</v>
      </c>
      <c r="R798" s="8" t="s">
        <v>1929</v>
      </c>
      <c r="S798" s="8" t="s">
        <v>1818</v>
      </c>
      <c r="T798" s="8" t="s">
        <v>91</v>
      </c>
      <c r="U798" s="7" t="s">
        <v>87</v>
      </c>
      <c r="V798" s="7" t="s">
        <v>92</v>
      </c>
      <c r="W798" s="7"/>
      <c r="X798" s="7"/>
      <c r="Y798" s="7" t="s">
        <v>430</v>
      </c>
      <c r="Z798" s="10" t="n">
        <v>0</v>
      </c>
      <c r="AA798" s="7"/>
      <c r="AB798" s="7"/>
      <c r="AC798" s="7"/>
      <c r="AD798" s="7"/>
      <c r="AE798" s="8"/>
      <c r="AF798" s="9" t="s">
        <v>2166</v>
      </c>
      <c r="AG798" s="9" t="s">
        <v>1054</v>
      </c>
      <c r="AH798" s="7" t="s">
        <v>98</v>
      </c>
      <c r="AI798" s="7" t="s">
        <v>98</v>
      </c>
      <c r="AJ798" s="7" t="s">
        <v>98</v>
      </c>
      <c r="AK798" s="7" t="s">
        <v>98</v>
      </c>
      <c r="AL798" s="7" t="s">
        <v>98</v>
      </c>
      <c r="AM798" s="7" t="s">
        <v>98</v>
      </c>
      <c r="AN798" s="7" t="s">
        <v>98</v>
      </c>
      <c r="AO798" s="7" t="s">
        <v>98</v>
      </c>
      <c r="AP798" s="7" t="s">
        <v>98</v>
      </c>
      <c r="AQ798" s="7" t="s">
        <v>98</v>
      </c>
      <c r="AR798" s="7" t="s">
        <v>98</v>
      </c>
      <c r="AS798" s="7" t="s">
        <v>98</v>
      </c>
      <c r="AT798" s="7" t="s">
        <v>98</v>
      </c>
      <c r="AU798" s="7" t="s">
        <v>98</v>
      </c>
      <c r="AV798" s="7" t="n">
        <v>35</v>
      </c>
      <c r="AW798" s="7" t="n">
        <v>35</v>
      </c>
      <c r="AX798" s="7" t="n">
        <v>35</v>
      </c>
      <c r="AY798" s="7" t="n">
        <v>35</v>
      </c>
      <c r="AZ798" s="7" t="s">
        <v>98</v>
      </c>
      <c r="BA798" s="7" t="s">
        <v>98</v>
      </c>
      <c r="BB798" s="7" t="s">
        <v>98</v>
      </c>
      <c r="BC798" s="7" t="s">
        <v>98</v>
      </c>
      <c r="BD798" s="7" t="s">
        <v>98</v>
      </c>
      <c r="BE798" s="7"/>
      <c r="BF798" s="7"/>
      <c r="BG798" s="7"/>
      <c r="BH798" s="7"/>
      <c r="BI798" s="7"/>
      <c r="BJ798" s="7"/>
      <c r="BK798" s="7"/>
      <c r="BL798" s="7"/>
      <c r="BM798" s="7" t="s">
        <v>97</v>
      </c>
      <c r="BN798" s="7" t="s">
        <v>97</v>
      </c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6" t="n">
        <f aca="false">SUMIF($AH798:$CH798,35,Base!$B$5:$BB$5)*7*$Z798</f>
        <v>0</v>
      </c>
      <c r="CJ798" s="6" t="n">
        <f aca="false">SUMIF($AH798:$CH798,"PR",Base!$B$5:$BB$5)*7*$Z798</f>
        <v>0</v>
      </c>
      <c r="CK798" s="6"/>
      <c r="CL798" s="6"/>
    </row>
    <row r="799" customFormat="false" ht="13.8" hidden="false" customHeight="false" outlineLevel="0" collapsed="false">
      <c r="A799" s="7" t="s">
        <v>1890</v>
      </c>
      <c r="B799" s="7" t="s">
        <v>1891</v>
      </c>
      <c r="C799" s="7" t="s">
        <v>319</v>
      </c>
      <c r="D799" s="7" t="s">
        <v>2251</v>
      </c>
      <c r="E799" s="7" t="s">
        <v>2252</v>
      </c>
      <c r="F799" s="7" t="s">
        <v>17</v>
      </c>
      <c r="G799" s="7" t="s">
        <v>2134</v>
      </c>
      <c r="H799" s="7" t="s">
        <v>2135</v>
      </c>
      <c r="I799" s="7" t="s">
        <v>84</v>
      </c>
      <c r="J799" s="7" t="s">
        <v>85</v>
      </c>
      <c r="K799" s="8" t="n">
        <v>0</v>
      </c>
      <c r="L799" s="7"/>
      <c r="M799" s="8" t="n">
        <v>0</v>
      </c>
      <c r="N799" s="7" t="s">
        <v>2253</v>
      </c>
      <c r="O799" s="7" t="s">
        <v>1761</v>
      </c>
      <c r="P799" s="7" t="s">
        <v>124</v>
      </c>
      <c r="Q799" s="8" t="s">
        <v>1188</v>
      </c>
      <c r="R799" s="8" t="s">
        <v>1929</v>
      </c>
      <c r="S799" s="8" t="s">
        <v>1818</v>
      </c>
      <c r="T799" s="8" t="s">
        <v>91</v>
      </c>
      <c r="U799" s="7" t="s">
        <v>87</v>
      </c>
      <c r="V799" s="7" t="s">
        <v>92</v>
      </c>
      <c r="W799" s="7"/>
      <c r="X799" s="7"/>
      <c r="Y799" s="7" t="s">
        <v>102</v>
      </c>
      <c r="Z799" s="10" t="n">
        <v>0</v>
      </c>
      <c r="AA799" s="7"/>
      <c r="AB799" s="7"/>
      <c r="AC799" s="7"/>
      <c r="AD799" s="7"/>
      <c r="AE799" s="8"/>
      <c r="AF799" s="9" t="s">
        <v>2166</v>
      </c>
      <c r="AG799" s="9" t="s">
        <v>1054</v>
      </c>
      <c r="AH799" s="7" t="s">
        <v>98</v>
      </c>
      <c r="AI799" s="7" t="s">
        <v>98</v>
      </c>
      <c r="AJ799" s="7" t="s">
        <v>98</v>
      </c>
      <c r="AK799" s="7" t="s">
        <v>98</v>
      </c>
      <c r="AL799" s="7" t="s">
        <v>98</v>
      </c>
      <c r="AM799" s="7" t="s">
        <v>98</v>
      </c>
      <c r="AN799" s="7" t="s">
        <v>98</v>
      </c>
      <c r="AO799" s="7" t="s">
        <v>98</v>
      </c>
      <c r="AP799" s="7" t="s">
        <v>98</v>
      </c>
      <c r="AQ799" s="7" t="s">
        <v>98</v>
      </c>
      <c r="AR799" s="7" t="s">
        <v>98</v>
      </c>
      <c r="AS799" s="7" t="s">
        <v>98</v>
      </c>
      <c r="AT799" s="7" t="s">
        <v>98</v>
      </c>
      <c r="AU799" s="7" t="s">
        <v>98</v>
      </c>
      <c r="AV799" s="7" t="n">
        <v>35</v>
      </c>
      <c r="AW799" s="7" t="n">
        <v>35</v>
      </c>
      <c r="AX799" s="7" t="n">
        <v>35</v>
      </c>
      <c r="AY799" s="7" t="n">
        <v>35</v>
      </c>
      <c r="AZ799" s="7" t="s">
        <v>98</v>
      </c>
      <c r="BA799" s="7" t="s">
        <v>98</v>
      </c>
      <c r="BB799" s="7" t="s">
        <v>98</v>
      </c>
      <c r="BC799" s="7" t="s">
        <v>98</v>
      </c>
      <c r="BD799" s="7" t="s">
        <v>98</v>
      </c>
      <c r="BE799" s="7"/>
      <c r="BF799" s="7"/>
      <c r="BG799" s="7"/>
      <c r="BH799" s="7"/>
      <c r="BI799" s="7"/>
      <c r="BJ799" s="7"/>
      <c r="BK799" s="7"/>
      <c r="BL799" s="7"/>
      <c r="BM799" s="7" t="s">
        <v>97</v>
      </c>
      <c r="BN799" s="7" t="s">
        <v>97</v>
      </c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6" t="n">
        <f aca="false">SUMIF($AH799:$CH799,35,Base!$B$5:$BB$5)*7*$Z799</f>
        <v>0</v>
      </c>
      <c r="CJ799" s="6" t="n">
        <f aca="false">SUMIF($AH799:$CH799,"PR",Base!$B$5:$BB$5)*7*$Z799</f>
        <v>0</v>
      </c>
      <c r="CK799" s="6"/>
      <c r="CL799" s="6"/>
    </row>
    <row r="800" customFormat="false" ht="13.8" hidden="false" customHeight="false" outlineLevel="0" collapsed="false">
      <c r="A800" s="7" t="s">
        <v>1890</v>
      </c>
      <c r="B800" s="7" t="s">
        <v>1891</v>
      </c>
      <c r="C800" s="7" t="s">
        <v>1383</v>
      </c>
      <c r="D800" s="7" t="s">
        <v>2254</v>
      </c>
      <c r="E800" s="7" t="s">
        <v>2255</v>
      </c>
      <c r="F800" s="7" t="s">
        <v>17</v>
      </c>
      <c r="G800" s="7" t="s">
        <v>1965</v>
      </c>
      <c r="H800" s="7" t="s">
        <v>1966</v>
      </c>
      <c r="I800" s="7" t="s">
        <v>84</v>
      </c>
      <c r="J800" s="7" t="s">
        <v>85</v>
      </c>
      <c r="K800" s="8" t="n">
        <v>0</v>
      </c>
      <c r="L800" s="7"/>
      <c r="M800" s="8" t="n">
        <v>0</v>
      </c>
      <c r="N800" s="7"/>
      <c r="O800" s="7" t="s">
        <v>1461</v>
      </c>
      <c r="P800" s="7" t="s">
        <v>178</v>
      </c>
      <c r="Q800" s="8" t="s">
        <v>2256</v>
      </c>
      <c r="R800" s="8" t="s">
        <v>2256</v>
      </c>
      <c r="S800" s="8" t="s">
        <v>110</v>
      </c>
      <c r="T800" s="8" t="s">
        <v>108</v>
      </c>
      <c r="U800" s="7" t="s">
        <v>87</v>
      </c>
      <c r="V800" s="7" t="s">
        <v>92</v>
      </c>
      <c r="W800" s="7"/>
      <c r="X800" s="7"/>
      <c r="Y800" s="7" t="s">
        <v>116</v>
      </c>
      <c r="Z800" s="7" t="n">
        <v>2</v>
      </c>
      <c r="AA800" s="7"/>
      <c r="AB800" s="7"/>
      <c r="AC800" s="7"/>
      <c r="AD800" s="7"/>
      <c r="AE800" s="8"/>
      <c r="AF800" s="9" t="s">
        <v>852</v>
      </c>
      <c r="AG800" s="9" t="s">
        <v>1922</v>
      </c>
      <c r="AH800" s="7" t="s">
        <v>98</v>
      </c>
      <c r="AI800" s="7" t="s">
        <v>98</v>
      </c>
      <c r="AJ800" s="7" t="s">
        <v>98</v>
      </c>
      <c r="AK800" s="7" t="s">
        <v>98</v>
      </c>
      <c r="AL800" s="7" t="s">
        <v>98</v>
      </c>
      <c r="AM800" s="7" t="s">
        <v>98</v>
      </c>
      <c r="AN800" s="7" t="s">
        <v>98</v>
      </c>
      <c r="AO800" s="7" t="s">
        <v>98</v>
      </c>
      <c r="AP800" s="7" t="s">
        <v>98</v>
      </c>
      <c r="AQ800" s="7" t="s">
        <v>98</v>
      </c>
      <c r="AR800" s="7" t="s">
        <v>98</v>
      </c>
      <c r="AS800" s="7" t="s">
        <v>98</v>
      </c>
      <c r="AT800" s="7" t="s">
        <v>98</v>
      </c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 t="s">
        <v>97</v>
      </c>
      <c r="BN800" s="7" t="s">
        <v>97</v>
      </c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6" t="n">
        <f aca="false">SUMIF($AH800:$CH800,35,Base!$B$5:$BB$5)*7*$Z800</f>
        <v>0</v>
      </c>
      <c r="CJ800" s="6" t="n">
        <f aca="false">SUMIF($AH800:$CH800,"PR",Base!$B$5:$BB$5)*7*$Z800</f>
        <v>896</v>
      </c>
      <c r="CK800" s="6"/>
      <c r="CL800" s="6"/>
    </row>
    <row r="801" customFormat="false" ht="13.8" hidden="false" customHeight="false" outlineLevel="0" collapsed="false">
      <c r="A801" s="7" t="s">
        <v>1890</v>
      </c>
      <c r="B801" s="7" t="s">
        <v>1891</v>
      </c>
      <c r="C801" s="7" t="s">
        <v>2257</v>
      </c>
      <c r="D801" s="7" t="s">
        <v>2258</v>
      </c>
      <c r="E801" s="7" t="s">
        <v>889</v>
      </c>
      <c r="F801" s="7" t="s">
        <v>17</v>
      </c>
      <c r="G801" s="7" t="s">
        <v>2259</v>
      </c>
      <c r="H801" s="7" t="s">
        <v>2260</v>
      </c>
      <c r="I801" s="7" t="s">
        <v>84</v>
      </c>
      <c r="J801" s="7" t="s">
        <v>85</v>
      </c>
      <c r="K801" s="8" t="n">
        <v>0</v>
      </c>
      <c r="L801" s="7"/>
      <c r="M801" s="8" t="n">
        <v>0</v>
      </c>
      <c r="N801" s="7" t="s">
        <v>2261</v>
      </c>
      <c r="O801" s="7" t="s">
        <v>2262</v>
      </c>
      <c r="P801" s="7" t="s">
        <v>124</v>
      </c>
      <c r="Q801" s="8" t="s">
        <v>1146</v>
      </c>
      <c r="R801" s="8" t="s">
        <v>2263</v>
      </c>
      <c r="S801" s="8" t="s">
        <v>336</v>
      </c>
      <c r="T801" s="8" t="s">
        <v>100</v>
      </c>
      <c r="U801" s="7" t="s">
        <v>87</v>
      </c>
      <c r="V801" s="7" t="s">
        <v>92</v>
      </c>
      <c r="W801" s="7"/>
      <c r="X801" s="7"/>
      <c r="Y801" s="7" t="s">
        <v>99</v>
      </c>
      <c r="Z801" s="7" t="n">
        <v>5</v>
      </c>
      <c r="AA801" s="7"/>
      <c r="AB801" s="7"/>
      <c r="AC801" s="7"/>
      <c r="AD801" s="7"/>
      <c r="AE801" s="8"/>
      <c r="AF801" s="9" t="s">
        <v>2201</v>
      </c>
      <c r="AG801" s="9" t="s">
        <v>363</v>
      </c>
      <c r="AH801" s="7"/>
      <c r="AI801" s="7"/>
      <c r="AJ801" s="7"/>
      <c r="AK801" s="7"/>
      <c r="AL801" s="7"/>
      <c r="AM801" s="7"/>
      <c r="AN801" s="7"/>
      <c r="AO801" s="7" t="s">
        <v>98</v>
      </c>
      <c r="AP801" s="7" t="s">
        <v>98</v>
      </c>
      <c r="AQ801" s="7" t="s">
        <v>98</v>
      </c>
      <c r="AR801" s="7" t="s">
        <v>98</v>
      </c>
      <c r="AS801" s="7" t="s">
        <v>98</v>
      </c>
      <c r="AT801" s="7" t="s">
        <v>98</v>
      </c>
      <c r="AU801" s="7" t="s">
        <v>98</v>
      </c>
      <c r="AV801" s="7" t="s">
        <v>98</v>
      </c>
      <c r="AW801" s="7" t="s">
        <v>98</v>
      </c>
      <c r="AX801" s="7" t="s">
        <v>98</v>
      </c>
      <c r="AY801" s="7" t="s">
        <v>98</v>
      </c>
      <c r="AZ801" s="7" t="s">
        <v>98</v>
      </c>
      <c r="BA801" s="7" t="s">
        <v>98</v>
      </c>
      <c r="BB801" s="7" t="s">
        <v>98</v>
      </c>
      <c r="BC801" s="7" t="s">
        <v>98</v>
      </c>
      <c r="BD801" s="7" t="s">
        <v>98</v>
      </c>
      <c r="BE801" s="7" t="s">
        <v>98</v>
      </c>
      <c r="BF801" s="7" t="s">
        <v>98</v>
      </c>
      <c r="BG801" s="7" t="s">
        <v>98</v>
      </c>
      <c r="BH801" s="7" t="s">
        <v>98</v>
      </c>
      <c r="BI801" s="7" t="s">
        <v>98</v>
      </c>
      <c r="BJ801" s="7" t="n">
        <v>35</v>
      </c>
      <c r="BK801" s="7" t="n">
        <v>35</v>
      </c>
      <c r="BL801" s="7" t="n">
        <v>35</v>
      </c>
      <c r="BM801" s="7" t="s">
        <v>97</v>
      </c>
      <c r="BN801" s="7" t="s">
        <v>97</v>
      </c>
      <c r="BO801" s="7" t="s">
        <v>98</v>
      </c>
      <c r="BP801" s="7" t="s">
        <v>98</v>
      </c>
      <c r="BQ801" s="7" t="s">
        <v>98</v>
      </c>
      <c r="BR801" s="7" t="s">
        <v>98</v>
      </c>
      <c r="BS801" s="7" t="s">
        <v>98</v>
      </c>
      <c r="BT801" s="7" t="s">
        <v>98</v>
      </c>
      <c r="BU801" s="7" t="s">
        <v>98</v>
      </c>
      <c r="BV801" s="7" t="s">
        <v>98</v>
      </c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6" t="n">
        <f aca="false">SUMIF($AH801:$CH801,35,Base!$B$5:$BB$5)*7*$Z801</f>
        <v>525</v>
      </c>
      <c r="CJ801" s="6" t="n">
        <f aca="false">SUMIF($AH801:$CH801,"PR",Base!$B$5:$BB$5)*7*$Z801</f>
        <v>4900</v>
      </c>
      <c r="CK801" s="6"/>
      <c r="CL801" s="6"/>
    </row>
    <row r="802" customFormat="false" ht="13.8" hidden="false" customHeight="false" outlineLevel="0" collapsed="false">
      <c r="A802" s="7" t="s">
        <v>1890</v>
      </c>
      <c r="B802" s="7" t="s">
        <v>1891</v>
      </c>
      <c r="C802" s="7" t="s">
        <v>1984</v>
      </c>
      <c r="D802" s="7" t="s">
        <v>2264</v>
      </c>
      <c r="E802" s="7" t="s">
        <v>2265</v>
      </c>
      <c r="F802" s="7" t="s">
        <v>17</v>
      </c>
      <c r="G802" s="7" t="s">
        <v>1987</v>
      </c>
      <c r="H802" s="7" t="s">
        <v>2266</v>
      </c>
      <c r="I802" s="7" t="s">
        <v>84</v>
      </c>
      <c r="J802" s="7" t="s">
        <v>85</v>
      </c>
      <c r="K802" s="8" t="n">
        <v>0</v>
      </c>
      <c r="L802" s="7"/>
      <c r="M802" s="8" t="n">
        <v>0</v>
      </c>
      <c r="N802" s="7"/>
      <c r="O802" s="7" t="s">
        <v>1989</v>
      </c>
      <c r="P802" s="7" t="s">
        <v>94</v>
      </c>
      <c r="Q802" s="8" t="s">
        <v>2267</v>
      </c>
      <c r="R802" s="8" t="s">
        <v>2268</v>
      </c>
      <c r="S802" s="8" t="s">
        <v>336</v>
      </c>
      <c r="T802" s="8" t="s">
        <v>242</v>
      </c>
      <c r="U802" s="7" t="s">
        <v>87</v>
      </c>
      <c r="V802" s="7" t="s">
        <v>159</v>
      </c>
      <c r="W802" s="7"/>
      <c r="X802" s="7"/>
      <c r="Y802" s="7" t="s">
        <v>99</v>
      </c>
      <c r="Z802" s="10" t="n">
        <v>9</v>
      </c>
      <c r="AA802" s="7"/>
      <c r="AB802" s="7"/>
      <c r="AC802" s="7"/>
      <c r="AD802" s="7"/>
      <c r="AE802" s="8"/>
      <c r="AF802" s="9" t="s">
        <v>707</v>
      </c>
      <c r="AG802" s="9" t="s">
        <v>1224</v>
      </c>
      <c r="AH802" s="7"/>
      <c r="AI802" s="7"/>
      <c r="AJ802" s="7"/>
      <c r="AK802" s="7"/>
      <c r="AL802" s="7"/>
      <c r="AM802" s="7" t="s">
        <v>98</v>
      </c>
      <c r="AN802" s="7" t="s">
        <v>98</v>
      </c>
      <c r="AO802" s="7" t="s">
        <v>98</v>
      </c>
      <c r="AP802" s="7" t="s">
        <v>98</v>
      </c>
      <c r="AQ802" s="7" t="s">
        <v>98</v>
      </c>
      <c r="AR802" s="7" t="s">
        <v>98</v>
      </c>
      <c r="AS802" s="7" t="s">
        <v>98</v>
      </c>
      <c r="AT802" s="7" t="s">
        <v>98</v>
      </c>
      <c r="AU802" s="7" t="s">
        <v>98</v>
      </c>
      <c r="AV802" s="7" t="s">
        <v>98</v>
      </c>
      <c r="AW802" s="7" t="s">
        <v>98</v>
      </c>
      <c r="AX802" s="7" t="n">
        <v>35</v>
      </c>
      <c r="AY802" s="7" t="n">
        <v>35</v>
      </c>
      <c r="AZ802" s="7" t="n">
        <v>35</v>
      </c>
      <c r="BA802" s="7" t="n">
        <v>35</v>
      </c>
      <c r="BB802" s="7" t="s">
        <v>98</v>
      </c>
      <c r="BC802" s="7" t="s">
        <v>98</v>
      </c>
      <c r="BD802" s="7" t="s">
        <v>98</v>
      </c>
      <c r="BE802" s="7" t="s">
        <v>98</v>
      </c>
      <c r="BF802" s="7" t="s">
        <v>98</v>
      </c>
      <c r="BG802" s="7" t="s">
        <v>98</v>
      </c>
      <c r="BH802" s="7"/>
      <c r="BI802" s="7"/>
      <c r="BJ802" s="7"/>
      <c r="BK802" s="7"/>
      <c r="BL802" s="7"/>
      <c r="BM802" s="7" t="s">
        <v>97</v>
      </c>
      <c r="BN802" s="7" t="s">
        <v>97</v>
      </c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6" t="n">
        <f aca="false">SUMIF($AH802:$CH802,35,Base!$B$5:$BB$5)*7*$Z802</f>
        <v>1071</v>
      </c>
      <c r="CJ802" s="6" t="n">
        <f aca="false">SUMIF($AH802:$CH802,"PR",Base!$B$5:$BB$5)*7*$Z802</f>
        <v>5229</v>
      </c>
      <c r="CK802" s="6"/>
      <c r="CL802" s="6"/>
    </row>
    <row r="803" customFormat="false" ht="13.8" hidden="false" customHeight="false" outlineLevel="0" collapsed="false">
      <c r="A803" s="7" t="s">
        <v>1890</v>
      </c>
      <c r="B803" s="7" t="s">
        <v>1891</v>
      </c>
      <c r="C803" s="7" t="s">
        <v>1984</v>
      </c>
      <c r="D803" s="7" t="s">
        <v>2269</v>
      </c>
      <c r="E803" s="7" t="s">
        <v>2270</v>
      </c>
      <c r="F803" s="7" t="s">
        <v>17</v>
      </c>
      <c r="G803" s="7" t="s">
        <v>1987</v>
      </c>
      <c r="H803" s="7" t="s">
        <v>2271</v>
      </c>
      <c r="I803" s="7" t="s">
        <v>84</v>
      </c>
      <c r="J803" s="7" t="s">
        <v>85</v>
      </c>
      <c r="K803" s="8" t="n">
        <v>0</v>
      </c>
      <c r="L803" s="7"/>
      <c r="M803" s="8" t="n">
        <v>0</v>
      </c>
      <c r="N803" s="7"/>
      <c r="O803" s="7" t="s">
        <v>1989</v>
      </c>
      <c r="P803" s="7" t="s">
        <v>94</v>
      </c>
      <c r="Q803" s="8" t="s">
        <v>2267</v>
      </c>
      <c r="R803" s="8" t="s">
        <v>2268</v>
      </c>
      <c r="S803" s="8" t="s">
        <v>336</v>
      </c>
      <c r="T803" s="8" t="s">
        <v>242</v>
      </c>
      <c r="U803" s="7" t="s">
        <v>87</v>
      </c>
      <c r="V803" s="7" t="s">
        <v>159</v>
      </c>
      <c r="W803" s="7"/>
      <c r="X803" s="7"/>
      <c r="Y803" s="7" t="s">
        <v>99</v>
      </c>
      <c r="Z803" s="10" t="n">
        <v>9</v>
      </c>
      <c r="AA803" s="7"/>
      <c r="AB803" s="7"/>
      <c r="AC803" s="7"/>
      <c r="AD803" s="7"/>
      <c r="AE803" s="8"/>
      <c r="AF803" s="9" t="s">
        <v>2195</v>
      </c>
      <c r="AG803" s="9" t="s">
        <v>221</v>
      </c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 t="s">
        <v>98</v>
      </c>
      <c r="AV803" s="7" t="s">
        <v>98</v>
      </c>
      <c r="AW803" s="7" t="s">
        <v>98</v>
      </c>
      <c r="AX803" s="7" t="s">
        <v>98</v>
      </c>
      <c r="AY803" s="7" t="s">
        <v>98</v>
      </c>
      <c r="AZ803" s="7" t="s">
        <v>98</v>
      </c>
      <c r="BA803" s="7" t="s">
        <v>98</v>
      </c>
      <c r="BB803" s="7" t="s">
        <v>98</v>
      </c>
      <c r="BC803" s="7" t="s">
        <v>98</v>
      </c>
      <c r="BD803" s="7" t="s">
        <v>98</v>
      </c>
      <c r="BE803" s="7" t="s">
        <v>98</v>
      </c>
      <c r="BF803" s="7" t="s">
        <v>98</v>
      </c>
      <c r="BG803" s="7" t="n">
        <v>35</v>
      </c>
      <c r="BH803" s="7" t="n">
        <v>35</v>
      </c>
      <c r="BI803" s="7" t="n">
        <v>35</v>
      </c>
      <c r="BJ803" s="7" t="s">
        <v>98</v>
      </c>
      <c r="BK803" s="7" t="s">
        <v>98</v>
      </c>
      <c r="BL803" s="7" t="s">
        <v>98</v>
      </c>
      <c r="BM803" s="7" t="s">
        <v>97</v>
      </c>
      <c r="BN803" s="7" t="s">
        <v>97</v>
      </c>
      <c r="BO803" s="7" t="s">
        <v>98</v>
      </c>
      <c r="BP803" s="7" t="s">
        <v>98</v>
      </c>
      <c r="BQ803" s="7" t="s">
        <v>98</v>
      </c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6" t="n">
        <f aca="false">SUMIF($AH803:$CH803,35,Base!$B$5:$BB$5)*7*$Z803</f>
        <v>945</v>
      </c>
      <c r="CJ803" s="6" t="n">
        <f aca="false">SUMIF($AH803:$CH803,"PR",Base!$B$5:$BB$5)*7*$Z803</f>
        <v>5355</v>
      </c>
      <c r="CK803" s="6"/>
      <c r="CL803" s="6"/>
    </row>
    <row r="804" customFormat="false" ht="13.8" hidden="false" customHeight="false" outlineLevel="0" collapsed="false">
      <c r="A804" s="7" t="s">
        <v>1890</v>
      </c>
      <c r="B804" s="7" t="s">
        <v>1891</v>
      </c>
      <c r="C804" s="7" t="s">
        <v>1984</v>
      </c>
      <c r="D804" s="7" t="s">
        <v>2272</v>
      </c>
      <c r="E804" s="7" t="s">
        <v>2273</v>
      </c>
      <c r="F804" s="7" t="s">
        <v>17</v>
      </c>
      <c r="G804" s="7" t="s">
        <v>1987</v>
      </c>
      <c r="H804" s="7" t="s">
        <v>2274</v>
      </c>
      <c r="I804" s="7" t="s">
        <v>84</v>
      </c>
      <c r="J804" s="7" t="s">
        <v>85</v>
      </c>
      <c r="K804" s="8" t="n">
        <v>0</v>
      </c>
      <c r="L804" s="7"/>
      <c r="M804" s="8" t="n">
        <v>0</v>
      </c>
      <c r="N804" s="7"/>
      <c r="O804" s="7" t="s">
        <v>1989</v>
      </c>
      <c r="P804" s="7" t="s">
        <v>94</v>
      </c>
      <c r="Q804" s="8" t="s">
        <v>2275</v>
      </c>
      <c r="R804" s="8" t="s">
        <v>2276</v>
      </c>
      <c r="S804" s="8" t="s">
        <v>336</v>
      </c>
      <c r="T804" s="8" t="s">
        <v>896</v>
      </c>
      <c r="U804" s="7" t="s">
        <v>87</v>
      </c>
      <c r="V804" s="7" t="s">
        <v>159</v>
      </c>
      <c r="W804" s="7"/>
      <c r="X804" s="7"/>
      <c r="Y804" s="7" t="s">
        <v>99</v>
      </c>
      <c r="Z804" s="10" t="n">
        <v>0</v>
      </c>
      <c r="AA804" s="7"/>
      <c r="AB804" s="7"/>
      <c r="AC804" s="7"/>
      <c r="AD804" s="7"/>
      <c r="AE804" s="8"/>
      <c r="AF804" s="9" t="s">
        <v>525</v>
      </c>
      <c r="AG804" s="9" t="s">
        <v>510</v>
      </c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 t="s">
        <v>98</v>
      </c>
      <c r="BB804" s="7" t="s">
        <v>98</v>
      </c>
      <c r="BC804" s="7" t="s">
        <v>98</v>
      </c>
      <c r="BD804" s="7" t="s">
        <v>98</v>
      </c>
      <c r="BE804" s="7" t="s">
        <v>98</v>
      </c>
      <c r="BF804" s="7" t="s">
        <v>98</v>
      </c>
      <c r="BG804" s="7" t="s">
        <v>98</v>
      </c>
      <c r="BH804" s="7" t="s">
        <v>98</v>
      </c>
      <c r="BI804" s="7" t="s">
        <v>98</v>
      </c>
      <c r="BJ804" s="7" t="s">
        <v>98</v>
      </c>
      <c r="BK804" s="7" t="s">
        <v>98</v>
      </c>
      <c r="BL804" s="7" t="s">
        <v>98</v>
      </c>
      <c r="BM804" s="7" t="s">
        <v>97</v>
      </c>
      <c r="BN804" s="7" t="s">
        <v>97</v>
      </c>
      <c r="BO804" s="7" t="s">
        <v>98</v>
      </c>
      <c r="BP804" s="7" t="s">
        <v>98</v>
      </c>
      <c r="BQ804" s="7" t="n">
        <v>35</v>
      </c>
      <c r="BR804" s="7" t="n">
        <v>35</v>
      </c>
      <c r="BS804" s="7" t="n">
        <v>35</v>
      </c>
      <c r="BT804" s="7" t="s">
        <v>98</v>
      </c>
      <c r="BU804" s="7" t="s">
        <v>98</v>
      </c>
      <c r="BV804" s="7" t="s">
        <v>98</v>
      </c>
      <c r="BW804" s="7" t="s">
        <v>98</v>
      </c>
      <c r="BX804" s="7" t="s">
        <v>98</v>
      </c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6" t="n">
        <f aca="false">SUMIF($AH804:$CH804,35,Base!$B$5:$BB$5)*7*$Z804</f>
        <v>0</v>
      </c>
      <c r="CJ804" s="6" t="n">
        <f aca="false">SUMIF($AH804:$CH804,"PR",Base!$B$5:$BB$5)*7*$Z804</f>
        <v>0</v>
      </c>
      <c r="CK804" s="6"/>
      <c r="CL804" s="6"/>
    </row>
    <row r="805" customFormat="false" ht="13.8" hidden="false" customHeight="false" outlineLevel="0" collapsed="false">
      <c r="A805" s="7" t="s">
        <v>1890</v>
      </c>
      <c r="B805" s="7" t="s">
        <v>1891</v>
      </c>
      <c r="C805" s="7" t="s">
        <v>1984</v>
      </c>
      <c r="D805" s="7" t="s">
        <v>2277</v>
      </c>
      <c r="E805" s="7" t="s">
        <v>2278</v>
      </c>
      <c r="F805" s="7" t="s">
        <v>17</v>
      </c>
      <c r="G805" s="7" t="s">
        <v>1987</v>
      </c>
      <c r="H805" s="7" t="s">
        <v>1988</v>
      </c>
      <c r="I805" s="7" t="s">
        <v>84</v>
      </c>
      <c r="J805" s="7" t="s">
        <v>85</v>
      </c>
      <c r="K805" s="8" t="n">
        <v>0</v>
      </c>
      <c r="L805" s="7"/>
      <c r="M805" s="8" t="n">
        <v>0</v>
      </c>
      <c r="N805" s="7"/>
      <c r="O805" s="7" t="s">
        <v>1989</v>
      </c>
      <c r="P805" s="7" t="s">
        <v>94</v>
      </c>
      <c r="Q805" s="8" t="s">
        <v>2279</v>
      </c>
      <c r="R805" s="8" t="s">
        <v>2280</v>
      </c>
      <c r="S805" s="8" t="s">
        <v>336</v>
      </c>
      <c r="T805" s="8" t="s">
        <v>242</v>
      </c>
      <c r="U805" s="7" t="s">
        <v>87</v>
      </c>
      <c r="V805" s="7" t="s">
        <v>159</v>
      </c>
      <c r="W805" s="7"/>
      <c r="X805" s="7"/>
      <c r="Y805" s="7" t="s">
        <v>99</v>
      </c>
      <c r="Z805" s="7" t="n">
        <v>12</v>
      </c>
      <c r="AA805" s="7"/>
      <c r="AB805" s="7"/>
      <c r="AC805" s="7"/>
      <c r="AD805" s="7"/>
      <c r="AE805" s="8"/>
      <c r="AF805" s="9" t="s">
        <v>275</v>
      </c>
      <c r="AG805" s="9" t="s">
        <v>2281</v>
      </c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 t="s">
        <v>97</v>
      </c>
      <c r="BN805" s="7" t="s">
        <v>97</v>
      </c>
      <c r="BO805" s="7"/>
      <c r="BP805" s="7"/>
      <c r="BQ805" s="7"/>
      <c r="BR805" s="7" t="s">
        <v>98</v>
      </c>
      <c r="BS805" s="7" t="s">
        <v>98</v>
      </c>
      <c r="BT805" s="7" t="s">
        <v>98</v>
      </c>
      <c r="BU805" s="7" t="s">
        <v>98</v>
      </c>
      <c r="BV805" s="7" t="s">
        <v>98</v>
      </c>
      <c r="BW805" s="7" t="s">
        <v>98</v>
      </c>
      <c r="BX805" s="7" t="s">
        <v>98</v>
      </c>
      <c r="BY805" s="7" t="s">
        <v>98</v>
      </c>
      <c r="BZ805" s="7" t="s">
        <v>98</v>
      </c>
      <c r="CA805" s="7" t="s">
        <v>98</v>
      </c>
      <c r="CB805" s="7" t="s">
        <v>98</v>
      </c>
      <c r="CC805" s="7" t="n">
        <v>35</v>
      </c>
      <c r="CD805" s="7" t="n">
        <v>35</v>
      </c>
      <c r="CE805" s="7" t="n">
        <v>35</v>
      </c>
      <c r="CF805" s="7" t="s">
        <v>98</v>
      </c>
      <c r="CG805" s="7" t="s">
        <v>98</v>
      </c>
      <c r="CH805" s="7" t="s">
        <v>98</v>
      </c>
      <c r="CI805" s="6" t="n">
        <f aca="false">SUMIF($AH805:$CH805,35,Base!$B$5:$BB$5)*7*$Z805</f>
        <v>1260</v>
      </c>
      <c r="CJ805" s="6" t="n">
        <f aca="false">SUMIF($AH805:$CH805,"PR",Base!$B$5:$BB$5)*7*$Z805</f>
        <v>5544</v>
      </c>
      <c r="CK805" s="6"/>
      <c r="CL805" s="6"/>
    </row>
    <row r="806" customFormat="false" ht="13.8" hidden="false" customHeight="false" outlineLevel="0" collapsed="false">
      <c r="A806" s="7" t="s">
        <v>1890</v>
      </c>
      <c r="B806" s="7" t="s">
        <v>1891</v>
      </c>
      <c r="C806" s="7" t="s">
        <v>741</v>
      </c>
      <c r="D806" s="7" t="s">
        <v>2282</v>
      </c>
      <c r="E806" s="7" t="s">
        <v>2283</v>
      </c>
      <c r="F806" s="7" t="s">
        <v>17</v>
      </c>
      <c r="G806" s="7" t="s">
        <v>2234</v>
      </c>
      <c r="H806" s="7" t="s">
        <v>2235</v>
      </c>
      <c r="I806" s="7" t="s">
        <v>84</v>
      </c>
      <c r="J806" s="7" t="s">
        <v>85</v>
      </c>
      <c r="K806" s="8" t="n">
        <v>0</v>
      </c>
      <c r="L806" s="7"/>
      <c r="M806" s="8" t="n">
        <v>0</v>
      </c>
      <c r="N806" s="7"/>
      <c r="O806" s="7" t="s">
        <v>2237</v>
      </c>
      <c r="P806" s="7" t="s">
        <v>178</v>
      </c>
      <c r="Q806" s="8" t="s">
        <v>438</v>
      </c>
      <c r="R806" s="8" t="s">
        <v>438</v>
      </c>
      <c r="S806" s="8" t="s">
        <v>110</v>
      </c>
      <c r="T806" s="8" t="s">
        <v>87</v>
      </c>
      <c r="U806" s="7" t="s">
        <v>87</v>
      </c>
      <c r="V806" s="7" t="s">
        <v>92</v>
      </c>
      <c r="W806" s="7"/>
      <c r="X806" s="7"/>
      <c r="Y806" s="7" t="s">
        <v>112</v>
      </c>
      <c r="Z806" s="7" t="n">
        <v>1</v>
      </c>
      <c r="AA806" s="7"/>
      <c r="AB806" s="7"/>
      <c r="AC806" s="7"/>
      <c r="AD806" s="7"/>
      <c r="AE806" s="8"/>
      <c r="AF806" s="9" t="s">
        <v>464</v>
      </c>
      <c r="AG806" s="9" t="s">
        <v>458</v>
      </c>
      <c r="AH806" s="7"/>
      <c r="AI806" s="7"/>
      <c r="AJ806" s="7"/>
      <c r="AK806" s="7"/>
      <c r="AL806" s="7"/>
      <c r="AM806" s="7"/>
      <c r="AN806" s="7" t="s">
        <v>98</v>
      </c>
      <c r="AO806" s="7" t="s">
        <v>98</v>
      </c>
      <c r="AP806" s="7"/>
      <c r="AQ806" s="7"/>
      <c r="AR806" s="7" t="s">
        <v>98</v>
      </c>
      <c r="AS806" s="7" t="s">
        <v>98</v>
      </c>
      <c r="AT806" s="7" t="s">
        <v>98</v>
      </c>
      <c r="AU806" s="7"/>
      <c r="AV806" s="7"/>
      <c r="AW806" s="7" t="s">
        <v>98</v>
      </c>
      <c r="AX806" s="7" t="s">
        <v>98</v>
      </c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 t="s">
        <v>97</v>
      </c>
      <c r="BN806" s="7" t="s">
        <v>97</v>
      </c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6" t="n">
        <f aca="false">SUMIF($AH806:$CH806,35,Base!$B$5:$BB$5)*7*$Z806</f>
        <v>0</v>
      </c>
      <c r="CJ806" s="6" t="n">
        <f aca="false">SUMIF($AH806:$CH806,"PR",Base!$B$5:$BB$5)*7*$Z806</f>
        <v>238</v>
      </c>
      <c r="CK806" s="6"/>
      <c r="CL806" s="6"/>
    </row>
    <row r="807" customFormat="false" ht="13.8" hidden="false" customHeight="false" outlineLevel="0" collapsed="false">
      <c r="A807" s="7" t="s">
        <v>1890</v>
      </c>
      <c r="B807" s="7" t="s">
        <v>1891</v>
      </c>
      <c r="C807" s="7" t="s">
        <v>319</v>
      </c>
      <c r="D807" s="7" t="s">
        <v>2284</v>
      </c>
      <c r="E807" s="7" t="s">
        <v>864</v>
      </c>
      <c r="F807" s="7" t="s">
        <v>17</v>
      </c>
      <c r="G807" s="7" t="s">
        <v>2134</v>
      </c>
      <c r="H807" s="7" t="s">
        <v>2135</v>
      </c>
      <c r="I807" s="7" t="s">
        <v>84</v>
      </c>
      <c r="J807" s="7" t="s">
        <v>85</v>
      </c>
      <c r="K807" s="8" t="n">
        <v>0</v>
      </c>
      <c r="L807" s="7"/>
      <c r="M807" s="8" t="n">
        <v>0</v>
      </c>
      <c r="N807" s="7"/>
      <c r="O807" s="7" t="s">
        <v>1761</v>
      </c>
      <c r="P807" s="7" t="s">
        <v>124</v>
      </c>
      <c r="Q807" s="8" t="s">
        <v>2285</v>
      </c>
      <c r="R807" s="8" t="s">
        <v>2285</v>
      </c>
      <c r="S807" s="8" t="s">
        <v>110</v>
      </c>
      <c r="T807" s="8" t="s">
        <v>87</v>
      </c>
      <c r="U807" s="7" t="s">
        <v>87</v>
      </c>
      <c r="V807" s="7" t="s">
        <v>159</v>
      </c>
      <c r="W807" s="7"/>
      <c r="X807" s="7"/>
      <c r="Y807" s="7" t="s">
        <v>116</v>
      </c>
      <c r="Z807" s="7" t="n">
        <v>1</v>
      </c>
      <c r="AA807" s="7"/>
      <c r="AB807" s="7"/>
      <c r="AC807" s="7"/>
      <c r="AD807" s="7"/>
      <c r="AE807" s="8"/>
      <c r="AF807" s="9" t="s">
        <v>754</v>
      </c>
      <c r="AG807" s="9" t="s">
        <v>403</v>
      </c>
      <c r="AH807" s="7"/>
      <c r="AI807" s="7"/>
      <c r="AJ807" s="7"/>
      <c r="AK807" s="7" t="s">
        <v>98</v>
      </c>
      <c r="AL807" s="7" t="s">
        <v>98</v>
      </c>
      <c r="AM807" s="7" t="s">
        <v>98</v>
      </c>
      <c r="AN807" s="7" t="s">
        <v>98</v>
      </c>
      <c r="AO807" s="7" t="s">
        <v>98</v>
      </c>
      <c r="AP807" s="7" t="s">
        <v>98</v>
      </c>
      <c r="AQ807" s="7" t="s">
        <v>98</v>
      </c>
      <c r="AR807" s="7" t="s">
        <v>98</v>
      </c>
      <c r="AS807" s="7" t="s">
        <v>98</v>
      </c>
      <c r="AT807" s="7" t="s">
        <v>98</v>
      </c>
      <c r="AU807" s="7" t="s">
        <v>98</v>
      </c>
      <c r="AV807" s="7" t="s">
        <v>98</v>
      </c>
      <c r="AW807" s="7" t="s">
        <v>98</v>
      </c>
      <c r="AX807" s="7" t="s">
        <v>98</v>
      </c>
      <c r="AY807" s="7" t="s">
        <v>98</v>
      </c>
      <c r="AZ807" s="7" t="s">
        <v>98</v>
      </c>
      <c r="BA807" s="7" t="s">
        <v>98</v>
      </c>
      <c r="BB807" s="7" t="s">
        <v>98</v>
      </c>
      <c r="BC807" s="7" t="s">
        <v>98</v>
      </c>
      <c r="BD807" s="7" t="s">
        <v>98</v>
      </c>
      <c r="BE807" s="7" t="s">
        <v>98</v>
      </c>
      <c r="BF807" s="7" t="s">
        <v>98</v>
      </c>
      <c r="BG807" s="7" t="s">
        <v>98</v>
      </c>
      <c r="BH807" s="7" t="s">
        <v>98</v>
      </c>
      <c r="BI807" s="7" t="s">
        <v>98</v>
      </c>
      <c r="BJ807" s="7"/>
      <c r="BK807" s="7"/>
      <c r="BL807" s="7"/>
      <c r="BM807" s="7" t="s">
        <v>97</v>
      </c>
      <c r="BN807" s="7" t="s">
        <v>97</v>
      </c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6" t="n">
        <f aca="false">SUMIF($AH807:$CH807,35,Base!$B$5:$BB$5)*7*$Z807</f>
        <v>0</v>
      </c>
      <c r="CJ807" s="6" t="n">
        <f aca="false">SUMIF($AH807:$CH807,"PR",Base!$B$5:$BB$5)*7*$Z807</f>
        <v>840</v>
      </c>
      <c r="CK807" s="6"/>
      <c r="CL807" s="6"/>
    </row>
    <row r="808" customFormat="false" ht="13.8" hidden="false" customHeight="false" outlineLevel="0" collapsed="false">
      <c r="A808" s="7" t="s">
        <v>1890</v>
      </c>
      <c r="B808" s="7" t="s">
        <v>1891</v>
      </c>
      <c r="C808" s="7" t="s">
        <v>79</v>
      </c>
      <c r="D808" s="7" t="s">
        <v>2286</v>
      </c>
      <c r="E808" s="7" t="s">
        <v>2287</v>
      </c>
      <c r="F808" s="7" t="s">
        <v>17</v>
      </c>
      <c r="G808" s="7" t="s">
        <v>2288</v>
      </c>
      <c r="H808" s="7" t="s">
        <v>2289</v>
      </c>
      <c r="I808" s="7" t="s">
        <v>84</v>
      </c>
      <c r="J808" s="7" t="s">
        <v>85</v>
      </c>
      <c r="K808" s="8" t="n">
        <v>0</v>
      </c>
      <c r="L808" s="7"/>
      <c r="M808" s="8" t="n">
        <v>0</v>
      </c>
      <c r="N808" s="7"/>
      <c r="O808" s="7" t="s">
        <v>2290</v>
      </c>
      <c r="P808" s="7" t="s">
        <v>94</v>
      </c>
      <c r="Q808" s="8" t="s">
        <v>186</v>
      </c>
      <c r="R808" s="8" t="s">
        <v>1616</v>
      </c>
      <c r="S808" s="8" t="s">
        <v>2291</v>
      </c>
      <c r="T808" s="8" t="s">
        <v>108</v>
      </c>
      <c r="U808" s="7" t="s">
        <v>87</v>
      </c>
      <c r="V808" s="7" t="s">
        <v>92</v>
      </c>
      <c r="W808" s="7"/>
      <c r="X808" s="7"/>
      <c r="Y808" s="7" t="s">
        <v>99</v>
      </c>
      <c r="Z808" s="10" t="n">
        <v>0</v>
      </c>
      <c r="AA808" s="7"/>
      <c r="AB808" s="7"/>
      <c r="AC808" s="7"/>
      <c r="AD808" s="7"/>
      <c r="AE808" s="8"/>
      <c r="AF808" s="9" t="s">
        <v>1425</v>
      </c>
      <c r="AG808" s="9" t="s">
        <v>2004</v>
      </c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 t="s">
        <v>98</v>
      </c>
      <c r="AX808" s="7" t="s">
        <v>98</v>
      </c>
      <c r="AY808" s="7" t="s">
        <v>98</v>
      </c>
      <c r="AZ808" s="7" t="s">
        <v>98</v>
      </c>
      <c r="BA808" s="7" t="s">
        <v>98</v>
      </c>
      <c r="BB808" s="7" t="n">
        <v>35</v>
      </c>
      <c r="BC808" s="7" t="n">
        <v>35</v>
      </c>
      <c r="BD808" s="7" t="n">
        <v>35</v>
      </c>
      <c r="BE808" s="7" t="s">
        <v>98</v>
      </c>
      <c r="BF808" s="7" t="s">
        <v>98</v>
      </c>
      <c r="BG808" s="7" t="s">
        <v>98</v>
      </c>
      <c r="BH808" s="7" t="n">
        <v>35</v>
      </c>
      <c r="BI808" s="7" t="n">
        <v>35</v>
      </c>
      <c r="BJ808" s="7" t="n">
        <v>35</v>
      </c>
      <c r="BK808" s="7" t="s">
        <v>98</v>
      </c>
      <c r="BL808" s="7" t="s">
        <v>98</v>
      </c>
      <c r="BM808" s="7" t="s">
        <v>97</v>
      </c>
      <c r="BN808" s="7" t="s">
        <v>97</v>
      </c>
      <c r="BO808" s="7" t="s">
        <v>98</v>
      </c>
      <c r="BP808" s="7" t="s">
        <v>98</v>
      </c>
      <c r="BQ808" s="7" t="s">
        <v>98</v>
      </c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6" t="n">
        <f aca="false">SUMIF($AH808:$CH808,35,Base!$B$5:$BB$5)*7*$Z808</f>
        <v>0</v>
      </c>
      <c r="CJ808" s="6" t="n">
        <f aca="false">SUMIF($AH808:$CH808,"PR",Base!$B$5:$BB$5)*7*$Z808</f>
        <v>0</v>
      </c>
      <c r="CK808" s="6"/>
      <c r="CL808" s="6"/>
    </row>
    <row r="809" customFormat="false" ht="13.8" hidden="false" customHeight="false" outlineLevel="0" collapsed="false">
      <c r="A809" s="7" t="s">
        <v>1890</v>
      </c>
      <c r="B809" s="7" t="s">
        <v>1891</v>
      </c>
      <c r="C809" s="7" t="s">
        <v>79</v>
      </c>
      <c r="D809" s="7" t="s">
        <v>2292</v>
      </c>
      <c r="E809" s="7" t="s">
        <v>2293</v>
      </c>
      <c r="F809" s="7" t="s">
        <v>17</v>
      </c>
      <c r="G809" s="7" t="s">
        <v>2288</v>
      </c>
      <c r="H809" s="7" t="s">
        <v>2289</v>
      </c>
      <c r="I809" s="7" t="s">
        <v>84</v>
      </c>
      <c r="J809" s="7" t="s">
        <v>85</v>
      </c>
      <c r="K809" s="8" t="n">
        <v>0</v>
      </c>
      <c r="L809" s="7"/>
      <c r="M809" s="8" t="n">
        <v>0</v>
      </c>
      <c r="N809" s="7"/>
      <c r="O809" s="7" t="s">
        <v>2290</v>
      </c>
      <c r="P809" s="7" t="s">
        <v>94</v>
      </c>
      <c r="Q809" s="8" t="s">
        <v>2294</v>
      </c>
      <c r="R809" s="8" t="s">
        <v>936</v>
      </c>
      <c r="S809" s="8" t="s">
        <v>438</v>
      </c>
      <c r="T809" s="8" t="s">
        <v>108</v>
      </c>
      <c r="U809" s="7" t="s">
        <v>87</v>
      </c>
      <c r="V809" s="7" t="s">
        <v>92</v>
      </c>
      <c r="W809" s="7"/>
      <c r="X809" s="7"/>
      <c r="Y809" s="7" t="s">
        <v>99</v>
      </c>
      <c r="Z809" s="7" t="n">
        <v>8</v>
      </c>
      <c r="AA809" s="7"/>
      <c r="AB809" s="7"/>
      <c r="AC809" s="7"/>
      <c r="AD809" s="7"/>
      <c r="AE809" s="8"/>
      <c r="AF809" s="9" t="s">
        <v>275</v>
      </c>
      <c r="AG809" s="9" t="s">
        <v>2295</v>
      </c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 t="s">
        <v>97</v>
      </c>
      <c r="BN809" s="7" t="s">
        <v>97</v>
      </c>
      <c r="BO809" s="7"/>
      <c r="BP809" s="7"/>
      <c r="BQ809" s="7"/>
      <c r="BR809" s="7" t="s">
        <v>98</v>
      </c>
      <c r="BS809" s="7" t="s">
        <v>98</v>
      </c>
      <c r="BT809" s="7" t="s">
        <v>98</v>
      </c>
      <c r="BU809" s="7" t="s">
        <v>98</v>
      </c>
      <c r="BV809" s="7" t="n">
        <v>35</v>
      </c>
      <c r="BW809" s="7" t="n">
        <v>35</v>
      </c>
      <c r="BX809" s="7" t="n">
        <v>35</v>
      </c>
      <c r="BY809" s="7" t="n">
        <v>35</v>
      </c>
      <c r="BZ809" s="7" t="s">
        <v>98</v>
      </c>
      <c r="CA809" s="7" t="s">
        <v>98</v>
      </c>
      <c r="CB809" s="7" t="s">
        <v>98</v>
      </c>
      <c r="CC809" s="7" t="s">
        <v>98</v>
      </c>
      <c r="CD809" s="7" t="n">
        <v>35</v>
      </c>
      <c r="CE809" s="7" t="n">
        <v>35</v>
      </c>
      <c r="CF809" s="7" t="n">
        <v>35</v>
      </c>
      <c r="CG809" s="7" t="s">
        <v>98</v>
      </c>
      <c r="CH809" s="7" t="s">
        <v>98</v>
      </c>
      <c r="CI809" s="6" t="n">
        <f aca="false">SUMIF($AH809:$CH809,35,Base!$B$5:$BB$5)*7*$Z809</f>
        <v>1904</v>
      </c>
      <c r="CJ809" s="6" t="n">
        <f aca="false">SUMIF($AH809:$CH809,"PR",Base!$B$5:$BB$5)*7*$Z809</f>
        <v>2632</v>
      </c>
      <c r="CK809" s="6"/>
      <c r="CL809" s="6"/>
    </row>
    <row r="810" customFormat="false" ht="13.8" hidden="false" customHeight="false" outlineLevel="0" collapsed="false">
      <c r="A810" s="7" t="s">
        <v>1890</v>
      </c>
      <c r="B810" s="7" t="s">
        <v>1891</v>
      </c>
      <c r="C810" s="7" t="s">
        <v>79</v>
      </c>
      <c r="D810" s="7" t="s">
        <v>2296</v>
      </c>
      <c r="E810" s="7" t="s">
        <v>2297</v>
      </c>
      <c r="F810" s="7" t="s">
        <v>17</v>
      </c>
      <c r="G810" s="7" t="s">
        <v>2288</v>
      </c>
      <c r="H810" s="7" t="s">
        <v>2289</v>
      </c>
      <c r="I810" s="7" t="s">
        <v>84</v>
      </c>
      <c r="J810" s="7" t="s">
        <v>85</v>
      </c>
      <c r="K810" s="8" t="n">
        <v>0</v>
      </c>
      <c r="L810" s="7"/>
      <c r="M810" s="8" t="n">
        <v>0</v>
      </c>
      <c r="N810" s="7"/>
      <c r="O810" s="7" t="s">
        <v>2290</v>
      </c>
      <c r="P810" s="7" t="s">
        <v>94</v>
      </c>
      <c r="Q810" s="8" t="s">
        <v>2298</v>
      </c>
      <c r="R810" s="8" t="s">
        <v>169</v>
      </c>
      <c r="S810" s="8" t="s">
        <v>362</v>
      </c>
      <c r="T810" s="8" t="s">
        <v>108</v>
      </c>
      <c r="U810" s="7" t="s">
        <v>87</v>
      </c>
      <c r="V810" s="7" t="s">
        <v>92</v>
      </c>
      <c r="W810" s="7"/>
      <c r="X810" s="7"/>
      <c r="Y810" s="7" t="s">
        <v>99</v>
      </c>
      <c r="Z810" s="7" t="n">
        <v>8</v>
      </c>
      <c r="AA810" s="7"/>
      <c r="AB810" s="7"/>
      <c r="AC810" s="7"/>
      <c r="AD810" s="7"/>
      <c r="AE810" s="8"/>
      <c r="AF810" s="9" t="s">
        <v>1041</v>
      </c>
      <c r="AG810" s="9" t="s">
        <v>2299</v>
      </c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 t="s">
        <v>97</v>
      </c>
      <c r="BN810" s="7" t="s">
        <v>97</v>
      </c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 t="s">
        <v>98</v>
      </c>
      <c r="CE810" s="7" t="s">
        <v>98</v>
      </c>
      <c r="CF810" s="7" t="s">
        <v>98</v>
      </c>
      <c r="CG810" s="7" t="s">
        <v>98</v>
      </c>
      <c r="CH810" s="7" t="s">
        <v>98</v>
      </c>
      <c r="CI810" s="6" t="n">
        <f aca="false">SUMIF($AH810:$CH810,35,Base!$B$5:$BB$5)*7*$Z810</f>
        <v>0</v>
      </c>
      <c r="CJ810" s="6" t="n">
        <f aca="false">SUMIF($AH810:$CH810,"PR",Base!$B$5:$BB$5)*7*$Z810</f>
        <v>1288</v>
      </c>
      <c r="CK810" s="6"/>
      <c r="CL810" s="6"/>
    </row>
    <row r="811" customFormat="false" ht="13.8" hidden="false" customHeight="false" outlineLevel="0" collapsed="false">
      <c r="A811" s="7" t="s">
        <v>1890</v>
      </c>
      <c r="B811" s="7" t="s">
        <v>1891</v>
      </c>
      <c r="C811" s="7" t="s">
        <v>2257</v>
      </c>
      <c r="D811" s="7" t="s">
        <v>2300</v>
      </c>
      <c r="E811" s="7" t="s">
        <v>854</v>
      </c>
      <c r="F811" s="7" t="s">
        <v>17</v>
      </c>
      <c r="G811" s="7" t="s">
        <v>2301</v>
      </c>
      <c r="H811" s="7" t="s">
        <v>2302</v>
      </c>
      <c r="I811" s="7" t="s">
        <v>84</v>
      </c>
      <c r="J811" s="7" t="s">
        <v>85</v>
      </c>
      <c r="K811" s="8" t="n">
        <v>0</v>
      </c>
      <c r="L811" s="7"/>
      <c r="M811" s="8" t="n">
        <v>0</v>
      </c>
      <c r="N811" s="7" t="s">
        <v>2303</v>
      </c>
      <c r="O811" s="7" t="s">
        <v>2304</v>
      </c>
      <c r="P811" s="7" t="s">
        <v>178</v>
      </c>
      <c r="Q811" s="8" t="s">
        <v>1194</v>
      </c>
      <c r="R811" s="8" t="s">
        <v>2305</v>
      </c>
      <c r="S811" s="8" t="s">
        <v>336</v>
      </c>
      <c r="T811" s="8" t="s">
        <v>113</v>
      </c>
      <c r="U811" s="7" t="s">
        <v>87</v>
      </c>
      <c r="V811" s="7" t="s">
        <v>92</v>
      </c>
      <c r="W811" s="7"/>
      <c r="X811" s="7"/>
      <c r="Y811" s="7" t="s">
        <v>99</v>
      </c>
      <c r="Z811" s="7" t="n">
        <v>6</v>
      </c>
      <c r="AA811" s="7"/>
      <c r="AB811" s="7"/>
      <c r="AC811" s="7"/>
      <c r="AD811" s="7"/>
      <c r="AE811" s="8"/>
      <c r="AF811" s="9" t="s">
        <v>2201</v>
      </c>
      <c r="AG811" s="9" t="s">
        <v>363</v>
      </c>
      <c r="AH811" s="7"/>
      <c r="AI811" s="7"/>
      <c r="AJ811" s="7"/>
      <c r="AK811" s="7"/>
      <c r="AL811" s="7"/>
      <c r="AM811" s="7"/>
      <c r="AN811" s="7"/>
      <c r="AO811" s="7" t="s">
        <v>98</v>
      </c>
      <c r="AP811" s="7" t="s">
        <v>98</v>
      </c>
      <c r="AQ811" s="7" t="s">
        <v>98</v>
      </c>
      <c r="AR811" s="7" t="s">
        <v>98</v>
      </c>
      <c r="AS811" s="7" t="s">
        <v>98</v>
      </c>
      <c r="AT811" s="7" t="s">
        <v>98</v>
      </c>
      <c r="AU811" s="7" t="s">
        <v>98</v>
      </c>
      <c r="AV811" s="7" t="s">
        <v>98</v>
      </c>
      <c r="AW811" s="7" t="s">
        <v>98</v>
      </c>
      <c r="AX811" s="7" t="s">
        <v>98</v>
      </c>
      <c r="AY811" s="7" t="s">
        <v>98</v>
      </c>
      <c r="AZ811" s="7" t="s">
        <v>98</v>
      </c>
      <c r="BA811" s="7" t="s">
        <v>98</v>
      </c>
      <c r="BB811" s="7" t="s">
        <v>98</v>
      </c>
      <c r="BC811" s="7" t="s">
        <v>98</v>
      </c>
      <c r="BD811" s="7" t="s">
        <v>98</v>
      </c>
      <c r="BE811" s="7" t="s">
        <v>98</v>
      </c>
      <c r="BF811" s="7" t="s">
        <v>98</v>
      </c>
      <c r="BG811" s="7" t="s">
        <v>98</v>
      </c>
      <c r="BH811" s="7" t="s">
        <v>98</v>
      </c>
      <c r="BI811" s="7" t="s">
        <v>98</v>
      </c>
      <c r="BJ811" s="7" t="n">
        <v>35</v>
      </c>
      <c r="BK811" s="7" t="n">
        <v>35</v>
      </c>
      <c r="BL811" s="7" t="n">
        <v>35</v>
      </c>
      <c r="BM811" s="7" t="s">
        <v>97</v>
      </c>
      <c r="BN811" s="7" t="s">
        <v>97</v>
      </c>
      <c r="BO811" s="7" t="s">
        <v>98</v>
      </c>
      <c r="BP811" s="7" t="s">
        <v>98</v>
      </c>
      <c r="BQ811" s="7" t="s">
        <v>98</v>
      </c>
      <c r="BR811" s="7" t="s">
        <v>98</v>
      </c>
      <c r="BS811" s="7" t="s">
        <v>98</v>
      </c>
      <c r="BT811" s="7" t="s">
        <v>98</v>
      </c>
      <c r="BU811" s="7" t="s">
        <v>98</v>
      </c>
      <c r="BV811" s="7" t="s">
        <v>98</v>
      </c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6" t="n">
        <f aca="false">SUMIF($AH811:$CH811,35,Base!$B$5:$BB$5)*7*$Z811</f>
        <v>630</v>
      </c>
      <c r="CJ811" s="6" t="n">
        <f aca="false">SUMIF($AH811:$CH811,"PR",Base!$B$5:$BB$5)*7*$Z811</f>
        <v>5880</v>
      </c>
      <c r="CK811" s="6"/>
      <c r="CL811" s="6"/>
    </row>
    <row r="812" customFormat="false" ht="13.8" hidden="false" customHeight="false" outlineLevel="0" collapsed="false">
      <c r="A812" s="7" t="s">
        <v>1890</v>
      </c>
      <c r="B812" s="7" t="s">
        <v>1891</v>
      </c>
      <c r="C812" s="7" t="s">
        <v>223</v>
      </c>
      <c r="D812" s="7" t="s">
        <v>2306</v>
      </c>
      <c r="E812" s="7" t="s">
        <v>846</v>
      </c>
      <c r="F812" s="7" t="s">
        <v>17</v>
      </c>
      <c r="G812" s="7" t="s">
        <v>345</v>
      </c>
      <c r="H812" s="7" t="s">
        <v>1070</v>
      </c>
      <c r="I812" s="7" t="s">
        <v>84</v>
      </c>
      <c r="J812" s="7" t="s">
        <v>85</v>
      </c>
      <c r="K812" s="8" t="n">
        <v>0</v>
      </c>
      <c r="L812" s="7"/>
      <c r="M812" s="8" t="n">
        <v>0</v>
      </c>
      <c r="N812" s="7"/>
      <c r="O812" s="7" t="s">
        <v>227</v>
      </c>
      <c r="P812" s="7" t="s">
        <v>117</v>
      </c>
      <c r="Q812" s="8" t="s">
        <v>2307</v>
      </c>
      <c r="R812" s="8" t="s">
        <v>2307</v>
      </c>
      <c r="S812" s="8" t="s">
        <v>110</v>
      </c>
      <c r="T812" s="8" t="s">
        <v>87</v>
      </c>
      <c r="U812" s="7" t="s">
        <v>87</v>
      </c>
      <c r="V812" s="7" t="s">
        <v>159</v>
      </c>
      <c r="W812" s="7"/>
      <c r="X812" s="7"/>
      <c r="Y812" s="7" t="s">
        <v>116</v>
      </c>
      <c r="Z812" s="7" t="n">
        <v>1</v>
      </c>
      <c r="AA812" s="7"/>
      <c r="AB812" s="7"/>
      <c r="AC812" s="7"/>
      <c r="AD812" s="7"/>
      <c r="AE812" s="8"/>
      <c r="AF812" s="9" t="s">
        <v>1223</v>
      </c>
      <c r="AG812" s="9" t="s">
        <v>2308</v>
      </c>
      <c r="AH812" s="7"/>
      <c r="AI812" s="7" t="s">
        <v>98</v>
      </c>
      <c r="AJ812" s="7" t="s">
        <v>98</v>
      </c>
      <c r="AK812" s="7" t="s">
        <v>98</v>
      </c>
      <c r="AL812" s="7" t="s">
        <v>98</v>
      </c>
      <c r="AM812" s="7" t="s">
        <v>98</v>
      </c>
      <c r="AN812" s="7" t="s">
        <v>98</v>
      </c>
      <c r="AO812" s="7" t="s">
        <v>98</v>
      </c>
      <c r="AP812" s="7" t="s">
        <v>98</v>
      </c>
      <c r="AQ812" s="7" t="s">
        <v>98</v>
      </c>
      <c r="AR812" s="7" t="s">
        <v>98</v>
      </c>
      <c r="AS812" s="7" t="s">
        <v>98</v>
      </c>
      <c r="AT812" s="7" t="s">
        <v>98</v>
      </c>
      <c r="AU812" s="7" t="s">
        <v>98</v>
      </c>
      <c r="AV812" s="7" t="s">
        <v>98</v>
      </c>
      <c r="AW812" s="7" t="s">
        <v>98</v>
      </c>
      <c r="AX812" s="7" t="s">
        <v>98</v>
      </c>
      <c r="AY812" s="7" t="s">
        <v>98</v>
      </c>
      <c r="AZ812" s="7" t="s">
        <v>98</v>
      </c>
      <c r="BA812" s="7" t="s">
        <v>98</v>
      </c>
      <c r="BB812" s="7" t="s">
        <v>98</v>
      </c>
      <c r="BC812" s="7" t="s">
        <v>98</v>
      </c>
      <c r="BD812" s="7"/>
      <c r="BE812" s="7"/>
      <c r="BF812" s="7"/>
      <c r="BG812" s="7"/>
      <c r="BH812" s="7"/>
      <c r="BI812" s="7"/>
      <c r="BJ812" s="7"/>
      <c r="BK812" s="7"/>
      <c r="BL812" s="7"/>
      <c r="BM812" s="7" t="s">
        <v>97</v>
      </c>
      <c r="BN812" s="7" t="s">
        <v>97</v>
      </c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6" t="n">
        <f aca="false">SUMIF($AH812:$CH812,35,Base!$B$5:$BB$5)*7*$Z812</f>
        <v>0</v>
      </c>
      <c r="CJ812" s="6" t="n">
        <f aca="false">SUMIF($AH812:$CH812,"PR",Base!$B$5:$BB$5)*7*$Z812</f>
        <v>707</v>
      </c>
      <c r="CK812" s="6"/>
      <c r="CL812" s="6"/>
    </row>
    <row r="813" customFormat="false" ht="13.8" hidden="false" customHeight="false" outlineLevel="0" collapsed="false">
      <c r="A813" s="7" t="s">
        <v>1890</v>
      </c>
      <c r="B813" s="7" t="s">
        <v>1891</v>
      </c>
      <c r="C813" s="7" t="s">
        <v>223</v>
      </c>
      <c r="D813" s="7" t="s">
        <v>2309</v>
      </c>
      <c r="E813" s="7" t="s">
        <v>743</v>
      </c>
      <c r="F813" s="7" t="s">
        <v>17</v>
      </c>
      <c r="G813" s="7" t="s">
        <v>2310</v>
      </c>
      <c r="H813" s="7" t="s">
        <v>2311</v>
      </c>
      <c r="I813" s="7" t="s">
        <v>84</v>
      </c>
      <c r="J813" s="7" t="s">
        <v>85</v>
      </c>
      <c r="K813" s="8" t="n">
        <v>0</v>
      </c>
      <c r="L813" s="7"/>
      <c r="M813" s="8" t="n">
        <v>0</v>
      </c>
      <c r="N813" s="7"/>
      <c r="O813" s="7" t="s">
        <v>2312</v>
      </c>
      <c r="P813" s="7" t="s">
        <v>87</v>
      </c>
      <c r="Q813" s="8" t="s">
        <v>113</v>
      </c>
      <c r="R813" s="8" t="s">
        <v>113</v>
      </c>
      <c r="S813" s="8" t="s">
        <v>110</v>
      </c>
      <c r="T813" s="8" t="s">
        <v>100</v>
      </c>
      <c r="U813" s="7" t="s">
        <v>87</v>
      </c>
      <c r="V813" s="7" t="s">
        <v>92</v>
      </c>
      <c r="W813" s="7"/>
      <c r="X813" s="7"/>
      <c r="Y813" s="7" t="s">
        <v>116</v>
      </c>
      <c r="Z813" s="7" t="n">
        <v>10</v>
      </c>
      <c r="AA813" s="7"/>
      <c r="AB813" s="7"/>
      <c r="AC813" s="7"/>
      <c r="AD813" s="7"/>
      <c r="AE813" s="8"/>
      <c r="AF813" s="9" t="s">
        <v>1121</v>
      </c>
      <c r="AG813" s="9" t="s">
        <v>1121</v>
      </c>
      <c r="AH813" s="7"/>
      <c r="AI813" s="7"/>
      <c r="AJ813" s="7"/>
      <c r="AK813" s="7"/>
      <c r="AL813" s="7" t="s">
        <v>98</v>
      </c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 t="s">
        <v>97</v>
      </c>
      <c r="BN813" s="7" t="s">
        <v>97</v>
      </c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6" t="n">
        <f aca="false">SUMIF($AH813:$CH813,35,Base!$B$5:$BB$5)*7*$Z813</f>
        <v>0</v>
      </c>
      <c r="CJ813" s="6" t="n">
        <f aca="false">SUMIF($AH813:$CH813,"PR",Base!$B$5:$BB$5)*7*$Z813</f>
        <v>350</v>
      </c>
      <c r="CK813" s="6"/>
      <c r="CL813" s="6"/>
    </row>
    <row r="814" customFormat="false" ht="13.8" hidden="false" customHeight="false" outlineLevel="0" collapsed="false">
      <c r="A814" s="7" t="s">
        <v>1890</v>
      </c>
      <c r="B814" s="7" t="s">
        <v>1891</v>
      </c>
      <c r="C814" s="7" t="s">
        <v>328</v>
      </c>
      <c r="D814" s="7" t="s">
        <v>2313</v>
      </c>
      <c r="E814" s="7" t="s">
        <v>732</v>
      </c>
      <c r="F814" s="7" t="s">
        <v>17</v>
      </c>
      <c r="G814" s="7" t="s">
        <v>542</v>
      </c>
      <c r="H814" s="7" t="s">
        <v>2314</v>
      </c>
      <c r="I814" s="7" t="s">
        <v>84</v>
      </c>
      <c r="J814" s="7" t="s">
        <v>85</v>
      </c>
      <c r="K814" s="8" t="n">
        <v>0</v>
      </c>
      <c r="L814" s="7"/>
      <c r="M814" s="8" t="n">
        <v>0</v>
      </c>
      <c r="N814" s="7" t="s">
        <v>2315</v>
      </c>
      <c r="O814" s="7" t="s">
        <v>531</v>
      </c>
      <c r="P814" s="7" t="s">
        <v>87</v>
      </c>
      <c r="Q814" s="8" t="s">
        <v>2316</v>
      </c>
      <c r="R814" s="8" t="s">
        <v>2317</v>
      </c>
      <c r="S814" s="8" t="s">
        <v>2318</v>
      </c>
      <c r="T814" s="8" t="s">
        <v>100</v>
      </c>
      <c r="U814" s="7" t="s">
        <v>87</v>
      </c>
      <c r="V814" s="7" t="s">
        <v>92</v>
      </c>
      <c r="W814" s="7"/>
      <c r="X814" s="7"/>
      <c r="Y814" s="7" t="s">
        <v>99</v>
      </c>
      <c r="Z814" s="10" t="n">
        <v>5</v>
      </c>
      <c r="AA814" s="7"/>
      <c r="AB814" s="7"/>
      <c r="AC814" s="7"/>
      <c r="AD814" s="7"/>
      <c r="AE814" s="8"/>
      <c r="AF814" s="9" t="s">
        <v>457</v>
      </c>
      <c r="AG814" s="9" t="s">
        <v>1054</v>
      </c>
      <c r="AH814" s="7"/>
      <c r="AI814" s="7"/>
      <c r="AJ814" s="7"/>
      <c r="AK814" s="7"/>
      <c r="AL814" s="7"/>
      <c r="AM814" s="7"/>
      <c r="AN814" s="7"/>
      <c r="AO814" s="7" t="s">
        <v>98</v>
      </c>
      <c r="AP814" s="7" t="s">
        <v>98</v>
      </c>
      <c r="AQ814" s="7" t="s">
        <v>98</v>
      </c>
      <c r="AR814" s="7" t="s">
        <v>98</v>
      </c>
      <c r="AS814" s="7" t="s">
        <v>98</v>
      </c>
      <c r="AT814" s="7" t="s">
        <v>98</v>
      </c>
      <c r="AU814" s="7" t="s">
        <v>98</v>
      </c>
      <c r="AV814" s="7" t="s">
        <v>98</v>
      </c>
      <c r="AW814" s="7" t="s">
        <v>98</v>
      </c>
      <c r="AX814" s="7" t="s">
        <v>98</v>
      </c>
      <c r="AY814" s="7" t="s">
        <v>98</v>
      </c>
      <c r="AZ814" s="7" t="n">
        <v>35</v>
      </c>
      <c r="BA814" s="7" t="n">
        <v>35</v>
      </c>
      <c r="BB814" s="7" t="s">
        <v>98</v>
      </c>
      <c r="BC814" s="7" t="s">
        <v>98</v>
      </c>
      <c r="BD814" s="7" t="s">
        <v>98</v>
      </c>
      <c r="BE814" s="7"/>
      <c r="BF814" s="7"/>
      <c r="BG814" s="7"/>
      <c r="BH814" s="7"/>
      <c r="BI814" s="7"/>
      <c r="BJ814" s="7"/>
      <c r="BK814" s="7"/>
      <c r="BL814" s="7"/>
      <c r="BM814" s="7" t="s">
        <v>97</v>
      </c>
      <c r="BN814" s="7" t="s">
        <v>97</v>
      </c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6" t="n">
        <f aca="false">SUMIF($AH814:$CH814,35,Base!$B$5:$BB$5)*7*$Z814</f>
        <v>315</v>
      </c>
      <c r="CJ814" s="6" t="n">
        <f aca="false">SUMIF($AH814:$CH814,"PR",Base!$B$5:$BB$5)*7*$Z814</f>
        <v>2345</v>
      </c>
      <c r="CK814" s="6"/>
      <c r="CL814" s="6"/>
    </row>
    <row r="815" customFormat="false" ht="13.8" hidden="false" customHeight="false" outlineLevel="0" collapsed="false">
      <c r="A815" s="7" t="s">
        <v>1890</v>
      </c>
      <c r="B815" s="7" t="s">
        <v>1891</v>
      </c>
      <c r="C815" s="7" t="s">
        <v>328</v>
      </c>
      <c r="D815" s="7" t="s">
        <v>2319</v>
      </c>
      <c r="E815" s="7" t="s">
        <v>728</v>
      </c>
      <c r="F815" s="7" t="s">
        <v>17</v>
      </c>
      <c r="G815" s="7" t="s">
        <v>529</v>
      </c>
      <c r="H815" s="7" t="s">
        <v>2314</v>
      </c>
      <c r="I815" s="7" t="s">
        <v>84</v>
      </c>
      <c r="J815" s="7" t="s">
        <v>85</v>
      </c>
      <c r="K815" s="8" t="n">
        <v>0</v>
      </c>
      <c r="L815" s="7"/>
      <c r="M815" s="8" t="n">
        <v>0</v>
      </c>
      <c r="N815" s="7" t="s">
        <v>2320</v>
      </c>
      <c r="O815" s="7" t="s">
        <v>531</v>
      </c>
      <c r="P815" s="7" t="s">
        <v>87</v>
      </c>
      <c r="Q815" s="8" t="s">
        <v>2321</v>
      </c>
      <c r="R815" s="8" t="s">
        <v>2322</v>
      </c>
      <c r="S815" s="8" t="s">
        <v>647</v>
      </c>
      <c r="T815" s="8" t="s">
        <v>178</v>
      </c>
      <c r="U815" s="7" t="s">
        <v>87</v>
      </c>
      <c r="V815" s="7" t="s">
        <v>92</v>
      </c>
      <c r="W815" s="7"/>
      <c r="X815" s="7"/>
      <c r="Y815" s="7" t="s">
        <v>99</v>
      </c>
      <c r="Z815" s="7" t="n">
        <v>5</v>
      </c>
      <c r="AA815" s="7"/>
      <c r="AB815" s="7"/>
      <c r="AC815" s="7"/>
      <c r="AD815" s="7"/>
      <c r="AE815" s="8"/>
      <c r="AF815" s="9" t="s">
        <v>1055</v>
      </c>
      <c r="AG815" s="9" t="s">
        <v>1872</v>
      </c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 t="s">
        <v>98</v>
      </c>
      <c r="BE815" s="7" t="s">
        <v>98</v>
      </c>
      <c r="BF815" s="7" t="s">
        <v>98</v>
      </c>
      <c r="BG815" s="7" t="s">
        <v>98</v>
      </c>
      <c r="BH815" s="7" t="s">
        <v>98</v>
      </c>
      <c r="BI815" s="7" t="n">
        <v>35</v>
      </c>
      <c r="BJ815" s="7" t="n">
        <v>35</v>
      </c>
      <c r="BK815" s="7" t="s">
        <v>98</v>
      </c>
      <c r="BL815" s="7"/>
      <c r="BM815" s="7" t="s">
        <v>97</v>
      </c>
      <c r="BN815" s="7" t="s">
        <v>97</v>
      </c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6" t="n">
        <f aca="false">SUMIF($AH815:$CH815,35,Base!$B$5:$BB$5)*7*$Z815</f>
        <v>350</v>
      </c>
      <c r="CJ815" s="6" t="n">
        <f aca="false">SUMIF($AH815:$CH815,"PR",Base!$B$5:$BB$5)*7*$Z815</f>
        <v>1015</v>
      </c>
      <c r="CK815" s="6"/>
      <c r="CL815" s="6"/>
    </row>
    <row r="816" customFormat="false" ht="13.8" hidden="false" customHeight="false" outlineLevel="0" collapsed="false">
      <c r="A816" s="7" t="s">
        <v>1890</v>
      </c>
      <c r="B816" s="7" t="s">
        <v>1891</v>
      </c>
      <c r="C816" s="7" t="s">
        <v>328</v>
      </c>
      <c r="D816" s="7" t="s">
        <v>2323</v>
      </c>
      <c r="E816" s="7" t="s">
        <v>1577</v>
      </c>
      <c r="F816" s="7" t="s">
        <v>17</v>
      </c>
      <c r="G816" s="7" t="s">
        <v>542</v>
      </c>
      <c r="H816" s="7" t="s">
        <v>2314</v>
      </c>
      <c r="I816" s="7" t="s">
        <v>84</v>
      </c>
      <c r="J816" s="7" t="s">
        <v>85</v>
      </c>
      <c r="K816" s="8" t="n">
        <v>0</v>
      </c>
      <c r="L816" s="7"/>
      <c r="M816" s="8" t="n">
        <v>0</v>
      </c>
      <c r="N816" s="7" t="s">
        <v>2324</v>
      </c>
      <c r="O816" s="7" t="s">
        <v>531</v>
      </c>
      <c r="P816" s="7" t="s">
        <v>87</v>
      </c>
      <c r="Q816" s="8" t="s">
        <v>671</v>
      </c>
      <c r="R816" s="8" t="s">
        <v>2325</v>
      </c>
      <c r="S816" s="8" t="s">
        <v>647</v>
      </c>
      <c r="T816" s="8" t="s">
        <v>100</v>
      </c>
      <c r="U816" s="7" t="s">
        <v>87</v>
      </c>
      <c r="V816" s="7" t="s">
        <v>92</v>
      </c>
      <c r="W816" s="7"/>
      <c r="X816" s="7"/>
      <c r="Y816" s="7" t="s">
        <v>99</v>
      </c>
      <c r="Z816" s="7" t="n">
        <v>10</v>
      </c>
      <c r="AA816" s="7"/>
      <c r="AB816" s="7"/>
      <c r="AC816" s="7"/>
      <c r="AD816" s="7"/>
      <c r="AE816" s="8"/>
      <c r="AF816" s="9" t="s">
        <v>2022</v>
      </c>
      <c r="AG816" s="9" t="s">
        <v>959</v>
      </c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 t="s">
        <v>98</v>
      </c>
      <c r="BG816" s="7" t="s">
        <v>98</v>
      </c>
      <c r="BH816" s="7" t="s">
        <v>98</v>
      </c>
      <c r="BI816" s="7" t="s">
        <v>98</v>
      </c>
      <c r="BJ816" s="7" t="s">
        <v>98</v>
      </c>
      <c r="BK816" s="7" t="s">
        <v>98</v>
      </c>
      <c r="BL816" s="7" t="s">
        <v>98</v>
      </c>
      <c r="BM816" s="7" t="s">
        <v>97</v>
      </c>
      <c r="BN816" s="7" t="s">
        <v>97</v>
      </c>
      <c r="BO816" s="7" t="s">
        <v>98</v>
      </c>
      <c r="BP816" s="7" t="s">
        <v>98</v>
      </c>
      <c r="BQ816" s="7" t="s">
        <v>98</v>
      </c>
      <c r="BR816" s="7" t="s">
        <v>98</v>
      </c>
      <c r="BS816" s="7" t="n">
        <v>35</v>
      </c>
      <c r="BT816" s="7" t="n">
        <v>35</v>
      </c>
      <c r="BU816" s="7" t="s">
        <v>98</v>
      </c>
      <c r="BV816" s="7" t="s">
        <v>98</v>
      </c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6" t="n">
        <f aca="false">SUMIF($AH816:$CH816,35,Base!$B$5:$BB$5)*7*$Z816</f>
        <v>700</v>
      </c>
      <c r="CJ816" s="6" t="n">
        <f aca="false">SUMIF($AH816:$CH816,"PR",Base!$B$5:$BB$5)*7*$Z816</f>
        <v>4550</v>
      </c>
      <c r="CK816" s="6"/>
      <c r="CL816" s="6"/>
    </row>
    <row r="817" customFormat="false" ht="13.8" hidden="false" customHeight="false" outlineLevel="0" collapsed="false">
      <c r="A817" s="7" t="s">
        <v>1890</v>
      </c>
      <c r="B817" s="7" t="s">
        <v>1891</v>
      </c>
      <c r="C817" s="7" t="s">
        <v>328</v>
      </c>
      <c r="D817" s="7" t="s">
        <v>2326</v>
      </c>
      <c r="E817" s="7" t="s">
        <v>717</v>
      </c>
      <c r="F817" s="7" t="s">
        <v>17</v>
      </c>
      <c r="G817" s="7" t="s">
        <v>2327</v>
      </c>
      <c r="H817" s="7" t="s">
        <v>2314</v>
      </c>
      <c r="I817" s="7" t="s">
        <v>84</v>
      </c>
      <c r="J817" s="7" t="s">
        <v>85</v>
      </c>
      <c r="K817" s="8" t="n">
        <v>0</v>
      </c>
      <c r="L817" s="7"/>
      <c r="M817" s="8" t="n">
        <v>0</v>
      </c>
      <c r="N817" s="7" t="s">
        <v>2328</v>
      </c>
      <c r="O817" s="7" t="s">
        <v>531</v>
      </c>
      <c r="P817" s="7" t="s">
        <v>87</v>
      </c>
      <c r="Q817" s="8" t="s">
        <v>410</v>
      </c>
      <c r="R817" s="8" t="s">
        <v>2329</v>
      </c>
      <c r="S817" s="8" t="s">
        <v>2330</v>
      </c>
      <c r="T817" s="8" t="s">
        <v>127</v>
      </c>
      <c r="U817" s="7" t="s">
        <v>87</v>
      </c>
      <c r="V817" s="7" t="s">
        <v>92</v>
      </c>
      <c r="W817" s="7"/>
      <c r="X817" s="7"/>
      <c r="Y817" s="7" t="s">
        <v>99</v>
      </c>
      <c r="Z817" s="7" t="n">
        <v>4</v>
      </c>
      <c r="AA817" s="7"/>
      <c r="AB817" s="7"/>
      <c r="AC817" s="7"/>
      <c r="AD817" s="7"/>
      <c r="AE817" s="8"/>
      <c r="AF817" s="9" t="s">
        <v>721</v>
      </c>
      <c r="AG817" s="9" t="s">
        <v>397</v>
      </c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 t="s">
        <v>97</v>
      </c>
      <c r="BN817" s="7" t="s">
        <v>97</v>
      </c>
      <c r="BO817" s="7"/>
      <c r="BP817" s="7"/>
      <c r="BQ817" s="7"/>
      <c r="BR817" s="7"/>
      <c r="BS817" s="7"/>
      <c r="BT817" s="7"/>
      <c r="BU817" s="7"/>
      <c r="BV817" s="7" t="s">
        <v>98</v>
      </c>
      <c r="BW817" s="7" t="s">
        <v>98</v>
      </c>
      <c r="BX817" s="7" t="s">
        <v>98</v>
      </c>
      <c r="BY817" s="7" t="s">
        <v>98</v>
      </c>
      <c r="BZ817" s="7" t="s">
        <v>98</v>
      </c>
      <c r="CA817" s="7" t="n">
        <v>35</v>
      </c>
      <c r="CB817" s="7" t="n">
        <v>35</v>
      </c>
      <c r="CC817" s="7" t="s">
        <v>98</v>
      </c>
      <c r="CD817" s="7"/>
      <c r="CE817" s="7"/>
      <c r="CF817" s="7"/>
      <c r="CG817" s="7"/>
      <c r="CH817" s="7"/>
      <c r="CI817" s="6" t="n">
        <f aca="false">SUMIF($AH817:$CH817,35,Base!$B$5:$BB$5)*7*$Z817</f>
        <v>252</v>
      </c>
      <c r="CJ817" s="6" t="n">
        <f aca="false">SUMIF($AH817:$CH817,"PR",Base!$B$5:$BB$5)*7*$Z817</f>
        <v>812</v>
      </c>
      <c r="CK817" s="6"/>
      <c r="CL817" s="6"/>
    </row>
    <row r="818" customFormat="false" ht="13.8" hidden="false" customHeight="false" outlineLevel="0" collapsed="false">
      <c r="A818" s="7" t="s">
        <v>1890</v>
      </c>
      <c r="B818" s="7" t="s">
        <v>1891</v>
      </c>
      <c r="C818" s="7" t="s">
        <v>328</v>
      </c>
      <c r="D818" s="7" t="s">
        <v>2331</v>
      </c>
      <c r="E818" s="7" t="s">
        <v>2332</v>
      </c>
      <c r="F818" s="7" t="s">
        <v>17</v>
      </c>
      <c r="G818" s="7" t="s">
        <v>2333</v>
      </c>
      <c r="H818" s="7" t="s">
        <v>2314</v>
      </c>
      <c r="I818" s="7" t="s">
        <v>84</v>
      </c>
      <c r="J818" s="7" t="s">
        <v>85</v>
      </c>
      <c r="K818" s="8" t="n">
        <v>0</v>
      </c>
      <c r="L818" s="7"/>
      <c r="M818" s="8" t="n">
        <v>0</v>
      </c>
      <c r="N818" s="7" t="s">
        <v>2334</v>
      </c>
      <c r="O818" s="7" t="s">
        <v>531</v>
      </c>
      <c r="P818" s="7" t="s">
        <v>87</v>
      </c>
      <c r="Q818" s="8" t="s">
        <v>2316</v>
      </c>
      <c r="R818" s="8" t="s">
        <v>2335</v>
      </c>
      <c r="S818" s="8" t="s">
        <v>647</v>
      </c>
      <c r="T818" s="8" t="s">
        <v>100</v>
      </c>
      <c r="U818" s="7" t="s">
        <v>87</v>
      </c>
      <c r="V818" s="7" t="s">
        <v>92</v>
      </c>
      <c r="W818" s="7"/>
      <c r="X818" s="7"/>
      <c r="Y818" s="7" t="s">
        <v>99</v>
      </c>
      <c r="Z818" s="7" t="n">
        <v>10</v>
      </c>
      <c r="AA818" s="7"/>
      <c r="AB818" s="7"/>
      <c r="AC818" s="7"/>
      <c r="AD818" s="7"/>
      <c r="AE818" s="8"/>
      <c r="AF818" s="9" t="s">
        <v>539</v>
      </c>
      <c r="AG818" s="9" t="s">
        <v>2084</v>
      </c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 t="s">
        <v>97</v>
      </c>
      <c r="BN818" s="7" t="s">
        <v>97</v>
      </c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 t="s">
        <v>98</v>
      </c>
      <c r="BZ818" s="7" t="s">
        <v>98</v>
      </c>
      <c r="CA818" s="7" t="s">
        <v>98</v>
      </c>
      <c r="CB818" s="7" t="s">
        <v>98</v>
      </c>
      <c r="CC818" s="7" t="s">
        <v>98</v>
      </c>
      <c r="CD818" s="7" t="s">
        <v>98</v>
      </c>
      <c r="CE818" s="7" t="s">
        <v>98</v>
      </c>
      <c r="CF818" s="7" t="s">
        <v>98</v>
      </c>
      <c r="CG818" s="7" t="s">
        <v>98</v>
      </c>
      <c r="CH818" s="7" t="s">
        <v>98</v>
      </c>
      <c r="CI818" s="6" t="n">
        <f aca="false">SUMIF($AH818:$CH818,35,Base!$B$5:$BB$5)*7*$Z818</f>
        <v>0</v>
      </c>
      <c r="CJ818" s="6" t="n">
        <f aca="false">SUMIF($AH818:$CH818,"PR",Base!$B$5:$BB$5)*7*$Z818</f>
        <v>3220</v>
      </c>
      <c r="CK818" s="6"/>
      <c r="CL818" s="6"/>
    </row>
    <row r="819" customFormat="false" ht="13.8" hidden="false" customHeight="false" outlineLevel="0" collapsed="false">
      <c r="A819" s="7" t="s">
        <v>1890</v>
      </c>
      <c r="B819" s="7" t="s">
        <v>1891</v>
      </c>
      <c r="C819" s="7" t="s">
        <v>2336</v>
      </c>
      <c r="D819" s="7" t="s">
        <v>2337</v>
      </c>
      <c r="E819" s="7" t="s">
        <v>2338</v>
      </c>
      <c r="F819" s="7" t="s">
        <v>17</v>
      </c>
      <c r="G819" s="7" t="s">
        <v>2339</v>
      </c>
      <c r="H819" s="7" t="s">
        <v>2340</v>
      </c>
      <c r="I819" s="7" t="s">
        <v>84</v>
      </c>
      <c r="J819" s="7" t="s">
        <v>85</v>
      </c>
      <c r="K819" s="8" t="n">
        <v>0</v>
      </c>
      <c r="L819" s="7"/>
      <c r="M819" s="8" t="n">
        <v>0</v>
      </c>
      <c r="N819" s="7" t="s">
        <v>2341</v>
      </c>
      <c r="O819" s="7" t="s">
        <v>2342</v>
      </c>
      <c r="P819" s="7" t="s">
        <v>87</v>
      </c>
      <c r="Q819" s="8" t="s">
        <v>438</v>
      </c>
      <c r="R819" s="8" t="s">
        <v>2052</v>
      </c>
      <c r="S819" s="8" t="s">
        <v>647</v>
      </c>
      <c r="T819" s="8" t="s">
        <v>124</v>
      </c>
      <c r="U819" s="7" t="s">
        <v>87</v>
      </c>
      <c r="V819" s="7" t="s">
        <v>92</v>
      </c>
      <c r="W819" s="7"/>
      <c r="X819" s="7"/>
      <c r="Y819" s="7" t="s">
        <v>99</v>
      </c>
      <c r="Z819" s="7" t="n">
        <v>6</v>
      </c>
      <c r="AA819" s="7"/>
      <c r="AB819" s="7"/>
      <c r="AC819" s="7"/>
      <c r="AD819" s="7"/>
      <c r="AE819" s="8"/>
      <c r="AF819" s="9" t="s">
        <v>2001</v>
      </c>
      <c r="AG819" s="9" t="s">
        <v>207</v>
      </c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 t="s">
        <v>98</v>
      </c>
      <c r="BK819" s="7" t="s">
        <v>98</v>
      </c>
      <c r="BL819" s="7" t="s">
        <v>98</v>
      </c>
      <c r="BM819" s="7" t="s">
        <v>97</v>
      </c>
      <c r="BN819" s="7" t="s">
        <v>97</v>
      </c>
      <c r="BO819" s="7" t="s">
        <v>98</v>
      </c>
      <c r="BP819" s="7" t="n">
        <v>35</v>
      </c>
      <c r="BQ819" s="7" t="n">
        <v>35</v>
      </c>
      <c r="BR819" s="7" t="s">
        <v>98</v>
      </c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6" t="n">
        <f aca="false">SUMIF($AH819:$CH819,35,Base!$B$5:$BB$5)*7*$Z819</f>
        <v>420</v>
      </c>
      <c r="CJ819" s="6" t="n">
        <f aca="false">SUMIF($AH819:$CH819,"PR",Base!$B$5:$BB$5)*7*$Z819</f>
        <v>1050</v>
      </c>
      <c r="CK819" s="6"/>
      <c r="CL819" s="6"/>
    </row>
    <row r="820" customFormat="false" ht="13.8" hidden="false" customHeight="false" outlineLevel="0" collapsed="false">
      <c r="A820" s="7" t="s">
        <v>1890</v>
      </c>
      <c r="B820" s="7" t="s">
        <v>1891</v>
      </c>
      <c r="C820" s="7" t="s">
        <v>118</v>
      </c>
      <c r="D820" s="7" t="s">
        <v>2343</v>
      </c>
      <c r="E820" s="7" t="s">
        <v>698</v>
      </c>
      <c r="F820" s="7" t="s">
        <v>17</v>
      </c>
      <c r="G820" s="7" t="s">
        <v>2344</v>
      </c>
      <c r="H820" s="7" t="s">
        <v>2345</v>
      </c>
      <c r="I820" s="7" t="s">
        <v>84</v>
      </c>
      <c r="J820" s="7" t="s">
        <v>85</v>
      </c>
      <c r="K820" s="8" t="n">
        <v>0</v>
      </c>
      <c r="L820" s="7"/>
      <c r="M820" s="8" t="n">
        <v>0</v>
      </c>
      <c r="N820" s="7" t="s">
        <v>2346</v>
      </c>
      <c r="O820" s="7" t="s">
        <v>394</v>
      </c>
      <c r="P820" s="7" t="s">
        <v>87</v>
      </c>
      <c r="Q820" s="8" t="s">
        <v>1283</v>
      </c>
      <c r="R820" s="8" t="s">
        <v>2347</v>
      </c>
      <c r="S820" s="8" t="s">
        <v>2348</v>
      </c>
      <c r="T820" s="8" t="s">
        <v>100</v>
      </c>
      <c r="U820" s="7" t="s">
        <v>87</v>
      </c>
      <c r="V820" s="7" t="s">
        <v>92</v>
      </c>
      <c r="W820" s="7"/>
      <c r="X820" s="7"/>
      <c r="Y820" s="7" t="s">
        <v>99</v>
      </c>
      <c r="Z820" s="7" t="n">
        <v>10</v>
      </c>
      <c r="AA820" s="7"/>
      <c r="AB820" s="7"/>
      <c r="AC820" s="7"/>
      <c r="AD820" s="7"/>
      <c r="AE820" s="8"/>
      <c r="AF820" s="9" t="s">
        <v>342</v>
      </c>
      <c r="AG820" s="9" t="s">
        <v>503</v>
      </c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 t="s">
        <v>97</v>
      </c>
      <c r="BN820" s="7" t="s">
        <v>97</v>
      </c>
      <c r="BO820" s="7"/>
      <c r="BP820" s="7"/>
      <c r="BQ820" s="7" t="s">
        <v>98</v>
      </c>
      <c r="BR820" s="7" t="s">
        <v>98</v>
      </c>
      <c r="BS820" s="7" t="s">
        <v>98</v>
      </c>
      <c r="BT820" s="7" t="s">
        <v>98</v>
      </c>
      <c r="BU820" s="7" t="s">
        <v>98</v>
      </c>
      <c r="BV820" s="7" t="s">
        <v>98</v>
      </c>
      <c r="BW820" s="7" t="s">
        <v>98</v>
      </c>
      <c r="BX820" s="7" t="s">
        <v>98</v>
      </c>
      <c r="BY820" s="7" t="n">
        <v>35</v>
      </c>
      <c r="BZ820" s="7" t="n">
        <v>35</v>
      </c>
      <c r="CA820" s="7" t="s">
        <v>98</v>
      </c>
      <c r="CB820" s="7" t="s">
        <v>98</v>
      </c>
      <c r="CC820" s="7"/>
      <c r="CD820" s="7"/>
      <c r="CE820" s="7"/>
      <c r="CF820" s="7"/>
      <c r="CG820" s="7"/>
      <c r="CH820" s="7"/>
      <c r="CI820" s="6" t="n">
        <f aca="false">SUMIF($AH820:$CH820,35,Base!$B$5:$BB$5)*7*$Z820</f>
        <v>630</v>
      </c>
      <c r="CJ820" s="6" t="n">
        <f aca="false">SUMIF($AH820:$CH820,"PR",Base!$B$5:$BB$5)*7*$Z820</f>
        <v>3430</v>
      </c>
      <c r="CK820" s="6"/>
      <c r="CL820" s="6"/>
    </row>
    <row r="821" customFormat="false" ht="13.8" hidden="false" customHeight="false" outlineLevel="0" collapsed="false">
      <c r="A821" s="7" t="s">
        <v>1890</v>
      </c>
      <c r="B821" s="7" t="s">
        <v>1891</v>
      </c>
      <c r="C821" s="7" t="s">
        <v>118</v>
      </c>
      <c r="D821" s="7" t="s">
        <v>2349</v>
      </c>
      <c r="E821" s="7" t="s">
        <v>2350</v>
      </c>
      <c r="F821" s="7" t="s">
        <v>17</v>
      </c>
      <c r="G821" s="7" t="s">
        <v>2351</v>
      </c>
      <c r="H821" s="7" t="s">
        <v>2345</v>
      </c>
      <c r="I821" s="7" t="s">
        <v>84</v>
      </c>
      <c r="J821" s="7" t="s">
        <v>85</v>
      </c>
      <c r="K821" s="8" t="n">
        <v>0</v>
      </c>
      <c r="L821" s="7"/>
      <c r="M821" s="8" t="n">
        <v>0</v>
      </c>
      <c r="N821" s="7" t="s">
        <v>2352</v>
      </c>
      <c r="O821" s="7" t="s">
        <v>394</v>
      </c>
      <c r="P821" s="7" t="s">
        <v>87</v>
      </c>
      <c r="Q821" s="8" t="s">
        <v>2353</v>
      </c>
      <c r="R821" s="8" t="s">
        <v>2354</v>
      </c>
      <c r="S821" s="8" t="s">
        <v>647</v>
      </c>
      <c r="T821" s="8" t="s">
        <v>124</v>
      </c>
      <c r="U821" s="7" t="s">
        <v>87</v>
      </c>
      <c r="V821" s="7" t="s">
        <v>92</v>
      </c>
      <c r="W821" s="7"/>
      <c r="X821" s="7"/>
      <c r="Y821" s="7" t="s">
        <v>99</v>
      </c>
      <c r="Z821" s="7" t="n">
        <v>6</v>
      </c>
      <c r="AA821" s="7"/>
      <c r="AB821" s="7"/>
      <c r="AC821" s="7"/>
      <c r="AD821" s="7"/>
      <c r="AE821" s="8"/>
      <c r="AF821" s="9" t="s">
        <v>968</v>
      </c>
      <c r="AG821" s="9" t="s">
        <v>2097</v>
      </c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 t="s">
        <v>97</v>
      </c>
      <c r="BN821" s="7" t="s">
        <v>97</v>
      </c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 t="s">
        <v>98</v>
      </c>
      <c r="CD821" s="7" t="s">
        <v>98</v>
      </c>
      <c r="CE821" s="7" t="n">
        <v>35</v>
      </c>
      <c r="CF821" s="7" t="n">
        <v>35</v>
      </c>
      <c r="CG821" s="7" t="s">
        <v>98</v>
      </c>
      <c r="CH821" s="7" t="s">
        <v>98</v>
      </c>
      <c r="CI821" s="6" t="n">
        <f aca="false">SUMIF($AH821:$CH821,35,Base!$B$5:$BB$5)*7*$Z821</f>
        <v>420</v>
      </c>
      <c r="CJ821" s="6" t="n">
        <f aca="false">SUMIF($AH821:$CH821,"PR",Base!$B$5:$BB$5)*7*$Z821</f>
        <v>756</v>
      </c>
      <c r="CK821" s="6"/>
      <c r="CL821" s="6"/>
    </row>
    <row r="822" customFormat="false" ht="13.8" hidden="false" customHeight="false" outlineLevel="0" collapsed="false">
      <c r="A822" s="7" t="s">
        <v>1890</v>
      </c>
      <c r="B822" s="7" t="s">
        <v>1891</v>
      </c>
      <c r="C822" s="7" t="s">
        <v>2336</v>
      </c>
      <c r="D822" s="7" t="s">
        <v>2355</v>
      </c>
      <c r="E822" s="7" t="s">
        <v>1516</v>
      </c>
      <c r="F822" s="7" t="s">
        <v>17</v>
      </c>
      <c r="G822" s="7" t="s">
        <v>2356</v>
      </c>
      <c r="H822" s="7" t="s">
        <v>2340</v>
      </c>
      <c r="I822" s="7" t="s">
        <v>84</v>
      </c>
      <c r="J822" s="7" t="s">
        <v>85</v>
      </c>
      <c r="K822" s="8" t="n">
        <v>0</v>
      </c>
      <c r="L822" s="7"/>
      <c r="M822" s="8" t="n">
        <v>0</v>
      </c>
      <c r="N822" s="7" t="s">
        <v>2357</v>
      </c>
      <c r="O822" s="7" t="s">
        <v>2342</v>
      </c>
      <c r="P822" s="7" t="s">
        <v>87</v>
      </c>
      <c r="Q822" s="8" t="s">
        <v>2358</v>
      </c>
      <c r="R822" s="8" t="s">
        <v>2359</v>
      </c>
      <c r="S822" s="8" t="s">
        <v>647</v>
      </c>
      <c r="T822" s="8" t="s">
        <v>124</v>
      </c>
      <c r="U822" s="7" t="s">
        <v>87</v>
      </c>
      <c r="V822" s="7" t="s">
        <v>92</v>
      </c>
      <c r="W822" s="7"/>
      <c r="X822" s="7"/>
      <c r="Y822" s="7" t="s">
        <v>99</v>
      </c>
      <c r="Z822" s="7" t="n">
        <v>6</v>
      </c>
      <c r="AA822" s="7"/>
      <c r="AB822" s="7"/>
      <c r="AC822" s="7"/>
      <c r="AD822" s="7"/>
      <c r="AE822" s="8"/>
      <c r="AF822" s="9" t="s">
        <v>2022</v>
      </c>
      <c r="AG822" s="9" t="s">
        <v>886</v>
      </c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 t="s">
        <v>98</v>
      </c>
      <c r="BG822" s="7" t="s">
        <v>98</v>
      </c>
      <c r="BH822" s="7" t="s">
        <v>98</v>
      </c>
      <c r="BI822" s="7" t="s">
        <v>98</v>
      </c>
      <c r="BJ822" s="7" t="s">
        <v>98</v>
      </c>
      <c r="BK822" s="7" t="s">
        <v>98</v>
      </c>
      <c r="BL822" s="7" t="s">
        <v>98</v>
      </c>
      <c r="BM822" s="7" t="s">
        <v>97</v>
      </c>
      <c r="BN822" s="7" t="s">
        <v>97</v>
      </c>
      <c r="BO822" s="7" t="s">
        <v>98</v>
      </c>
      <c r="BP822" s="7" t="s">
        <v>98</v>
      </c>
      <c r="BQ822" s="7" t="s">
        <v>98</v>
      </c>
      <c r="BR822" s="7" t="s">
        <v>98</v>
      </c>
      <c r="BS822" s="7" t="n">
        <v>35</v>
      </c>
      <c r="BT822" s="7" t="n">
        <v>35</v>
      </c>
      <c r="BU822" s="7" t="s">
        <v>98</v>
      </c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6" t="n">
        <f aca="false">SUMIF($AH822:$CH822,35,Base!$B$5:$BB$5)*7*$Z822</f>
        <v>420</v>
      </c>
      <c r="CJ822" s="6" t="n">
        <f aca="false">SUMIF($AH822:$CH822,"PR",Base!$B$5:$BB$5)*7*$Z822</f>
        <v>2520</v>
      </c>
      <c r="CK822" s="6"/>
      <c r="CL822" s="6"/>
    </row>
    <row r="823" customFormat="false" ht="13.8" hidden="false" customHeight="false" outlineLevel="0" collapsed="false">
      <c r="A823" s="7" t="s">
        <v>1890</v>
      </c>
      <c r="B823" s="7" t="s">
        <v>1891</v>
      </c>
      <c r="C823" s="7" t="s">
        <v>2336</v>
      </c>
      <c r="D823" s="7" t="s">
        <v>2360</v>
      </c>
      <c r="E823" s="7" t="s">
        <v>1511</v>
      </c>
      <c r="F823" s="7" t="s">
        <v>17</v>
      </c>
      <c r="G823" s="7" t="s">
        <v>2361</v>
      </c>
      <c r="H823" s="7" t="s">
        <v>2362</v>
      </c>
      <c r="I823" s="7" t="s">
        <v>84</v>
      </c>
      <c r="J823" s="7" t="s">
        <v>85</v>
      </c>
      <c r="K823" s="8" t="n">
        <v>0</v>
      </c>
      <c r="L823" s="7"/>
      <c r="M823" s="8" t="n">
        <v>0</v>
      </c>
      <c r="N823" s="7" t="s">
        <v>2363</v>
      </c>
      <c r="O823" s="7" t="s">
        <v>2364</v>
      </c>
      <c r="P823" s="7" t="s">
        <v>87</v>
      </c>
      <c r="Q823" s="8" t="s">
        <v>2365</v>
      </c>
      <c r="R823" s="8" t="s">
        <v>2366</v>
      </c>
      <c r="S823" s="8" t="s">
        <v>2330</v>
      </c>
      <c r="T823" s="8" t="s">
        <v>124</v>
      </c>
      <c r="U823" s="7" t="s">
        <v>87</v>
      </c>
      <c r="V823" s="7" t="s">
        <v>92</v>
      </c>
      <c r="W823" s="7"/>
      <c r="X823" s="7"/>
      <c r="Y823" s="7" t="s">
        <v>99</v>
      </c>
      <c r="Z823" s="7" t="n">
        <v>6</v>
      </c>
      <c r="AA823" s="7"/>
      <c r="AB823" s="7"/>
      <c r="AC823" s="7"/>
      <c r="AD823" s="7"/>
      <c r="AE823" s="8"/>
      <c r="AF823" s="9" t="s">
        <v>356</v>
      </c>
      <c r="AG823" s="9" t="s">
        <v>230</v>
      </c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 t="s">
        <v>97</v>
      </c>
      <c r="BN823" s="7" t="s">
        <v>97</v>
      </c>
      <c r="BO823" s="7"/>
      <c r="BP823" s="7"/>
      <c r="BQ823" s="7"/>
      <c r="BR823" s="7"/>
      <c r="BS823" s="7"/>
      <c r="BT823" s="7"/>
      <c r="BU823" s="7"/>
      <c r="BV823" s="7" t="s">
        <v>98</v>
      </c>
      <c r="BW823" s="7" t="s">
        <v>98</v>
      </c>
      <c r="BX823" s="7" t="s">
        <v>98</v>
      </c>
      <c r="BY823" s="7" t="s">
        <v>98</v>
      </c>
      <c r="BZ823" s="7" t="s">
        <v>98</v>
      </c>
      <c r="CA823" s="7" t="n">
        <v>35</v>
      </c>
      <c r="CB823" s="7" t="n">
        <v>35</v>
      </c>
      <c r="CC823" s="7" t="s">
        <v>98</v>
      </c>
      <c r="CD823" s="7" t="s">
        <v>98</v>
      </c>
      <c r="CE823" s="7" t="s">
        <v>98</v>
      </c>
      <c r="CF823" s="7"/>
      <c r="CG823" s="7"/>
      <c r="CH823" s="7"/>
      <c r="CI823" s="6" t="n">
        <f aca="false">SUMIF($AH823:$CH823,35,Base!$B$5:$BB$5)*7*$Z823</f>
        <v>378</v>
      </c>
      <c r="CJ823" s="6" t="n">
        <f aca="false">SUMIF($AH823:$CH823,"PR",Base!$B$5:$BB$5)*7*$Z823</f>
        <v>1638</v>
      </c>
      <c r="CK823" s="6"/>
      <c r="CL823" s="6"/>
    </row>
    <row r="824" customFormat="false" ht="13.8" hidden="false" customHeight="false" outlineLevel="0" collapsed="false">
      <c r="A824" s="7" t="s">
        <v>1890</v>
      </c>
      <c r="B824" s="7" t="s">
        <v>1891</v>
      </c>
      <c r="C824" s="7" t="s">
        <v>2336</v>
      </c>
      <c r="D824" s="7" t="s">
        <v>2367</v>
      </c>
      <c r="E824" s="7" t="s">
        <v>2368</v>
      </c>
      <c r="F824" s="7" t="s">
        <v>17</v>
      </c>
      <c r="G824" s="7" t="s">
        <v>2356</v>
      </c>
      <c r="H824" s="7" t="s">
        <v>2340</v>
      </c>
      <c r="I824" s="7" t="s">
        <v>84</v>
      </c>
      <c r="J824" s="7" t="s">
        <v>85</v>
      </c>
      <c r="K824" s="8" t="n">
        <v>0</v>
      </c>
      <c r="L824" s="7"/>
      <c r="M824" s="8" t="n">
        <v>0</v>
      </c>
      <c r="N824" s="7" t="s">
        <v>2369</v>
      </c>
      <c r="O824" s="7" t="s">
        <v>2342</v>
      </c>
      <c r="P824" s="7" t="s">
        <v>87</v>
      </c>
      <c r="Q824" s="8" t="s">
        <v>2370</v>
      </c>
      <c r="R824" s="8" t="s">
        <v>169</v>
      </c>
      <c r="S824" s="8" t="s">
        <v>647</v>
      </c>
      <c r="T824" s="8" t="s">
        <v>124</v>
      </c>
      <c r="U824" s="7" t="s">
        <v>87</v>
      </c>
      <c r="V824" s="7" t="s">
        <v>92</v>
      </c>
      <c r="W824" s="7"/>
      <c r="X824" s="7"/>
      <c r="Y824" s="7" t="s">
        <v>99</v>
      </c>
      <c r="Z824" s="7" t="n">
        <v>6</v>
      </c>
      <c r="AA824" s="7"/>
      <c r="AB824" s="7"/>
      <c r="AC824" s="7"/>
      <c r="AD824" s="7"/>
      <c r="AE824" s="8"/>
      <c r="AF824" s="9" t="s">
        <v>539</v>
      </c>
      <c r="AG824" s="9" t="s">
        <v>2281</v>
      </c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 t="s">
        <v>97</v>
      </c>
      <c r="BN824" s="7" t="s">
        <v>97</v>
      </c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 t="s">
        <v>98</v>
      </c>
      <c r="BZ824" s="7" t="s">
        <v>98</v>
      </c>
      <c r="CA824" s="7" t="s">
        <v>98</v>
      </c>
      <c r="CB824" s="7" t="s">
        <v>98</v>
      </c>
      <c r="CC824" s="7" t="s">
        <v>98</v>
      </c>
      <c r="CD824" s="7" t="s">
        <v>98</v>
      </c>
      <c r="CE824" s="7" t="s">
        <v>98</v>
      </c>
      <c r="CF824" s="7" t="s">
        <v>98</v>
      </c>
      <c r="CG824" s="7" t="s">
        <v>98</v>
      </c>
      <c r="CH824" s="7" t="s">
        <v>98</v>
      </c>
      <c r="CI824" s="6" t="n">
        <f aca="false">SUMIF($AH824:$CH824,35,Base!$B$5:$BB$5)*7*$Z824</f>
        <v>0</v>
      </c>
      <c r="CJ824" s="6" t="n">
        <f aca="false">SUMIF($AH824:$CH824,"PR",Base!$B$5:$BB$5)*7*$Z824</f>
        <v>1932</v>
      </c>
      <c r="CK824" s="6"/>
      <c r="CL824" s="6"/>
    </row>
    <row r="825" customFormat="false" ht="13.8" hidden="false" customHeight="false" outlineLevel="0" collapsed="false">
      <c r="A825" s="7" t="s">
        <v>1890</v>
      </c>
      <c r="B825" s="7" t="s">
        <v>1891</v>
      </c>
      <c r="C825" s="7" t="s">
        <v>289</v>
      </c>
      <c r="D825" s="7" t="s">
        <v>2371</v>
      </c>
      <c r="E825" s="7" t="s">
        <v>2372</v>
      </c>
      <c r="F825" s="7" t="s">
        <v>17</v>
      </c>
      <c r="G825" s="7" t="s">
        <v>2373</v>
      </c>
      <c r="H825" s="7" t="s">
        <v>2374</v>
      </c>
      <c r="I825" s="7" t="s">
        <v>84</v>
      </c>
      <c r="J825" s="7" t="s">
        <v>85</v>
      </c>
      <c r="K825" s="8" t="n">
        <v>0</v>
      </c>
      <c r="L825" s="7"/>
      <c r="M825" s="8" t="n">
        <v>0</v>
      </c>
      <c r="N825" s="7" t="s">
        <v>2375</v>
      </c>
      <c r="O825" s="7" t="s">
        <v>500</v>
      </c>
      <c r="P825" s="7" t="s">
        <v>87</v>
      </c>
      <c r="Q825" s="8" t="s">
        <v>2376</v>
      </c>
      <c r="R825" s="8" t="s">
        <v>2377</v>
      </c>
      <c r="S825" s="8" t="s">
        <v>647</v>
      </c>
      <c r="T825" s="8" t="s">
        <v>100</v>
      </c>
      <c r="U825" s="7" t="s">
        <v>87</v>
      </c>
      <c r="V825" s="7" t="s">
        <v>92</v>
      </c>
      <c r="W825" s="7"/>
      <c r="X825" s="7"/>
      <c r="Y825" s="7" t="s">
        <v>99</v>
      </c>
      <c r="Z825" s="7" t="n">
        <v>10</v>
      </c>
      <c r="AA825" s="7"/>
      <c r="AB825" s="7"/>
      <c r="AC825" s="7"/>
      <c r="AD825" s="7"/>
      <c r="AE825" s="8"/>
      <c r="AF825" s="9" t="s">
        <v>188</v>
      </c>
      <c r="AG825" s="9" t="s">
        <v>1536</v>
      </c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 t="s">
        <v>97</v>
      </c>
      <c r="BN825" s="7" t="s">
        <v>97</v>
      </c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 t="s">
        <v>98</v>
      </c>
      <c r="CG825" s="7" t="s">
        <v>98</v>
      </c>
      <c r="CH825" s="7" t="s">
        <v>98</v>
      </c>
      <c r="CI825" s="6" t="n">
        <f aca="false">SUMIF($AH825:$CH825,35,Base!$B$5:$BB$5)*7*$Z825</f>
        <v>0</v>
      </c>
      <c r="CJ825" s="6" t="n">
        <f aca="false">SUMIF($AH825:$CH825,"PR",Base!$B$5:$BB$5)*7*$Z825</f>
        <v>910</v>
      </c>
      <c r="CK825" s="6"/>
      <c r="CL825" s="6"/>
    </row>
    <row r="826" customFormat="false" ht="13.8" hidden="false" customHeight="false" outlineLevel="0" collapsed="false">
      <c r="A826" s="7" t="s">
        <v>1890</v>
      </c>
      <c r="B826" s="7" t="s">
        <v>1891</v>
      </c>
      <c r="C826" s="7" t="s">
        <v>1892</v>
      </c>
      <c r="D826" s="7" t="s">
        <v>2378</v>
      </c>
      <c r="E826" s="7" t="s">
        <v>669</v>
      </c>
      <c r="F826" s="7" t="s">
        <v>17</v>
      </c>
      <c r="G826" s="7" t="s">
        <v>1904</v>
      </c>
      <c r="H826" s="7" t="s">
        <v>1905</v>
      </c>
      <c r="I826" s="7" t="s">
        <v>84</v>
      </c>
      <c r="J826" s="7" t="s">
        <v>85</v>
      </c>
      <c r="K826" s="8" t="n">
        <v>0</v>
      </c>
      <c r="L826" s="7"/>
      <c r="M826" s="8" t="n">
        <v>0</v>
      </c>
      <c r="N826" s="7" t="s">
        <v>2379</v>
      </c>
      <c r="O826" s="7" t="s">
        <v>1906</v>
      </c>
      <c r="P826" s="7" t="s">
        <v>155</v>
      </c>
      <c r="Q826" s="8" t="s">
        <v>2380</v>
      </c>
      <c r="R826" s="8" t="s">
        <v>1729</v>
      </c>
      <c r="S826" s="8" t="s">
        <v>1085</v>
      </c>
      <c r="T826" s="8" t="s">
        <v>109</v>
      </c>
      <c r="U826" s="7" t="s">
        <v>87</v>
      </c>
      <c r="V826" s="7" t="s">
        <v>92</v>
      </c>
      <c r="W826" s="7"/>
      <c r="X826" s="7"/>
      <c r="Y826" s="7" t="s">
        <v>112</v>
      </c>
      <c r="Z826" s="7" t="n">
        <v>16</v>
      </c>
      <c r="AA826" s="7"/>
      <c r="AB826" s="7"/>
      <c r="AC826" s="7"/>
      <c r="AD826" s="7"/>
      <c r="AE826" s="8"/>
      <c r="AF826" s="9" t="s">
        <v>188</v>
      </c>
      <c r="AG826" s="9" t="s">
        <v>2381</v>
      </c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 t="s">
        <v>97</v>
      </c>
      <c r="BN826" s="7" t="s">
        <v>97</v>
      </c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 t="s">
        <v>98</v>
      </c>
      <c r="CG826" s="7" t="s">
        <v>98</v>
      </c>
      <c r="CH826" s="7" t="s">
        <v>98</v>
      </c>
      <c r="CI826" s="6" t="n">
        <f aca="false">SUMIF($AH826:$CH826,35,Base!$B$5:$BB$5)*7*$Z826</f>
        <v>0</v>
      </c>
      <c r="CJ826" s="6" t="n">
        <f aca="false">SUMIF($AH826:$CH826,"PR",Base!$B$5:$BB$5)*7*$Z826</f>
        <v>1456</v>
      </c>
      <c r="CK826" s="6"/>
      <c r="CL826" s="6"/>
    </row>
    <row r="827" customFormat="false" ht="13.8" hidden="false" customHeight="false" outlineLevel="0" collapsed="false">
      <c r="A827" s="7" t="s">
        <v>1890</v>
      </c>
      <c r="B827" s="7" t="s">
        <v>1891</v>
      </c>
      <c r="C827" s="7" t="s">
        <v>376</v>
      </c>
      <c r="D827" s="7" t="s">
        <v>2382</v>
      </c>
      <c r="E827" s="7" t="s">
        <v>2383</v>
      </c>
      <c r="F827" s="7" t="s">
        <v>17</v>
      </c>
      <c r="G827" s="7" t="s">
        <v>2384</v>
      </c>
      <c r="H827" s="7" t="s">
        <v>2385</v>
      </c>
      <c r="I827" s="7" t="s">
        <v>84</v>
      </c>
      <c r="J827" s="7" t="s">
        <v>85</v>
      </c>
      <c r="K827" s="8" t="n">
        <v>0</v>
      </c>
      <c r="L827" s="7"/>
      <c r="M827" s="8" t="n">
        <v>0</v>
      </c>
      <c r="N827" s="7" t="s">
        <v>2386</v>
      </c>
      <c r="O827" s="7" t="s">
        <v>1065</v>
      </c>
      <c r="P827" s="7" t="s">
        <v>168</v>
      </c>
      <c r="Q827" s="8" t="s">
        <v>1354</v>
      </c>
      <c r="R827" s="8" t="s">
        <v>2387</v>
      </c>
      <c r="S827" s="8" t="s">
        <v>2388</v>
      </c>
      <c r="T827" s="8" t="s">
        <v>109</v>
      </c>
      <c r="U827" s="7" t="s">
        <v>87</v>
      </c>
      <c r="V827" s="7" t="s">
        <v>92</v>
      </c>
      <c r="W827" s="7"/>
      <c r="X827" s="7"/>
      <c r="Y827" s="7" t="s">
        <v>1012</v>
      </c>
      <c r="Z827" s="7" t="n">
        <v>5</v>
      </c>
      <c r="AA827" s="7"/>
      <c r="AB827" s="7"/>
      <c r="AC827" s="7"/>
      <c r="AD827" s="7"/>
      <c r="AE827" s="8"/>
      <c r="AF827" s="9" t="s">
        <v>356</v>
      </c>
      <c r="AG827" s="9" t="s">
        <v>2389</v>
      </c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 t="s">
        <v>97</v>
      </c>
      <c r="BN827" s="7" t="s">
        <v>97</v>
      </c>
      <c r="BO827" s="7"/>
      <c r="BP827" s="7"/>
      <c r="BQ827" s="7"/>
      <c r="BR827" s="7"/>
      <c r="BS827" s="7"/>
      <c r="BT827" s="7"/>
      <c r="BU827" s="7"/>
      <c r="BV827" s="7" t="s">
        <v>98</v>
      </c>
      <c r="BW827" s="7" t="s">
        <v>98</v>
      </c>
      <c r="BX827" s="7" t="s">
        <v>98</v>
      </c>
      <c r="BY827" s="7" t="s">
        <v>98</v>
      </c>
      <c r="BZ827" s="7" t="s">
        <v>98</v>
      </c>
      <c r="CA827" s="7" t="s">
        <v>98</v>
      </c>
      <c r="CB827" s="7" t="s">
        <v>98</v>
      </c>
      <c r="CC827" s="7" t="s">
        <v>98</v>
      </c>
      <c r="CD827" s="7" t="s">
        <v>98</v>
      </c>
      <c r="CE827" s="7" t="s">
        <v>98</v>
      </c>
      <c r="CF827" s="7" t="s">
        <v>98</v>
      </c>
      <c r="CG827" s="7" t="s">
        <v>98</v>
      </c>
      <c r="CH827" s="7" t="s">
        <v>98</v>
      </c>
      <c r="CI827" s="6" t="n">
        <f aca="false">SUMIF($AH827:$CH827,35,Base!$B$5:$BB$5)*7*$Z827</f>
        <v>0</v>
      </c>
      <c r="CJ827" s="6" t="n">
        <f aca="false">SUMIF($AH827:$CH827,"PR",Base!$B$5:$BB$5)*7*$Z827</f>
        <v>2135</v>
      </c>
      <c r="CK827" s="6"/>
      <c r="CL827" s="6"/>
    </row>
    <row r="828" customFormat="false" ht="13.8" hidden="false" customHeight="false" outlineLevel="0" collapsed="false">
      <c r="A828" s="7" t="s">
        <v>1890</v>
      </c>
      <c r="B828" s="7" t="s">
        <v>1891</v>
      </c>
      <c r="C828" s="7" t="s">
        <v>376</v>
      </c>
      <c r="D828" s="7" t="s">
        <v>2382</v>
      </c>
      <c r="E828" s="7" t="s">
        <v>2383</v>
      </c>
      <c r="F828" s="7" t="s">
        <v>17</v>
      </c>
      <c r="G828" s="7" t="s">
        <v>2384</v>
      </c>
      <c r="H828" s="7" t="s">
        <v>2385</v>
      </c>
      <c r="I828" s="7" t="s">
        <v>84</v>
      </c>
      <c r="J828" s="7" t="s">
        <v>85</v>
      </c>
      <c r="K828" s="8" t="n">
        <v>0</v>
      </c>
      <c r="L828" s="7"/>
      <c r="M828" s="8" t="n">
        <v>0</v>
      </c>
      <c r="N828" s="7" t="s">
        <v>2386</v>
      </c>
      <c r="O828" s="7" t="s">
        <v>1065</v>
      </c>
      <c r="P828" s="7" t="s">
        <v>168</v>
      </c>
      <c r="Q828" s="8" t="s">
        <v>1354</v>
      </c>
      <c r="R828" s="8" t="s">
        <v>2387</v>
      </c>
      <c r="S828" s="8" t="s">
        <v>2388</v>
      </c>
      <c r="T828" s="8" t="s">
        <v>109</v>
      </c>
      <c r="U828" s="7" t="s">
        <v>87</v>
      </c>
      <c r="V828" s="7" t="s">
        <v>92</v>
      </c>
      <c r="W828" s="7"/>
      <c r="X828" s="7"/>
      <c r="Y828" s="7" t="s">
        <v>93</v>
      </c>
      <c r="Z828" s="7" t="n">
        <v>5</v>
      </c>
      <c r="AA828" s="7"/>
      <c r="AB828" s="7"/>
      <c r="AC828" s="7"/>
      <c r="AD828" s="7"/>
      <c r="AE828" s="8"/>
      <c r="AF828" s="9" t="s">
        <v>356</v>
      </c>
      <c r="AG828" s="9" t="s">
        <v>2389</v>
      </c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 t="s">
        <v>97</v>
      </c>
      <c r="BN828" s="7" t="s">
        <v>97</v>
      </c>
      <c r="BO828" s="7"/>
      <c r="BP828" s="7"/>
      <c r="BQ828" s="7"/>
      <c r="BR828" s="7"/>
      <c r="BS828" s="7"/>
      <c r="BT828" s="7"/>
      <c r="BU828" s="7"/>
      <c r="BV828" s="7" t="s">
        <v>98</v>
      </c>
      <c r="BW828" s="7" t="s">
        <v>98</v>
      </c>
      <c r="BX828" s="7" t="s">
        <v>98</v>
      </c>
      <c r="BY828" s="7" t="s">
        <v>98</v>
      </c>
      <c r="BZ828" s="7" t="s">
        <v>98</v>
      </c>
      <c r="CA828" s="7" t="s">
        <v>98</v>
      </c>
      <c r="CB828" s="7" t="s">
        <v>98</v>
      </c>
      <c r="CC828" s="7" t="s">
        <v>98</v>
      </c>
      <c r="CD828" s="7" t="s">
        <v>98</v>
      </c>
      <c r="CE828" s="7" t="s">
        <v>98</v>
      </c>
      <c r="CF828" s="7" t="s">
        <v>98</v>
      </c>
      <c r="CG828" s="7" t="s">
        <v>98</v>
      </c>
      <c r="CH828" s="7" t="s">
        <v>98</v>
      </c>
      <c r="CI828" s="6" t="n">
        <f aca="false">SUMIF($AH828:$CH828,35,Base!$B$5:$BB$5)*7*$Z828</f>
        <v>0</v>
      </c>
      <c r="CJ828" s="6" t="n">
        <f aca="false">SUMIF($AH828:$CH828,"PR",Base!$B$5:$BB$5)*7*$Z828</f>
        <v>2135</v>
      </c>
      <c r="CK828" s="6"/>
      <c r="CL828" s="6"/>
    </row>
    <row r="829" customFormat="false" ht="13.8" hidden="false" customHeight="false" outlineLevel="0" collapsed="false">
      <c r="A829" s="7" t="s">
        <v>1890</v>
      </c>
      <c r="B829" s="7" t="s">
        <v>1891</v>
      </c>
      <c r="C829" s="7" t="s">
        <v>376</v>
      </c>
      <c r="D829" s="7" t="s">
        <v>2382</v>
      </c>
      <c r="E829" s="7" t="s">
        <v>2383</v>
      </c>
      <c r="F829" s="7" t="s">
        <v>17</v>
      </c>
      <c r="G829" s="7" t="s">
        <v>2384</v>
      </c>
      <c r="H829" s="7" t="s">
        <v>2385</v>
      </c>
      <c r="I829" s="7" t="s">
        <v>84</v>
      </c>
      <c r="J829" s="7" t="s">
        <v>85</v>
      </c>
      <c r="K829" s="8" t="n">
        <v>0</v>
      </c>
      <c r="L829" s="7"/>
      <c r="M829" s="8" t="n">
        <v>0</v>
      </c>
      <c r="N829" s="7" t="s">
        <v>2386</v>
      </c>
      <c r="O829" s="7" t="s">
        <v>1065</v>
      </c>
      <c r="P829" s="7" t="s">
        <v>168</v>
      </c>
      <c r="Q829" s="8" t="s">
        <v>1354</v>
      </c>
      <c r="R829" s="8" t="s">
        <v>2387</v>
      </c>
      <c r="S829" s="8" t="s">
        <v>2388</v>
      </c>
      <c r="T829" s="8" t="s">
        <v>109</v>
      </c>
      <c r="U829" s="7" t="s">
        <v>87</v>
      </c>
      <c r="V829" s="7" t="s">
        <v>92</v>
      </c>
      <c r="W829" s="7"/>
      <c r="X829" s="7"/>
      <c r="Y829" s="7" t="s">
        <v>112</v>
      </c>
      <c r="Z829" s="7" t="n">
        <v>6</v>
      </c>
      <c r="AA829" s="7"/>
      <c r="AB829" s="7"/>
      <c r="AC829" s="7"/>
      <c r="AD829" s="7"/>
      <c r="AE829" s="8"/>
      <c r="AF829" s="9" t="s">
        <v>356</v>
      </c>
      <c r="AG829" s="9" t="s">
        <v>2389</v>
      </c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 t="s">
        <v>97</v>
      </c>
      <c r="BN829" s="7" t="s">
        <v>97</v>
      </c>
      <c r="BO829" s="7"/>
      <c r="BP829" s="7"/>
      <c r="BQ829" s="7"/>
      <c r="BR829" s="7"/>
      <c r="BS829" s="7"/>
      <c r="BT829" s="7"/>
      <c r="BU829" s="7"/>
      <c r="BV829" s="7" t="s">
        <v>98</v>
      </c>
      <c r="BW829" s="7" t="s">
        <v>98</v>
      </c>
      <c r="BX829" s="7" t="s">
        <v>98</v>
      </c>
      <c r="BY829" s="7" t="s">
        <v>98</v>
      </c>
      <c r="BZ829" s="7" t="s">
        <v>98</v>
      </c>
      <c r="CA829" s="7" t="s">
        <v>98</v>
      </c>
      <c r="CB829" s="7" t="s">
        <v>98</v>
      </c>
      <c r="CC829" s="7" t="s">
        <v>98</v>
      </c>
      <c r="CD829" s="7" t="s">
        <v>98</v>
      </c>
      <c r="CE829" s="7" t="s">
        <v>98</v>
      </c>
      <c r="CF829" s="7" t="s">
        <v>98</v>
      </c>
      <c r="CG829" s="7" t="s">
        <v>98</v>
      </c>
      <c r="CH829" s="7" t="s">
        <v>98</v>
      </c>
      <c r="CI829" s="6" t="n">
        <f aca="false">SUMIF($AH829:$CH829,35,Base!$B$5:$BB$5)*7*$Z829</f>
        <v>0</v>
      </c>
      <c r="CJ829" s="6" t="n">
        <f aca="false">SUMIF($AH829:$CH829,"PR",Base!$B$5:$BB$5)*7*$Z829</f>
        <v>2562</v>
      </c>
      <c r="CK829" s="6"/>
      <c r="CL829" s="6"/>
    </row>
    <row r="830" customFormat="false" ht="13.8" hidden="false" customHeight="false" outlineLevel="0" collapsed="false">
      <c r="A830" s="7" t="s">
        <v>1890</v>
      </c>
      <c r="B830" s="7" t="s">
        <v>1891</v>
      </c>
      <c r="C830" s="7" t="s">
        <v>223</v>
      </c>
      <c r="D830" s="7" t="s">
        <v>2390</v>
      </c>
      <c r="E830" s="7" t="s">
        <v>2391</v>
      </c>
      <c r="F830" s="7" t="s">
        <v>17</v>
      </c>
      <c r="G830" s="7" t="s">
        <v>824</v>
      </c>
      <c r="H830" s="7" t="s">
        <v>825</v>
      </c>
      <c r="I830" s="7" t="s">
        <v>84</v>
      </c>
      <c r="J830" s="7" t="s">
        <v>85</v>
      </c>
      <c r="K830" s="8" t="n">
        <v>0</v>
      </c>
      <c r="L830" s="7"/>
      <c r="M830" s="8" t="n">
        <v>0</v>
      </c>
      <c r="N830" s="7"/>
      <c r="O830" s="7" t="s">
        <v>826</v>
      </c>
      <c r="P830" s="7" t="s">
        <v>87</v>
      </c>
      <c r="Q830" s="8" t="s">
        <v>117</v>
      </c>
      <c r="R830" s="8" t="s">
        <v>117</v>
      </c>
      <c r="S830" s="8" t="s">
        <v>110</v>
      </c>
      <c r="T830" s="8" t="s">
        <v>108</v>
      </c>
      <c r="U830" s="7" t="s">
        <v>87</v>
      </c>
      <c r="V830" s="7" t="s">
        <v>92</v>
      </c>
      <c r="W830" s="7"/>
      <c r="X830" s="7"/>
      <c r="Y830" s="7" t="s">
        <v>116</v>
      </c>
      <c r="Z830" s="10" t="n">
        <v>7</v>
      </c>
      <c r="AA830" s="7"/>
      <c r="AB830" s="7"/>
      <c r="AC830" s="7"/>
      <c r="AD830" s="7"/>
      <c r="AE830" s="8"/>
      <c r="AF830" s="9" t="s">
        <v>1922</v>
      </c>
      <c r="AG830" s="9" t="s">
        <v>2113</v>
      </c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 t="s">
        <v>98</v>
      </c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 t="s">
        <v>97</v>
      </c>
      <c r="BN830" s="7" t="s">
        <v>97</v>
      </c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6" t="n">
        <f aca="false">SUMIF($AH830:$CH830,35,Base!$B$5:$BB$5)*7*$Z830</f>
        <v>0</v>
      </c>
      <c r="CJ830" s="6" t="n">
        <f aca="false">SUMIF($AH830:$CH830,"PR",Base!$B$5:$BB$5)*7*$Z830</f>
        <v>245</v>
      </c>
      <c r="CK830" s="6"/>
      <c r="CL830" s="6"/>
    </row>
    <row r="831" customFormat="false" ht="13.8" hidden="false" customHeight="false" outlineLevel="0" collapsed="false">
      <c r="A831" s="7" t="s">
        <v>1890</v>
      </c>
      <c r="B831" s="7" t="s">
        <v>1891</v>
      </c>
      <c r="C831" s="7" t="s">
        <v>1383</v>
      </c>
      <c r="D831" s="7" t="s">
        <v>2392</v>
      </c>
      <c r="E831" s="7" t="s">
        <v>1464</v>
      </c>
      <c r="F831" s="7" t="s">
        <v>17</v>
      </c>
      <c r="G831" s="7" t="s">
        <v>2393</v>
      </c>
      <c r="H831" s="7" t="s">
        <v>2394</v>
      </c>
      <c r="I831" s="7" t="s">
        <v>84</v>
      </c>
      <c r="J831" s="7" t="s">
        <v>85</v>
      </c>
      <c r="K831" s="8" t="n">
        <v>0</v>
      </c>
      <c r="L831" s="7"/>
      <c r="M831" s="8" t="n">
        <v>0</v>
      </c>
      <c r="N831" s="7"/>
      <c r="O831" s="7" t="s">
        <v>1488</v>
      </c>
      <c r="P831" s="7" t="s">
        <v>87</v>
      </c>
      <c r="Q831" s="8" t="s">
        <v>2395</v>
      </c>
      <c r="R831" s="8" t="s">
        <v>2395</v>
      </c>
      <c r="S831" s="8" t="s">
        <v>110</v>
      </c>
      <c r="T831" s="8" t="s">
        <v>87</v>
      </c>
      <c r="U831" s="7" t="s">
        <v>87</v>
      </c>
      <c r="V831" s="7" t="s">
        <v>92</v>
      </c>
      <c r="W831" s="7"/>
      <c r="X831" s="7"/>
      <c r="Y831" s="7" t="s">
        <v>116</v>
      </c>
      <c r="Z831" s="7" t="n">
        <v>1</v>
      </c>
      <c r="AA831" s="7"/>
      <c r="AB831" s="7"/>
      <c r="AC831" s="7"/>
      <c r="AD831" s="7"/>
      <c r="AE831" s="8"/>
      <c r="AF831" s="9" t="s">
        <v>695</v>
      </c>
      <c r="AG831" s="9" t="s">
        <v>1497</v>
      </c>
      <c r="AH831" s="7"/>
      <c r="AI831" s="7"/>
      <c r="AJ831" s="7"/>
      <c r="AK831" s="7"/>
      <c r="AL831" s="7"/>
      <c r="AM831" s="7"/>
      <c r="AN831" s="7"/>
      <c r="AO831" s="7"/>
      <c r="AP831" s="7"/>
      <c r="AQ831" s="7" t="s">
        <v>98</v>
      </c>
      <c r="AR831" s="7"/>
      <c r="AS831" s="7" t="s">
        <v>98</v>
      </c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 t="s">
        <v>97</v>
      </c>
      <c r="BN831" s="7" t="s">
        <v>97</v>
      </c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6" t="n">
        <f aca="false">SUMIF($AH831:$CH831,35,Base!$B$5:$BB$5)*7*$Z831</f>
        <v>0</v>
      </c>
      <c r="CJ831" s="6" t="n">
        <f aca="false">SUMIF($AH831:$CH831,"PR",Base!$B$5:$BB$5)*7*$Z831</f>
        <v>70</v>
      </c>
      <c r="CK831" s="6"/>
      <c r="CL831" s="6"/>
    </row>
    <row r="832" customFormat="false" ht="13.8" hidden="false" customHeight="false" outlineLevel="0" collapsed="false">
      <c r="A832" s="7" t="s">
        <v>1890</v>
      </c>
      <c r="B832" s="7" t="s">
        <v>1891</v>
      </c>
      <c r="C832" s="7" t="s">
        <v>328</v>
      </c>
      <c r="D832" s="7" t="s">
        <v>2396</v>
      </c>
      <c r="E832" s="7" t="s">
        <v>2397</v>
      </c>
      <c r="F832" s="7" t="s">
        <v>17</v>
      </c>
      <c r="G832" s="7" t="s">
        <v>1358</v>
      </c>
      <c r="H832" s="7" t="s">
        <v>2398</v>
      </c>
      <c r="I832" s="7" t="s">
        <v>84</v>
      </c>
      <c r="J832" s="7" t="s">
        <v>85</v>
      </c>
      <c r="K832" s="8" t="n">
        <v>0</v>
      </c>
      <c r="L832" s="7"/>
      <c r="M832" s="8" t="n">
        <v>0</v>
      </c>
      <c r="N832" s="7" t="s">
        <v>2399</v>
      </c>
      <c r="O832" s="7" t="s">
        <v>333</v>
      </c>
      <c r="P832" s="7" t="s">
        <v>113</v>
      </c>
      <c r="Q832" s="8" t="s">
        <v>2400</v>
      </c>
      <c r="R832" s="8" t="s">
        <v>2401</v>
      </c>
      <c r="S832" s="8" t="s">
        <v>90</v>
      </c>
      <c r="T832" s="8" t="s">
        <v>108</v>
      </c>
      <c r="U832" s="7" t="s">
        <v>87</v>
      </c>
      <c r="V832" s="7" t="s">
        <v>92</v>
      </c>
      <c r="W832" s="7"/>
      <c r="X832" s="7"/>
      <c r="Y832" s="7" t="s">
        <v>93</v>
      </c>
      <c r="Z832" s="7" t="n">
        <v>2</v>
      </c>
      <c r="AA832" s="7"/>
      <c r="AB832" s="7"/>
      <c r="AC832" s="7"/>
      <c r="AD832" s="7"/>
      <c r="AE832" s="8"/>
      <c r="AF832" s="9" t="s">
        <v>2022</v>
      </c>
      <c r="AG832" s="9" t="s">
        <v>2084</v>
      </c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 t="s">
        <v>98</v>
      </c>
      <c r="BG832" s="7" t="s">
        <v>98</v>
      </c>
      <c r="BH832" s="7" t="s">
        <v>98</v>
      </c>
      <c r="BI832" s="7" t="s">
        <v>98</v>
      </c>
      <c r="BJ832" s="7" t="s">
        <v>98</v>
      </c>
      <c r="BK832" s="7" t="s">
        <v>98</v>
      </c>
      <c r="BL832" s="7" t="s">
        <v>98</v>
      </c>
      <c r="BM832" s="7" t="s">
        <v>97</v>
      </c>
      <c r="BN832" s="7" t="s">
        <v>97</v>
      </c>
      <c r="BO832" s="7" t="s">
        <v>98</v>
      </c>
      <c r="BP832" s="7" t="s">
        <v>98</v>
      </c>
      <c r="BQ832" s="7" t="s">
        <v>98</v>
      </c>
      <c r="BR832" s="7" t="s">
        <v>98</v>
      </c>
      <c r="BS832" s="7" t="n">
        <v>35</v>
      </c>
      <c r="BT832" s="7" t="n">
        <v>35</v>
      </c>
      <c r="BU832" s="7" t="s">
        <v>98</v>
      </c>
      <c r="BV832" s="7" t="s">
        <v>98</v>
      </c>
      <c r="BW832" s="7" t="s">
        <v>98</v>
      </c>
      <c r="BX832" s="7" t="s">
        <v>98</v>
      </c>
      <c r="BY832" s="7" t="s">
        <v>98</v>
      </c>
      <c r="BZ832" s="7" t="s">
        <v>98</v>
      </c>
      <c r="CA832" s="7" t="n">
        <v>35</v>
      </c>
      <c r="CB832" s="7" t="n">
        <v>35</v>
      </c>
      <c r="CC832" s="7" t="s">
        <v>98</v>
      </c>
      <c r="CD832" s="7" t="s">
        <v>98</v>
      </c>
      <c r="CE832" s="7" t="s">
        <v>98</v>
      </c>
      <c r="CF832" s="7" t="s">
        <v>98</v>
      </c>
      <c r="CG832" s="7" t="s">
        <v>98</v>
      </c>
      <c r="CH832" s="7" t="s">
        <v>98</v>
      </c>
      <c r="CI832" s="6" t="n">
        <f aca="false">SUMIF($AH832:$CH832,35,Base!$B$5:$BB$5)*7*$Z832</f>
        <v>266</v>
      </c>
      <c r="CJ832" s="6" t="n">
        <f aca="false">SUMIF($AH832:$CH832,"PR",Base!$B$5:$BB$5)*7*$Z832</f>
        <v>1568</v>
      </c>
      <c r="CK832" s="6"/>
      <c r="CL832" s="6"/>
    </row>
    <row r="833" customFormat="false" ht="13.8" hidden="false" customHeight="false" outlineLevel="0" collapsed="false">
      <c r="A833" s="7" t="s">
        <v>1890</v>
      </c>
      <c r="B833" s="7" t="s">
        <v>1891</v>
      </c>
      <c r="C833" s="7" t="s">
        <v>328</v>
      </c>
      <c r="D833" s="7" t="s">
        <v>2396</v>
      </c>
      <c r="E833" s="7" t="s">
        <v>2397</v>
      </c>
      <c r="F833" s="7" t="s">
        <v>17</v>
      </c>
      <c r="G833" s="7" t="s">
        <v>1358</v>
      </c>
      <c r="H833" s="7" t="s">
        <v>2398</v>
      </c>
      <c r="I833" s="7" t="s">
        <v>84</v>
      </c>
      <c r="J833" s="7" t="s">
        <v>85</v>
      </c>
      <c r="K833" s="8" t="n">
        <v>0</v>
      </c>
      <c r="L833" s="7"/>
      <c r="M833" s="8" t="n">
        <v>0</v>
      </c>
      <c r="N833" s="7" t="s">
        <v>2399</v>
      </c>
      <c r="O833" s="7" t="s">
        <v>333</v>
      </c>
      <c r="P833" s="7" t="s">
        <v>113</v>
      </c>
      <c r="Q833" s="8" t="s">
        <v>2400</v>
      </c>
      <c r="R833" s="8" t="s">
        <v>2401</v>
      </c>
      <c r="S833" s="8" t="s">
        <v>90</v>
      </c>
      <c r="T833" s="8" t="s">
        <v>108</v>
      </c>
      <c r="U833" s="7" t="s">
        <v>87</v>
      </c>
      <c r="V833" s="7" t="s">
        <v>92</v>
      </c>
      <c r="W833" s="7"/>
      <c r="X833" s="7"/>
      <c r="Y833" s="7" t="s">
        <v>101</v>
      </c>
      <c r="Z833" s="7" t="n">
        <v>2</v>
      </c>
      <c r="AA833" s="7"/>
      <c r="AB833" s="7"/>
      <c r="AC833" s="7"/>
      <c r="AD833" s="7"/>
      <c r="AE833" s="8"/>
      <c r="AF833" s="9" t="s">
        <v>2022</v>
      </c>
      <c r="AG833" s="9" t="s">
        <v>2084</v>
      </c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 t="s">
        <v>98</v>
      </c>
      <c r="BG833" s="7" t="s">
        <v>98</v>
      </c>
      <c r="BH833" s="7" t="s">
        <v>98</v>
      </c>
      <c r="BI833" s="7" t="s">
        <v>98</v>
      </c>
      <c r="BJ833" s="7" t="s">
        <v>98</v>
      </c>
      <c r="BK833" s="7" t="s">
        <v>98</v>
      </c>
      <c r="BL833" s="7" t="s">
        <v>98</v>
      </c>
      <c r="BM833" s="7" t="s">
        <v>97</v>
      </c>
      <c r="BN833" s="7" t="s">
        <v>97</v>
      </c>
      <c r="BO833" s="7" t="s">
        <v>98</v>
      </c>
      <c r="BP833" s="7" t="s">
        <v>98</v>
      </c>
      <c r="BQ833" s="7" t="s">
        <v>98</v>
      </c>
      <c r="BR833" s="7" t="s">
        <v>98</v>
      </c>
      <c r="BS833" s="7" t="n">
        <v>35</v>
      </c>
      <c r="BT833" s="7" t="n">
        <v>35</v>
      </c>
      <c r="BU833" s="7" t="s">
        <v>98</v>
      </c>
      <c r="BV833" s="7" t="s">
        <v>98</v>
      </c>
      <c r="BW833" s="7" t="s">
        <v>98</v>
      </c>
      <c r="BX833" s="7" t="s">
        <v>98</v>
      </c>
      <c r="BY833" s="7" t="s">
        <v>98</v>
      </c>
      <c r="BZ833" s="7" t="s">
        <v>98</v>
      </c>
      <c r="CA833" s="7" t="n">
        <v>35</v>
      </c>
      <c r="CB833" s="7" t="n">
        <v>35</v>
      </c>
      <c r="CC833" s="7" t="s">
        <v>98</v>
      </c>
      <c r="CD833" s="7" t="s">
        <v>98</v>
      </c>
      <c r="CE833" s="7" t="s">
        <v>98</v>
      </c>
      <c r="CF833" s="7" t="s">
        <v>98</v>
      </c>
      <c r="CG833" s="7" t="s">
        <v>98</v>
      </c>
      <c r="CH833" s="7" t="s">
        <v>98</v>
      </c>
      <c r="CI833" s="6" t="n">
        <f aca="false">SUMIF($AH833:$CH833,35,Base!$B$5:$BB$5)*7*$Z833</f>
        <v>266</v>
      </c>
      <c r="CJ833" s="6" t="n">
        <f aca="false">SUMIF($AH833:$CH833,"PR",Base!$B$5:$BB$5)*7*$Z833</f>
        <v>1568</v>
      </c>
      <c r="CK833" s="6"/>
      <c r="CL833" s="6"/>
    </row>
    <row r="834" customFormat="false" ht="13.8" hidden="false" customHeight="false" outlineLevel="0" collapsed="false">
      <c r="A834" s="7" t="s">
        <v>1890</v>
      </c>
      <c r="B834" s="7" t="s">
        <v>1891</v>
      </c>
      <c r="C834" s="7" t="s">
        <v>328</v>
      </c>
      <c r="D834" s="7" t="s">
        <v>2396</v>
      </c>
      <c r="E834" s="7" t="s">
        <v>2397</v>
      </c>
      <c r="F834" s="7" t="s">
        <v>17</v>
      </c>
      <c r="G834" s="7" t="s">
        <v>1358</v>
      </c>
      <c r="H834" s="7" t="s">
        <v>2398</v>
      </c>
      <c r="I834" s="7" t="s">
        <v>84</v>
      </c>
      <c r="J834" s="7" t="s">
        <v>85</v>
      </c>
      <c r="K834" s="8" t="n">
        <v>0</v>
      </c>
      <c r="L834" s="7"/>
      <c r="M834" s="8" t="n">
        <v>0</v>
      </c>
      <c r="N834" s="7" t="s">
        <v>2399</v>
      </c>
      <c r="O834" s="7" t="s">
        <v>333</v>
      </c>
      <c r="P834" s="7" t="s">
        <v>113</v>
      </c>
      <c r="Q834" s="8" t="s">
        <v>2400</v>
      </c>
      <c r="R834" s="8" t="s">
        <v>2401</v>
      </c>
      <c r="S834" s="8" t="s">
        <v>90</v>
      </c>
      <c r="T834" s="8" t="s">
        <v>108</v>
      </c>
      <c r="U834" s="7" t="s">
        <v>87</v>
      </c>
      <c r="V834" s="7" t="s">
        <v>92</v>
      </c>
      <c r="W834" s="7"/>
      <c r="X834" s="7"/>
      <c r="Y834" s="7" t="s">
        <v>112</v>
      </c>
      <c r="Z834" s="7" t="n">
        <v>2</v>
      </c>
      <c r="AA834" s="7"/>
      <c r="AB834" s="7"/>
      <c r="AC834" s="7"/>
      <c r="AD834" s="7"/>
      <c r="AE834" s="8"/>
      <c r="AF834" s="9" t="s">
        <v>2022</v>
      </c>
      <c r="AG834" s="9" t="s">
        <v>2084</v>
      </c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 t="s">
        <v>98</v>
      </c>
      <c r="BG834" s="7" t="s">
        <v>98</v>
      </c>
      <c r="BH834" s="7" t="s">
        <v>98</v>
      </c>
      <c r="BI834" s="7" t="s">
        <v>98</v>
      </c>
      <c r="BJ834" s="7" t="s">
        <v>98</v>
      </c>
      <c r="BK834" s="7" t="s">
        <v>98</v>
      </c>
      <c r="BL834" s="7" t="s">
        <v>98</v>
      </c>
      <c r="BM834" s="7" t="s">
        <v>97</v>
      </c>
      <c r="BN834" s="7" t="s">
        <v>97</v>
      </c>
      <c r="BO834" s="7" t="s">
        <v>98</v>
      </c>
      <c r="BP834" s="7" t="s">
        <v>98</v>
      </c>
      <c r="BQ834" s="7" t="s">
        <v>98</v>
      </c>
      <c r="BR834" s="7" t="s">
        <v>98</v>
      </c>
      <c r="BS834" s="7" t="n">
        <v>35</v>
      </c>
      <c r="BT834" s="7" t="n">
        <v>35</v>
      </c>
      <c r="BU834" s="7" t="s">
        <v>98</v>
      </c>
      <c r="BV834" s="7" t="s">
        <v>98</v>
      </c>
      <c r="BW834" s="7" t="s">
        <v>98</v>
      </c>
      <c r="BX834" s="7" t="s">
        <v>98</v>
      </c>
      <c r="BY834" s="7" t="s">
        <v>98</v>
      </c>
      <c r="BZ834" s="7" t="s">
        <v>98</v>
      </c>
      <c r="CA834" s="7" t="n">
        <v>35</v>
      </c>
      <c r="CB834" s="7" t="n">
        <v>35</v>
      </c>
      <c r="CC834" s="7" t="s">
        <v>98</v>
      </c>
      <c r="CD834" s="7" t="s">
        <v>98</v>
      </c>
      <c r="CE834" s="7" t="s">
        <v>98</v>
      </c>
      <c r="CF834" s="7" t="s">
        <v>98</v>
      </c>
      <c r="CG834" s="7" t="s">
        <v>98</v>
      </c>
      <c r="CH834" s="7" t="s">
        <v>98</v>
      </c>
      <c r="CI834" s="6" t="n">
        <f aca="false">SUMIF($AH834:$CH834,35,Base!$B$5:$BB$5)*7*$Z834</f>
        <v>266</v>
      </c>
      <c r="CJ834" s="6" t="n">
        <f aca="false">SUMIF($AH834:$CH834,"PR",Base!$B$5:$BB$5)*7*$Z834</f>
        <v>1568</v>
      </c>
      <c r="CK834" s="6"/>
      <c r="CL834" s="6"/>
    </row>
    <row r="835" customFormat="false" ht="13.8" hidden="false" customHeight="false" outlineLevel="0" collapsed="false">
      <c r="A835" s="7" t="s">
        <v>1890</v>
      </c>
      <c r="B835" s="7" t="s">
        <v>1891</v>
      </c>
      <c r="C835" s="7" t="s">
        <v>328</v>
      </c>
      <c r="D835" s="7" t="s">
        <v>2396</v>
      </c>
      <c r="E835" s="7" t="s">
        <v>2397</v>
      </c>
      <c r="F835" s="7" t="s">
        <v>17</v>
      </c>
      <c r="G835" s="7" t="s">
        <v>1358</v>
      </c>
      <c r="H835" s="7" t="s">
        <v>2398</v>
      </c>
      <c r="I835" s="7" t="s">
        <v>84</v>
      </c>
      <c r="J835" s="7" t="s">
        <v>85</v>
      </c>
      <c r="K835" s="8" t="n">
        <v>0</v>
      </c>
      <c r="L835" s="7"/>
      <c r="M835" s="8" t="n">
        <v>0</v>
      </c>
      <c r="N835" s="7" t="s">
        <v>2399</v>
      </c>
      <c r="O835" s="7" t="s">
        <v>333</v>
      </c>
      <c r="P835" s="7" t="s">
        <v>113</v>
      </c>
      <c r="Q835" s="8" t="s">
        <v>2400</v>
      </c>
      <c r="R835" s="8" t="s">
        <v>2401</v>
      </c>
      <c r="S835" s="8" t="s">
        <v>90</v>
      </c>
      <c r="T835" s="8" t="s">
        <v>108</v>
      </c>
      <c r="U835" s="7" t="s">
        <v>87</v>
      </c>
      <c r="V835" s="7" t="s">
        <v>92</v>
      </c>
      <c r="W835" s="7"/>
      <c r="X835" s="7"/>
      <c r="Y835" s="7" t="s">
        <v>102</v>
      </c>
      <c r="Z835" s="7" t="n">
        <v>2</v>
      </c>
      <c r="AA835" s="7"/>
      <c r="AB835" s="7"/>
      <c r="AC835" s="7"/>
      <c r="AD835" s="7"/>
      <c r="AE835" s="8"/>
      <c r="AF835" s="9" t="s">
        <v>2022</v>
      </c>
      <c r="AG835" s="9" t="s">
        <v>2084</v>
      </c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 t="s">
        <v>98</v>
      </c>
      <c r="BG835" s="7" t="s">
        <v>98</v>
      </c>
      <c r="BH835" s="7" t="s">
        <v>98</v>
      </c>
      <c r="BI835" s="7" t="s">
        <v>98</v>
      </c>
      <c r="BJ835" s="7" t="s">
        <v>98</v>
      </c>
      <c r="BK835" s="7" t="s">
        <v>98</v>
      </c>
      <c r="BL835" s="7" t="s">
        <v>98</v>
      </c>
      <c r="BM835" s="7" t="s">
        <v>97</v>
      </c>
      <c r="BN835" s="7" t="s">
        <v>97</v>
      </c>
      <c r="BO835" s="7" t="s">
        <v>98</v>
      </c>
      <c r="BP835" s="7" t="s">
        <v>98</v>
      </c>
      <c r="BQ835" s="7" t="s">
        <v>98</v>
      </c>
      <c r="BR835" s="7" t="s">
        <v>98</v>
      </c>
      <c r="BS835" s="7" t="n">
        <v>35</v>
      </c>
      <c r="BT835" s="7" t="n">
        <v>35</v>
      </c>
      <c r="BU835" s="7" t="s">
        <v>98</v>
      </c>
      <c r="BV835" s="7" t="s">
        <v>98</v>
      </c>
      <c r="BW835" s="7" t="s">
        <v>98</v>
      </c>
      <c r="BX835" s="7" t="s">
        <v>98</v>
      </c>
      <c r="BY835" s="7" t="s">
        <v>98</v>
      </c>
      <c r="BZ835" s="7" t="s">
        <v>98</v>
      </c>
      <c r="CA835" s="7" t="n">
        <v>35</v>
      </c>
      <c r="CB835" s="7" t="n">
        <v>35</v>
      </c>
      <c r="CC835" s="7" t="s">
        <v>98</v>
      </c>
      <c r="CD835" s="7" t="s">
        <v>98</v>
      </c>
      <c r="CE835" s="7" t="s">
        <v>98</v>
      </c>
      <c r="CF835" s="7" t="s">
        <v>98</v>
      </c>
      <c r="CG835" s="7" t="s">
        <v>98</v>
      </c>
      <c r="CH835" s="7" t="s">
        <v>98</v>
      </c>
      <c r="CI835" s="6" t="n">
        <f aca="false">SUMIF($AH835:$CH835,35,Base!$B$5:$BB$5)*7*$Z835</f>
        <v>266</v>
      </c>
      <c r="CJ835" s="6" t="n">
        <f aca="false">SUMIF($AH835:$CH835,"PR",Base!$B$5:$BB$5)*7*$Z835</f>
        <v>1568</v>
      </c>
      <c r="CK835" s="6"/>
      <c r="CL835" s="6"/>
    </row>
    <row r="836" customFormat="false" ht="13.8" hidden="false" customHeight="false" outlineLevel="0" collapsed="false">
      <c r="A836" s="7" t="s">
        <v>1890</v>
      </c>
      <c r="B836" s="7" t="s">
        <v>1891</v>
      </c>
      <c r="C836" s="7" t="s">
        <v>319</v>
      </c>
      <c r="D836" s="7" t="s">
        <v>2402</v>
      </c>
      <c r="E836" s="7" t="s">
        <v>1444</v>
      </c>
      <c r="F836" s="7" t="s">
        <v>17</v>
      </c>
      <c r="G836" s="7" t="s">
        <v>2403</v>
      </c>
      <c r="H836" s="7" t="s">
        <v>2404</v>
      </c>
      <c r="I836" s="7" t="s">
        <v>84</v>
      </c>
      <c r="J836" s="7" t="s">
        <v>85</v>
      </c>
      <c r="K836" s="8" t="n">
        <v>0</v>
      </c>
      <c r="L836" s="7"/>
      <c r="M836" s="8" t="n">
        <v>0</v>
      </c>
      <c r="N836" s="7" t="s">
        <v>2405</v>
      </c>
      <c r="O836" s="7" t="s">
        <v>2162</v>
      </c>
      <c r="P836" s="7" t="s">
        <v>100</v>
      </c>
      <c r="Q836" s="8" t="s">
        <v>2406</v>
      </c>
      <c r="R836" s="8" t="s">
        <v>2407</v>
      </c>
      <c r="S836" s="8" t="s">
        <v>362</v>
      </c>
      <c r="T836" s="8" t="s">
        <v>109</v>
      </c>
      <c r="U836" s="7" t="s">
        <v>87</v>
      </c>
      <c r="V836" s="7" t="s">
        <v>92</v>
      </c>
      <c r="W836" s="7"/>
      <c r="X836" s="7"/>
      <c r="Y836" s="7" t="s">
        <v>125</v>
      </c>
      <c r="Z836" s="7" t="n">
        <v>7</v>
      </c>
      <c r="AA836" s="7"/>
      <c r="AB836" s="7"/>
      <c r="AC836" s="7"/>
      <c r="AD836" s="7"/>
      <c r="AE836" s="8"/>
      <c r="AF836" s="9" t="s">
        <v>275</v>
      </c>
      <c r="AG836" s="9" t="s">
        <v>2408</v>
      </c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 t="s">
        <v>97</v>
      </c>
      <c r="BN836" s="7" t="s">
        <v>97</v>
      </c>
      <c r="BO836" s="7"/>
      <c r="BP836" s="7"/>
      <c r="BQ836" s="7"/>
      <c r="BR836" s="7" t="s">
        <v>98</v>
      </c>
      <c r="BS836" s="7" t="s">
        <v>98</v>
      </c>
      <c r="BT836" s="7" t="s">
        <v>98</v>
      </c>
      <c r="BU836" s="7" t="s">
        <v>98</v>
      </c>
      <c r="BV836" s="7" t="s">
        <v>98</v>
      </c>
      <c r="BW836" s="7" t="s">
        <v>98</v>
      </c>
      <c r="BX836" s="7" t="s">
        <v>98</v>
      </c>
      <c r="BY836" s="7" t="s">
        <v>98</v>
      </c>
      <c r="BZ836" s="7" t="s">
        <v>98</v>
      </c>
      <c r="CA836" s="7" t="s">
        <v>98</v>
      </c>
      <c r="CB836" s="7" t="s">
        <v>98</v>
      </c>
      <c r="CC836" s="7" t="s">
        <v>98</v>
      </c>
      <c r="CD836" s="7" t="s">
        <v>98</v>
      </c>
      <c r="CE836" s="7" t="s">
        <v>98</v>
      </c>
      <c r="CF836" s="7" t="s">
        <v>98</v>
      </c>
      <c r="CG836" s="7" t="s">
        <v>98</v>
      </c>
      <c r="CH836" s="7" t="s">
        <v>98</v>
      </c>
      <c r="CI836" s="6" t="n">
        <f aca="false">SUMIF($AH836:$CH836,35,Base!$B$5:$BB$5)*7*$Z836</f>
        <v>0</v>
      </c>
      <c r="CJ836" s="6" t="n">
        <f aca="false">SUMIF($AH836:$CH836,"PR",Base!$B$5:$BB$5)*7*$Z836</f>
        <v>3969</v>
      </c>
      <c r="CK836" s="6"/>
      <c r="CL836" s="6"/>
    </row>
    <row r="837" customFormat="false" ht="13.8" hidden="false" customHeight="false" outlineLevel="0" collapsed="false">
      <c r="A837" s="7" t="s">
        <v>1890</v>
      </c>
      <c r="B837" s="7" t="s">
        <v>1891</v>
      </c>
      <c r="C837" s="7" t="s">
        <v>319</v>
      </c>
      <c r="D837" s="7" t="s">
        <v>2402</v>
      </c>
      <c r="E837" s="7" t="s">
        <v>1444</v>
      </c>
      <c r="F837" s="7" t="s">
        <v>17</v>
      </c>
      <c r="G837" s="7" t="s">
        <v>2403</v>
      </c>
      <c r="H837" s="7" t="s">
        <v>2404</v>
      </c>
      <c r="I837" s="7" t="s">
        <v>84</v>
      </c>
      <c r="J837" s="7" t="s">
        <v>85</v>
      </c>
      <c r="K837" s="8" t="n">
        <v>0</v>
      </c>
      <c r="L837" s="7"/>
      <c r="M837" s="8" t="n">
        <v>0</v>
      </c>
      <c r="N837" s="7" t="s">
        <v>2405</v>
      </c>
      <c r="O837" s="7" t="s">
        <v>2162</v>
      </c>
      <c r="P837" s="7" t="s">
        <v>100</v>
      </c>
      <c r="Q837" s="8" t="s">
        <v>2406</v>
      </c>
      <c r="R837" s="8" t="s">
        <v>2407</v>
      </c>
      <c r="S837" s="8" t="s">
        <v>362</v>
      </c>
      <c r="T837" s="8" t="s">
        <v>109</v>
      </c>
      <c r="U837" s="7" t="s">
        <v>87</v>
      </c>
      <c r="V837" s="7" t="s">
        <v>92</v>
      </c>
      <c r="W837" s="7"/>
      <c r="X837" s="7"/>
      <c r="Y837" s="7" t="s">
        <v>93</v>
      </c>
      <c r="Z837" s="7" t="n">
        <v>4</v>
      </c>
      <c r="AA837" s="7"/>
      <c r="AB837" s="7"/>
      <c r="AC837" s="7"/>
      <c r="AD837" s="7"/>
      <c r="AE837" s="8"/>
      <c r="AF837" s="9" t="s">
        <v>275</v>
      </c>
      <c r="AG837" s="9" t="s">
        <v>2408</v>
      </c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 t="s">
        <v>97</v>
      </c>
      <c r="BN837" s="7" t="s">
        <v>97</v>
      </c>
      <c r="BO837" s="7"/>
      <c r="BP837" s="7"/>
      <c r="BQ837" s="7"/>
      <c r="BR837" s="7" t="s">
        <v>98</v>
      </c>
      <c r="BS837" s="7" t="s">
        <v>98</v>
      </c>
      <c r="BT837" s="7" t="s">
        <v>98</v>
      </c>
      <c r="BU837" s="7" t="s">
        <v>98</v>
      </c>
      <c r="BV837" s="7" t="s">
        <v>98</v>
      </c>
      <c r="BW837" s="7" t="s">
        <v>98</v>
      </c>
      <c r="BX837" s="7" t="s">
        <v>98</v>
      </c>
      <c r="BY837" s="7" t="s">
        <v>98</v>
      </c>
      <c r="BZ837" s="7" t="s">
        <v>98</v>
      </c>
      <c r="CA837" s="7" t="s">
        <v>98</v>
      </c>
      <c r="CB837" s="7" t="s">
        <v>98</v>
      </c>
      <c r="CC837" s="7" t="s">
        <v>98</v>
      </c>
      <c r="CD837" s="7" t="s">
        <v>98</v>
      </c>
      <c r="CE837" s="7" t="s">
        <v>98</v>
      </c>
      <c r="CF837" s="7" t="s">
        <v>98</v>
      </c>
      <c r="CG837" s="7" t="s">
        <v>98</v>
      </c>
      <c r="CH837" s="7" t="s">
        <v>98</v>
      </c>
      <c r="CI837" s="6" t="n">
        <f aca="false">SUMIF($AH837:$CH837,35,Base!$B$5:$BB$5)*7*$Z837</f>
        <v>0</v>
      </c>
      <c r="CJ837" s="6" t="n">
        <f aca="false">SUMIF($AH837:$CH837,"PR",Base!$B$5:$BB$5)*7*$Z837</f>
        <v>2268</v>
      </c>
      <c r="CK837" s="6"/>
      <c r="CL837" s="6"/>
    </row>
    <row r="838" customFormat="false" ht="13.8" hidden="false" customHeight="false" outlineLevel="0" collapsed="false">
      <c r="A838" s="7" t="s">
        <v>1890</v>
      </c>
      <c r="B838" s="7" t="s">
        <v>1891</v>
      </c>
      <c r="C838" s="7" t="s">
        <v>319</v>
      </c>
      <c r="D838" s="7" t="s">
        <v>2402</v>
      </c>
      <c r="E838" s="7" t="s">
        <v>1444</v>
      </c>
      <c r="F838" s="7" t="s">
        <v>17</v>
      </c>
      <c r="G838" s="7" t="s">
        <v>2403</v>
      </c>
      <c r="H838" s="7" t="s">
        <v>2404</v>
      </c>
      <c r="I838" s="7" t="s">
        <v>84</v>
      </c>
      <c r="J838" s="7" t="s">
        <v>85</v>
      </c>
      <c r="K838" s="8" t="n">
        <v>0</v>
      </c>
      <c r="L838" s="7"/>
      <c r="M838" s="8" t="n">
        <v>0</v>
      </c>
      <c r="N838" s="7" t="s">
        <v>2405</v>
      </c>
      <c r="O838" s="7" t="s">
        <v>2162</v>
      </c>
      <c r="P838" s="7" t="s">
        <v>100</v>
      </c>
      <c r="Q838" s="8" t="s">
        <v>2406</v>
      </c>
      <c r="R838" s="8" t="s">
        <v>2407</v>
      </c>
      <c r="S838" s="8" t="s">
        <v>362</v>
      </c>
      <c r="T838" s="8" t="s">
        <v>109</v>
      </c>
      <c r="U838" s="7" t="s">
        <v>87</v>
      </c>
      <c r="V838" s="7" t="s">
        <v>92</v>
      </c>
      <c r="W838" s="7"/>
      <c r="X838" s="7"/>
      <c r="Y838" s="7" t="s">
        <v>102</v>
      </c>
      <c r="Z838" s="7" t="n">
        <v>4</v>
      </c>
      <c r="AA838" s="7"/>
      <c r="AB838" s="7"/>
      <c r="AC838" s="7"/>
      <c r="AD838" s="7"/>
      <c r="AE838" s="8"/>
      <c r="AF838" s="9" t="s">
        <v>275</v>
      </c>
      <c r="AG838" s="9" t="s">
        <v>2408</v>
      </c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 t="s">
        <v>97</v>
      </c>
      <c r="BN838" s="7" t="s">
        <v>97</v>
      </c>
      <c r="BO838" s="7"/>
      <c r="BP838" s="7"/>
      <c r="BQ838" s="7"/>
      <c r="BR838" s="7" t="s">
        <v>98</v>
      </c>
      <c r="BS838" s="7" t="s">
        <v>98</v>
      </c>
      <c r="BT838" s="7" t="s">
        <v>98</v>
      </c>
      <c r="BU838" s="7" t="s">
        <v>98</v>
      </c>
      <c r="BV838" s="7" t="s">
        <v>98</v>
      </c>
      <c r="BW838" s="7" t="s">
        <v>98</v>
      </c>
      <c r="BX838" s="7" t="s">
        <v>98</v>
      </c>
      <c r="BY838" s="7" t="s">
        <v>98</v>
      </c>
      <c r="BZ838" s="7" t="s">
        <v>98</v>
      </c>
      <c r="CA838" s="7" t="s">
        <v>98</v>
      </c>
      <c r="CB838" s="7" t="s">
        <v>98</v>
      </c>
      <c r="CC838" s="7" t="s">
        <v>98</v>
      </c>
      <c r="CD838" s="7" t="s">
        <v>98</v>
      </c>
      <c r="CE838" s="7" t="s">
        <v>98</v>
      </c>
      <c r="CF838" s="7" t="s">
        <v>98</v>
      </c>
      <c r="CG838" s="7" t="s">
        <v>98</v>
      </c>
      <c r="CH838" s="7" t="s">
        <v>98</v>
      </c>
      <c r="CI838" s="6" t="n">
        <f aca="false">SUMIF($AH838:$CH838,35,Base!$B$5:$BB$5)*7*$Z838</f>
        <v>0</v>
      </c>
      <c r="CJ838" s="6" t="n">
        <f aca="false">SUMIF($AH838:$CH838,"PR",Base!$B$5:$BB$5)*7*$Z838</f>
        <v>2268</v>
      </c>
      <c r="CK838" s="6"/>
      <c r="CL838" s="6"/>
    </row>
    <row r="839" customFormat="false" ht="13.8" hidden="false" customHeight="false" outlineLevel="0" collapsed="false">
      <c r="A839" s="7" t="s">
        <v>1890</v>
      </c>
      <c r="B839" s="7" t="s">
        <v>1891</v>
      </c>
      <c r="C839" s="7" t="s">
        <v>2336</v>
      </c>
      <c r="D839" s="7" t="s">
        <v>2409</v>
      </c>
      <c r="E839" s="7" t="s">
        <v>1412</v>
      </c>
      <c r="F839" s="7" t="s">
        <v>17</v>
      </c>
      <c r="G839" s="7" t="s">
        <v>2356</v>
      </c>
      <c r="H839" s="7" t="s">
        <v>2340</v>
      </c>
      <c r="I839" s="7" t="s">
        <v>84</v>
      </c>
      <c r="J839" s="7" t="s">
        <v>85</v>
      </c>
      <c r="K839" s="8" t="n">
        <v>0</v>
      </c>
      <c r="L839" s="7"/>
      <c r="M839" s="8" t="n">
        <v>0</v>
      </c>
      <c r="N839" s="7"/>
      <c r="O839" s="7" t="s">
        <v>2342</v>
      </c>
      <c r="P839" s="7" t="s">
        <v>87</v>
      </c>
      <c r="Q839" s="8" t="s">
        <v>2410</v>
      </c>
      <c r="R839" s="8" t="s">
        <v>2410</v>
      </c>
      <c r="S839" s="8" t="s">
        <v>110</v>
      </c>
      <c r="T839" s="8" t="s">
        <v>87</v>
      </c>
      <c r="U839" s="7" t="s">
        <v>87</v>
      </c>
      <c r="V839" s="7" t="s">
        <v>159</v>
      </c>
      <c r="W839" s="7"/>
      <c r="X839" s="7"/>
      <c r="Y839" s="7" t="s">
        <v>112</v>
      </c>
      <c r="Z839" s="7" t="n">
        <v>1</v>
      </c>
      <c r="AA839" s="7"/>
      <c r="AB839" s="7"/>
      <c r="AC839" s="7"/>
      <c r="AD839" s="7"/>
      <c r="AE839" s="8"/>
      <c r="AF839" s="9" t="s">
        <v>1363</v>
      </c>
      <c r="AG839" s="9" t="s">
        <v>2411</v>
      </c>
      <c r="AH839" s="7"/>
      <c r="AI839" s="7"/>
      <c r="AJ839" s="7"/>
      <c r="AK839" s="7"/>
      <c r="AL839" s="7"/>
      <c r="AM839" s="7"/>
      <c r="AN839" s="7"/>
      <c r="AO839" s="7"/>
      <c r="AP839" s="7"/>
      <c r="AQ839" s="7" t="s">
        <v>98</v>
      </c>
      <c r="AR839" s="7" t="s">
        <v>98</v>
      </c>
      <c r="AS839" s="7" t="s">
        <v>98</v>
      </c>
      <c r="AT839" s="7" t="s">
        <v>98</v>
      </c>
      <c r="AU839" s="7" t="s">
        <v>98</v>
      </c>
      <c r="AV839" s="7" t="s">
        <v>98</v>
      </c>
      <c r="AW839" s="7" t="s">
        <v>98</v>
      </c>
      <c r="AX839" s="7" t="s">
        <v>98</v>
      </c>
      <c r="AY839" s="7"/>
      <c r="AZ839" s="7"/>
      <c r="BA839" s="7"/>
      <c r="BB839" s="7" t="s">
        <v>98</v>
      </c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 t="s">
        <v>97</v>
      </c>
      <c r="BN839" s="7" t="s">
        <v>97</v>
      </c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6" t="n">
        <f aca="false">SUMIF($AH839:$CH839,35,Base!$B$5:$BB$5)*7*$Z839</f>
        <v>0</v>
      </c>
      <c r="CJ839" s="6" t="n">
        <f aca="false">SUMIF($AH839:$CH839,"PR",Base!$B$5:$BB$5)*7*$Z839</f>
        <v>308</v>
      </c>
      <c r="CK839" s="6"/>
      <c r="CL839" s="6"/>
    </row>
    <row r="840" customFormat="false" ht="13.8" hidden="false" customHeight="false" outlineLevel="0" collapsed="false">
      <c r="A840" s="7" t="s">
        <v>1890</v>
      </c>
      <c r="B840" s="7" t="s">
        <v>1891</v>
      </c>
      <c r="C840" s="7" t="s">
        <v>1892</v>
      </c>
      <c r="D840" s="7" t="s">
        <v>2412</v>
      </c>
      <c r="E840" s="7" t="s">
        <v>634</v>
      </c>
      <c r="F840" s="7" t="s">
        <v>17</v>
      </c>
      <c r="G840" s="7" t="s">
        <v>2043</v>
      </c>
      <c r="H840" s="7" t="s">
        <v>2044</v>
      </c>
      <c r="I840" s="7" t="s">
        <v>84</v>
      </c>
      <c r="J840" s="7" t="s">
        <v>85</v>
      </c>
      <c r="K840" s="8" t="n">
        <v>0</v>
      </c>
      <c r="L840" s="7"/>
      <c r="M840" s="8" t="n">
        <v>0</v>
      </c>
      <c r="N840" s="7"/>
      <c r="O840" s="7" t="s">
        <v>2045</v>
      </c>
      <c r="P840" s="7" t="s">
        <v>87</v>
      </c>
      <c r="Q840" s="8" t="s">
        <v>438</v>
      </c>
      <c r="R840" s="8" t="s">
        <v>438</v>
      </c>
      <c r="S840" s="8" t="s">
        <v>110</v>
      </c>
      <c r="T840" s="8" t="s">
        <v>178</v>
      </c>
      <c r="U840" s="7" t="s">
        <v>87</v>
      </c>
      <c r="V840" s="7" t="s">
        <v>92</v>
      </c>
      <c r="W840" s="7"/>
      <c r="X840" s="7"/>
      <c r="Y840" s="7" t="s">
        <v>112</v>
      </c>
      <c r="Z840" s="7" t="n">
        <v>5</v>
      </c>
      <c r="AA840" s="7"/>
      <c r="AB840" s="7"/>
      <c r="AC840" s="7"/>
      <c r="AD840" s="7"/>
      <c r="AE840" s="8"/>
      <c r="AF840" s="9" t="s">
        <v>562</v>
      </c>
      <c r="AG840" s="9" t="s">
        <v>814</v>
      </c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 t="s">
        <v>97</v>
      </c>
      <c r="BN840" s="7" t="s">
        <v>97</v>
      </c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 t="s">
        <v>98</v>
      </c>
      <c r="CA840" s="7" t="s">
        <v>98</v>
      </c>
      <c r="CB840" s="7" t="s">
        <v>98</v>
      </c>
      <c r="CC840" s="7" t="s">
        <v>98</v>
      </c>
      <c r="CD840" s="7" t="s">
        <v>98</v>
      </c>
      <c r="CE840" s="7" t="s">
        <v>98</v>
      </c>
      <c r="CF840" s="7" t="s">
        <v>98</v>
      </c>
      <c r="CG840" s="7"/>
      <c r="CH840" s="7"/>
      <c r="CI840" s="6" t="n">
        <f aca="false">SUMIF($AH840:$CH840,35,Base!$B$5:$BB$5)*7*$Z840</f>
        <v>0</v>
      </c>
      <c r="CJ840" s="6" t="n">
        <f aca="false">SUMIF($AH840:$CH840,"PR",Base!$B$5:$BB$5)*7*$Z840</f>
        <v>1190</v>
      </c>
      <c r="CK840" s="6"/>
      <c r="CL840" s="6"/>
    </row>
    <row r="841" customFormat="false" ht="13.8" hidden="false" customHeight="false" outlineLevel="0" collapsed="false">
      <c r="A841" s="7" t="s">
        <v>1890</v>
      </c>
      <c r="B841" s="7" t="s">
        <v>1891</v>
      </c>
      <c r="C841" s="7" t="s">
        <v>79</v>
      </c>
      <c r="D841" s="7" t="s">
        <v>2413</v>
      </c>
      <c r="E841" s="7" t="s">
        <v>1410</v>
      </c>
      <c r="F841" s="7" t="s">
        <v>17</v>
      </c>
      <c r="G841" s="7" t="s">
        <v>2013</v>
      </c>
      <c r="H841" s="7" t="s">
        <v>367</v>
      </c>
      <c r="I841" s="7" t="s">
        <v>84</v>
      </c>
      <c r="J841" s="7" t="s">
        <v>85</v>
      </c>
      <c r="K841" s="8" t="n">
        <v>0</v>
      </c>
      <c r="L841" s="7"/>
      <c r="M841" s="8" t="n">
        <v>0</v>
      </c>
      <c r="N841" s="7"/>
      <c r="O841" s="7" t="s">
        <v>368</v>
      </c>
      <c r="P841" s="7" t="s">
        <v>87</v>
      </c>
      <c r="Q841" s="8" t="s">
        <v>336</v>
      </c>
      <c r="R841" s="8" t="s">
        <v>336</v>
      </c>
      <c r="S841" s="8" t="s">
        <v>110</v>
      </c>
      <c r="T841" s="8" t="s">
        <v>178</v>
      </c>
      <c r="U841" s="7" t="s">
        <v>87</v>
      </c>
      <c r="V841" s="7" t="s">
        <v>92</v>
      </c>
      <c r="W841" s="7"/>
      <c r="X841" s="7"/>
      <c r="Y841" s="7" t="s">
        <v>112</v>
      </c>
      <c r="Z841" s="7" t="n">
        <v>5</v>
      </c>
      <c r="AA841" s="7"/>
      <c r="AB841" s="7"/>
      <c r="AC841" s="7"/>
      <c r="AD841" s="7"/>
      <c r="AE841" s="8"/>
      <c r="AF841" s="9" t="s">
        <v>147</v>
      </c>
      <c r="AG841" s="9" t="s">
        <v>403</v>
      </c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 t="s">
        <v>98</v>
      </c>
      <c r="BH841" s="7" t="s">
        <v>98</v>
      </c>
      <c r="BI841" s="7" t="s">
        <v>98</v>
      </c>
      <c r="BJ841" s="7"/>
      <c r="BK841" s="7"/>
      <c r="BL841" s="7"/>
      <c r="BM841" s="7" t="s">
        <v>97</v>
      </c>
      <c r="BN841" s="7" t="s">
        <v>97</v>
      </c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6" t="n">
        <f aca="false">SUMIF($AH841:$CH841,35,Base!$B$5:$BB$5)*7*$Z841</f>
        <v>0</v>
      </c>
      <c r="CJ841" s="6" t="n">
        <f aca="false">SUMIF($AH841:$CH841,"PR",Base!$B$5:$BB$5)*7*$Z841</f>
        <v>525</v>
      </c>
      <c r="CK841" s="6"/>
      <c r="CL841" s="6"/>
    </row>
    <row r="842" customFormat="false" ht="13.8" hidden="false" customHeight="false" outlineLevel="0" collapsed="false">
      <c r="A842" s="7" t="s">
        <v>1890</v>
      </c>
      <c r="B842" s="7" t="s">
        <v>1891</v>
      </c>
      <c r="C842" s="7" t="s">
        <v>376</v>
      </c>
      <c r="D842" s="7" t="s">
        <v>2414</v>
      </c>
      <c r="E842" s="7" t="s">
        <v>627</v>
      </c>
      <c r="F842" s="7" t="s">
        <v>17</v>
      </c>
      <c r="G842" s="7" t="s">
        <v>2021</v>
      </c>
      <c r="H842" s="7" t="s">
        <v>380</v>
      </c>
      <c r="I842" s="7" t="s">
        <v>84</v>
      </c>
      <c r="J842" s="7" t="s">
        <v>85</v>
      </c>
      <c r="K842" s="8" t="n">
        <v>0</v>
      </c>
      <c r="L842" s="7"/>
      <c r="M842" s="8" t="n">
        <v>0</v>
      </c>
      <c r="N842" s="7"/>
      <c r="O842" s="7" t="s">
        <v>381</v>
      </c>
      <c r="P842" s="7" t="s">
        <v>87</v>
      </c>
      <c r="Q842" s="8" t="s">
        <v>438</v>
      </c>
      <c r="R842" s="8" t="s">
        <v>438</v>
      </c>
      <c r="S842" s="8" t="s">
        <v>110</v>
      </c>
      <c r="T842" s="8" t="s">
        <v>178</v>
      </c>
      <c r="U842" s="7" t="s">
        <v>87</v>
      </c>
      <c r="V842" s="7" t="s">
        <v>92</v>
      </c>
      <c r="W842" s="7"/>
      <c r="X842" s="7"/>
      <c r="Y842" s="7" t="s">
        <v>112</v>
      </c>
      <c r="Z842" s="7" t="n">
        <v>5</v>
      </c>
      <c r="AA842" s="7"/>
      <c r="AB842" s="7"/>
      <c r="AC842" s="7"/>
      <c r="AD842" s="7"/>
      <c r="AE842" s="8"/>
      <c r="AF842" s="9" t="s">
        <v>2046</v>
      </c>
      <c r="AG842" s="9" t="s">
        <v>886</v>
      </c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 t="s">
        <v>97</v>
      </c>
      <c r="BN842" s="7" t="s">
        <v>97</v>
      </c>
      <c r="BO842" s="7" t="s">
        <v>98</v>
      </c>
      <c r="BP842" s="7" t="s">
        <v>98</v>
      </c>
      <c r="BQ842" s="7" t="s">
        <v>98</v>
      </c>
      <c r="BR842" s="7" t="s">
        <v>98</v>
      </c>
      <c r="BS842" s="7" t="s">
        <v>98</v>
      </c>
      <c r="BT842" s="7" t="s">
        <v>98</v>
      </c>
      <c r="BU842" s="7" t="s">
        <v>98</v>
      </c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6" t="n">
        <f aca="false">SUMIF($AH842:$CH842,35,Base!$B$5:$BB$5)*7*$Z842</f>
        <v>0</v>
      </c>
      <c r="CJ842" s="6" t="n">
        <f aca="false">SUMIF($AH842:$CH842,"PR",Base!$B$5:$BB$5)*7*$Z842</f>
        <v>1225</v>
      </c>
      <c r="CK842" s="6"/>
      <c r="CL842" s="6"/>
    </row>
    <row r="843" customFormat="false" ht="13.8" hidden="false" customHeight="false" outlineLevel="0" collapsed="false">
      <c r="A843" s="7" t="s">
        <v>1890</v>
      </c>
      <c r="B843" s="7" t="s">
        <v>1891</v>
      </c>
      <c r="C843" s="7" t="s">
        <v>79</v>
      </c>
      <c r="D843" s="7" t="s">
        <v>2415</v>
      </c>
      <c r="E843" s="7" t="s">
        <v>2416</v>
      </c>
      <c r="F843" s="7" t="s">
        <v>17</v>
      </c>
      <c r="G843" s="7" t="s">
        <v>2417</v>
      </c>
      <c r="H843" s="7" t="s">
        <v>2418</v>
      </c>
      <c r="I843" s="7" t="s">
        <v>84</v>
      </c>
      <c r="J843" s="7" t="s">
        <v>85</v>
      </c>
      <c r="K843" s="8" t="n">
        <v>0</v>
      </c>
      <c r="L843" s="7"/>
      <c r="M843" s="8" t="n">
        <v>0</v>
      </c>
      <c r="N843" s="7"/>
      <c r="O843" s="7" t="s">
        <v>2419</v>
      </c>
      <c r="P843" s="7" t="s">
        <v>87</v>
      </c>
      <c r="Q843" s="8" t="s">
        <v>2420</v>
      </c>
      <c r="R843" s="8" t="s">
        <v>2420</v>
      </c>
      <c r="S843" s="8" t="s">
        <v>110</v>
      </c>
      <c r="T843" s="8" t="s">
        <v>178</v>
      </c>
      <c r="U843" s="7" t="s">
        <v>87</v>
      </c>
      <c r="V843" s="7" t="s">
        <v>92</v>
      </c>
      <c r="W843" s="7"/>
      <c r="X843" s="7"/>
      <c r="Y843" s="7" t="s">
        <v>112</v>
      </c>
      <c r="Z843" s="7" t="n">
        <v>5</v>
      </c>
      <c r="AA843" s="7"/>
      <c r="AB843" s="7"/>
      <c r="AC843" s="7"/>
      <c r="AD843" s="7"/>
      <c r="AE843" s="8"/>
      <c r="AF843" s="9" t="s">
        <v>2308</v>
      </c>
      <c r="AG843" s="9" t="s">
        <v>403</v>
      </c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 t="s">
        <v>98</v>
      </c>
      <c r="BD843" s="7" t="s">
        <v>98</v>
      </c>
      <c r="BE843" s="7" t="s">
        <v>98</v>
      </c>
      <c r="BF843" s="7" t="s">
        <v>98</v>
      </c>
      <c r="BG843" s="7" t="s">
        <v>98</v>
      </c>
      <c r="BH843" s="7" t="s">
        <v>98</v>
      </c>
      <c r="BI843" s="7" t="s">
        <v>98</v>
      </c>
      <c r="BJ843" s="7"/>
      <c r="BK843" s="7"/>
      <c r="BL843" s="7"/>
      <c r="BM843" s="7" t="s">
        <v>97</v>
      </c>
      <c r="BN843" s="7" t="s">
        <v>97</v>
      </c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6" t="n">
        <f aca="false">SUMIF($AH843:$CH843,35,Base!$B$5:$BB$5)*7*$Z843</f>
        <v>0</v>
      </c>
      <c r="CJ843" s="6" t="n">
        <f aca="false">SUMIF($AH843:$CH843,"PR",Base!$B$5:$BB$5)*7*$Z843</f>
        <v>1155</v>
      </c>
      <c r="CK843" s="6"/>
      <c r="CL843" s="6"/>
    </row>
    <row r="844" customFormat="false" ht="13.8" hidden="false" customHeight="false" outlineLevel="0" collapsed="false">
      <c r="A844" s="7" t="s">
        <v>1890</v>
      </c>
      <c r="B844" s="7" t="s">
        <v>1891</v>
      </c>
      <c r="C844" s="7" t="s">
        <v>79</v>
      </c>
      <c r="D844" s="7" t="s">
        <v>2421</v>
      </c>
      <c r="E844" s="7" t="s">
        <v>617</v>
      </c>
      <c r="F844" s="7" t="s">
        <v>17</v>
      </c>
      <c r="G844" s="7" t="s">
        <v>2013</v>
      </c>
      <c r="H844" s="7" t="s">
        <v>367</v>
      </c>
      <c r="I844" s="7" t="s">
        <v>84</v>
      </c>
      <c r="J844" s="7" t="s">
        <v>85</v>
      </c>
      <c r="K844" s="8" t="n">
        <v>0</v>
      </c>
      <c r="L844" s="7"/>
      <c r="M844" s="8" t="n">
        <v>0</v>
      </c>
      <c r="N844" s="7"/>
      <c r="O844" s="7" t="s">
        <v>368</v>
      </c>
      <c r="P844" s="7" t="s">
        <v>87</v>
      </c>
      <c r="Q844" s="8" t="s">
        <v>336</v>
      </c>
      <c r="R844" s="8" t="s">
        <v>336</v>
      </c>
      <c r="S844" s="8" t="s">
        <v>110</v>
      </c>
      <c r="T844" s="8" t="s">
        <v>178</v>
      </c>
      <c r="U844" s="7" t="s">
        <v>87</v>
      </c>
      <c r="V844" s="7" t="s">
        <v>92</v>
      </c>
      <c r="W844" s="7"/>
      <c r="X844" s="7"/>
      <c r="Y844" s="7" t="s">
        <v>112</v>
      </c>
      <c r="Z844" s="7" t="n">
        <v>5</v>
      </c>
      <c r="AA844" s="7"/>
      <c r="AB844" s="7"/>
      <c r="AC844" s="7"/>
      <c r="AD844" s="7"/>
      <c r="AE844" s="8"/>
      <c r="AF844" s="9" t="s">
        <v>147</v>
      </c>
      <c r="AG844" s="9" t="s">
        <v>403</v>
      </c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 t="s">
        <v>98</v>
      </c>
      <c r="BH844" s="7" t="s">
        <v>98</v>
      </c>
      <c r="BI844" s="7" t="s">
        <v>98</v>
      </c>
      <c r="BJ844" s="7"/>
      <c r="BK844" s="7"/>
      <c r="BL844" s="7"/>
      <c r="BM844" s="7" t="s">
        <v>97</v>
      </c>
      <c r="BN844" s="7" t="s">
        <v>97</v>
      </c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6" t="n">
        <f aca="false">SUMIF($AH844:$CH844,35,Base!$B$5:$BB$5)*7*$Z844</f>
        <v>0</v>
      </c>
      <c r="CJ844" s="6" t="n">
        <f aca="false">SUMIF($AH844:$CH844,"PR",Base!$B$5:$BB$5)*7*$Z844</f>
        <v>525</v>
      </c>
      <c r="CK844" s="6"/>
      <c r="CL844" s="6"/>
    </row>
    <row r="845" customFormat="false" ht="13.8" hidden="false" customHeight="false" outlineLevel="0" collapsed="false">
      <c r="A845" s="7" t="s">
        <v>1890</v>
      </c>
      <c r="B845" s="7" t="s">
        <v>1891</v>
      </c>
      <c r="C845" s="7" t="s">
        <v>376</v>
      </c>
      <c r="D845" s="7" t="s">
        <v>2422</v>
      </c>
      <c r="E845" s="7" t="s">
        <v>1395</v>
      </c>
      <c r="F845" s="7" t="s">
        <v>17</v>
      </c>
      <c r="G845" s="7" t="s">
        <v>2032</v>
      </c>
      <c r="H845" s="7" t="s">
        <v>387</v>
      </c>
      <c r="I845" s="7" t="s">
        <v>84</v>
      </c>
      <c r="J845" s="7" t="s">
        <v>85</v>
      </c>
      <c r="K845" s="8" t="n">
        <v>0</v>
      </c>
      <c r="L845" s="7"/>
      <c r="M845" s="8" t="n">
        <v>0</v>
      </c>
      <c r="N845" s="7"/>
      <c r="O845" s="7" t="s">
        <v>388</v>
      </c>
      <c r="P845" s="7" t="s">
        <v>87</v>
      </c>
      <c r="Q845" s="8" t="s">
        <v>347</v>
      </c>
      <c r="R845" s="8" t="s">
        <v>347</v>
      </c>
      <c r="S845" s="8" t="s">
        <v>110</v>
      </c>
      <c r="T845" s="8" t="s">
        <v>178</v>
      </c>
      <c r="U845" s="7" t="s">
        <v>87</v>
      </c>
      <c r="V845" s="7" t="s">
        <v>92</v>
      </c>
      <c r="W845" s="7"/>
      <c r="X845" s="7"/>
      <c r="Y845" s="7" t="s">
        <v>112</v>
      </c>
      <c r="Z845" s="7" t="n">
        <v>5</v>
      </c>
      <c r="AA845" s="7"/>
      <c r="AB845" s="7"/>
      <c r="AC845" s="7"/>
      <c r="AD845" s="7"/>
      <c r="AE845" s="8"/>
      <c r="AF845" s="9" t="s">
        <v>342</v>
      </c>
      <c r="AG845" s="9" t="s">
        <v>886</v>
      </c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 t="s">
        <v>97</v>
      </c>
      <c r="BN845" s="7" t="s">
        <v>97</v>
      </c>
      <c r="BO845" s="7"/>
      <c r="BP845" s="7"/>
      <c r="BQ845" s="7" t="s">
        <v>98</v>
      </c>
      <c r="BR845" s="7" t="s">
        <v>98</v>
      </c>
      <c r="BS845" s="7" t="s">
        <v>98</v>
      </c>
      <c r="BT845" s="7" t="s">
        <v>98</v>
      </c>
      <c r="BU845" s="7" t="s">
        <v>98</v>
      </c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6" t="n">
        <f aca="false">SUMIF($AH845:$CH845,35,Base!$B$5:$BB$5)*7*$Z845</f>
        <v>0</v>
      </c>
      <c r="CJ845" s="6" t="n">
        <f aca="false">SUMIF($AH845:$CH845,"PR",Base!$B$5:$BB$5)*7*$Z845</f>
        <v>875</v>
      </c>
      <c r="CK845" s="6"/>
      <c r="CL845" s="6"/>
    </row>
    <row r="846" customFormat="false" ht="13.8" hidden="false" customHeight="false" outlineLevel="0" collapsed="false">
      <c r="A846" s="7" t="s">
        <v>1890</v>
      </c>
      <c r="B846" s="7" t="s">
        <v>1891</v>
      </c>
      <c r="C846" s="7" t="s">
        <v>1383</v>
      </c>
      <c r="D846" s="7" t="s">
        <v>2423</v>
      </c>
      <c r="E846" s="7" t="s">
        <v>2424</v>
      </c>
      <c r="F846" s="7" t="s">
        <v>17</v>
      </c>
      <c r="G846" s="7" t="s">
        <v>2425</v>
      </c>
      <c r="H846" s="7" t="s">
        <v>2426</v>
      </c>
      <c r="I846" s="7" t="s">
        <v>84</v>
      </c>
      <c r="J846" s="7" t="s">
        <v>85</v>
      </c>
      <c r="K846" s="8" t="n">
        <v>0</v>
      </c>
      <c r="L846" s="7"/>
      <c r="M846" s="8" t="n">
        <v>0</v>
      </c>
      <c r="N846" s="7"/>
      <c r="O846" s="7" t="s">
        <v>1470</v>
      </c>
      <c r="P846" s="7" t="s">
        <v>124</v>
      </c>
      <c r="Q846" s="8" t="s">
        <v>2427</v>
      </c>
      <c r="R846" s="8" t="s">
        <v>2427</v>
      </c>
      <c r="S846" s="8" t="s">
        <v>110</v>
      </c>
      <c r="T846" s="8" t="s">
        <v>178</v>
      </c>
      <c r="U846" s="7" t="s">
        <v>87</v>
      </c>
      <c r="V846" s="7" t="s">
        <v>92</v>
      </c>
      <c r="W846" s="7"/>
      <c r="X846" s="7"/>
      <c r="Y846" s="7" t="s">
        <v>112</v>
      </c>
      <c r="Z846" s="7" t="n">
        <v>5</v>
      </c>
      <c r="AA846" s="7"/>
      <c r="AB846" s="7"/>
      <c r="AC846" s="7"/>
      <c r="AD846" s="7"/>
      <c r="AE846" s="8"/>
      <c r="AF846" s="9" t="s">
        <v>2428</v>
      </c>
      <c r="AG846" s="9" t="s">
        <v>230</v>
      </c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 t="s">
        <v>97</v>
      </c>
      <c r="BN846" s="7" t="s">
        <v>97</v>
      </c>
      <c r="BO846" s="7"/>
      <c r="BP846" s="7"/>
      <c r="BQ846" s="7"/>
      <c r="BR846" s="7"/>
      <c r="BS846" s="7"/>
      <c r="BT846" s="7"/>
      <c r="BU846" s="7" t="s">
        <v>98</v>
      </c>
      <c r="BV846" s="7" t="s">
        <v>98</v>
      </c>
      <c r="BW846" s="7" t="s">
        <v>98</v>
      </c>
      <c r="BX846" s="7" t="s">
        <v>98</v>
      </c>
      <c r="BY846" s="7" t="s">
        <v>98</v>
      </c>
      <c r="BZ846" s="7" t="s">
        <v>98</v>
      </c>
      <c r="CA846" s="7" t="s">
        <v>98</v>
      </c>
      <c r="CB846" s="7" t="s">
        <v>98</v>
      </c>
      <c r="CC846" s="7" t="s">
        <v>98</v>
      </c>
      <c r="CD846" s="7" t="s">
        <v>98</v>
      </c>
      <c r="CE846" s="7" t="s">
        <v>98</v>
      </c>
      <c r="CF846" s="7"/>
      <c r="CG846" s="7"/>
      <c r="CH846" s="7"/>
      <c r="CI846" s="6" t="n">
        <f aca="false">SUMIF($AH846:$CH846,35,Base!$B$5:$BB$5)*7*$Z846</f>
        <v>0</v>
      </c>
      <c r="CJ846" s="6" t="n">
        <f aca="false">SUMIF($AH846:$CH846,"PR",Base!$B$5:$BB$5)*7*$Z846</f>
        <v>1855</v>
      </c>
      <c r="CK846" s="6"/>
      <c r="CL846" s="6"/>
    </row>
    <row r="847" customFormat="false" ht="13.8" hidden="false" customHeight="false" outlineLevel="0" collapsed="false">
      <c r="A847" s="7" t="s">
        <v>1890</v>
      </c>
      <c r="B847" s="7" t="s">
        <v>1891</v>
      </c>
      <c r="C847" s="7" t="s">
        <v>1383</v>
      </c>
      <c r="D847" s="7" t="s">
        <v>2429</v>
      </c>
      <c r="E847" s="7" t="s">
        <v>2430</v>
      </c>
      <c r="F847" s="7" t="s">
        <v>17</v>
      </c>
      <c r="G847" s="7" t="s">
        <v>1588</v>
      </c>
      <c r="H847" s="7" t="s">
        <v>1589</v>
      </c>
      <c r="I847" s="7" t="s">
        <v>84</v>
      </c>
      <c r="J847" s="7" t="s">
        <v>85</v>
      </c>
      <c r="K847" s="8" t="n">
        <v>0</v>
      </c>
      <c r="L847" s="7"/>
      <c r="M847" s="8" t="n">
        <v>0</v>
      </c>
      <c r="N847" s="7"/>
      <c r="O847" s="7" t="s">
        <v>1470</v>
      </c>
      <c r="P847" s="7" t="s">
        <v>124</v>
      </c>
      <c r="Q847" s="8" t="s">
        <v>523</v>
      </c>
      <c r="R847" s="8" t="s">
        <v>523</v>
      </c>
      <c r="S847" s="8" t="s">
        <v>110</v>
      </c>
      <c r="T847" s="8" t="s">
        <v>178</v>
      </c>
      <c r="U847" s="7" t="s">
        <v>87</v>
      </c>
      <c r="V847" s="7" t="s">
        <v>92</v>
      </c>
      <c r="W847" s="7"/>
      <c r="X847" s="7"/>
      <c r="Y847" s="7" t="s">
        <v>112</v>
      </c>
      <c r="Z847" s="7" t="n">
        <v>5</v>
      </c>
      <c r="AA847" s="7"/>
      <c r="AB847" s="7"/>
      <c r="AC847" s="7"/>
      <c r="AD847" s="7"/>
      <c r="AE847" s="8"/>
      <c r="AF847" s="9" t="s">
        <v>2132</v>
      </c>
      <c r="AG847" s="9" t="s">
        <v>230</v>
      </c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 t="s">
        <v>97</v>
      </c>
      <c r="BN847" s="7" t="s">
        <v>97</v>
      </c>
      <c r="BO847" s="7"/>
      <c r="BP847" s="7"/>
      <c r="BQ847" s="7"/>
      <c r="BR847" s="7"/>
      <c r="BS847" s="7"/>
      <c r="BT847" s="7"/>
      <c r="BU847" s="7"/>
      <c r="BV847" s="7" t="s">
        <v>98</v>
      </c>
      <c r="BW847" s="7" t="s">
        <v>98</v>
      </c>
      <c r="BX847" s="7" t="s">
        <v>98</v>
      </c>
      <c r="BY847" s="7" t="s">
        <v>98</v>
      </c>
      <c r="BZ847" s="7" t="s">
        <v>98</v>
      </c>
      <c r="CA847" s="7" t="s">
        <v>98</v>
      </c>
      <c r="CB847" s="7" t="s">
        <v>98</v>
      </c>
      <c r="CC847" s="7" t="s">
        <v>98</v>
      </c>
      <c r="CD847" s="7" t="s">
        <v>98</v>
      </c>
      <c r="CE847" s="7" t="s">
        <v>98</v>
      </c>
      <c r="CF847" s="7"/>
      <c r="CG847" s="7"/>
      <c r="CH847" s="7"/>
      <c r="CI847" s="6" t="n">
        <f aca="false">SUMIF($AH847:$CH847,35,Base!$B$5:$BB$5)*7*$Z847</f>
        <v>0</v>
      </c>
      <c r="CJ847" s="6" t="n">
        <f aca="false">SUMIF($AH847:$CH847,"PR",Base!$B$5:$BB$5)*7*$Z847</f>
        <v>1680</v>
      </c>
      <c r="CK847" s="6"/>
      <c r="CL847" s="6"/>
    </row>
    <row r="848" customFormat="false" ht="13.8" hidden="false" customHeight="false" outlineLevel="0" collapsed="false">
      <c r="A848" s="7" t="s">
        <v>1890</v>
      </c>
      <c r="B848" s="7" t="s">
        <v>1891</v>
      </c>
      <c r="C848" s="7" t="s">
        <v>2257</v>
      </c>
      <c r="D848" s="7" t="s">
        <v>2431</v>
      </c>
      <c r="E848" s="7" t="s">
        <v>2432</v>
      </c>
      <c r="F848" s="7" t="s">
        <v>17</v>
      </c>
      <c r="G848" s="7" t="s">
        <v>2433</v>
      </c>
      <c r="H848" s="7" t="s">
        <v>2434</v>
      </c>
      <c r="I848" s="7" t="s">
        <v>84</v>
      </c>
      <c r="J848" s="7" t="s">
        <v>85</v>
      </c>
      <c r="K848" s="8" t="n">
        <v>0</v>
      </c>
      <c r="L848" s="7"/>
      <c r="M848" s="8" t="n">
        <v>0</v>
      </c>
      <c r="N848" s="7"/>
      <c r="O848" s="7" t="s">
        <v>2435</v>
      </c>
      <c r="P848" s="7" t="s">
        <v>87</v>
      </c>
      <c r="Q848" s="8" t="s">
        <v>91</v>
      </c>
      <c r="R848" s="8" t="s">
        <v>91</v>
      </c>
      <c r="S848" s="8" t="s">
        <v>110</v>
      </c>
      <c r="T848" s="8" t="s">
        <v>127</v>
      </c>
      <c r="U848" s="7" t="s">
        <v>87</v>
      </c>
      <c r="V848" s="7" t="s">
        <v>92</v>
      </c>
      <c r="W848" s="7"/>
      <c r="X848" s="7"/>
      <c r="Y848" s="7" t="s">
        <v>116</v>
      </c>
      <c r="Z848" s="10" t="n">
        <v>2</v>
      </c>
      <c r="AA848" s="7"/>
      <c r="AB848" s="7"/>
      <c r="AC848" s="7"/>
      <c r="AD848" s="7"/>
      <c r="AE848" s="8"/>
      <c r="AF848" s="9" t="s">
        <v>2195</v>
      </c>
      <c r="AG848" s="9" t="s">
        <v>1147</v>
      </c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 t="s">
        <v>98</v>
      </c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 t="s">
        <v>97</v>
      </c>
      <c r="BN848" s="7" t="s">
        <v>97</v>
      </c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6" t="n">
        <f aca="false">SUMIF($AH848:$CH848,35,Base!$B$5:$BB$5)*7*$Z848</f>
        <v>0</v>
      </c>
      <c r="CJ848" s="6" t="n">
        <f aca="false">SUMIF($AH848:$CH848,"PR",Base!$B$5:$BB$5)*7*$Z848</f>
        <v>70</v>
      </c>
      <c r="CK848" s="6"/>
      <c r="CL848" s="6"/>
    </row>
    <row r="849" customFormat="false" ht="13.8" hidden="false" customHeight="false" outlineLevel="0" collapsed="false">
      <c r="A849" s="7" t="s">
        <v>1890</v>
      </c>
      <c r="B849" s="7" t="s">
        <v>1891</v>
      </c>
      <c r="C849" s="7" t="s">
        <v>2212</v>
      </c>
      <c r="D849" s="7" t="s">
        <v>2436</v>
      </c>
      <c r="E849" s="7" t="s">
        <v>2437</v>
      </c>
      <c r="F849" s="7" t="s">
        <v>17</v>
      </c>
      <c r="G849" s="7" t="s">
        <v>847</v>
      </c>
      <c r="H849" s="7" t="s">
        <v>848</v>
      </c>
      <c r="I849" s="7" t="s">
        <v>84</v>
      </c>
      <c r="J849" s="7" t="s">
        <v>85</v>
      </c>
      <c r="K849" s="8" t="n">
        <v>0</v>
      </c>
      <c r="L849" s="7"/>
      <c r="M849" s="8" t="n">
        <v>0</v>
      </c>
      <c r="N849" s="7"/>
      <c r="O849" s="7" t="s">
        <v>154</v>
      </c>
      <c r="P849" s="7" t="s">
        <v>155</v>
      </c>
      <c r="Q849" s="8" t="s">
        <v>661</v>
      </c>
      <c r="R849" s="8" t="s">
        <v>661</v>
      </c>
      <c r="S849" s="8" t="s">
        <v>110</v>
      </c>
      <c r="T849" s="8" t="s">
        <v>91</v>
      </c>
      <c r="U849" s="7" t="s">
        <v>87</v>
      </c>
      <c r="V849" s="7" t="s">
        <v>159</v>
      </c>
      <c r="W849" s="7"/>
      <c r="X849" s="7"/>
      <c r="Y849" s="7" t="s">
        <v>160</v>
      </c>
      <c r="Z849" s="7" t="n">
        <v>14</v>
      </c>
      <c r="AA849" s="7"/>
      <c r="AB849" s="7"/>
      <c r="AC849" s="7"/>
      <c r="AD849" s="7"/>
      <c r="AE849" s="8"/>
      <c r="AF849" s="9" t="s">
        <v>1713</v>
      </c>
      <c r="AG849" s="9" t="s">
        <v>503</v>
      </c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 t="s">
        <v>98</v>
      </c>
      <c r="AU849" s="7"/>
      <c r="AV849" s="7"/>
      <c r="AW849" s="7"/>
      <c r="AX849" s="7"/>
      <c r="AY849" s="7" t="s">
        <v>98</v>
      </c>
      <c r="AZ849" s="7"/>
      <c r="BA849" s="7"/>
      <c r="BB849" s="7"/>
      <c r="BC849" s="7"/>
      <c r="BD849" s="7" t="s">
        <v>98</v>
      </c>
      <c r="BE849" s="7"/>
      <c r="BF849" s="7"/>
      <c r="BG849" s="7"/>
      <c r="BH849" s="7"/>
      <c r="BI849" s="7"/>
      <c r="BJ849" s="7"/>
      <c r="BK849" s="7"/>
      <c r="BL849" s="7"/>
      <c r="BM849" s="7" t="s">
        <v>97</v>
      </c>
      <c r="BN849" s="7" t="s">
        <v>97</v>
      </c>
      <c r="BO849" s="7"/>
      <c r="BP849" s="7"/>
      <c r="BQ849" s="7"/>
      <c r="BR849" s="7"/>
      <c r="BS849" s="7"/>
      <c r="BT849" s="7"/>
      <c r="BU849" s="7"/>
      <c r="BV849" s="7"/>
      <c r="BW849" s="7" t="s">
        <v>98</v>
      </c>
      <c r="BX849" s="7" t="s">
        <v>98</v>
      </c>
      <c r="BY849" s="7" t="s">
        <v>98</v>
      </c>
      <c r="BZ849" s="7" t="s">
        <v>98</v>
      </c>
      <c r="CA849" s="7" t="s">
        <v>98</v>
      </c>
      <c r="CB849" s="7" t="s">
        <v>98</v>
      </c>
      <c r="CC849" s="7"/>
      <c r="CD849" s="7"/>
      <c r="CE849" s="7"/>
      <c r="CF849" s="7"/>
      <c r="CG849" s="7"/>
      <c r="CH849" s="7"/>
      <c r="CI849" s="6" t="n">
        <f aca="false">SUMIF($AH849:$CH849,35,Base!$B$5:$BB$5)*7*$Z849</f>
        <v>0</v>
      </c>
      <c r="CJ849" s="6" t="n">
        <f aca="false">SUMIF($AH849:$CH849,"PR",Base!$B$5:$BB$5)*7*$Z849</f>
        <v>4116</v>
      </c>
      <c r="CK849" s="6"/>
      <c r="CL849" s="6"/>
    </row>
    <row r="850" customFormat="false" ht="13.8" hidden="false" customHeight="false" outlineLevel="0" collapsed="false">
      <c r="A850" s="7" t="s">
        <v>1890</v>
      </c>
      <c r="B850" s="7" t="s">
        <v>1891</v>
      </c>
      <c r="C850" s="7" t="s">
        <v>1984</v>
      </c>
      <c r="D850" s="7" t="s">
        <v>2438</v>
      </c>
      <c r="E850" s="7" t="s">
        <v>2439</v>
      </c>
      <c r="F850" s="7" t="s">
        <v>17</v>
      </c>
      <c r="G850" s="7" t="s">
        <v>2440</v>
      </c>
      <c r="H850" s="7" t="s">
        <v>2441</v>
      </c>
      <c r="I850" s="7" t="s">
        <v>84</v>
      </c>
      <c r="J850" s="7" t="s">
        <v>85</v>
      </c>
      <c r="K850" s="8" t="n">
        <v>0</v>
      </c>
      <c r="L850" s="7"/>
      <c r="M850" s="8" t="n">
        <v>0</v>
      </c>
      <c r="N850" s="7"/>
      <c r="O850" s="7" t="s">
        <v>2442</v>
      </c>
      <c r="P850" s="7" t="s">
        <v>94</v>
      </c>
      <c r="Q850" s="8" t="s">
        <v>1283</v>
      </c>
      <c r="R850" s="8" t="s">
        <v>157</v>
      </c>
      <c r="S850" s="8" t="s">
        <v>647</v>
      </c>
      <c r="T850" s="8" t="s">
        <v>242</v>
      </c>
      <c r="U850" s="7" t="s">
        <v>87</v>
      </c>
      <c r="V850" s="7" t="s">
        <v>92</v>
      </c>
      <c r="W850" s="7"/>
      <c r="X850" s="7"/>
      <c r="Y850" s="7" t="s">
        <v>1182</v>
      </c>
      <c r="Z850" s="7" t="n">
        <v>12</v>
      </c>
      <c r="AA850" s="7"/>
      <c r="AB850" s="7"/>
      <c r="AC850" s="7"/>
      <c r="AD850" s="7"/>
      <c r="AE850" s="8"/>
      <c r="AF850" s="9" t="s">
        <v>802</v>
      </c>
      <c r="AG850" s="9" t="s">
        <v>465</v>
      </c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 t="s">
        <v>98</v>
      </c>
      <c r="AZ850" s="7" t="s">
        <v>98</v>
      </c>
      <c r="BA850" s="7" t="s">
        <v>98</v>
      </c>
      <c r="BB850" s="7" t="s">
        <v>98</v>
      </c>
      <c r="BC850" s="7" t="s">
        <v>98</v>
      </c>
      <c r="BD850" s="7" t="s">
        <v>98</v>
      </c>
      <c r="BE850" s="7" t="s">
        <v>98</v>
      </c>
      <c r="BF850" s="7" t="s">
        <v>98</v>
      </c>
      <c r="BG850" s="7" t="s">
        <v>98</v>
      </c>
      <c r="BH850" s="7" t="n">
        <v>35</v>
      </c>
      <c r="BI850" s="7" t="n">
        <v>35</v>
      </c>
      <c r="BJ850" s="7" t="s">
        <v>98</v>
      </c>
      <c r="BK850" s="7"/>
      <c r="BL850" s="7"/>
      <c r="BM850" s="7" t="s">
        <v>97</v>
      </c>
      <c r="BN850" s="7" t="s">
        <v>97</v>
      </c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6" t="n">
        <f aca="false">SUMIF($AH850:$CH850,35,Base!$B$5:$BB$5)*7*$Z850</f>
        <v>840</v>
      </c>
      <c r="CJ850" s="6" t="n">
        <f aca="false">SUMIF($AH850:$CH850,"PR",Base!$B$5:$BB$5)*7*$Z850</f>
        <v>3864</v>
      </c>
      <c r="CK850" s="6"/>
      <c r="CL850" s="6"/>
    </row>
    <row r="851" customFormat="false" ht="13.8" hidden="false" customHeight="false" outlineLevel="0" collapsed="false">
      <c r="A851" s="7" t="s">
        <v>1890</v>
      </c>
      <c r="B851" s="7" t="s">
        <v>1891</v>
      </c>
      <c r="C851" s="7" t="s">
        <v>1383</v>
      </c>
      <c r="D851" s="7" t="s">
        <v>2443</v>
      </c>
      <c r="E851" s="7" t="s">
        <v>581</v>
      </c>
      <c r="F851" s="7" t="s">
        <v>17</v>
      </c>
      <c r="G851" s="7" t="s">
        <v>1925</v>
      </c>
      <c r="H851" s="7" t="s">
        <v>1926</v>
      </c>
      <c r="I851" s="7" t="s">
        <v>84</v>
      </c>
      <c r="J851" s="7" t="s">
        <v>85</v>
      </c>
      <c r="K851" s="8" t="n">
        <v>0</v>
      </c>
      <c r="L851" s="7"/>
      <c r="M851" s="8" t="n">
        <v>0</v>
      </c>
      <c r="N851" s="7"/>
      <c r="O851" s="7" t="s">
        <v>1431</v>
      </c>
      <c r="P851" s="7" t="s">
        <v>155</v>
      </c>
      <c r="Q851" s="8" t="s">
        <v>2444</v>
      </c>
      <c r="R851" s="8" t="s">
        <v>2216</v>
      </c>
      <c r="S851" s="8" t="s">
        <v>325</v>
      </c>
      <c r="T851" s="8" t="s">
        <v>127</v>
      </c>
      <c r="U851" s="7" t="s">
        <v>87</v>
      </c>
      <c r="V851" s="7" t="s">
        <v>159</v>
      </c>
      <c r="W851" s="7"/>
      <c r="X851" s="7"/>
      <c r="Y851" s="7" t="s">
        <v>160</v>
      </c>
      <c r="Z851" s="10" t="n">
        <v>0</v>
      </c>
      <c r="AA851" s="7"/>
      <c r="AB851" s="7"/>
      <c r="AC851" s="7"/>
      <c r="AD851" s="7"/>
      <c r="AE851" s="8"/>
      <c r="AF851" s="9" t="s">
        <v>114</v>
      </c>
      <c r="AG851" s="9" t="s">
        <v>270</v>
      </c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 t="s">
        <v>98</v>
      </c>
      <c r="BB851" s="7" t="s">
        <v>98</v>
      </c>
      <c r="BC851" s="7" t="s">
        <v>98</v>
      </c>
      <c r="BD851" s="7" t="s">
        <v>98</v>
      </c>
      <c r="BE851" s="7" t="s">
        <v>98</v>
      </c>
      <c r="BF851" s="7" t="s">
        <v>98</v>
      </c>
      <c r="BG851" s="7" t="s">
        <v>98</v>
      </c>
      <c r="BH851" s="7" t="s">
        <v>98</v>
      </c>
      <c r="BI851" s="7" t="s">
        <v>98</v>
      </c>
      <c r="BJ851" s="7" t="s">
        <v>98</v>
      </c>
      <c r="BK851" s="7" t="s">
        <v>98</v>
      </c>
      <c r="BL851" s="7" t="s">
        <v>98</v>
      </c>
      <c r="BM851" s="7" t="s">
        <v>97</v>
      </c>
      <c r="BN851" s="7" t="s">
        <v>97</v>
      </c>
      <c r="BO851" s="7" t="s">
        <v>98</v>
      </c>
      <c r="BP851" s="7" t="s">
        <v>98</v>
      </c>
      <c r="BQ851" s="7" t="s">
        <v>98</v>
      </c>
      <c r="BR851" s="7" t="s">
        <v>98</v>
      </c>
      <c r="BS851" s="7" t="s">
        <v>98</v>
      </c>
      <c r="BT851" s="7" t="s">
        <v>98</v>
      </c>
      <c r="BU851" s="7" t="s">
        <v>98</v>
      </c>
      <c r="BV851" s="7" t="s">
        <v>98</v>
      </c>
      <c r="BW851" s="7" t="s">
        <v>98</v>
      </c>
      <c r="BX851" s="7" t="s">
        <v>98</v>
      </c>
      <c r="BY851" s="7" t="s">
        <v>98</v>
      </c>
      <c r="BZ851" s="7" t="n">
        <v>35</v>
      </c>
      <c r="CA851" s="7" t="n">
        <v>35</v>
      </c>
      <c r="CB851" s="7" t="n">
        <v>35</v>
      </c>
      <c r="CC851" s="7" t="n">
        <v>35</v>
      </c>
      <c r="CD851" s="7" t="n">
        <v>35</v>
      </c>
      <c r="CE851" s="7" t="s">
        <v>98</v>
      </c>
      <c r="CF851" s="7"/>
      <c r="CG851" s="7"/>
      <c r="CH851" s="7"/>
      <c r="CI851" s="6" t="n">
        <f aca="false">SUMIF($AH851:$CH851,35,Base!$B$5:$BB$5)*7*$Z851</f>
        <v>0</v>
      </c>
      <c r="CJ851" s="6" t="n">
        <f aca="false">SUMIF($AH851:$CH851,"PR",Base!$B$5:$BB$5)*7*$Z851</f>
        <v>0</v>
      </c>
      <c r="CK851" s="6"/>
      <c r="CL851" s="6"/>
    </row>
    <row r="852" customFormat="false" ht="13.8" hidden="false" customHeight="false" outlineLevel="0" collapsed="false">
      <c r="A852" s="7" t="s">
        <v>1890</v>
      </c>
      <c r="B852" s="7" t="s">
        <v>1891</v>
      </c>
      <c r="C852" s="7" t="s">
        <v>1383</v>
      </c>
      <c r="D852" s="7" t="s">
        <v>2445</v>
      </c>
      <c r="E852" s="7" t="s">
        <v>2446</v>
      </c>
      <c r="F852" s="7" t="s">
        <v>17</v>
      </c>
      <c r="G852" s="7" t="s">
        <v>1925</v>
      </c>
      <c r="H852" s="7" t="s">
        <v>1926</v>
      </c>
      <c r="I852" s="7" t="s">
        <v>84</v>
      </c>
      <c r="J852" s="7" t="s">
        <v>85</v>
      </c>
      <c r="K852" s="8" t="n">
        <v>0</v>
      </c>
      <c r="L852" s="7"/>
      <c r="M852" s="8" t="n">
        <v>0</v>
      </c>
      <c r="N852" s="7"/>
      <c r="O852" s="7" t="s">
        <v>1431</v>
      </c>
      <c r="P852" s="7" t="s">
        <v>155</v>
      </c>
      <c r="Q852" s="8" t="s">
        <v>1207</v>
      </c>
      <c r="R852" s="8" t="s">
        <v>1766</v>
      </c>
      <c r="S852" s="8" t="s">
        <v>325</v>
      </c>
      <c r="T852" s="8" t="s">
        <v>127</v>
      </c>
      <c r="U852" s="7" t="s">
        <v>87</v>
      </c>
      <c r="V852" s="7" t="s">
        <v>159</v>
      </c>
      <c r="W852" s="7"/>
      <c r="X852" s="7"/>
      <c r="Y852" s="7" t="s">
        <v>160</v>
      </c>
      <c r="Z852" s="7" t="n">
        <v>4</v>
      </c>
      <c r="AA852" s="7"/>
      <c r="AB852" s="7"/>
      <c r="AC852" s="7"/>
      <c r="AD852" s="7"/>
      <c r="AE852" s="8"/>
      <c r="AF852" s="9" t="s">
        <v>539</v>
      </c>
      <c r="AG852" s="9" t="s">
        <v>439</v>
      </c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 t="s">
        <v>97</v>
      </c>
      <c r="BN852" s="7" t="s">
        <v>97</v>
      </c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 t="s">
        <v>98</v>
      </c>
      <c r="BZ852" s="7" t="s">
        <v>98</v>
      </c>
      <c r="CA852" s="7" t="s">
        <v>98</v>
      </c>
      <c r="CB852" s="7" t="s">
        <v>98</v>
      </c>
      <c r="CC852" s="7" t="s">
        <v>98</v>
      </c>
      <c r="CD852" s="7" t="s">
        <v>98</v>
      </c>
      <c r="CE852" s="7" t="s">
        <v>98</v>
      </c>
      <c r="CF852" s="7" t="s">
        <v>98</v>
      </c>
      <c r="CG852" s="7" t="s">
        <v>98</v>
      </c>
      <c r="CH852" s="7" t="s">
        <v>98</v>
      </c>
      <c r="CI852" s="6" t="n">
        <f aca="false">SUMIF($AH852:$CH852,35,Base!$B$5:$BB$5)*7*$Z852</f>
        <v>0</v>
      </c>
      <c r="CJ852" s="6" t="n">
        <f aca="false">SUMIF($AH852:$CH852,"PR",Base!$B$5:$BB$5)*7*$Z852</f>
        <v>1288</v>
      </c>
      <c r="CK852" s="6"/>
      <c r="CL852" s="6"/>
    </row>
    <row r="853" customFormat="false" ht="13.8" hidden="false" customHeight="false" outlineLevel="0" collapsed="false">
      <c r="A853" s="7" t="s">
        <v>1890</v>
      </c>
      <c r="B853" s="7" t="s">
        <v>1891</v>
      </c>
      <c r="C853" s="7" t="s">
        <v>1383</v>
      </c>
      <c r="D853" s="7" t="s">
        <v>2447</v>
      </c>
      <c r="E853" s="7" t="s">
        <v>571</v>
      </c>
      <c r="F853" s="7" t="s">
        <v>17</v>
      </c>
      <c r="G853" s="7" t="s">
        <v>2118</v>
      </c>
      <c r="H853" s="7" t="s">
        <v>2119</v>
      </c>
      <c r="I853" s="7" t="s">
        <v>84</v>
      </c>
      <c r="J853" s="7" t="s">
        <v>85</v>
      </c>
      <c r="K853" s="8" t="n">
        <v>0</v>
      </c>
      <c r="L853" s="7"/>
      <c r="M853" s="8" t="n">
        <v>0</v>
      </c>
      <c r="N853" s="7"/>
      <c r="O853" s="7" t="s">
        <v>1461</v>
      </c>
      <c r="P853" s="7" t="s">
        <v>124</v>
      </c>
      <c r="Q853" s="8" t="s">
        <v>2444</v>
      </c>
      <c r="R853" s="8" t="s">
        <v>2121</v>
      </c>
      <c r="S853" s="8" t="s">
        <v>362</v>
      </c>
      <c r="T853" s="8" t="s">
        <v>127</v>
      </c>
      <c r="U853" s="7" t="s">
        <v>87</v>
      </c>
      <c r="V853" s="7" t="s">
        <v>159</v>
      </c>
      <c r="W853" s="7"/>
      <c r="X853" s="7"/>
      <c r="Y853" s="7" t="s">
        <v>160</v>
      </c>
      <c r="Z853" s="10" t="n">
        <v>0</v>
      </c>
      <c r="AA853" s="7"/>
      <c r="AB853" s="7"/>
      <c r="AC853" s="7"/>
      <c r="AD853" s="7"/>
      <c r="AE853" s="8"/>
      <c r="AF853" s="9" t="s">
        <v>114</v>
      </c>
      <c r="AG853" s="9" t="s">
        <v>270</v>
      </c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 t="s">
        <v>98</v>
      </c>
      <c r="BB853" s="7" t="s">
        <v>98</v>
      </c>
      <c r="BC853" s="7" t="s">
        <v>98</v>
      </c>
      <c r="BD853" s="7" t="s">
        <v>98</v>
      </c>
      <c r="BE853" s="7" t="s">
        <v>98</v>
      </c>
      <c r="BF853" s="7" t="s">
        <v>98</v>
      </c>
      <c r="BG853" s="7" t="s">
        <v>98</v>
      </c>
      <c r="BH853" s="7" t="s">
        <v>98</v>
      </c>
      <c r="BI853" s="7" t="s">
        <v>98</v>
      </c>
      <c r="BJ853" s="7" t="s">
        <v>98</v>
      </c>
      <c r="BK853" s="7" t="s">
        <v>98</v>
      </c>
      <c r="BL853" s="7" t="s">
        <v>98</v>
      </c>
      <c r="BM853" s="7" t="s">
        <v>97</v>
      </c>
      <c r="BN853" s="7" t="s">
        <v>97</v>
      </c>
      <c r="BO853" s="7" t="s">
        <v>98</v>
      </c>
      <c r="BP853" s="7" t="s">
        <v>98</v>
      </c>
      <c r="BQ853" s="7" t="s">
        <v>98</v>
      </c>
      <c r="BR853" s="7" t="s">
        <v>98</v>
      </c>
      <c r="BS853" s="7" t="s">
        <v>98</v>
      </c>
      <c r="BT853" s="7" t="s">
        <v>98</v>
      </c>
      <c r="BU853" s="7" t="s">
        <v>98</v>
      </c>
      <c r="BV853" s="7" t="s">
        <v>98</v>
      </c>
      <c r="BW853" s="7" t="s">
        <v>98</v>
      </c>
      <c r="BX853" s="7" t="n">
        <v>35</v>
      </c>
      <c r="BY853" s="7" t="n">
        <v>35</v>
      </c>
      <c r="BZ853" s="7" t="n">
        <v>35</v>
      </c>
      <c r="CA853" s="7" t="n">
        <v>35</v>
      </c>
      <c r="CB853" s="7" t="n">
        <v>35</v>
      </c>
      <c r="CC853" s="7" t="n">
        <v>35</v>
      </c>
      <c r="CD853" s="7" t="n">
        <v>35</v>
      </c>
      <c r="CE853" s="7" t="s">
        <v>98</v>
      </c>
      <c r="CF853" s="7"/>
      <c r="CG853" s="7"/>
      <c r="CH853" s="7"/>
      <c r="CI853" s="6" t="n">
        <f aca="false">SUMIF($AH853:$CH853,35,Base!$B$5:$BB$5)*7*$Z853</f>
        <v>0</v>
      </c>
      <c r="CJ853" s="6" t="n">
        <f aca="false">SUMIF($AH853:$CH853,"PR",Base!$B$5:$BB$5)*7*$Z853</f>
        <v>0</v>
      </c>
      <c r="CK853" s="6"/>
      <c r="CL853" s="6"/>
    </row>
    <row r="854" customFormat="false" ht="13.8" hidden="false" customHeight="false" outlineLevel="0" collapsed="false">
      <c r="A854" s="7" t="s">
        <v>1890</v>
      </c>
      <c r="B854" s="7" t="s">
        <v>1891</v>
      </c>
      <c r="C854" s="7" t="s">
        <v>1383</v>
      </c>
      <c r="D854" s="7" t="s">
        <v>2448</v>
      </c>
      <c r="E854" s="7" t="s">
        <v>2449</v>
      </c>
      <c r="F854" s="7" t="s">
        <v>17</v>
      </c>
      <c r="G854" s="7" t="s">
        <v>2118</v>
      </c>
      <c r="H854" s="7" t="s">
        <v>2119</v>
      </c>
      <c r="I854" s="7" t="s">
        <v>84</v>
      </c>
      <c r="J854" s="7" t="s">
        <v>85</v>
      </c>
      <c r="K854" s="8" t="n">
        <v>0</v>
      </c>
      <c r="L854" s="7"/>
      <c r="M854" s="8" t="n">
        <v>0</v>
      </c>
      <c r="N854" s="7"/>
      <c r="O854" s="7" t="s">
        <v>1461</v>
      </c>
      <c r="P854" s="7" t="s">
        <v>124</v>
      </c>
      <c r="Q854" s="8" t="s">
        <v>714</v>
      </c>
      <c r="R854" s="8" t="s">
        <v>1636</v>
      </c>
      <c r="S854" s="8" t="s">
        <v>362</v>
      </c>
      <c r="T854" s="8" t="s">
        <v>127</v>
      </c>
      <c r="U854" s="7" t="s">
        <v>87</v>
      </c>
      <c r="V854" s="7" t="s">
        <v>159</v>
      </c>
      <c r="W854" s="7"/>
      <c r="X854" s="7"/>
      <c r="Y854" s="7" t="s">
        <v>160</v>
      </c>
      <c r="Z854" s="7" t="n">
        <v>4</v>
      </c>
      <c r="AA854" s="7"/>
      <c r="AB854" s="7"/>
      <c r="AC854" s="7"/>
      <c r="AD854" s="7"/>
      <c r="AE854" s="8"/>
      <c r="AF854" s="9" t="s">
        <v>539</v>
      </c>
      <c r="AG854" s="9" t="s">
        <v>439</v>
      </c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 t="s">
        <v>97</v>
      </c>
      <c r="BN854" s="7" t="s">
        <v>97</v>
      </c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 t="s">
        <v>98</v>
      </c>
      <c r="BZ854" s="7" t="s">
        <v>98</v>
      </c>
      <c r="CA854" s="7" t="s">
        <v>98</v>
      </c>
      <c r="CB854" s="7" t="s">
        <v>98</v>
      </c>
      <c r="CC854" s="7" t="s">
        <v>98</v>
      </c>
      <c r="CD854" s="7" t="s">
        <v>98</v>
      </c>
      <c r="CE854" s="7" t="s">
        <v>98</v>
      </c>
      <c r="CF854" s="7" t="s">
        <v>98</v>
      </c>
      <c r="CG854" s="7" t="s">
        <v>98</v>
      </c>
      <c r="CH854" s="7" t="s">
        <v>98</v>
      </c>
      <c r="CI854" s="6" t="n">
        <f aca="false">SUMIF($AH854:$CH854,35,Base!$B$5:$BB$5)*7*$Z854</f>
        <v>0</v>
      </c>
      <c r="CJ854" s="6" t="n">
        <f aca="false">SUMIF($AH854:$CH854,"PR",Base!$B$5:$BB$5)*7*$Z854</f>
        <v>1288</v>
      </c>
      <c r="CK854" s="6"/>
      <c r="CL854" s="6"/>
    </row>
    <row r="855" customFormat="false" ht="13.8" hidden="false" customHeight="false" outlineLevel="0" collapsed="false">
      <c r="A855" s="7" t="s">
        <v>1890</v>
      </c>
      <c r="B855" s="7" t="s">
        <v>1891</v>
      </c>
      <c r="C855" s="7" t="s">
        <v>319</v>
      </c>
      <c r="D855" s="7" t="s">
        <v>2450</v>
      </c>
      <c r="E855" s="7" t="s">
        <v>2451</v>
      </c>
      <c r="F855" s="7" t="s">
        <v>17</v>
      </c>
      <c r="G855" s="7" t="s">
        <v>2134</v>
      </c>
      <c r="H855" s="7" t="s">
        <v>2135</v>
      </c>
      <c r="I855" s="7" t="s">
        <v>84</v>
      </c>
      <c r="J855" s="7" t="s">
        <v>85</v>
      </c>
      <c r="K855" s="8" t="n">
        <v>0</v>
      </c>
      <c r="L855" s="7"/>
      <c r="M855" s="8" t="n">
        <v>0</v>
      </c>
      <c r="N855" s="7"/>
      <c r="O855" s="7" t="s">
        <v>1761</v>
      </c>
      <c r="P855" s="7" t="s">
        <v>124</v>
      </c>
      <c r="Q855" s="8" t="s">
        <v>437</v>
      </c>
      <c r="R855" s="8" t="s">
        <v>2452</v>
      </c>
      <c r="S855" s="8" t="s">
        <v>325</v>
      </c>
      <c r="T855" s="8" t="s">
        <v>127</v>
      </c>
      <c r="U855" s="7" t="s">
        <v>87</v>
      </c>
      <c r="V855" s="7" t="s">
        <v>159</v>
      </c>
      <c r="W855" s="7"/>
      <c r="X855" s="7"/>
      <c r="Y855" s="7" t="s">
        <v>160</v>
      </c>
      <c r="Z855" s="7" t="n">
        <v>4</v>
      </c>
      <c r="AA855" s="7"/>
      <c r="AB855" s="7"/>
      <c r="AC855" s="7"/>
      <c r="AD855" s="7"/>
      <c r="AE855" s="8"/>
      <c r="AF855" s="9" t="s">
        <v>2022</v>
      </c>
      <c r="AG855" s="9" t="s">
        <v>2453</v>
      </c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 t="s">
        <v>98</v>
      </c>
      <c r="BG855" s="7" t="s">
        <v>98</v>
      </c>
      <c r="BH855" s="7" t="s">
        <v>98</v>
      </c>
      <c r="BI855" s="7" t="s">
        <v>98</v>
      </c>
      <c r="BJ855" s="7" t="s">
        <v>98</v>
      </c>
      <c r="BK855" s="7" t="s">
        <v>98</v>
      </c>
      <c r="BL855" s="7" t="s">
        <v>98</v>
      </c>
      <c r="BM855" s="7" t="s">
        <v>97</v>
      </c>
      <c r="BN855" s="7" t="s">
        <v>97</v>
      </c>
      <c r="BO855" s="7" t="s">
        <v>98</v>
      </c>
      <c r="BP855" s="7" t="s">
        <v>98</v>
      </c>
      <c r="BQ855" s="7" t="s">
        <v>98</v>
      </c>
      <c r="BR855" s="7" t="s">
        <v>98</v>
      </c>
      <c r="BS855" s="7" t="s">
        <v>98</v>
      </c>
      <c r="BT855" s="7" t="s">
        <v>98</v>
      </c>
      <c r="BU855" s="7" t="s">
        <v>98</v>
      </c>
      <c r="BV855" s="7" t="s">
        <v>98</v>
      </c>
      <c r="BW855" s="7" t="s">
        <v>98</v>
      </c>
      <c r="BX855" s="7" t="s">
        <v>98</v>
      </c>
      <c r="BY855" s="7" t="s">
        <v>98</v>
      </c>
      <c r="BZ855" s="7" t="s">
        <v>98</v>
      </c>
      <c r="CA855" s="7" t="s">
        <v>98</v>
      </c>
      <c r="CB855" s="7" t="s">
        <v>98</v>
      </c>
      <c r="CC855" s="7" t="n">
        <v>35</v>
      </c>
      <c r="CD855" s="7" t="n">
        <v>35</v>
      </c>
      <c r="CE855" s="7" t="n">
        <v>35</v>
      </c>
      <c r="CF855" s="7" t="n">
        <v>35</v>
      </c>
      <c r="CG855" s="7" t="n">
        <v>35</v>
      </c>
      <c r="CH855" s="7" t="n">
        <v>35</v>
      </c>
      <c r="CI855" s="6" t="n">
        <f aca="false">SUMIF($AH855:$CH855,35,Base!$B$5:$BB$5)*7*$Z855</f>
        <v>784</v>
      </c>
      <c r="CJ855" s="6" t="n">
        <f aca="false">SUMIF($AH855:$CH855,"PR",Base!$B$5:$BB$5)*7*$Z855</f>
        <v>2884</v>
      </c>
      <c r="CK855" s="6"/>
      <c r="CL855" s="6"/>
    </row>
    <row r="856" customFormat="false" ht="13.8" hidden="false" customHeight="false" outlineLevel="0" collapsed="false">
      <c r="A856" s="7" t="s">
        <v>1890</v>
      </c>
      <c r="B856" s="7" t="s">
        <v>1891</v>
      </c>
      <c r="C856" s="7" t="s">
        <v>319</v>
      </c>
      <c r="D856" s="7" t="s">
        <v>2454</v>
      </c>
      <c r="E856" s="7" t="s">
        <v>2455</v>
      </c>
      <c r="F856" s="7" t="s">
        <v>17</v>
      </c>
      <c r="G856" s="7" t="s">
        <v>2134</v>
      </c>
      <c r="H856" s="7" t="s">
        <v>2135</v>
      </c>
      <c r="I856" s="7" t="s">
        <v>84</v>
      </c>
      <c r="J856" s="7" t="s">
        <v>85</v>
      </c>
      <c r="K856" s="8" t="n">
        <v>0</v>
      </c>
      <c r="L856" s="7"/>
      <c r="M856" s="8" t="n">
        <v>0</v>
      </c>
      <c r="N856" s="7"/>
      <c r="O856" s="7" t="s">
        <v>1761</v>
      </c>
      <c r="P856" s="7" t="s">
        <v>124</v>
      </c>
      <c r="Q856" s="8" t="s">
        <v>437</v>
      </c>
      <c r="R856" s="8" t="s">
        <v>2452</v>
      </c>
      <c r="S856" s="8" t="s">
        <v>325</v>
      </c>
      <c r="T856" s="8" t="s">
        <v>127</v>
      </c>
      <c r="U856" s="7" t="s">
        <v>87</v>
      </c>
      <c r="V856" s="7" t="s">
        <v>159</v>
      </c>
      <c r="W856" s="7"/>
      <c r="X856" s="7"/>
      <c r="Y856" s="7" t="s">
        <v>160</v>
      </c>
      <c r="Z856" s="7" t="n">
        <v>4</v>
      </c>
      <c r="AA856" s="7"/>
      <c r="AB856" s="7"/>
      <c r="AC856" s="7"/>
      <c r="AD856" s="7"/>
      <c r="AE856" s="8"/>
      <c r="AF856" s="9" t="s">
        <v>275</v>
      </c>
      <c r="AG856" s="9" t="s">
        <v>2456</v>
      </c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 t="s">
        <v>97</v>
      </c>
      <c r="BN856" s="7" t="s">
        <v>97</v>
      </c>
      <c r="BO856" s="7"/>
      <c r="BP856" s="7"/>
      <c r="BQ856" s="7"/>
      <c r="BR856" s="7" t="s">
        <v>98</v>
      </c>
      <c r="BS856" s="7" t="s">
        <v>98</v>
      </c>
      <c r="BT856" s="7" t="s">
        <v>98</v>
      </c>
      <c r="BU856" s="7" t="s">
        <v>98</v>
      </c>
      <c r="BV856" s="7" t="s">
        <v>98</v>
      </c>
      <c r="BW856" s="7" t="s">
        <v>98</v>
      </c>
      <c r="BX856" s="7" t="s">
        <v>98</v>
      </c>
      <c r="BY856" s="7" t="s">
        <v>98</v>
      </c>
      <c r="BZ856" s="7" t="s">
        <v>98</v>
      </c>
      <c r="CA856" s="7" t="s">
        <v>98</v>
      </c>
      <c r="CB856" s="7" t="s">
        <v>98</v>
      </c>
      <c r="CC856" s="7" t="s">
        <v>98</v>
      </c>
      <c r="CD856" s="7" t="s">
        <v>98</v>
      </c>
      <c r="CE856" s="7" t="s">
        <v>98</v>
      </c>
      <c r="CF856" s="7" t="s">
        <v>98</v>
      </c>
      <c r="CG856" s="7" t="s">
        <v>98</v>
      </c>
      <c r="CH856" s="7" t="s">
        <v>98</v>
      </c>
      <c r="CI856" s="6" t="n">
        <f aca="false">SUMIF($AH856:$CH856,35,Base!$B$5:$BB$5)*7*$Z856</f>
        <v>0</v>
      </c>
      <c r="CJ856" s="6" t="n">
        <f aca="false">SUMIF($AH856:$CH856,"PR",Base!$B$5:$BB$5)*7*$Z856</f>
        <v>2268</v>
      </c>
      <c r="CK856" s="6"/>
      <c r="CL856" s="6"/>
    </row>
    <row r="857" customFormat="false" ht="13.8" hidden="false" customHeight="false" outlineLevel="0" collapsed="false">
      <c r="A857" s="7" t="s">
        <v>1890</v>
      </c>
      <c r="B857" s="7" t="s">
        <v>1891</v>
      </c>
      <c r="C857" s="7" t="s">
        <v>319</v>
      </c>
      <c r="D857" s="7" t="s">
        <v>2457</v>
      </c>
      <c r="E857" s="7" t="s">
        <v>2458</v>
      </c>
      <c r="F857" s="7" t="s">
        <v>17</v>
      </c>
      <c r="G857" s="7" t="s">
        <v>2134</v>
      </c>
      <c r="H857" s="7" t="s">
        <v>2135</v>
      </c>
      <c r="I857" s="7" t="s">
        <v>84</v>
      </c>
      <c r="J857" s="7" t="s">
        <v>85</v>
      </c>
      <c r="K857" s="8" t="n">
        <v>0</v>
      </c>
      <c r="L857" s="7"/>
      <c r="M857" s="8" t="n">
        <v>0</v>
      </c>
      <c r="N857" s="7"/>
      <c r="O857" s="7" t="s">
        <v>1761</v>
      </c>
      <c r="P857" s="7" t="s">
        <v>124</v>
      </c>
      <c r="Q857" s="8" t="s">
        <v>1635</v>
      </c>
      <c r="R857" s="8" t="s">
        <v>2459</v>
      </c>
      <c r="S857" s="8" t="s">
        <v>325</v>
      </c>
      <c r="T857" s="8" t="s">
        <v>127</v>
      </c>
      <c r="U857" s="7" t="s">
        <v>87</v>
      </c>
      <c r="V857" s="7" t="s">
        <v>159</v>
      </c>
      <c r="W857" s="7"/>
      <c r="X857" s="7"/>
      <c r="Y857" s="7" t="s">
        <v>160</v>
      </c>
      <c r="Z857" s="7" t="n">
        <v>4</v>
      </c>
      <c r="AA857" s="7"/>
      <c r="AB857" s="7"/>
      <c r="AC857" s="7"/>
      <c r="AD857" s="7"/>
      <c r="AE857" s="8"/>
      <c r="AF857" s="9" t="s">
        <v>1035</v>
      </c>
      <c r="AG857" s="9" t="s">
        <v>2460</v>
      </c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 t="s">
        <v>97</v>
      </c>
      <c r="BN857" s="7" t="s">
        <v>97</v>
      </c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 t="s">
        <v>98</v>
      </c>
      <c r="CC857" s="7" t="s">
        <v>98</v>
      </c>
      <c r="CD857" s="7" t="s">
        <v>98</v>
      </c>
      <c r="CE857" s="7" t="s">
        <v>98</v>
      </c>
      <c r="CF857" s="7" t="s">
        <v>98</v>
      </c>
      <c r="CG857" s="7" t="s">
        <v>98</v>
      </c>
      <c r="CH857" s="7" t="s">
        <v>98</v>
      </c>
      <c r="CI857" s="6" t="n">
        <f aca="false">SUMIF($AH857:$CH857,35,Base!$B$5:$BB$5)*7*$Z857</f>
        <v>0</v>
      </c>
      <c r="CJ857" s="6" t="n">
        <f aca="false">SUMIF($AH857:$CH857,"PR",Base!$B$5:$BB$5)*7*$Z857</f>
        <v>924</v>
      </c>
      <c r="CK857" s="6"/>
      <c r="CL857" s="6"/>
    </row>
    <row r="858" customFormat="false" ht="13.8" hidden="false" customHeight="false" outlineLevel="0" collapsed="false">
      <c r="A858" s="7" t="s">
        <v>1890</v>
      </c>
      <c r="B858" s="7" t="s">
        <v>1891</v>
      </c>
      <c r="C858" s="7" t="s">
        <v>319</v>
      </c>
      <c r="D858" s="7" t="s">
        <v>2461</v>
      </c>
      <c r="E858" s="7" t="s">
        <v>2462</v>
      </c>
      <c r="F858" s="7" t="s">
        <v>17</v>
      </c>
      <c r="G858" s="7" t="s">
        <v>2403</v>
      </c>
      <c r="H858" s="7" t="s">
        <v>2404</v>
      </c>
      <c r="I858" s="7" t="s">
        <v>84</v>
      </c>
      <c r="J858" s="7" t="s">
        <v>85</v>
      </c>
      <c r="K858" s="8" t="n">
        <v>0</v>
      </c>
      <c r="L858" s="7"/>
      <c r="M858" s="8" t="n">
        <v>0</v>
      </c>
      <c r="N858" s="7"/>
      <c r="O858" s="7" t="s">
        <v>2162</v>
      </c>
      <c r="P858" s="7" t="s">
        <v>100</v>
      </c>
      <c r="Q858" s="8" t="s">
        <v>2406</v>
      </c>
      <c r="R858" s="8" t="s">
        <v>2407</v>
      </c>
      <c r="S858" s="8" t="s">
        <v>362</v>
      </c>
      <c r="T858" s="8" t="s">
        <v>127</v>
      </c>
      <c r="U858" s="7" t="s">
        <v>87</v>
      </c>
      <c r="V858" s="7" t="s">
        <v>159</v>
      </c>
      <c r="W858" s="7"/>
      <c r="X858" s="7"/>
      <c r="Y858" s="7" t="s">
        <v>160</v>
      </c>
      <c r="Z858" s="7" t="n">
        <v>4</v>
      </c>
      <c r="AA858" s="7"/>
      <c r="AB858" s="7"/>
      <c r="AC858" s="7"/>
      <c r="AD858" s="7"/>
      <c r="AE858" s="8"/>
      <c r="AF858" s="9" t="s">
        <v>275</v>
      </c>
      <c r="AG858" s="9" t="s">
        <v>2408</v>
      </c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 t="s">
        <v>97</v>
      </c>
      <c r="BN858" s="7" t="s">
        <v>97</v>
      </c>
      <c r="BO858" s="7"/>
      <c r="BP858" s="7"/>
      <c r="BQ858" s="7"/>
      <c r="BR858" s="7" t="s">
        <v>98</v>
      </c>
      <c r="BS858" s="7" t="s">
        <v>98</v>
      </c>
      <c r="BT858" s="7" t="s">
        <v>98</v>
      </c>
      <c r="BU858" s="7" t="s">
        <v>98</v>
      </c>
      <c r="BV858" s="7" t="s">
        <v>98</v>
      </c>
      <c r="BW858" s="7" t="s">
        <v>98</v>
      </c>
      <c r="BX858" s="7" t="s">
        <v>98</v>
      </c>
      <c r="BY858" s="7" t="s">
        <v>98</v>
      </c>
      <c r="BZ858" s="7" t="s">
        <v>98</v>
      </c>
      <c r="CA858" s="7" t="s">
        <v>98</v>
      </c>
      <c r="CB858" s="7" t="s">
        <v>98</v>
      </c>
      <c r="CC858" s="7" t="s">
        <v>98</v>
      </c>
      <c r="CD858" s="7" t="s">
        <v>98</v>
      </c>
      <c r="CE858" s="7" t="s">
        <v>98</v>
      </c>
      <c r="CF858" s="7" t="s">
        <v>98</v>
      </c>
      <c r="CG858" s="7" t="s">
        <v>98</v>
      </c>
      <c r="CH858" s="7" t="s">
        <v>98</v>
      </c>
      <c r="CI858" s="6" t="n">
        <f aca="false">SUMIF($AH858:$CH858,35,Base!$B$5:$BB$5)*7*$Z858</f>
        <v>0</v>
      </c>
      <c r="CJ858" s="6" t="n">
        <f aca="false">SUMIF($AH858:$CH858,"PR",Base!$B$5:$BB$5)*7*$Z858</f>
        <v>2268</v>
      </c>
      <c r="CK858" s="6"/>
      <c r="CL858" s="6"/>
    </row>
    <row r="859" customFormat="false" ht="13.8" hidden="false" customHeight="false" outlineLevel="0" collapsed="false">
      <c r="A859" s="7" t="s">
        <v>1890</v>
      </c>
      <c r="B859" s="7" t="s">
        <v>1891</v>
      </c>
      <c r="C859" s="7" t="s">
        <v>1383</v>
      </c>
      <c r="D859" s="7" t="s">
        <v>2463</v>
      </c>
      <c r="E859" s="7" t="s">
        <v>2464</v>
      </c>
      <c r="F859" s="7" t="s">
        <v>17</v>
      </c>
      <c r="G859" s="7" t="s">
        <v>2129</v>
      </c>
      <c r="H859" s="7" t="s">
        <v>2130</v>
      </c>
      <c r="I859" s="7" t="s">
        <v>84</v>
      </c>
      <c r="J859" s="7" t="s">
        <v>85</v>
      </c>
      <c r="K859" s="8" t="n">
        <v>0</v>
      </c>
      <c r="L859" s="7"/>
      <c r="M859" s="8" t="n">
        <v>0</v>
      </c>
      <c r="N859" s="7"/>
      <c r="O859" s="7" t="s">
        <v>1527</v>
      </c>
      <c r="P859" s="7" t="s">
        <v>124</v>
      </c>
      <c r="Q859" s="8" t="s">
        <v>1742</v>
      </c>
      <c r="R859" s="8" t="s">
        <v>2465</v>
      </c>
      <c r="S859" s="8" t="s">
        <v>325</v>
      </c>
      <c r="T859" s="8" t="s">
        <v>127</v>
      </c>
      <c r="U859" s="7" t="s">
        <v>87</v>
      </c>
      <c r="V859" s="7" t="s">
        <v>159</v>
      </c>
      <c r="W859" s="7"/>
      <c r="X859" s="7"/>
      <c r="Y859" s="7" t="s">
        <v>112</v>
      </c>
      <c r="Z859" s="7" t="n">
        <v>4</v>
      </c>
      <c r="AA859" s="7"/>
      <c r="AB859" s="7"/>
      <c r="AC859" s="7"/>
      <c r="AD859" s="7"/>
      <c r="AE859" s="8"/>
      <c r="AF859" s="9" t="s">
        <v>342</v>
      </c>
      <c r="AG859" s="9" t="s">
        <v>2389</v>
      </c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 t="s">
        <v>97</v>
      </c>
      <c r="BN859" s="7" t="s">
        <v>97</v>
      </c>
      <c r="BO859" s="7"/>
      <c r="BP859" s="7"/>
      <c r="BQ859" s="7" t="s">
        <v>98</v>
      </c>
      <c r="BR859" s="7" t="s">
        <v>98</v>
      </c>
      <c r="BS859" s="7" t="s">
        <v>98</v>
      </c>
      <c r="BT859" s="7" t="s">
        <v>98</v>
      </c>
      <c r="BU859" s="7" t="s">
        <v>98</v>
      </c>
      <c r="BV859" s="7" t="s">
        <v>98</v>
      </c>
      <c r="BW859" s="7" t="s">
        <v>98</v>
      </c>
      <c r="BX859" s="7" t="s">
        <v>98</v>
      </c>
      <c r="BY859" s="7" t="s">
        <v>98</v>
      </c>
      <c r="BZ859" s="7" t="s">
        <v>98</v>
      </c>
      <c r="CA859" s="7" t="s">
        <v>98</v>
      </c>
      <c r="CB859" s="7" t="s">
        <v>98</v>
      </c>
      <c r="CC859" s="7" t="s">
        <v>98</v>
      </c>
      <c r="CD859" s="7" t="s">
        <v>98</v>
      </c>
      <c r="CE859" s="7" t="s">
        <v>98</v>
      </c>
      <c r="CF859" s="7" t="s">
        <v>98</v>
      </c>
      <c r="CG859" s="7" t="s">
        <v>98</v>
      </c>
      <c r="CH859" s="7" t="s">
        <v>98</v>
      </c>
      <c r="CI859" s="6" t="n">
        <f aca="false">SUMIF($AH859:$CH859,35,Base!$B$5:$BB$5)*7*$Z859</f>
        <v>0</v>
      </c>
      <c r="CJ859" s="6" t="n">
        <f aca="false">SUMIF($AH859:$CH859,"PR",Base!$B$5:$BB$5)*7*$Z859</f>
        <v>2408</v>
      </c>
      <c r="CK859" s="6"/>
      <c r="CL859" s="6"/>
    </row>
    <row r="860" customFormat="false" ht="13.8" hidden="false" customHeight="false" outlineLevel="0" collapsed="false">
      <c r="A860" s="7" t="s">
        <v>1890</v>
      </c>
      <c r="B860" s="7" t="s">
        <v>1891</v>
      </c>
      <c r="C860" s="7" t="s">
        <v>328</v>
      </c>
      <c r="D860" s="7" t="s">
        <v>2466</v>
      </c>
      <c r="E860" s="7" t="s">
        <v>2467</v>
      </c>
      <c r="F860" s="7" t="s">
        <v>17</v>
      </c>
      <c r="G860" s="7" t="s">
        <v>1358</v>
      </c>
      <c r="H860" s="7" t="s">
        <v>2398</v>
      </c>
      <c r="I860" s="7" t="s">
        <v>84</v>
      </c>
      <c r="J860" s="7" t="s">
        <v>85</v>
      </c>
      <c r="K860" s="8" t="n">
        <v>0</v>
      </c>
      <c r="L860" s="7"/>
      <c r="M860" s="8" t="n">
        <v>0</v>
      </c>
      <c r="N860" s="7"/>
      <c r="O860" s="7" t="s">
        <v>333</v>
      </c>
      <c r="P860" s="7" t="s">
        <v>113</v>
      </c>
      <c r="Q860" s="8" t="s">
        <v>2468</v>
      </c>
      <c r="R860" s="8" t="s">
        <v>228</v>
      </c>
      <c r="S860" s="8" t="s">
        <v>1115</v>
      </c>
      <c r="T860" s="8" t="s">
        <v>127</v>
      </c>
      <c r="U860" s="7" t="s">
        <v>87</v>
      </c>
      <c r="V860" s="7" t="s">
        <v>159</v>
      </c>
      <c r="W860" s="7"/>
      <c r="X860" s="7"/>
      <c r="Y860" s="7" t="s">
        <v>160</v>
      </c>
      <c r="Z860" s="7" t="n">
        <v>4</v>
      </c>
      <c r="AA860" s="7"/>
      <c r="AB860" s="7"/>
      <c r="AC860" s="7"/>
      <c r="AD860" s="7"/>
      <c r="AE860" s="8"/>
      <c r="AF860" s="9" t="s">
        <v>539</v>
      </c>
      <c r="AG860" s="9" t="s">
        <v>2469</v>
      </c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 t="s">
        <v>97</v>
      </c>
      <c r="BN860" s="7" t="s">
        <v>97</v>
      </c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 t="s">
        <v>98</v>
      </c>
      <c r="BZ860" s="7" t="s">
        <v>98</v>
      </c>
      <c r="CA860" s="7" t="s">
        <v>98</v>
      </c>
      <c r="CB860" s="7" t="s">
        <v>98</v>
      </c>
      <c r="CC860" s="7" t="s">
        <v>98</v>
      </c>
      <c r="CD860" s="7" t="s">
        <v>98</v>
      </c>
      <c r="CE860" s="7" t="s">
        <v>98</v>
      </c>
      <c r="CF860" s="7" t="s">
        <v>98</v>
      </c>
      <c r="CG860" s="7" t="s">
        <v>98</v>
      </c>
      <c r="CH860" s="7" t="s">
        <v>98</v>
      </c>
      <c r="CI860" s="6" t="n">
        <f aca="false">SUMIF($AH860:$CH860,35,Base!$B$5:$BB$5)*7*$Z860</f>
        <v>0</v>
      </c>
      <c r="CJ860" s="6" t="n">
        <f aca="false">SUMIF($AH860:$CH860,"PR",Base!$B$5:$BB$5)*7*$Z860</f>
        <v>1288</v>
      </c>
      <c r="CK860" s="6"/>
      <c r="CL860" s="6"/>
    </row>
    <row r="861" customFormat="false" ht="13.8" hidden="false" customHeight="false" outlineLevel="0" collapsed="false">
      <c r="A861" s="7" t="s">
        <v>1890</v>
      </c>
      <c r="B861" s="7" t="s">
        <v>1891</v>
      </c>
      <c r="C861" s="7" t="s">
        <v>328</v>
      </c>
      <c r="D861" s="7" t="s">
        <v>2470</v>
      </c>
      <c r="E861" s="7" t="s">
        <v>555</v>
      </c>
      <c r="F861" s="7" t="s">
        <v>17</v>
      </c>
      <c r="G861" s="7" t="s">
        <v>1358</v>
      </c>
      <c r="H861" s="7" t="s">
        <v>2398</v>
      </c>
      <c r="I861" s="7" t="s">
        <v>84</v>
      </c>
      <c r="J861" s="7" t="s">
        <v>85</v>
      </c>
      <c r="K861" s="8" t="n">
        <v>0</v>
      </c>
      <c r="L861" s="7"/>
      <c r="M861" s="8" t="n">
        <v>0</v>
      </c>
      <c r="N861" s="7"/>
      <c r="O861" s="7" t="s">
        <v>333</v>
      </c>
      <c r="P861" s="7" t="s">
        <v>113</v>
      </c>
      <c r="Q861" s="8" t="s">
        <v>1782</v>
      </c>
      <c r="R861" s="8" t="s">
        <v>228</v>
      </c>
      <c r="S861" s="8" t="s">
        <v>2471</v>
      </c>
      <c r="T861" s="8" t="s">
        <v>127</v>
      </c>
      <c r="U861" s="7" t="s">
        <v>87</v>
      </c>
      <c r="V861" s="7" t="s">
        <v>159</v>
      </c>
      <c r="W861" s="7"/>
      <c r="X861" s="7"/>
      <c r="Y861" s="7" t="s">
        <v>160</v>
      </c>
      <c r="Z861" s="10" t="n">
        <v>0</v>
      </c>
      <c r="AA861" s="7"/>
      <c r="AB861" s="7"/>
      <c r="AC861" s="7"/>
      <c r="AD861" s="7"/>
      <c r="AE861" s="8"/>
      <c r="AF861" s="9" t="s">
        <v>2472</v>
      </c>
      <c r="AG861" s="9" t="s">
        <v>2473</v>
      </c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 t="s">
        <v>98</v>
      </c>
      <c r="AZ861" s="7" t="s">
        <v>98</v>
      </c>
      <c r="BA861" s="7" t="s">
        <v>98</v>
      </c>
      <c r="BB861" s="7" t="s">
        <v>98</v>
      </c>
      <c r="BC861" s="7" t="s">
        <v>98</v>
      </c>
      <c r="BD861" s="7" t="s">
        <v>98</v>
      </c>
      <c r="BE861" s="7" t="s">
        <v>98</v>
      </c>
      <c r="BF861" s="7" t="s">
        <v>98</v>
      </c>
      <c r="BG861" s="7" t="s">
        <v>98</v>
      </c>
      <c r="BH861" s="7" t="s">
        <v>98</v>
      </c>
      <c r="BI861" s="7" t="s">
        <v>98</v>
      </c>
      <c r="BJ861" s="7" t="s">
        <v>98</v>
      </c>
      <c r="BK861" s="7" t="s">
        <v>98</v>
      </c>
      <c r="BL861" s="7" t="s">
        <v>98</v>
      </c>
      <c r="BM861" s="7" t="s">
        <v>97</v>
      </c>
      <c r="BN861" s="7" t="s">
        <v>97</v>
      </c>
      <c r="BO861" s="7" t="s">
        <v>98</v>
      </c>
      <c r="BP861" s="7" t="s">
        <v>98</v>
      </c>
      <c r="BQ861" s="7" t="s">
        <v>98</v>
      </c>
      <c r="BR861" s="7" t="s">
        <v>98</v>
      </c>
      <c r="BS861" s="7" t="s">
        <v>98</v>
      </c>
      <c r="BT861" s="7" t="s">
        <v>98</v>
      </c>
      <c r="BU861" s="7" t="s">
        <v>98</v>
      </c>
      <c r="BV861" s="7" t="s">
        <v>98</v>
      </c>
      <c r="BW861" s="7" t="s">
        <v>98</v>
      </c>
      <c r="BX861" s="7" t="n">
        <v>35</v>
      </c>
      <c r="BY861" s="7" t="n">
        <v>35</v>
      </c>
      <c r="BZ861" s="7" t="n">
        <v>35</v>
      </c>
      <c r="CA861" s="7" t="n">
        <v>35</v>
      </c>
      <c r="CB861" s="7" t="n">
        <v>35</v>
      </c>
      <c r="CC861" s="7" t="n">
        <v>35</v>
      </c>
      <c r="CD861" s="7" t="n">
        <v>35</v>
      </c>
      <c r="CE861" s="7" t="n">
        <v>35</v>
      </c>
      <c r="CF861" s="7" t="n">
        <v>35</v>
      </c>
      <c r="CG861" s="7" t="n">
        <v>35</v>
      </c>
      <c r="CH861" s="7" t="n">
        <v>35</v>
      </c>
      <c r="CI861" s="6" t="n">
        <f aca="false">SUMIF($AH861:$CH861,35,Base!$B$5:$BB$5)*7*$Z861</f>
        <v>0</v>
      </c>
      <c r="CJ861" s="6" t="n">
        <f aca="false">SUMIF($AH861:$CH861,"PR",Base!$B$5:$BB$5)*7*$Z861</f>
        <v>0</v>
      </c>
      <c r="CK861" s="6"/>
      <c r="CL861" s="6"/>
    </row>
    <row r="862" customFormat="false" ht="13.8" hidden="false" customHeight="false" outlineLevel="0" collapsed="false">
      <c r="A862" s="7" t="s">
        <v>1890</v>
      </c>
      <c r="B862" s="7" t="s">
        <v>1891</v>
      </c>
      <c r="C862" s="7" t="s">
        <v>2336</v>
      </c>
      <c r="D862" s="7" t="s">
        <v>2474</v>
      </c>
      <c r="E862" s="7" t="s">
        <v>2475</v>
      </c>
      <c r="F862" s="7" t="s">
        <v>17</v>
      </c>
      <c r="G862" s="7" t="s">
        <v>2476</v>
      </c>
      <c r="H862" s="7" t="s">
        <v>2477</v>
      </c>
      <c r="I862" s="7" t="s">
        <v>84</v>
      </c>
      <c r="J862" s="7" t="s">
        <v>85</v>
      </c>
      <c r="K862" s="8" t="n">
        <v>0</v>
      </c>
      <c r="L862" s="7"/>
      <c r="M862" s="8" t="n">
        <v>0</v>
      </c>
      <c r="N862" s="7"/>
      <c r="O862" s="7" t="s">
        <v>2478</v>
      </c>
      <c r="P862" s="7" t="s">
        <v>108</v>
      </c>
      <c r="Q862" s="8" t="s">
        <v>2479</v>
      </c>
      <c r="R862" s="8" t="s">
        <v>305</v>
      </c>
      <c r="S862" s="8" t="s">
        <v>89</v>
      </c>
      <c r="T862" s="8" t="s">
        <v>127</v>
      </c>
      <c r="U862" s="7" t="s">
        <v>87</v>
      </c>
      <c r="V862" s="7" t="s">
        <v>159</v>
      </c>
      <c r="W862" s="7"/>
      <c r="X862" s="7"/>
      <c r="Y862" s="7" t="s">
        <v>160</v>
      </c>
      <c r="Z862" s="7" t="n">
        <v>4</v>
      </c>
      <c r="AA862" s="7"/>
      <c r="AB862" s="7"/>
      <c r="AC862" s="7"/>
      <c r="AD862" s="7"/>
      <c r="AE862" s="8"/>
      <c r="AF862" s="9" t="s">
        <v>2022</v>
      </c>
      <c r="AG862" s="9" t="s">
        <v>96</v>
      </c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 t="s">
        <v>98</v>
      </c>
      <c r="BG862" s="7" t="s">
        <v>98</v>
      </c>
      <c r="BH862" s="7" t="s">
        <v>98</v>
      </c>
      <c r="BI862" s="7" t="s">
        <v>98</v>
      </c>
      <c r="BJ862" s="7" t="s">
        <v>98</v>
      </c>
      <c r="BK862" s="7" t="s">
        <v>98</v>
      </c>
      <c r="BL862" s="7" t="s">
        <v>98</v>
      </c>
      <c r="BM862" s="7" t="s">
        <v>97</v>
      </c>
      <c r="BN862" s="7" t="s">
        <v>97</v>
      </c>
      <c r="BO862" s="7" t="s">
        <v>98</v>
      </c>
      <c r="BP862" s="7" t="s">
        <v>98</v>
      </c>
      <c r="BQ862" s="7" t="s">
        <v>98</v>
      </c>
      <c r="BR862" s="7" t="s">
        <v>98</v>
      </c>
      <c r="BS862" s="7" t="s">
        <v>98</v>
      </c>
      <c r="BT862" s="7" t="s">
        <v>98</v>
      </c>
      <c r="BU862" s="7" t="s">
        <v>98</v>
      </c>
      <c r="BV862" s="7" t="s">
        <v>98</v>
      </c>
      <c r="BW862" s="7" t="s">
        <v>98</v>
      </c>
      <c r="BX862" s="7" t="n">
        <v>35</v>
      </c>
      <c r="BY862" s="7" t="n">
        <v>35</v>
      </c>
      <c r="BZ862" s="7" t="n">
        <v>35</v>
      </c>
      <c r="CA862" s="7" t="n">
        <v>35</v>
      </c>
      <c r="CB862" s="7" t="n">
        <v>35</v>
      </c>
      <c r="CC862" s="7" t="n">
        <v>35</v>
      </c>
      <c r="CD862" s="7" t="n">
        <v>35</v>
      </c>
      <c r="CE862" s="7" t="n">
        <v>35</v>
      </c>
      <c r="CF862" s="7" t="n">
        <v>35</v>
      </c>
      <c r="CG862" s="7" t="n">
        <v>35</v>
      </c>
      <c r="CH862" s="7" t="n">
        <v>35</v>
      </c>
      <c r="CI862" s="6" t="n">
        <f aca="false">SUMIF($AH862:$CH862,35,Base!$B$5:$BB$5)*7*$Z862</f>
        <v>1428</v>
      </c>
      <c r="CJ862" s="6" t="n">
        <f aca="false">SUMIF($AH862:$CH862,"PR",Base!$B$5:$BB$5)*7*$Z862</f>
        <v>2240</v>
      </c>
      <c r="CK862" s="6"/>
      <c r="CL862" s="6"/>
    </row>
    <row r="863" customFormat="false" ht="13.8" hidden="false" customHeight="false" outlineLevel="0" collapsed="false">
      <c r="A863" s="7" t="s">
        <v>1890</v>
      </c>
      <c r="B863" s="7" t="s">
        <v>1891</v>
      </c>
      <c r="C863" s="7" t="s">
        <v>2336</v>
      </c>
      <c r="D863" s="7" t="s">
        <v>2480</v>
      </c>
      <c r="E863" s="7" t="s">
        <v>2481</v>
      </c>
      <c r="F863" s="7" t="s">
        <v>17</v>
      </c>
      <c r="G863" s="7" t="s">
        <v>2476</v>
      </c>
      <c r="H863" s="7" t="s">
        <v>2477</v>
      </c>
      <c r="I863" s="7" t="s">
        <v>84</v>
      </c>
      <c r="J863" s="7" t="s">
        <v>85</v>
      </c>
      <c r="K863" s="8" t="n">
        <v>0</v>
      </c>
      <c r="L863" s="7"/>
      <c r="M863" s="8" t="n">
        <v>0</v>
      </c>
      <c r="N863" s="7"/>
      <c r="O863" s="7" t="s">
        <v>2478</v>
      </c>
      <c r="P863" s="7" t="s">
        <v>108</v>
      </c>
      <c r="Q863" s="8" t="s">
        <v>1961</v>
      </c>
      <c r="R863" s="8" t="s">
        <v>1945</v>
      </c>
      <c r="S863" s="8" t="s">
        <v>89</v>
      </c>
      <c r="T863" s="8" t="s">
        <v>127</v>
      </c>
      <c r="U863" s="7" t="s">
        <v>87</v>
      </c>
      <c r="V863" s="7" t="s">
        <v>159</v>
      </c>
      <c r="W863" s="7"/>
      <c r="X863" s="7"/>
      <c r="Y863" s="7" t="s">
        <v>160</v>
      </c>
      <c r="Z863" s="7" t="n">
        <v>4</v>
      </c>
      <c r="AA863" s="7"/>
      <c r="AB863" s="7"/>
      <c r="AC863" s="7"/>
      <c r="AD863" s="7"/>
      <c r="AE863" s="8"/>
      <c r="AF863" s="9" t="s">
        <v>539</v>
      </c>
      <c r="AG863" s="9" t="s">
        <v>715</v>
      </c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 t="s">
        <v>97</v>
      </c>
      <c r="BN863" s="7" t="s">
        <v>97</v>
      </c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 t="s">
        <v>98</v>
      </c>
      <c r="BZ863" s="7" t="s">
        <v>98</v>
      </c>
      <c r="CA863" s="7" t="s">
        <v>98</v>
      </c>
      <c r="CB863" s="7" t="s">
        <v>98</v>
      </c>
      <c r="CC863" s="7" t="s">
        <v>98</v>
      </c>
      <c r="CD863" s="7" t="s">
        <v>98</v>
      </c>
      <c r="CE863" s="7" t="s">
        <v>98</v>
      </c>
      <c r="CF863" s="7" t="s">
        <v>98</v>
      </c>
      <c r="CG863" s="7" t="s">
        <v>98</v>
      </c>
      <c r="CH863" s="7" t="s">
        <v>98</v>
      </c>
      <c r="CI863" s="6" t="n">
        <f aca="false">SUMIF($AH863:$CH863,35,Base!$B$5:$BB$5)*7*$Z863</f>
        <v>0</v>
      </c>
      <c r="CJ863" s="6" t="n">
        <f aca="false">SUMIF($AH863:$CH863,"PR",Base!$B$5:$BB$5)*7*$Z863</f>
        <v>1288</v>
      </c>
      <c r="CK863" s="6"/>
      <c r="CL863" s="6"/>
    </row>
    <row r="864" customFormat="false" ht="13.8" hidden="false" customHeight="false" outlineLevel="0" collapsed="false">
      <c r="A864" s="7" t="s">
        <v>1890</v>
      </c>
      <c r="B864" s="7" t="s">
        <v>1891</v>
      </c>
      <c r="C864" s="7" t="s">
        <v>118</v>
      </c>
      <c r="D864" s="7" t="s">
        <v>2482</v>
      </c>
      <c r="E864" s="7" t="s">
        <v>2483</v>
      </c>
      <c r="F864" s="7" t="s">
        <v>17</v>
      </c>
      <c r="G864" s="7" t="s">
        <v>2484</v>
      </c>
      <c r="H864" s="7" t="s">
        <v>2485</v>
      </c>
      <c r="I864" s="7" t="s">
        <v>84</v>
      </c>
      <c r="J864" s="7" t="s">
        <v>85</v>
      </c>
      <c r="K864" s="8" t="n">
        <v>0</v>
      </c>
      <c r="L864" s="7"/>
      <c r="M864" s="8" t="n">
        <v>0</v>
      </c>
      <c r="N864" s="7"/>
      <c r="O864" s="7" t="s">
        <v>2486</v>
      </c>
      <c r="P864" s="7" t="s">
        <v>124</v>
      </c>
      <c r="Q864" s="8" t="s">
        <v>2487</v>
      </c>
      <c r="R864" s="8" t="s">
        <v>2104</v>
      </c>
      <c r="S864" s="8" t="s">
        <v>2366</v>
      </c>
      <c r="T864" s="8" t="s">
        <v>127</v>
      </c>
      <c r="U864" s="7" t="s">
        <v>87</v>
      </c>
      <c r="V864" s="7" t="s">
        <v>92</v>
      </c>
      <c r="W864" s="7"/>
      <c r="X864" s="7"/>
      <c r="Y864" s="7" t="s">
        <v>160</v>
      </c>
      <c r="Z864" s="7" t="n">
        <v>4</v>
      </c>
      <c r="AA864" s="7"/>
      <c r="AB864" s="7"/>
      <c r="AC864" s="7"/>
      <c r="AD864" s="7"/>
      <c r="AE864" s="8"/>
      <c r="AF864" s="9" t="s">
        <v>2022</v>
      </c>
      <c r="AG864" s="9" t="s">
        <v>2488</v>
      </c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 t="s">
        <v>98</v>
      </c>
      <c r="BG864" s="7" t="s">
        <v>98</v>
      </c>
      <c r="BH864" s="7" t="s">
        <v>98</v>
      </c>
      <c r="BI864" s="7" t="s">
        <v>98</v>
      </c>
      <c r="BJ864" s="7" t="s">
        <v>98</v>
      </c>
      <c r="BK864" s="7" t="s">
        <v>98</v>
      </c>
      <c r="BL864" s="7" t="s">
        <v>98</v>
      </c>
      <c r="BM864" s="7" t="s">
        <v>97</v>
      </c>
      <c r="BN864" s="7" t="s">
        <v>97</v>
      </c>
      <c r="BO864" s="7" t="n">
        <v>35</v>
      </c>
      <c r="BP864" s="7" t="n">
        <v>35</v>
      </c>
      <c r="BQ864" s="7" t="n">
        <v>35</v>
      </c>
      <c r="BR864" s="7" t="s">
        <v>98</v>
      </c>
      <c r="BS864" s="7" t="s">
        <v>98</v>
      </c>
      <c r="BT864" s="7" t="s">
        <v>98</v>
      </c>
      <c r="BU864" s="7" t="n">
        <v>35</v>
      </c>
      <c r="BV864" s="7" t="n">
        <v>35</v>
      </c>
      <c r="BW864" s="7" t="n">
        <v>35</v>
      </c>
      <c r="BX864" s="7" t="n">
        <v>35</v>
      </c>
      <c r="BY864" s="7" t="n">
        <v>35</v>
      </c>
      <c r="BZ864" s="7" t="n">
        <v>35</v>
      </c>
      <c r="CA864" s="7" t="s">
        <v>98</v>
      </c>
      <c r="CB864" s="7" t="s">
        <v>98</v>
      </c>
      <c r="CC864" s="7" t="s">
        <v>98</v>
      </c>
      <c r="CD864" s="7" t="s">
        <v>98</v>
      </c>
      <c r="CE864" s="7" t="s">
        <v>98</v>
      </c>
      <c r="CF864" s="7" t="s">
        <v>98</v>
      </c>
      <c r="CG864" s="7" t="s">
        <v>98</v>
      </c>
      <c r="CH864" s="7" t="s">
        <v>98</v>
      </c>
      <c r="CI864" s="6" t="n">
        <f aca="false">SUMIF($AH864:$CH864,35,Base!$B$5:$BB$5)*7*$Z864</f>
        <v>1232</v>
      </c>
      <c r="CJ864" s="6" t="n">
        <f aca="false">SUMIF($AH864:$CH864,"PR",Base!$B$5:$BB$5)*7*$Z864</f>
        <v>2436</v>
      </c>
      <c r="CK864" s="6"/>
      <c r="CL864" s="6"/>
    </row>
    <row r="865" customFormat="false" ht="13.8" hidden="false" customHeight="false" outlineLevel="0" collapsed="false">
      <c r="A865" s="7" t="s">
        <v>1890</v>
      </c>
      <c r="B865" s="7" t="s">
        <v>1891</v>
      </c>
      <c r="C865" s="7" t="s">
        <v>376</v>
      </c>
      <c r="D865" s="7" t="s">
        <v>2489</v>
      </c>
      <c r="E865" s="7" t="s">
        <v>536</v>
      </c>
      <c r="F865" s="7" t="s">
        <v>17</v>
      </c>
      <c r="G865" s="7" t="s">
        <v>2384</v>
      </c>
      <c r="H865" s="7" t="s">
        <v>2385</v>
      </c>
      <c r="I865" s="7" t="s">
        <v>84</v>
      </c>
      <c r="J865" s="7" t="s">
        <v>85</v>
      </c>
      <c r="K865" s="8" t="n">
        <v>0</v>
      </c>
      <c r="L865" s="7"/>
      <c r="M865" s="8" t="n">
        <v>0</v>
      </c>
      <c r="N865" s="7"/>
      <c r="O865" s="7" t="s">
        <v>1065</v>
      </c>
      <c r="P865" s="7" t="s">
        <v>168</v>
      </c>
      <c r="Q865" s="8" t="s">
        <v>2490</v>
      </c>
      <c r="R865" s="8" t="s">
        <v>2121</v>
      </c>
      <c r="S865" s="8" t="s">
        <v>2151</v>
      </c>
      <c r="T865" s="8" t="s">
        <v>127</v>
      </c>
      <c r="U865" s="7" t="s">
        <v>87</v>
      </c>
      <c r="V865" s="7" t="s">
        <v>159</v>
      </c>
      <c r="W865" s="7"/>
      <c r="X865" s="7"/>
      <c r="Y865" s="7" t="s">
        <v>160</v>
      </c>
      <c r="Z865" s="7" t="n">
        <v>4</v>
      </c>
      <c r="AA865" s="7"/>
      <c r="AB865" s="7"/>
      <c r="AC865" s="7"/>
      <c r="AD865" s="7"/>
      <c r="AE865" s="8"/>
      <c r="AF865" s="9" t="s">
        <v>356</v>
      </c>
      <c r="AG865" s="9" t="s">
        <v>2389</v>
      </c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 t="s">
        <v>97</v>
      </c>
      <c r="BN865" s="7" t="s">
        <v>97</v>
      </c>
      <c r="BO865" s="7"/>
      <c r="BP865" s="7"/>
      <c r="BQ865" s="7"/>
      <c r="BR865" s="7"/>
      <c r="BS865" s="7"/>
      <c r="BT865" s="7"/>
      <c r="BU865" s="7"/>
      <c r="BV865" s="7" t="s">
        <v>98</v>
      </c>
      <c r="BW865" s="7" t="s">
        <v>98</v>
      </c>
      <c r="BX865" s="7" t="s">
        <v>98</v>
      </c>
      <c r="BY865" s="7" t="s">
        <v>98</v>
      </c>
      <c r="BZ865" s="7" t="s">
        <v>98</v>
      </c>
      <c r="CA865" s="7" t="s">
        <v>98</v>
      </c>
      <c r="CB865" s="7" t="s">
        <v>98</v>
      </c>
      <c r="CC865" s="7" t="s">
        <v>98</v>
      </c>
      <c r="CD865" s="7" t="s">
        <v>98</v>
      </c>
      <c r="CE865" s="7" t="s">
        <v>98</v>
      </c>
      <c r="CF865" s="7" t="s">
        <v>98</v>
      </c>
      <c r="CG865" s="7" t="s">
        <v>98</v>
      </c>
      <c r="CH865" s="7" t="n">
        <v>35</v>
      </c>
      <c r="CI865" s="6" t="n">
        <f aca="false">SUMIF($AH865:$CH865,35,Base!$B$5:$BB$5)*7*$Z865</f>
        <v>112</v>
      </c>
      <c r="CJ865" s="6" t="n">
        <f aca="false">SUMIF($AH865:$CH865,"PR",Base!$B$5:$BB$5)*7*$Z865</f>
        <v>1596</v>
      </c>
      <c r="CK865" s="6"/>
      <c r="CL865" s="6"/>
    </row>
    <row r="866" customFormat="false" ht="13.8" hidden="false" customHeight="false" outlineLevel="0" collapsed="false">
      <c r="A866" s="7" t="s">
        <v>1890</v>
      </c>
      <c r="B866" s="7" t="s">
        <v>1891</v>
      </c>
      <c r="C866" s="7" t="s">
        <v>741</v>
      </c>
      <c r="D866" s="7" t="s">
        <v>2491</v>
      </c>
      <c r="E866" s="7" t="s">
        <v>528</v>
      </c>
      <c r="F866" s="7" t="s">
        <v>17</v>
      </c>
      <c r="G866" s="7" t="s">
        <v>1051</v>
      </c>
      <c r="H866" s="7" t="s">
        <v>1052</v>
      </c>
      <c r="I866" s="7" t="s">
        <v>84</v>
      </c>
      <c r="J866" s="7" t="s">
        <v>85</v>
      </c>
      <c r="K866" s="8" t="n">
        <v>0</v>
      </c>
      <c r="L866" s="7"/>
      <c r="M866" s="8" t="n">
        <v>0</v>
      </c>
      <c r="N866" s="7"/>
      <c r="O866" s="7" t="s">
        <v>1053</v>
      </c>
      <c r="P866" s="7" t="s">
        <v>87</v>
      </c>
      <c r="Q866" s="8" t="s">
        <v>91</v>
      </c>
      <c r="R866" s="8" t="s">
        <v>91</v>
      </c>
      <c r="S866" s="8" t="s">
        <v>110</v>
      </c>
      <c r="T866" s="8" t="s">
        <v>124</v>
      </c>
      <c r="U866" s="7" t="s">
        <v>87</v>
      </c>
      <c r="V866" s="7" t="s">
        <v>92</v>
      </c>
      <c r="W866" s="7"/>
      <c r="X866" s="7"/>
      <c r="Y866" s="7" t="s">
        <v>125</v>
      </c>
      <c r="Z866" s="7" t="n">
        <v>2</v>
      </c>
      <c r="AA866" s="7"/>
      <c r="AB866" s="7"/>
      <c r="AC866" s="7"/>
      <c r="AD866" s="7"/>
      <c r="AE866" s="8"/>
      <c r="AF866" s="9" t="s">
        <v>172</v>
      </c>
      <c r="AG866" s="9" t="s">
        <v>2492</v>
      </c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 t="s">
        <v>98</v>
      </c>
      <c r="BL866" s="7"/>
      <c r="BM866" s="7" t="s">
        <v>97</v>
      </c>
      <c r="BN866" s="7" t="s">
        <v>97</v>
      </c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6" t="n">
        <f aca="false">SUMIF($AH866:$CH866,35,Base!$B$5:$BB$5)*7*$Z866</f>
        <v>0</v>
      </c>
      <c r="CJ866" s="6" t="n">
        <f aca="false">SUMIF($AH866:$CH866,"PR",Base!$B$5:$BB$5)*7*$Z866</f>
        <v>70</v>
      </c>
      <c r="CK866" s="6"/>
      <c r="CL866" s="6"/>
    </row>
    <row r="867" customFormat="false" ht="13.8" hidden="false" customHeight="false" outlineLevel="0" collapsed="false">
      <c r="A867" s="7" t="s">
        <v>1890</v>
      </c>
      <c r="B867" s="7" t="s">
        <v>1891</v>
      </c>
      <c r="C867" s="7" t="s">
        <v>741</v>
      </c>
      <c r="D867" s="7" t="s">
        <v>2491</v>
      </c>
      <c r="E867" s="7" t="s">
        <v>528</v>
      </c>
      <c r="F867" s="7" t="s">
        <v>17</v>
      </c>
      <c r="G867" s="7" t="s">
        <v>1051</v>
      </c>
      <c r="H867" s="7" t="s">
        <v>1052</v>
      </c>
      <c r="I867" s="7" t="s">
        <v>84</v>
      </c>
      <c r="J867" s="7" t="s">
        <v>85</v>
      </c>
      <c r="K867" s="8" t="n">
        <v>0</v>
      </c>
      <c r="L867" s="7"/>
      <c r="M867" s="8" t="n">
        <v>0</v>
      </c>
      <c r="N867" s="7"/>
      <c r="O867" s="7" t="s">
        <v>1053</v>
      </c>
      <c r="P867" s="7" t="s">
        <v>87</v>
      </c>
      <c r="Q867" s="8" t="s">
        <v>91</v>
      </c>
      <c r="R867" s="8" t="s">
        <v>91</v>
      </c>
      <c r="S867" s="8" t="s">
        <v>110</v>
      </c>
      <c r="T867" s="8" t="s">
        <v>124</v>
      </c>
      <c r="U867" s="7" t="s">
        <v>87</v>
      </c>
      <c r="V867" s="7" t="s">
        <v>92</v>
      </c>
      <c r="W867" s="7"/>
      <c r="X867" s="7"/>
      <c r="Y867" s="7" t="s">
        <v>112</v>
      </c>
      <c r="Z867" s="7" t="n">
        <v>4</v>
      </c>
      <c r="AA867" s="7"/>
      <c r="AB867" s="7"/>
      <c r="AC867" s="7"/>
      <c r="AD867" s="7"/>
      <c r="AE867" s="8"/>
      <c r="AF867" s="9" t="s">
        <v>172</v>
      </c>
      <c r="AG867" s="9" t="s">
        <v>2492</v>
      </c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 t="s">
        <v>98</v>
      </c>
      <c r="BL867" s="7"/>
      <c r="BM867" s="7" t="s">
        <v>97</v>
      </c>
      <c r="BN867" s="7" t="s">
        <v>97</v>
      </c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6" t="n">
        <f aca="false">SUMIF($AH867:$CH867,35,Base!$B$5:$BB$5)*7*$Z867</f>
        <v>0</v>
      </c>
      <c r="CJ867" s="6" t="n">
        <f aca="false">SUMIF($AH867:$CH867,"PR",Base!$B$5:$BB$5)*7*$Z867</f>
        <v>140</v>
      </c>
      <c r="CK867" s="6"/>
      <c r="CL867" s="6"/>
    </row>
    <row r="868" customFormat="false" ht="13.8" hidden="false" customHeight="false" outlineLevel="0" collapsed="false">
      <c r="A868" s="7" t="s">
        <v>1890</v>
      </c>
      <c r="B868" s="7" t="s">
        <v>1891</v>
      </c>
      <c r="C868" s="7" t="s">
        <v>741</v>
      </c>
      <c r="D868" s="7" t="s">
        <v>2493</v>
      </c>
      <c r="E868" s="7" t="s">
        <v>2494</v>
      </c>
      <c r="F868" s="7" t="s">
        <v>17</v>
      </c>
      <c r="G868" s="7" t="s">
        <v>1051</v>
      </c>
      <c r="H868" s="7" t="s">
        <v>1052</v>
      </c>
      <c r="I868" s="7" t="s">
        <v>84</v>
      </c>
      <c r="J868" s="7" t="s">
        <v>85</v>
      </c>
      <c r="K868" s="8" t="n">
        <v>0</v>
      </c>
      <c r="L868" s="7"/>
      <c r="M868" s="8" t="n">
        <v>0</v>
      </c>
      <c r="N868" s="7"/>
      <c r="O868" s="7" t="s">
        <v>1053</v>
      </c>
      <c r="P868" s="7" t="s">
        <v>87</v>
      </c>
      <c r="Q868" s="8" t="s">
        <v>91</v>
      </c>
      <c r="R868" s="8" t="s">
        <v>91</v>
      </c>
      <c r="S868" s="8" t="s">
        <v>110</v>
      </c>
      <c r="T868" s="8" t="s">
        <v>124</v>
      </c>
      <c r="U868" s="7" t="s">
        <v>87</v>
      </c>
      <c r="V868" s="7" t="s">
        <v>92</v>
      </c>
      <c r="W868" s="7"/>
      <c r="X868" s="7"/>
      <c r="Y868" s="7" t="s">
        <v>125</v>
      </c>
      <c r="Z868" s="7" t="n">
        <v>2</v>
      </c>
      <c r="AA868" s="7"/>
      <c r="AB868" s="7"/>
      <c r="AC868" s="7"/>
      <c r="AD868" s="7"/>
      <c r="AE868" s="8"/>
      <c r="AF868" s="9" t="s">
        <v>275</v>
      </c>
      <c r="AG868" s="9" t="s">
        <v>263</v>
      </c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 t="s">
        <v>97</v>
      </c>
      <c r="BN868" s="7" t="s">
        <v>97</v>
      </c>
      <c r="BO868" s="7"/>
      <c r="BP868" s="7"/>
      <c r="BQ868" s="7"/>
      <c r="BR868" s="7" t="s">
        <v>98</v>
      </c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6" t="n">
        <f aca="false">SUMIF($AH868:$CH868,35,Base!$B$5:$BB$5)*7*$Z868</f>
        <v>0</v>
      </c>
      <c r="CJ868" s="6" t="n">
        <f aca="false">SUMIF($AH868:$CH868,"PR",Base!$B$5:$BB$5)*7*$Z868</f>
        <v>70</v>
      </c>
      <c r="CK868" s="6"/>
      <c r="CL868" s="6"/>
    </row>
    <row r="869" customFormat="false" ht="13.8" hidden="false" customHeight="false" outlineLevel="0" collapsed="false">
      <c r="A869" s="7" t="s">
        <v>1890</v>
      </c>
      <c r="B869" s="7" t="s">
        <v>1891</v>
      </c>
      <c r="C869" s="7" t="s">
        <v>741</v>
      </c>
      <c r="D869" s="7" t="s">
        <v>2493</v>
      </c>
      <c r="E869" s="7" t="s">
        <v>2494</v>
      </c>
      <c r="F869" s="7" t="s">
        <v>17</v>
      </c>
      <c r="G869" s="7" t="s">
        <v>1051</v>
      </c>
      <c r="H869" s="7" t="s">
        <v>1052</v>
      </c>
      <c r="I869" s="7" t="s">
        <v>84</v>
      </c>
      <c r="J869" s="7" t="s">
        <v>85</v>
      </c>
      <c r="K869" s="8" t="n">
        <v>0</v>
      </c>
      <c r="L869" s="7"/>
      <c r="M869" s="8" t="n">
        <v>0</v>
      </c>
      <c r="N869" s="7"/>
      <c r="O869" s="7" t="s">
        <v>1053</v>
      </c>
      <c r="P869" s="7" t="s">
        <v>87</v>
      </c>
      <c r="Q869" s="8" t="s">
        <v>91</v>
      </c>
      <c r="R869" s="8" t="s">
        <v>91</v>
      </c>
      <c r="S869" s="8" t="s">
        <v>110</v>
      </c>
      <c r="T869" s="8" t="s">
        <v>124</v>
      </c>
      <c r="U869" s="7" t="s">
        <v>87</v>
      </c>
      <c r="V869" s="7" t="s">
        <v>92</v>
      </c>
      <c r="W869" s="7"/>
      <c r="X869" s="7"/>
      <c r="Y869" s="7" t="s">
        <v>112</v>
      </c>
      <c r="Z869" s="7" t="n">
        <v>4</v>
      </c>
      <c r="AA869" s="7"/>
      <c r="AB869" s="7"/>
      <c r="AC869" s="7"/>
      <c r="AD869" s="7"/>
      <c r="AE869" s="8"/>
      <c r="AF869" s="9" t="s">
        <v>275</v>
      </c>
      <c r="AG869" s="9" t="s">
        <v>263</v>
      </c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 t="s">
        <v>97</v>
      </c>
      <c r="BN869" s="7" t="s">
        <v>97</v>
      </c>
      <c r="BO869" s="7"/>
      <c r="BP869" s="7"/>
      <c r="BQ869" s="7"/>
      <c r="BR869" s="7" t="s">
        <v>98</v>
      </c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6" t="n">
        <f aca="false">SUMIF($AH869:$CH869,35,Base!$B$5:$BB$5)*7*$Z869</f>
        <v>0</v>
      </c>
      <c r="CJ869" s="6" t="n">
        <f aca="false">SUMIF($AH869:$CH869,"PR",Base!$B$5:$BB$5)*7*$Z869</f>
        <v>140</v>
      </c>
      <c r="CK869" s="6"/>
      <c r="CL869" s="6"/>
    </row>
    <row r="870" customFormat="false" ht="13.8" hidden="false" customHeight="false" outlineLevel="0" collapsed="false">
      <c r="A870" s="7" t="s">
        <v>1890</v>
      </c>
      <c r="B870" s="7" t="s">
        <v>1891</v>
      </c>
      <c r="C870" s="7" t="s">
        <v>118</v>
      </c>
      <c r="D870" s="7" t="s">
        <v>2495</v>
      </c>
      <c r="E870" s="7" t="s">
        <v>521</v>
      </c>
      <c r="F870" s="7" t="s">
        <v>17</v>
      </c>
      <c r="G870" s="7" t="s">
        <v>964</v>
      </c>
      <c r="H870" s="7" t="s">
        <v>965</v>
      </c>
      <c r="I870" s="7" t="s">
        <v>84</v>
      </c>
      <c r="J870" s="7" t="s">
        <v>85</v>
      </c>
      <c r="K870" s="8" t="n">
        <v>0</v>
      </c>
      <c r="L870" s="7"/>
      <c r="M870" s="8" t="n">
        <v>0</v>
      </c>
      <c r="N870" s="7"/>
      <c r="O870" s="7" t="s">
        <v>966</v>
      </c>
      <c r="P870" s="7" t="s">
        <v>87</v>
      </c>
      <c r="Q870" s="8" t="s">
        <v>967</v>
      </c>
      <c r="R870" s="8" t="s">
        <v>967</v>
      </c>
      <c r="S870" s="8" t="s">
        <v>110</v>
      </c>
      <c r="T870" s="8" t="s">
        <v>124</v>
      </c>
      <c r="U870" s="7" t="s">
        <v>87</v>
      </c>
      <c r="V870" s="7" t="s">
        <v>92</v>
      </c>
      <c r="W870" s="7"/>
      <c r="X870" s="7"/>
      <c r="Y870" s="7" t="s">
        <v>125</v>
      </c>
      <c r="Z870" s="7" t="n">
        <v>2</v>
      </c>
      <c r="AA870" s="7"/>
      <c r="AB870" s="7"/>
      <c r="AC870" s="7"/>
      <c r="AD870" s="7"/>
      <c r="AE870" s="8"/>
      <c r="AF870" s="9" t="s">
        <v>2496</v>
      </c>
      <c r="AG870" s="9" t="s">
        <v>553</v>
      </c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 t="s">
        <v>98</v>
      </c>
      <c r="BM870" s="7" t="s">
        <v>97</v>
      </c>
      <c r="BN870" s="7" t="s">
        <v>97</v>
      </c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6" t="n">
        <f aca="false">SUMIF($AH870:$CH870,35,Base!$B$5:$BB$5)*7*$Z870</f>
        <v>0</v>
      </c>
      <c r="CJ870" s="6" t="n">
        <f aca="false">SUMIF($AH870:$CH870,"PR",Base!$B$5:$BB$5)*7*$Z870</f>
        <v>70</v>
      </c>
      <c r="CK870" s="6"/>
      <c r="CL870" s="6"/>
    </row>
    <row r="871" customFormat="false" ht="13.8" hidden="false" customHeight="false" outlineLevel="0" collapsed="false">
      <c r="A871" s="7" t="s">
        <v>1890</v>
      </c>
      <c r="B871" s="7" t="s">
        <v>1891</v>
      </c>
      <c r="C871" s="7" t="s">
        <v>118</v>
      </c>
      <c r="D871" s="7" t="s">
        <v>2495</v>
      </c>
      <c r="E871" s="7" t="s">
        <v>521</v>
      </c>
      <c r="F871" s="7" t="s">
        <v>17</v>
      </c>
      <c r="G871" s="7" t="s">
        <v>964</v>
      </c>
      <c r="H871" s="7" t="s">
        <v>965</v>
      </c>
      <c r="I871" s="7" t="s">
        <v>84</v>
      </c>
      <c r="J871" s="7" t="s">
        <v>85</v>
      </c>
      <c r="K871" s="8" t="n">
        <v>0</v>
      </c>
      <c r="L871" s="7"/>
      <c r="M871" s="8" t="n">
        <v>0</v>
      </c>
      <c r="N871" s="7"/>
      <c r="O871" s="7" t="s">
        <v>966</v>
      </c>
      <c r="P871" s="7" t="s">
        <v>87</v>
      </c>
      <c r="Q871" s="8" t="s">
        <v>967</v>
      </c>
      <c r="R871" s="8" t="s">
        <v>967</v>
      </c>
      <c r="S871" s="8" t="s">
        <v>110</v>
      </c>
      <c r="T871" s="8" t="s">
        <v>124</v>
      </c>
      <c r="U871" s="7" t="s">
        <v>87</v>
      </c>
      <c r="V871" s="7" t="s">
        <v>92</v>
      </c>
      <c r="W871" s="7"/>
      <c r="X871" s="7"/>
      <c r="Y871" s="7" t="s">
        <v>112</v>
      </c>
      <c r="Z871" s="7" t="n">
        <v>4</v>
      </c>
      <c r="AA871" s="7"/>
      <c r="AB871" s="7"/>
      <c r="AC871" s="7"/>
      <c r="AD871" s="7"/>
      <c r="AE871" s="8"/>
      <c r="AF871" s="9" t="s">
        <v>2496</v>
      </c>
      <c r="AG871" s="9" t="s">
        <v>553</v>
      </c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 t="s">
        <v>98</v>
      </c>
      <c r="BM871" s="7" t="s">
        <v>97</v>
      </c>
      <c r="BN871" s="7" t="s">
        <v>97</v>
      </c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6" t="n">
        <f aca="false">SUMIF($AH871:$CH871,35,Base!$B$5:$BB$5)*7*$Z871</f>
        <v>0</v>
      </c>
      <c r="CJ871" s="6" t="n">
        <f aca="false">SUMIF($AH871:$CH871,"PR",Base!$B$5:$BB$5)*7*$Z871</f>
        <v>140</v>
      </c>
      <c r="CK871" s="6"/>
      <c r="CL871" s="6"/>
    </row>
    <row r="872" customFormat="false" ht="13.8" hidden="false" customHeight="false" outlineLevel="0" collapsed="false">
      <c r="A872" s="7" t="s">
        <v>1890</v>
      </c>
      <c r="B872" s="7" t="s">
        <v>1891</v>
      </c>
      <c r="C872" s="7" t="s">
        <v>118</v>
      </c>
      <c r="D872" s="7" t="s">
        <v>2497</v>
      </c>
      <c r="E872" s="7" t="s">
        <v>2498</v>
      </c>
      <c r="F872" s="7" t="s">
        <v>17</v>
      </c>
      <c r="G872" s="7" t="s">
        <v>964</v>
      </c>
      <c r="H872" s="7" t="s">
        <v>965</v>
      </c>
      <c r="I872" s="7" t="s">
        <v>84</v>
      </c>
      <c r="J872" s="7" t="s">
        <v>85</v>
      </c>
      <c r="K872" s="8" t="n">
        <v>0</v>
      </c>
      <c r="L872" s="7"/>
      <c r="M872" s="8" t="n">
        <v>0</v>
      </c>
      <c r="N872" s="7"/>
      <c r="O872" s="7" t="s">
        <v>966</v>
      </c>
      <c r="P872" s="7" t="s">
        <v>87</v>
      </c>
      <c r="Q872" s="8" t="s">
        <v>967</v>
      </c>
      <c r="R872" s="8" t="s">
        <v>967</v>
      </c>
      <c r="S872" s="8" t="s">
        <v>110</v>
      </c>
      <c r="T872" s="8" t="s">
        <v>124</v>
      </c>
      <c r="U872" s="7" t="s">
        <v>87</v>
      </c>
      <c r="V872" s="7" t="s">
        <v>92</v>
      </c>
      <c r="W872" s="7"/>
      <c r="X872" s="7"/>
      <c r="Y872" s="7" t="s">
        <v>125</v>
      </c>
      <c r="Z872" s="7" t="n">
        <v>2</v>
      </c>
      <c r="AA872" s="7"/>
      <c r="AB872" s="7"/>
      <c r="AC872" s="7"/>
      <c r="AD872" s="7"/>
      <c r="AE872" s="8"/>
      <c r="AF872" s="9" t="s">
        <v>1007</v>
      </c>
      <c r="AG872" s="9" t="s">
        <v>1093</v>
      </c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 t="s">
        <v>97</v>
      </c>
      <c r="BN872" s="7" t="s">
        <v>97</v>
      </c>
      <c r="BO872" s="7"/>
      <c r="BP872" s="7" t="s">
        <v>98</v>
      </c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6" t="n">
        <f aca="false">SUMIF($AH872:$CH872,35,Base!$B$5:$BB$5)*7*$Z872</f>
        <v>0</v>
      </c>
      <c r="CJ872" s="6" t="n">
        <f aca="false">SUMIF($AH872:$CH872,"PR",Base!$B$5:$BB$5)*7*$Z872</f>
        <v>70</v>
      </c>
      <c r="CK872" s="6"/>
      <c r="CL872" s="6"/>
    </row>
    <row r="873" customFormat="false" ht="13.8" hidden="false" customHeight="false" outlineLevel="0" collapsed="false">
      <c r="A873" s="7" t="s">
        <v>1890</v>
      </c>
      <c r="B873" s="7" t="s">
        <v>1891</v>
      </c>
      <c r="C873" s="7" t="s">
        <v>118</v>
      </c>
      <c r="D873" s="7" t="s">
        <v>2497</v>
      </c>
      <c r="E873" s="7" t="s">
        <v>2498</v>
      </c>
      <c r="F873" s="7" t="s">
        <v>17</v>
      </c>
      <c r="G873" s="7" t="s">
        <v>964</v>
      </c>
      <c r="H873" s="7" t="s">
        <v>965</v>
      </c>
      <c r="I873" s="7" t="s">
        <v>84</v>
      </c>
      <c r="J873" s="7" t="s">
        <v>85</v>
      </c>
      <c r="K873" s="8" t="n">
        <v>0</v>
      </c>
      <c r="L873" s="7"/>
      <c r="M873" s="8" t="n">
        <v>0</v>
      </c>
      <c r="N873" s="7"/>
      <c r="O873" s="7" t="s">
        <v>966</v>
      </c>
      <c r="P873" s="7" t="s">
        <v>87</v>
      </c>
      <c r="Q873" s="8" t="s">
        <v>967</v>
      </c>
      <c r="R873" s="8" t="s">
        <v>967</v>
      </c>
      <c r="S873" s="8" t="s">
        <v>110</v>
      </c>
      <c r="T873" s="8" t="s">
        <v>124</v>
      </c>
      <c r="U873" s="7" t="s">
        <v>87</v>
      </c>
      <c r="V873" s="7" t="s">
        <v>92</v>
      </c>
      <c r="W873" s="7"/>
      <c r="X873" s="7"/>
      <c r="Y873" s="7" t="s">
        <v>112</v>
      </c>
      <c r="Z873" s="7" t="n">
        <v>4</v>
      </c>
      <c r="AA873" s="7"/>
      <c r="AB873" s="7"/>
      <c r="AC873" s="7"/>
      <c r="AD873" s="7"/>
      <c r="AE873" s="8"/>
      <c r="AF873" s="9" t="s">
        <v>1007</v>
      </c>
      <c r="AG873" s="9" t="s">
        <v>1093</v>
      </c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 t="s">
        <v>97</v>
      </c>
      <c r="BN873" s="7" t="s">
        <v>97</v>
      </c>
      <c r="BO873" s="7"/>
      <c r="BP873" s="7" t="s">
        <v>98</v>
      </c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6" t="n">
        <f aca="false">SUMIF($AH873:$CH873,35,Base!$B$5:$BB$5)*7*$Z873</f>
        <v>0</v>
      </c>
      <c r="CJ873" s="6" t="n">
        <f aca="false">SUMIF($AH873:$CH873,"PR",Base!$B$5:$BB$5)*7*$Z873</f>
        <v>140</v>
      </c>
      <c r="CK873" s="6"/>
      <c r="CL873" s="6"/>
    </row>
    <row r="874" customFormat="false" ht="13.8" hidden="false" customHeight="false" outlineLevel="0" collapsed="false">
      <c r="A874" s="7" t="s">
        <v>1890</v>
      </c>
      <c r="B874" s="7" t="s">
        <v>1891</v>
      </c>
      <c r="C874" s="7" t="s">
        <v>118</v>
      </c>
      <c r="D874" s="7" t="s">
        <v>2499</v>
      </c>
      <c r="E874" s="7" t="s">
        <v>512</v>
      </c>
      <c r="F874" s="7" t="s">
        <v>17</v>
      </c>
      <c r="G874" s="7" t="s">
        <v>964</v>
      </c>
      <c r="H874" s="7" t="s">
        <v>965</v>
      </c>
      <c r="I874" s="7" t="s">
        <v>84</v>
      </c>
      <c r="J874" s="7" t="s">
        <v>85</v>
      </c>
      <c r="K874" s="8" t="n">
        <v>0</v>
      </c>
      <c r="L874" s="7"/>
      <c r="M874" s="8" t="n">
        <v>0</v>
      </c>
      <c r="N874" s="7"/>
      <c r="O874" s="7" t="s">
        <v>966</v>
      </c>
      <c r="P874" s="7" t="s">
        <v>87</v>
      </c>
      <c r="Q874" s="8" t="s">
        <v>967</v>
      </c>
      <c r="R874" s="8" t="s">
        <v>967</v>
      </c>
      <c r="S874" s="8" t="s">
        <v>110</v>
      </c>
      <c r="T874" s="8" t="s">
        <v>124</v>
      </c>
      <c r="U874" s="7" t="s">
        <v>87</v>
      </c>
      <c r="V874" s="7" t="s">
        <v>92</v>
      </c>
      <c r="W874" s="7"/>
      <c r="X874" s="7"/>
      <c r="Y874" s="7" t="s">
        <v>125</v>
      </c>
      <c r="Z874" s="7" t="n">
        <v>2</v>
      </c>
      <c r="AA874" s="7"/>
      <c r="AB874" s="7"/>
      <c r="AC874" s="7"/>
      <c r="AD874" s="7"/>
      <c r="AE874" s="8"/>
      <c r="AF874" s="9" t="s">
        <v>2046</v>
      </c>
      <c r="AG874" s="9" t="s">
        <v>2500</v>
      </c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 t="s">
        <v>97</v>
      </c>
      <c r="BN874" s="7" t="s">
        <v>97</v>
      </c>
      <c r="BO874" s="7" t="s">
        <v>98</v>
      </c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6" t="n">
        <f aca="false">SUMIF($AH874:$CH874,35,Base!$B$5:$BB$5)*7*$Z874</f>
        <v>0</v>
      </c>
      <c r="CJ874" s="6" t="n">
        <f aca="false">SUMIF($AH874:$CH874,"PR",Base!$B$5:$BB$5)*7*$Z874</f>
        <v>70</v>
      </c>
      <c r="CK874" s="6"/>
      <c r="CL874" s="6"/>
    </row>
    <row r="875" customFormat="false" ht="13.8" hidden="false" customHeight="false" outlineLevel="0" collapsed="false">
      <c r="A875" s="7" t="s">
        <v>1890</v>
      </c>
      <c r="B875" s="7" t="s">
        <v>1891</v>
      </c>
      <c r="C875" s="7" t="s">
        <v>118</v>
      </c>
      <c r="D875" s="7" t="s">
        <v>2499</v>
      </c>
      <c r="E875" s="7" t="s">
        <v>512</v>
      </c>
      <c r="F875" s="7" t="s">
        <v>17</v>
      </c>
      <c r="G875" s="7" t="s">
        <v>964</v>
      </c>
      <c r="H875" s="7" t="s">
        <v>965</v>
      </c>
      <c r="I875" s="7" t="s">
        <v>84</v>
      </c>
      <c r="J875" s="7" t="s">
        <v>85</v>
      </c>
      <c r="K875" s="8" t="n">
        <v>0</v>
      </c>
      <c r="L875" s="7"/>
      <c r="M875" s="8" t="n">
        <v>0</v>
      </c>
      <c r="N875" s="7"/>
      <c r="O875" s="7" t="s">
        <v>966</v>
      </c>
      <c r="P875" s="7" t="s">
        <v>87</v>
      </c>
      <c r="Q875" s="8" t="s">
        <v>967</v>
      </c>
      <c r="R875" s="8" t="s">
        <v>967</v>
      </c>
      <c r="S875" s="8" t="s">
        <v>110</v>
      </c>
      <c r="T875" s="8" t="s">
        <v>124</v>
      </c>
      <c r="U875" s="7" t="s">
        <v>87</v>
      </c>
      <c r="V875" s="7" t="s">
        <v>92</v>
      </c>
      <c r="W875" s="7"/>
      <c r="X875" s="7"/>
      <c r="Y875" s="7" t="s">
        <v>112</v>
      </c>
      <c r="Z875" s="7" t="n">
        <v>4</v>
      </c>
      <c r="AA875" s="7"/>
      <c r="AB875" s="7"/>
      <c r="AC875" s="7"/>
      <c r="AD875" s="7"/>
      <c r="AE875" s="8"/>
      <c r="AF875" s="9" t="s">
        <v>2046</v>
      </c>
      <c r="AG875" s="9" t="s">
        <v>2500</v>
      </c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 t="s">
        <v>97</v>
      </c>
      <c r="BN875" s="7" t="s">
        <v>97</v>
      </c>
      <c r="BO875" s="7" t="s">
        <v>98</v>
      </c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6" t="n">
        <f aca="false">SUMIF($AH875:$CH875,35,Base!$B$5:$BB$5)*7*$Z875</f>
        <v>0</v>
      </c>
      <c r="CJ875" s="6" t="n">
        <f aca="false">SUMIF($AH875:$CH875,"PR",Base!$B$5:$BB$5)*7*$Z875</f>
        <v>140</v>
      </c>
      <c r="CK875" s="6"/>
      <c r="CL875" s="6"/>
    </row>
    <row r="876" customFormat="false" ht="13.8" hidden="false" customHeight="false" outlineLevel="0" collapsed="false">
      <c r="A876" s="7" t="s">
        <v>1890</v>
      </c>
      <c r="B876" s="7" t="s">
        <v>1891</v>
      </c>
      <c r="C876" s="7" t="s">
        <v>118</v>
      </c>
      <c r="D876" s="7" t="s">
        <v>2501</v>
      </c>
      <c r="E876" s="7" t="s">
        <v>2502</v>
      </c>
      <c r="F876" s="7" t="s">
        <v>17</v>
      </c>
      <c r="G876" s="7" t="s">
        <v>964</v>
      </c>
      <c r="H876" s="7" t="s">
        <v>965</v>
      </c>
      <c r="I876" s="7" t="s">
        <v>84</v>
      </c>
      <c r="J876" s="7" t="s">
        <v>85</v>
      </c>
      <c r="K876" s="8" t="n">
        <v>0</v>
      </c>
      <c r="L876" s="7"/>
      <c r="M876" s="8" t="n">
        <v>0</v>
      </c>
      <c r="N876" s="7"/>
      <c r="O876" s="7" t="s">
        <v>966</v>
      </c>
      <c r="P876" s="7" t="s">
        <v>87</v>
      </c>
      <c r="Q876" s="8" t="s">
        <v>967</v>
      </c>
      <c r="R876" s="8" t="s">
        <v>967</v>
      </c>
      <c r="S876" s="8" t="s">
        <v>110</v>
      </c>
      <c r="T876" s="8" t="s">
        <v>124</v>
      </c>
      <c r="U876" s="7" t="s">
        <v>87</v>
      </c>
      <c r="V876" s="7" t="s">
        <v>92</v>
      </c>
      <c r="W876" s="7"/>
      <c r="X876" s="7"/>
      <c r="Y876" s="7" t="s">
        <v>125</v>
      </c>
      <c r="Z876" s="7" t="n">
        <v>2</v>
      </c>
      <c r="AA876" s="7"/>
      <c r="AB876" s="7"/>
      <c r="AC876" s="7"/>
      <c r="AD876" s="7"/>
      <c r="AE876" s="8"/>
      <c r="AF876" s="9" t="s">
        <v>539</v>
      </c>
      <c r="AG876" s="9" t="s">
        <v>828</v>
      </c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 t="s">
        <v>97</v>
      </c>
      <c r="BN876" s="7" t="s">
        <v>97</v>
      </c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 t="s">
        <v>98</v>
      </c>
      <c r="BZ876" s="7"/>
      <c r="CA876" s="7"/>
      <c r="CB876" s="7"/>
      <c r="CC876" s="7"/>
      <c r="CD876" s="7"/>
      <c r="CE876" s="7"/>
      <c r="CF876" s="7"/>
      <c r="CG876" s="7"/>
      <c r="CH876" s="7"/>
      <c r="CI876" s="6" t="n">
        <f aca="false">SUMIF($AH876:$CH876,35,Base!$B$5:$BB$5)*7*$Z876</f>
        <v>0</v>
      </c>
      <c r="CJ876" s="6" t="n">
        <f aca="false">SUMIF($AH876:$CH876,"PR",Base!$B$5:$BB$5)*7*$Z876</f>
        <v>56</v>
      </c>
      <c r="CK876" s="6"/>
      <c r="CL876" s="6"/>
    </row>
    <row r="877" customFormat="false" ht="13.8" hidden="false" customHeight="false" outlineLevel="0" collapsed="false">
      <c r="A877" s="7" t="s">
        <v>1890</v>
      </c>
      <c r="B877" s="7" t="s">
        <v>1891</v>
      </c>
      <c r="C877" s="7" t="s">
        <v>118</v>
      </c>
      <c r="D877" s="7" t="s">
        <v>2501</v>
      </c>
      <c r="E877" s="7" t="s">
        <v>2502</v>
      </c>
      <c r="F877" s="7" t="s">
        <v>17</v>
      </c>
      <c r="G877" s="7" t="s">
        <v>964</v>
      </c>
      <c r="H877" s="7" t="s">
        <v>965</v>
      </c>
      <c r="I877" s="7" t="s">
        <v>84</v>
      </c>
      <c r="J877" s="7" t="s">
        <v>85</v>
      </c>
      <c r="K877" s="8" t="n">
        <v>0</v>
      </c>
      <c r="L877" s="7"/>
      <c r="M877" s="8" t="n">
        <v>0</v>
      </c>
      <c r="N877" s="7"/>
      <c r="O877" s="7" t="s">
        <v>966</v>
      </c>
      <c r="P877" s="7" t="s">
        <v>87</v>
      </c>
      <c r="Q877" s="8" t="s">
        <v>967</v>
      </c>
      <c r="R877" s="8" t="s">
        <v>967</v>
      </c>
      <c r="S877" s="8" t="s">
        <v>110</v>
      </c>
      <c r="T877" s="8" t="s">
        <v>124</v>
      </c>
      <c r="U877" s="7" t="s">
        <v>87</v>
      </c>
      <c r="V877" s="7" t="s">
        <v>92</v>
      </c>
      <c r="W877" s="7"/>
      <c r="X877" s="7"/>
      <c r="Y877" s="7" t="s">
        <v>112</v>
      </c>
      <c r="Z877" s="7" t="n">
        <v>4</v>
      </c>
      <c r="AA877" s="7"/>
      <c r="AB877" s="7"/>
      <c r="AC877" s="7"/>
      <c r="AD877" s="7"/>
      <c r="AE877" s="8"/>
      <c r="AF877" s="9" t="s">
        <v>539</v>
      </c>
      <c r="AG877" s="9" t="s">
        <v>828</v>
      </c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 t="s">
        <v>97</v>
      </c>
      <c r="BN877" s="7" t="s">
        <v>97</v>
      </c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 t="s">
        <v>98</v>
      </c>
      <c r="BZ877" s="7"/>
      <c r="CA877" s="7"/>
      <c r="CB877" s="7"/>
      <c r="CC877" s="7"/>
      <c r="CD877" s="7"/>
      <c r="CE877" s="7"/>
      <c r="CF877" s="7"/>
      <c r="CG877" s="7"/>
      <c r="CH877" s="7"/>
      <c r="CI877" s="6" t="n">
        <f aca="false">SUMIF($AH877:$CH877,35,Base!$B$5:$BB$5)*7*$Z877</f>
        <v>0</v>
      </c>
      <c r="CJ877" s="6" t="n">
        <f aca="false">SUMIF($AH877:$CH877,"PR",Base!$B$5:$BB$5)*7*$Z877</f>
        <v>112</v>
      </c>
      <c r="CK877" s="6"/>
      <c r="CL877" s="6"/>
    </row>
    <row r="878" customFormat="false" ht="13.8" hidden="false" customHeight="false" outlineLevel="0" collapsed="false">
      <c r="A878" s="7" t="s">
        <v>1890</v>
      </c>
      <c r="B878" s="7" t="s">
        <v>1891</v>
      </c>
      <c r="C878" s="7" t="s">
        <v>223</v>
      </c>
      <c r="D878" s="7" t="s">
        <v>2503</v>
      </c>
      <c r="E878" s="7" t="s">
        <v>506</v>
      </c>
      <c r="F878" s="7" t="s">
        <v>17</v>
      </c>
      <c r="G878" s="7" t="s">
        <v>1004</v>
      </c>
      <c r="H878" s="7" t="s">
        <v>1005</v>
      </c>
      <c r="I878" s="7" t="s">
        <v>84</v>
      </c>
      <c r="J878" s="7" t="s">
        <v>85</v>
      </c>
      <c r="K878" s="8" t="n">
        <v>0</v>
      </c>
      <c r="L878" s="7"/>
      <c r="M878" s="8" t="n">
        <v>0</v>
      </c>
      <c r="N878" s="7"/>
      <c r="O878" s="7" t="s">
        <v>1006</v>
      </c>
      <c r="P878" s="7" t="s">
        <v>87</v>
      </c>
      <c r="Q878" s="8" t="s">
        <v>91</v>
      </c>
      <c r="R878" s="8" t="s">
        <v>91</v>
      </c>
      <c r="S878" s="8" t="s">
        <v>110</v>
      </c>
      <c r="T878" s="8" t="s">
        <v>124</v>
      </c>
      <c r="U878" s="7" t="s">
        <v>87</v>
      </c>
      <c r="V878" s="7" t="s">
        <v>92</v>
      </c>
      <c r="W878" s="7"/>
      <c r="X878" s="7"/>
      <c r="Y878" s="7" t="s">
        <v>125</v>
      </c>
      <c r="Z878" s="10" t="n">
        <v>0</v>
      </c>
      <c r="AA878" s="7"/>
      <c r="AB878" s="7"/>
      <c r="AC878" s="7"/>
      <c r="AD878" s="7"/>
      <c r="AE878" s="8"/>
      <c r="AF878" s="9" t="s">
        <v>720</v>
      </c>
      <c r="AG878" s="9" t="s">
        <v>1231</v>
      </c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 t="s">
        <v>98</v>
      </c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 t="s">
        <v>97</v>
      </c>
      <c r="BN878" s="7" t="s">
        <v>97</v>
      </c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6" t="n">
        <f aca="false">SUMIF($AH878:$CH878,35,Base!$B$5:$BB$5)*7*$Z878</f>
        <v>0</v>
      </c>
      <c r="CJ878" s="6" t="n">
        <f aca="false">SUMIF($AH878:$CH878,"PR",Base!$B$5:$BB$5)*7*$Z878</f>
        <v>0</v>
      </c>
      <c r="CK878" s="6"/>
      <c r="CL878" s="6"/>
    </row>
    <row r="879" customFormat="false" ht="13.8" hidden="false" customHeight="false" outlineLevel="0" collapsed="false">
      <c r="A879" s="7" t="s">
        <v>1890</v>
      </c>
      <c r="B879" s="7" t="s">
        <v>1891</v>
      </c>
      <c r="C879" s="7" t="s">
        <v>223</v>
      </c>
      <c r="D879" s="7" t="s">
        <v>2503</v>
      </c>
      <c r="E879" s="7" t="s">
        <v>506</v>
      </c>
      <c r="F879" s="7" t="s">
        <v>17</v>
      </c>
      <c r="G879" s="7" t="s">
        <v>1004</v>
      </c>
      <c r="H879" s="7" t="s">
        <v>1005</v>
      </c>
      <c r="I879" s="7" t="s">
        <v>84</v>
      </c>
      <c r="J879" s="7" t="s">
        <v>85</v>
      </c>
      <c r="K879" s="8" t="n">
        <v>0</v>
      </c>
      <c r="L879" s="7"/>
      <c r="M879" s="8" t="n">
        <v>0</v>
      </c>
      <c r="N879" s="7"/>
      <c r="O879" s="7" t="s">
        <v>1006</v>
      </c>
      <c r="P879" s="7" t="s">
        <v>87</v>
      </c>
      <c r="Q879" s="8" t="s">
        <v>91</v>
      </c>
      <c r="R879" s="8" t="s">
        <v>91</v>
      </c>
      <c r="S879" s="8" t="s">
        <v>110</v>
      </c>
      <c r="T879" s="8" t="s">
        <v>124</v>
      </c>
      <c r="U879" s="7" t="s">
        <v>87</v>
      </c>
      <c r="V879" s="7" t="s">
        <v>92</v>
      </c>
      <c r="W879" s="7"/>
      <c r="X879" s="7"/>
      <c r="Y879" s="7" t="s">
        <v>112</v>
      </c>
      <c r="Z879" s="10" t="n">
        <v>0</v>
      </c>
      <c r="AA879" s="7"/>
      <c r="AB879" s="7"/>
      <c r="AC879" s="7"/>
      <c r="AD879" s="7"/>
      <c r="AE879" s="8"/>
      <c r="AF879" s="9" t="s">
        <v>720</v>
      </c>
      <c r="AG879" s="9" t="s">
        <v>1231</v>
      </c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 t="s">
        <v>98</v>
      </c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 t="s">
        <v>97</v>
      </c>
      <c r="BN879" s="7" t="s">
        <v>97</v>
      </c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6" t="n">
        <f aca="false">SUMIF($AH879:$CH879,35,Base!$B$5:$BB$5)*7*$Z879</f>
        <v>0</v>
      </c>
      <c r="CJ879" s="6" t="n">
        <f aca="false">SUMIF($AH879:$CH879,"PR",Base!$B$5:$BB$5)*7*$Z879</f>
        <v>0</v>
      </c>
      <c r="CK879" s="6"/>
      <c r="CL879" s="6"/>
    </row>
    <row r="880" customFormat="false" ht="13.8" hidden="false" customHeight="false" outlineLevel="0" collapsed="false">
      <c r="A880" s="7" t="s">
        <v>1890</v>
      </c>
      <c r="B880" s="7" t="s">
        <v>1891</v>
      </c>
      <c r="C880" s="7" t="s">
        <v>223</v>
      </c>
      <c r="D880" s="7" t="s">
        <v>2504</v>
      </c>
      <c r="E880" s="7" t="s">
        <v>2505</v>
      </c>
      <c r="F880" s="7" t="s">
        <v>17</v>
      </c>
      <c r="G880" s="7" t="s">
        <v>1004</v>
      </c>
      <c r="H880" s="7" t="s">
        <v>1005</v>
      </c>
      <c r="I880" s="7" t="s">
        <v>84</v>
      </c>
      <c r="J880" s="7" t="s">
        <v>85</v>
      </c>
      <c r="K880" s="8" t="n">
        <v>0</v>
      </c>
      <c r="L880" s="7"/>
      <c r="M880" s="8" t="n">
        <v>0</v>
      </c>
      <c r="N880" s="7"/>
      <c r="O880" s="7" t="s">
        <v>1006</v>
      </c>
      <c r="P880" s="7" t="s">
        <v>87</v>
      </c>
      <c r="Q880" s="8" t="s">
        <v>91</v>
      </c>
      <c r="R880" s="8" t="s">
        <v>91</v>
      </c>
      <c r="S880" s="8" t="s">
        <v>110</v>
      </c>
      <c r="T880" s="8" t="s">
        <v>124</v>
      </c>
      <c r="U880" s="7" t="s">
        <v>87</v>
      </c>
      <c r="V880" s="7" t="s">
        <v>92</v>
      </c>
      <c r="W880" s="7"/>
      <c r="X880" s="7"/>
      <c r="Y880" s="7" t="s">
        <v>125</v>
      </c>
      <c r="Z880" s="7" t="n">
        <v>2</v>
      </c>
      <c r="AA880" s="7"/>
      <c r="AB880" s="7"/>
      <c r="AC880" s="7"/>
      <c r="AD880" s="7"/>
      <c r="AE880" s="8"/>
      <c r="AF880" s="9" t="s">
        <v>701</v>
      </c>
      <c r="AG880" s="9" t="s">
        <v>526</v>
      </c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 t="s">
        <v>98</v>
      </c>
      <c r="BL880" s="7"/>
      <c r="BM880" s="7" t="s">
        <v>97</v>
      </c>
      <c r="BN880" s="7" t="s">
        <v>97</v>
      </c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6" t="n">
        <f aca="false">SUMIF($AH880:$CH880,35,Base!$B$5:$BB$5)*7*$Z880</f>
        <v>0</v>
      </c>
      <c r="CJ880" s="6" t="n">
        <f aca="false">SUMIF($AH880:$CH880,"PR",Base!$B$5:$BB$5)*7*$Z880</f>
        <v>70</v>
      </c>
      <c r="CK880" s="6"/>
      <c r="CL880" s="6"/>
    </row>
    <row r="881" customFormat="false" ht="13.8" hidden="false" customHeight="false" outlineLevel="0" collapsed="false">
      <c r="A881" s="7" t="s">
        <v>1890</v>
      </c>
      <c r="B881" s="7" t="s">
        <v>1891</v>
      </c>
      <c r="C881" s="7" t="s">
        <v>223</v>
      </c>
      <c r="D881" s="7" t="s">
        <v>2504</v>
      </c>
      <c r="E881" s="7" t="s">
        <v>2505</v>
      </c>
      <c r="F881" s="7" t="s">
        <v>17</v>
      </c>
      <c r="G881" s="7" t="s">
        <v>1004</v>
      </c>
      <c r="H881" s="7" t="s">
        <v>1005</v>
      </c>
      <c r="I881" s="7" t="s">
        <v>84</v>
      </c>
      <c r="J881" s="7" t="s">
        <v>85</v>
      </c>
      <c r="K881" s="8" t="n">
        <v>0</v>
      </c>
      <c r="L881" s="7"/>
      <c r="M881" s="8" t="n">
        <v>0</v>
      </c>
      <c r="N881" s="7"/>
      <c r="O881" s="7" t="s">
        <v>1006</v>
      </c>
      <c r="P881" s="7" t="s">
        <v>87</v>
      </c>
      <c r="Q881" s="8" t="s">
        <v>91</v>
      </c>
      <c r="R881" s="8" t="s">
        <v>91</v>
      </c>
      <c r="S881" s="8" t="s">
        <v>110</v>
      </c>
      <c r="T881" s="8" t="s">
        <v>124</v>
      </c>
      <c r="U881" s="7" t="s">
        <v>87</v>
      </c>
      <c r="V881" s="7" t="s">
        <v>92</v>
      </c>
      <c r="W881" s="7"/>
      <c r="X881" s="7"/>
      <c r="Y881" s="7" t="s">
        <v>112</v>
      </c>
      <c r="Z881" s="7" t="n">
        <v>4</v>
      </c>
      <c r="AA881" s="7"/>
      <c r="AB881" s="7"/>
      <c r="AC881" s="7"/>
      <c r="AD881" s="7"/>
      <c r="AE881" s="8"/>
      <c r="AF881" s="9" t="s">
        <v>701</v>
      </c>
      <c r="AG881" s="9" t="s">
        <v>526</v>
      </c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 t="s">
        <v>98</v>
      </c>
      <c r="BL881" s="7"/>
      <c r="BM881" s="7" t="s">
        <v>97</v>
      </c>
      <c r="BN881" s="7" t="s">
        <v>97</v>
      </c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6" t="n">
        <f aca="false">SUMIF($AH881:$CH881,35,Base!$B$5:$BB$5)*7*$Z881</f>
        <v>0</v>
      </c>
      <c r="CJ881" s="6" t="n">
        <f aca="false">SUMIF($AH881:$CH881,"PR",Base!$B$5:$BB$5)*7*$Z881</f>
        <v>140</v>
      </c>
      <c r="CK881" s="6"/>
      <c r="CL881" s="6"/>
    </row>
    <row r="882" customFormat="false" ht="13.8" hidden="false" customHeight="false" outlineLevel="0" collapsed="false">
      <c r="A882" s="7" t="s">
        <v>1890</v>
      </c>
      <c r="B882" s="7" t="s">
        <v>1891</v>
      </c>
      <c r="C882" s="7" t="s">
        <v>223</v>
      </c>
      <c r="D882" s="7" t="s">
        <v>2506</v>
      </c>
      <c r="E882" s="7" t="s">
        <v>496</v>
      </c>
      <c r="F882" s="7" t="s">
        <v>17</v>
      </c>
      <c r="G882" s="7" t="s">
        <v>1004</v>
      </c>
      <c r="H882" s="7" t="s">
        <v>1005</v>
      </c>
      <c r="I882" s="7" t="s">
        <v>84</v>
      </c>
      <c r="J882" s="7" t="s">
        <v>85</v>
      </c>
      <c r="K882" s="8" t="n">
        <v>0</v>
      </c>
      <c r="L882" s="7"/>
      <c r="M882" s="8" t="n">
        <v>0</v>
      </c>
      <c r="N882" s="7"/>
      <c r="O882" s="7" t="s">
        <v>1006</v>
      </c>
      <c r="P882" s="7" t="s">
        <v>87</v>
      </c>
      <c r="Q882" s="8" t="s">
        <v>91</v>
      </c>
      <c r="R882" s="8" t="s">
        <v>91</v>
      </c>
      <c r="S882" s="8" t="s">
        <v>110</v>
      </c>
      <c r="T882" s="8" t="s">
        <v>124</v>
      </c>
      <c r="U882" s="7" t="s">
        <v>87</v>
      </c>
      <c r="V882" s="7" t="s">
        <v>92</v>
      </c>
      <c r="W882" s="7"/>
      <c r="X882" s="7"/>
      <c r="Y882" s="7" t="s">
        <v>125</v>
      </c>
      <c r="Z882" s="7" t="n">
        <v>2</v>
      </c>
      <c r="AA882" s="7"/>
      <c r="AB882" s="7"/>
      <c r="AC882" s="7"/>
      <c r="AD882" s="7"/>
      <c r="AE882" s="8"/>
      <c r="AF882" s="9" t="s">
        <v>275</v>
      </c>
      <c r="AG882" s="9" t="s">
        <v>263</v>
      </c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 t="s">
        <v>97</v>
      </c>
      <c r="BN882" s="7" t="s">
        <v>97</v>
      </c>
      <c r="BO882" s="7"/>
      <c r="BP882" s="7"/>
      <c r="BQ882" s="7"/>
      <c r="BR882" s="7" t="s">
        <v>98</v>
      </c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6" t="n">
        <f aca="false">SUMIF($AH882:$CH882,35,Base!$B$5:$BB$5)*7*$Z882</f>
        <v>0</v>
      </c>
      <c r="CJ882" s="6" t="n">
        <f aca="false">SUMIF($AH882:$CH882,"PR",Base!$B$5:$BB$5)*7*$Z882</f>
        <v>70</v>
      </c>
      <c r="CK882" s="6"/>
      <c r="CL882" s="6"/>
    </row>
    <row r="883" customFormat="false" ht="13.8" hidden="false" customHeight="false" outlineLevel="0" collapsed="false">
      <c r="A883" s="7" t="s">
        <v>1890</v>
      </c>
      <c r="B883" s="7" t="s">
        <v>1891</v>
      </c>
      <c r="C883" s="7" t="s">
        <v>223</v>
      </c>
      <c r="D883" s="7" t="s">
        <v>2506</v>
      </c>
      <c r="E883" s="7" t="s">
        <v>496</v>
      </c>
      <c r="F883" s="7" t="s">
        <v>17</v>
      </c>
      <c r="G883" s="7" t="s">
        <v>1004</v>
      </c>
      <c r="H883" s="7" t="s">
        <v>1005</v>
      </c>
      <c r="I883" s="7" t="s">
        <v>84</v>
      </c>
      <c r="J883" s="7" t="s">
        <v>85</v>
      </c>
      <c r="K883" s="8" t="n">
        <v>0</v>
      </c>
      <c r="L883" s="7"/>
      <c r="M883" s="8" t="n">
        <v>0</v>
      </c>
      <c r="N883" s="7"/>
      <c r="O883" s="7" t="s">
        <v>1006</v>
      </c>
      <c r="P883" s="7" t="s">
        <v>87</v>
      </c>
      <c r="Q883" s="8" t="s">
        <v>91</v>
      </c>
      <c r="R883" s="8" t="s">
        <v>91</v>
      </c>
      <c r="S883" s="8" t="s">
        <v>110</v>
      </c>
      <c r="T883" s="8" t="s">
        <v>124</v>
      </c>
      <c r="U883" s="7" t="s">
        <v>87</v>
      </c>
      <c r="V883" s="7" t="s">
        <v>92</v>
      </c>
      <c r="W883" s="7"/>
      <c r="X883" s="7"/>
      <c r="Y883" s="7" t="s">
        <v>112</v>
      </c>
      <c r="Z883" s="7" t="n">
        <v>4</v>
      </c>
      <c r="AA883" s="7"/>
      <c r="AB883" s="7"/>
      <c r="AC883" s="7"/>
      <c r="AD883" s="7"/>
      <c r="AE883" s="8"/>
      <c r="AF883" s="9" t="s">
        <v>275</v>
      </c>
      <c r="AG883" s="9" t="s">
        <v>263</v>
      </c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 t="s">
        <v>97</v>
      </c>
      <c r="BN883" s="7" t="s">
        <v>97</v>
      </c>
      <c r="BO883" s="7"/>
      <c r="BP883" s="7"/>
      <c r="BQ883" s="7"/>
      <c r="BR883" s="7" t="s">
        <v>98</v>
      </c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6" t="n">
        <f aca="false">SUMIF($AH883:$CH883,35,Base!$B$5:$BB$5)*7*$Z883</f>
        <v>0</v>
      </c>
      <c r="CJ883" s="6" t="n">
        <f aca="false">SUMIF($AH883:$CH883,"PR",Base!$B$5:$BB$5)*7*$Z883</f>
        <v>140</v>
      </c>
      <c r="CK883" s="6"/>
      <c r="CL883" s="6"/>
    </row>
    <row r="884" customFormat="false" ht="13.8" hidden="false" customHeight="false" outlineLevel="0" collapsed="false">
      <c r="A884" s="7" t="s">
        <v>1890</v>
      </c>
      <c r="B884" s="7" t="s">
        <v>1891</v>
      </c>
      <c r="C884" s="7" t="s">
        <v>1383</v>
      </c>
      <c r="D884" s="7" t="s">
        <v>2507</v>
      </c>
      <c r="E884" s="7" t="s">
        <v>2508</v>
      </c>
      <c r="F884" s="7" t="s">
        <v>17</v>
      </c>
      <c r="G884" s="7" t="s">
        <v>2509</v>
      </c>
      <c r="H884" s="7" t="s">
        <v>2510</v>
      </c>
      <c r="I884" s="7" t="s">
        <v>84</v>
      </c>
      <c r="J884" s="7" t="s">
        <v>85</v>
      </c>
      <c r="K884" s="8" t="n">
        <v>0</v>
      </c>
      <c r="L884" s="7"/>
      <c r="M884" s="8" t="n">
        <v>0</v>
      </c>
      <c r="N884" s="7"/>
      <c r="O884" s="7" t="s">
        <v>2511</v>
      </c>
      <c r="P884" s="7" t="s">
        <v>87</v>
      </c>
      <c r="Q884" s="8" t="s">
        <v>77</v>
      </c>
      <c r="R884" s="8" t="s">
        <v>77</v>
      </c>
      <c r="S884" s="8" t="s">
        <v>110</v>
      </c>
      <c r="T884" s="8" t="s">
        <v>108</v>
      </c>
      <c r="U884" s="7" t="s">
        <v>87</v>
      </c>
      <c r="V884" s="7" t="s">
        <v>92</v>
      </c>
      <c r="W884" s="7"/>
      <c r="X884" s="7"/>
      <c r="Y884" s="7" t="s">
        <v>125</v>
      </c>
      <c r="Z884" s="7" t="n">
        <v>2</v>
      </c>
      <c r="AA884" s="7"/>
      <c r="AB884" s="7"/>
      <c r="AC884" s="7"/>
      <c r="AD884" s="7"/>
      <c r="AE884" s="8"/>
      <c r="AF884" s="9" t="s">
        <v>834</v>
      </c>
      <c r="AG884" s="9" t="s">
        <v>828</v>
      </c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 t="s">
        <v>97</v>
      </c>
      <c r="BN884" s="7" t="s">
        <v>97</v>
      </c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 t="s">
        <v>98</v>
      </c>
      <c r="BZ884" s="7"/>
      <c r="CA884" s="7"/>
      <c r="CB884" s="7"/>
      <c r="CC884" s="7"/>
      <c r="CD884" s="7"/>
      <c r="CE884" s="7"/>
      <c r="CF884" s="7"/>
      <c r="CG884" s="7"/>
      <c r="CH884" s="7"/>
      <c r="CI884" s="6" t="n">
        <f aca="false">SUMIF($AH884:$CH884,35,Base!$B$5:$BB$5)*7*$Z884</f>
        <v>0</v>
      </c>
      <c r="CJ884" s="6" t="n">
        <f aca="false">SUMIF($AH884:$CH884,"PR",Base!$B$5:$BB$5)*7*$Z884</f>
        <v>56</v>
      </c>
      <c r="CK884" s="6"/>
      <c r="CL884" s="6"/>
    </row>
    <row r="885" customFormat="false" ht="13.8" hidden="false" customHeight="false" outlineLevel="0" collapsed="false">
      <c r="A885" s="7" t="s">
        <v>1890</v>
      </c>
      <c r="B885" s="7" t="s">
        <v>1891</v>
      </c>
      <c r="C885" s="7" t="s">
        <v>1383</v>
      </c>
      <c r="D885" s="7" t="s">
        <v>2507</v>
      </c>
      <c r="E885" s="7" t="s">
        <v>2508</v>
      </c>
      <c r="F885" s="7" t="s">
        <v>17</v>
      </c>
      <c r="G885" s="7" t="s">
        <v>2509</v>
      </c>
      <c r="H885" s="7" t="s">
        <v>2510</v>
      </c>
      <c r="I885" s="7" t="s">
        <v>84</v>
      </c>
      <c r="J885" s="7" t="s">
        <v>85</v>
      </c>
      <c r="K885" s="8" t="n">
        <v>0</v>
      </c>
      <c r="L885" s="7"/>
      <c r="M885" s="8" t="n">
        <v>0</v>
      </c>
      <c r="N885" s="7"/>
      <c r="O885" s="7" t="s">
        <v>2511</v>
      </c>
      <c r="P885" s="7" t="s">
        <v>87</v>
      </c>
      <c r="Q885" s="8" t="s">
        <v>77</v>
      </c>
      <c r="R885" s="8" t="s">
        <v>77</v>
      </c>
      <c r="S885" s="8" t="s">
        <v>110</v>
      </c>
      <c r="T885" s="8" t="s">
        <v>108</v>
      </c>
      <c r="U885" s="7" t="s">
        <v>87</v>
      </c>
      <c r="V885" s="7" t="s">
        <v>92</v>
      </c>
      <c r="W885" s="7"/>
      <c r="X885" s="7"/>
      <c r="Y885" s="7" t="s">
        <v>112</v>
      </c>
      <c r="Z885" s="7" t="n">
        <v>6</v>
      </c>
      <c r="AA885" s="7"/>
      <c r="AB885" s="7"/>
      <c r="AC885" s="7"/>
      <c r="AD885" s="7"/>
      <c r="AE885" s="8"/>
      <c r="AF885" s="9" t="s">
        <v>834</v>
      </c>
      <c r="AG885" s="9" t="s">
        <v>828</v>
      </c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 t="s">
        <v>97</v>
      </c>
      <c r="BN885" s="7" t="s">
        <v>97</v>
      </c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 t="s">
        <v>98</v>
      </c>
      <c r="BZ885" s="7"/>
      <c r="CA885" s="7"/>
      <c r="CB885" s="7"/>
      <c r="CC885" s="7"/>
      <c r="CD885" s="7"/>
      <c r="CE885" s="7"/>
      <c r="CF885" s="7"/>
      <c r="CG885" s="7"/>
      <c r="CH885" s="7"/>
      <c r="CI885" s="6" t="n">
        <f aca="false">SUMIF($AH885:$CH885,35,Base!$B$5:$BB$5)*7*$Z885</f>
        <v>0</v>
      </c>
      <c r="CJ885" s="6" t="n">
        <f aca="false">SUMIF($AH885:$CH885,"PR",Base!$B$5:$BB$5)*7*$Z885</f>
        <v>168</v>
      </c>
      <c r="CK885" s="6"/>
      <c r="CL885" s="6"/>
    </row>
    <row r="886" customFormat="false" ht="13.8" hidden="false" customHeight="false" outlineLevel="0" collapsed="false">
      <c r="A886" s="7" t="s">
        <v>1890</v>
      </c>
      <c r="B886" s="7" t="s">
        <v>1891</v>
      </c>
      <c r="C886" s="7" t="s">
        <v>1383</v>
      </c>
      <c r="D886" s="7" t="s">
        <v>2512</v>
      </c>
      <c r="E886" s="7" t="s">
        <v>489</v>
      </c>
      <c r="F886" s="7" t="s">
        <v>17</v>
      </c>
      <c r="G886" s="7" t="s">
        <v>2509</v>
      </c>
      <c r="H886" s="7" t="s">
        <v>2510</v>
      </c>
      <c r="I886" s="7" t="s">
        <v>84</v>
      </c>
      <c r="J886" s="7" t="s">
        <v>85</v>
      </c>
      <c r="K886" s="8" t="n">
        <v>0</v>
      </c>
      <c r="L886" s="7"/>
      <c r="M886" s="8" t="n">
        <v>0</v>
      </c>
      <c r="N886" s="7"/>
      <c r="O886" s="7" t="s">
        <v>2511</v>
      </c>
      <c r="P886" s="7" t="s">
        <v>87</v>
      </c>
      <c r="Q886" s="8" t="s">
        <v>77</v>
      </c>
      <c r="R886" s="8" t="s">
        <v>77</v>
      </c>
      <c r="S886" s="8" t="s">
        <v>110</v>
      </c>
      <c r="T886" s="8" t="s">
        <v>108</v>
      </c>
      <c r="U886" s="7" t="s">
        <v>87</v>
      </c>
      <c r="V886" s="7" t="s">
        <v>92</v>
      </c>
      <c r="W886" s="7"/>
      <c r="X886" s="7"/>
      <c r="Y886" s="7" t="s">
        <v>125</v>
      </c>
      <c r="Z886" s="7" t="n">
        <v>2</v>
      </c>
      <c r="AA886" s="7"/>
      <c r="AB886" s="7"/>
      <c r="AC886" s="7"/>
      <c r="AD886" s="7"/>
      <c r="AE886" s="8"/>
      <c r="AF886" s="9" t="s">
        <v>270</v>
      </c>
      <c r="AG886" s="9" t="s">
        <v>246</v>
      </c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 t="s">
        <v>97</v>
      </c>
      <c r="BN886" s="7" t="s">
        <v>97</v>
      </c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 t="s">
        <v>98</v>
      </c>
      <c r="CF886" s="7"/>
      <c r="CG886" s="7"/>
      <c r="CH886" s="7"/>
      <c r="CI886" s="6" t="n">
        <f aca="false">SUMIF($AH886:$CH886,35,Base!$B$5:$BB$5)*7*$Z886</f>
        <v>0</v>
      </c>
      <c r="CJ886" s="6" t="n">
        <f aca="false">SUMIF($AH886:$CH886,"PR",Base!$B$5:$BB$5)*7*$Z886</f>
        <v>70</v>
      </c>
      <c r="CK886" s="6"/>
      <c r="CL886" s="6"/>
    </row>
    <row r="887" customFormat="false" ht="13.8" hidden="false" customHeight="false" outlineLevel="0" collapsed="false">
      <c r="A887" s="7" t="s">
        <v>1890</v>
      </c>
      <c r="B887" s="7" t="s">
        <v>1891</v>
      </c>
      <c r="C887" s="7" t="s">
        <v>1383</v>
      </c>
      <c r="D887" s="7" t="s">
        <v>2512</v>
      </c>
      <c r="E887" s="7" t="s">
        <v>489</v>
      </c>
      <c r="F887" s="7" t="s">
        <v>17</v>
      </c>
      <c r="G887" s="7" t="s">
        <v>2509</v>
      </c>
      <c r="H887" s="7" t="s">
        <v>2510</v>
      </c>
      <c r="I887" s="7" t="s">
        <v>84</v>
      </c>
      <c r="J887" s="7" t="s">
        <v>85</v>
      </c>
      <c r="K887" s="8" t="n">
        <v>0</v>
      </c>
      <c r="L887" s="7"/>
      <c r="M887" s="8" t="n">
        <v>0</v>
      </c>
      <c r="N887" s="7"/>
      <c r="O887" s="7" t="s">
        <v>2511</v>
      </c>
      <c r="P887" s="7" t="s">
        <v>87</v>
      </c>
      <c r="Q887" s="8" t="s">
        <v>77</v>
      </c>
      <c r="R887" s="8" t="s">
        <v>77</v>
      </c>
      <c r="S887" s="8" t="s">
        <v>110</v>
      </c>
      <c r="T887" s="8" t="s">
        <v>108</v>
      </c>
      <c r="U887" s="7" t="s">
        <v>87</v>
      </c>
      <c r="V887" s="7" t="s">
        <v>92</v>
      </c>
      <c r="W887" s="7"/>
      <c r="X887" s="7"/>
      <c r="Y887" s="7" t="s">
        <v>112</v>
      </c>
      <c r="Z887" s="7" t="n">
        <v>6</v>
      </c>
      <c r="AA887" s="7"/>
      <c r="AB887" s="7"/>
      <c r="AC887" s="7"/>
      <c r="AD887" s="7"/>
      <c r="AE887" s="8"/>
      <c r="AF887" s="9" t="s">
        <v>270</v>
      </c>
      <c r="AG887" s="9" t="s">
        <v>246</v>
      </c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 t="s">
        <v>97</v>
      </c>
      <c r="BN887" s="7" t="s">
        <v>97</v>
      </c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 t="s">
        <v>98</v>
      </c>
      <c r="CF887" s="7"/>
      <c r="CG887" s="7"/>
      <c r="CH887" s="7"/>
      <c r="CI887" s="6" t="n">
        <f aca="false">SUMIF($AH887:$CH887,35,Base!$B$5:$BB$5)*7*$Z887</f>
        <v>0</v>
      </c>
      <c r="CJ887" s="6" t="n">
        <f aca="false">SUMIF($AH887:$CH887,"PR",Base!$B$5:$BB$5)*7*$Z887</f>
        <v>210</v>
      </c>
      <c r="CK887" s="6"/>
      <c r="CL887" s="6"/>
    </row>
    <row r="888" customFormat="false" ht="13.8" hidden="false" customHeight="false" outlineLevel="0" collapsed="false">
      <c r="A888" s="7" t="s">
        <v>1890</v>
      </c>
      <c r="B888" s="7" t="s">
        <v>1891</v>
      </c>
      <c r="C888" s="7" t="s">
        <v>1383</v>
      </c>
      <c r="D888" s="7" t="s">
        <v>2513</v>
      </c>
      <c r="E888" s="7" t="s">
        <v>482</v>
      </c>
      <c r="F888" s="7" t="s">
        <v>17</v>
      </c>
      <c r="G888" s="7" t="s">
        <v>2514</v>
      </c>
      <c r="H888" s="7" t="s">
        <v>2515</v>
      </c>
      <c r="I888" s="7" t="s">
        <v>84</v>
      </c>
      <c r="J888" s="7" t="s">
        <v>85</v>
      </c>
      <c r="K888" s="8" t="n">
        <v>0</v>
      </c>
      <c r="L888" s="7"/>
      <c r="M888" s="8" t="n">
        <v>0</v>
      </c>
      <c r="N888" s="7"/>
      <c r="O888" s="7" t="s">
        <v>1392</v>
      </c>
      <c r="P888" s="7" t="s">
        <v>87</v>
      </c>
      <c r="Q888" s="8" t="s">
        <v>91</v>
      </c>
      <c r="R888" s="8" t="s">
        <v>91</v>
      </c>
      <c r="S888" s="8" t="s">
        <v>110</v>
      </c>
      <c r="T888" s="8" t="s">
        <v>108</v>
      </c>
      <c r="U888" s="7" t="s">
        <v>87</v>
      </c>
      <c r="V888" s="7" t="s">
        <v>92</v>
      </c>
      <c r="W888" s="7"/>
      <c r="X888" s="7"/>
      <c r="Y888" s="7" t="s">
        <v>112</v>
      </c>
      <c r="Z888" s="7" t="n">
        <v>8</v>
      </c>
      <c r="AA888" s="7"/>
      <c r="AB888" s="7"/>
      <c r="AC888" s="7"/>
      <c r="AD888" s="7"/>
      <c r="AE888" s="8"/>
      <c r="AF888" s="9" t="s">
        <v>834</v>
      </c>
      <c r="AG888" s="9" t="s">
        <v>827</v>
      </c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 t="s">
        <v>97</v>
      </c>
      <c r="BN888" s="7" t="s">
        <v>97</v>
      </c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 t="s">
        <v>98</v>
      </c>
      <c r="BZ888" s="7"/>
      <c r="CA888" s="7"/>
      <c r="CB888" s="7"/>
      <c r="CC888" s="7"/>
      <c r="CD888" s="7"/>
      <c r="CE888" s="7"/>
      <c r="CF888" s="7"/>
      <c r="CG888" s="7"/>
      <c r="CH888" s="7"/>
      <c r="CI888" s="6" t="n">
        <f aca="false">SUMIF($AH888:$CH888,35,Base!$B$5:$BB$5)*7*$Z888</f>
        <v>0</v>
      </c>
      <c r="CJ888" s="6" t="n">
        <f aca="false">SUMIF($AH888:$CH888,"PR",Base!$B$5:$BB$5)*7*$Z888</f>
        <v>224</v>
      </c>
      <c r="CK888" s="6"/>
      <c r="CL888" s="6"/>
    </row>
    <row r="889" customFormat="false" ht="13.8" hidden="false" customHeight="false" outlineLevel="0" collapsed="false">
      <c r="A889" s="7" t="s">
        <v>1890</v>
      </c>
      <c r="B889" s="7" t="s">
        <v>1891</v>
      </c>
      <c r="C889" s="7" t="s">
        <v>1383</v>
      </c>
      <c r="D889" s="7" t="s">
        <v>2516</v>
      </c>
      <c r="E889" s="7" t="s">
        <v>2517</v>
      </c>
      <c r="F889" s="7" t="s">
        <v>17</v>
      </c>
      <c r="G889" s="7" t="s">
        <v>2518</v>
      </c>
      <c r="H889" s="7" t="s">
        <v>2519</v>
      </c>
      <c r="I889" s="7" t="s">
        <v>84</v>
      </c>
      <c r="J889" s="7" t="s">
        <v>85</v>
      </c>
      <c r="K889" s="8" t="n">
        <v>0</v>
      </c>
      <c r="L889" s="7"/>
      <c r="M889" s="8" t="n">
        <v>0</v>
      </c>
      <c r="N889" s="7"/>
      <c r="O889" s="7" t="s">
        <v>2520</v>
      </c>
      <c r="P889" s="7" t="s">
        <v>87</v>
      </c>
      <c r="Q889" s="8" t="s">
        <v>77</v>
      </c>
      <c r="R889" s="8" t="s">
        <v>77</v>
      </c>
      <c r="S889" s="8" t="s">
        <v>110</v>
      </c>
      <c r="T889" s="8" t="s">
        <v>124</v>
      </c>
      <c r="U889" s="7" t="s">
        <v>87</v>
      </c>
      <c r="V889" s="7" t="s">
        <v>92</v>
      </c>
      <c r="W889" s="7"/>
      <c r="X889" s="7"/>
      <c r="Y889" s="7" t="s">
        <v>125</v>
      </c>
      <c r="Z889" s="7" t="n">
        <v>2</v>
      </c>
      <c r="AA889" s="7"/>
      <c r="AB889" s="7"/>
      <c r="AC889" s="7"/>
      <c r="AD889" s="7"/>
      <c r="AE889" s="8"/>
      <c r="AF889" s="9" t="s">
        <v>834</v>
      </c>
      <c r="AG889" s="9" t="s">
        <v>828</v>
      </c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 t="s">
        <v>97</v>
      </c>
      <c r="BN889" s="7" t="s">
        <v>97</v>
      </c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 t="s">
        <v>98</v>
      </c>
      <c r="BZ889" s="7"/>
      <c r="CA889" s="7"/>
      <c r="CB889" s="7"/>
      <c r="CC889" s="7"/>
      <c r="CD889" s="7"/>
      <c r="CE889" s="7"/>
      <c r="CF889" s="7"/>
      <c r="CG889" s="7"/>
      <c r="CH889" s="7"/>
      <c r="CI889" s="6" t="n">
        <f aca="false">SUMIF($AH889:$CH889,35,Base!$B$5:$BB$5)*7*$Z889</f>
        <v>0</v>
      </c>
      <c r="CJ889" s="6" t="n">
        <f aca="false">SUMIF($AH889:$CH889,"PR",Base!$B$5:$BB$5)*7*$Z889</f>
        <v>56</v>
      </c>
      <c r="CK889" s="6"/>
      <c r="CL889" s="6"/>
    </row>
    <row r="890" customFormat="false" ht="13.8" hidden="false" customHeight="false" outlineLevel="0" collapsed="false">
      <c r="A890" s="7" t="s">
        <v>1890</v>
      </c>
      <c r="B890" s="7" t="s">
        <v>1891</v>
      </c>
      <c r="C890" s="7" t="s">
        <v>1383</v>
      </c>
      <c r="D890" s="7" t="s">
        <v>2516</v>
      </c>
      <c r="E890" s="7" t="s">
        <v>2517</v>
      </c>
      <c r="F890" s="7" t="s">
        <v>17</v>
      </c>
      <c r="G890" s="7" t="s">
        <v>2518</v>
      </c>
      <c r="H890" s="7" t="s">
        <v>2519</v>
      </c>
      <c r="I890" s="7" t="s">
        <v>84</v>
      </c>
      <c r="J890" s="7" t="s">
        <v>85</v>
      </c>
      <c r="K890" s="8" t="n">
        <v>0</v>
      </c>
      <c r="L890" s="7"/>
      <c r="M890" s="8" t="n">
        <v>0</v>
      </c>
      <c r="N890" s="7"/>
      <c r="O890" s="7" t="s">
        <v>2520</v>
      </c>
      <c r="P890" s="7" t="s">
        <v>87</v>
      </c>
      <c r="Q890" s="8" t="s">
        <v>77</v>
      </c>
      <c r="R890" s="8" t="s">
        <v>77</v>
      </c>
      <c r="S890" s="8" t="s">
        <v>110</v>
      </c>
      <c r="T890" s="8" t="s">
        <v>124</v>
      </c>
      <c r="U890" s="7" t="s">
        <v>87</v>
      </c>
      <c r="V890" s="7" t="s">
        <v>92</v>
      </c>
      <c r="W890" s="7"/>
      <c r="X890" s="7"/>
      <c r="Y890" s="7" t="s">
        <v>112</v>
      </c>
      <c r="Z890" s="7" t="n">
        <v>4</v>
      </c>
      <c r="AA890" s="7"/>
      <c r="AB890" s="7"/>
      <c r="AC890" s="7"/>
      <c r="AD890" s="7"/>
      <c r="AE890" s="8"/>
      <c r="AF890" s="9" t="s">
        <v>834</v>
      </c>
      <c r="AG890" s="9" t="s">
        <v>828</v>
      </c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 t="s">
        <v>97</v>
      </c>
      <c r="BN890" s="7" t="s">
        <v>97</v>
      </c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 t="s">
        <v>98</v>
      </c>
      <c r="BZ890" s="7"/>
      <c r="CA890" s="7"/>
      <c r="CB890" s="7"/>
      <c r="CC890" s="7"/>
      <c r="CD890" s="7"/>
      <c r="CE890" s="7"/>
      <c r="CF890" s="7"/>
      <c r="CG890" s="7"/>
      <c r="CH890" s="7"/>
      <c r="CI890" s="6" t="n">
        <f aca="false">SUMIF($AH890:$CH890,35,Base!$B$5:$BB$5)*7*$Z890</f>
        <v>0</v>
      </c>
      <c r="CJ890" s="6" t="n">
        <f aca="false">SUMIF($AH890:$CH890,"PR",Base!$B$5:$BB$5)*7*$Z890</f>
        <v>112</v>
      </c>
      <c r="CK890" s="6"/>
      <c r="CL890" s="6"/>
    </row>
    <row r="891" customFormat="false" ht="13.8" hidden="false" customHeight="false" outlineLevel="0" collapsed="false">
      <c r="A891" s="7" t="s">
        <v>1890</v>
      </c>
      <c r="B891" s="7" t="s">
        <v>1891</v>
      </c>
      <c r="C891" s="7" t="s">
        <v>1383</v>
      </c>
      <c r="D891" s="7" t="s">
        <v>2521</v>
      </c>
      <c r="E891" s="7" t="s">
        <v>475</v>
      </c>
      <c r="F891" s="7" t="s">
        <v>17</v>
      </c>
      <c r="G891" s="7" t="s">
        <v>2518</v>
      </c>
      <c r="H891" s="7" t="s">
        <v>2519</v>
      </c>
      <c r="I891" s="7" t="s">
        <v>84</v>
      </c>
      <c r="J891" s="7" t="s">
        <v>85</v>
      </c>
      <c r="K891" s="8" t="n">
        <v>0</v>
      </c>
      <c r="L891" s="7"/>
      <c r="M891" s="8" t="n">
        <v>0</v>
      </c>
      <c r="N891" s="7"/>
      <c r="O891" s="7" t="s">
        <v>2520</v>
      </c>
      <c r="P891" s="7" t="s">
        <v>87</v>
      </c>
      <c r="Q891" s="8" t="s">
        <v>77</v>
      </c>
      <c r="R891" s="8" t="s">
        <v>77</v>
      </c>
      <c r="S891" s="8" t="s">
        <v>110</v>
      </c>
      <c r="T891" s="8" t="s">
        <v>124</v>
      </c>
      <c r="U891" s="7" t="s">
        <v>87</v>
      </c>
      <c r="V891" s="7" t="s">
        <v>92</v>
      </c>
      <c r="W891" s="7"/>
      <c r="X891" s="7"/>
      <c r="Y891" s="7" t="s">
        <v>125</v>
      </c>
      <c r="Z891" s="7" t="n">
        <v>2</v>
      </c>
      <c r="AA891" s="7"/>
      <c r="AB891" s="7"/>
      <c r="AC891" s="7"/>
      <c r="AD891" s="7"/>
      <c r="AE891" s="8"/>
      <c r="AF891" s="9" t="s">
        <v>270</v>
      </c>
      <c r="AG891" s="9" t="s">
        <v>246</v>
      </c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 t="s">
        <v>97</v>
      </c>
      <c r="BN891" s="7" t="s">
        <v>97</v>
      </c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 t="s">
        <v>98</v>
      </c>
      <c r="CF891" s="7"/>
      <c r="CG891" s="7"/>
      <c r="CH891" s="7"/>
      <c r="CI891" s="6" t="n">
        <f aca="false">SUMIF($AH891:$CH891,35,Base!$B$5:$BB$5)*7*$Z891</f>
        <v>0</v>
      </c>
      <c r="CJ891" s="6" t="n">
        <f aca="false">SUMIF($AH891:$CH891,"PR",Base!$B$5:$BB$5)*7*$Z891</f>
        <v>70</v>
      </c>
      <c r="CK891" s="6"/>
      <c r="CL891" s="6"/>
    </row>
    <row r="892" customFormat="false" ht="13.8" hidden="false" customHeight="false" outlineLevel="0" collapsed="false">
      <c r="A892" s="7" t="s">
        <v>1890</v>
      </c>
      <c r="B892" s="7" t="s">
        <v>1891</v>
      </c>
      <c r="C892" s="7" t="s">
        <v>1383</v>
      </c>
      <c r="D892" s="7" t="s">
        <v>2521</v>
      </c>
      <c r="E892" s="7" t="s">
        <v>475</v>
      </c>
      <c r="F892" s="7" t="s">
        <v>17</v>
      </c>
      <c r="G892" s="7" t="s">
        <v>2518</v>
      </c>
      <c r="H892" s="7" t="s">
        <v>2519</v>
      </c>
      <c r="I892" s="7" t="s">
        <v>84</v>
      </c>
      <c r="J892" s="7" t="s">
        <v>85</v>
      </c>
      <c r="K892" s="8" t="n">
        <v>0</v>
      </c>
      <c r="L892" s="7"/>
      <c r="M892" s="8" t="n">
        <v>0</v>
      </c>
      <c r="N892" s="7"/>
      <c r="O892" s="7" t="s">
        <v>2520</v>
      </c>
      <c r="P892" s="7" t="s">
        <v>87</v>
      </c>
      <c r="Q892" s="8" t="s">
        <v>77</v>
      </c>
      <c r="R892" s="8" t="s">
        <v>77</v>
      </c>
      <c r="S892" s="8" t="s">
        <v>110</v>
      </c>
      <c r="T892" s="8" t="s">
        <v>124</v>
      </c>
      <c r="U892" s="7" t="s">
        <v>87</v>
      </c>
      <c r="V892" s="7" t="s">
        <v>92</v>
      </c>
      <c r="W892" s="7"/>
      <c r="X892" s="7"/>
      <c r="Y892" s="7" t="s">
        <v>112</v>
      </c>
      <c r="Z892" s="7" t="n">
        <v>4</v>
      </c>
      <c r="AA892" s="7"/>
      <c r="AB892" s="7"/>
      <c r="AC892" s="7"/>
      <c r="AD892" s="7"/>
      <c r="AE892" s="8"/>
      <c r="AF892" s="9" t="s">
        <v>270</v>
      </c>
      <c r="AG892" s="9" t="s">
        <v>246</v>
      </c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 t="s">
        <v>97</v>
      </c>
      <c r="BN892" s="7" t="s">
        <v>97</v>
      </c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 t="s">
        <v>98</v>
      </c>
      <c r="CF892" s="7"/>
      <c r="CG892" s="7"/>
      <c r="CH892" s="7"/>
      <c r="CI892" s="6" t="n">
        <f aca="false">SUMIF($AH892:$CH892,35,Base!$B$5:$BB$5)*7*$Z892</f>
        <v>0</v>
      </c>
      <c r="CJ892" s="6" t="n">
        <f aca="false">SUMIF($AH892:$CH892,"PR",Base!$B$5:$BB$5)*7*$Z892</f>
        <v>140</v>
      </c>
      <c r="CK892" s="6"/>
      <c r="CL892" s="6"/>
    </row>
    <row r="893" customFormat="false" ht="13.8" hidden="false" customHeight="false" outlineLevel="0" collapsed="false">
      <c r="A893" s="7" t="s">
        <v>1890</v>
      </c>
      <c r="B893" s="7" t="s">
        <v>1891</v>
      </c>
      <c r="C893" s="7" t="s">
        <v>1383</v>
      </c>
      <c r="D893" s="7" t="s">
        <v>2522</v>
      </c>
      <c r="E893" s="7" t="s">
        <v>467</v>
      </c>
      <c r="F893" s="7" t="s">
        <v>17</v>
      </c>
      <c r="G893" s="7" t="s">
        <v>2523</v>
      </c>
      <c r="H893" s="7" t="s">
        <v>2524</v>
      </c>
      <c r="I893" s="7" t="s">
        <v>84</v>
      </c>
      <c r="J893" s="7" t="s">
        <v>85</v>
      </c>
      <c r="K893" s="8" t="n">
        <v>0</v>
      </c>
      <c r="L893" s="7"/>
      <c r="M893" s="8" t="n">
        <v>0</v>
      </c>
      <c r="N893" s="7"/>
      <c r="O893" s="7" t="s">
        <v>2525</v>
      </c>
      <c r="P893" s="7" t="s">
        <v>87</v>
      </c>
      <c r="Q893" s="8" t="s">
        <v>91</v>
      </c>
      <c r="R893" s="8" t="s">
        <v>91</v>
      </c>
      <c r="S893" s="8" t="s">
        <v>110</v>
      </c>
      <c r="T893" s="8" t="s">
        <v>108</v>
      </c>
      <c r="U893" s="7" t="s">
        <v>87</v>
      </c>
      <c r="V893" s="7" t="s">
        <v>92</v>
      </c>
      <c r="W893" s="7"/>
      <c r="X893" s="7"/>
      <c r="Y893" s="7" t="s">
        <v>112</v>
      </c>
      <c r="Z893" s="7" t="n">
        <v>8</v>
      </c>
      <c r="AA893" s="7"/>
      <c r="AB893" s="7"/>
      <c r="AC893" s="7"/>
      <c r="AD893" s="7"/>
      <c r="AE893" s="8"/>
      <c r="AF893" s="9" t="s">
        <v>834</v>
      </c>
      <c r="AG893" s="9" t="s">
        <v>827</v>
      </c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 t="s">
        <v>97</v>
      </c>
      <c r="BN893" s="7" t="s">
        <v>97</v>
      </c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 t="s">
        <v>98</v>
      </c>
      <c r="BZ893" s="7"/>
      <c r="CA893" s="7"/>
      <c r="CB893" s="7"/>
      <c r="CC893" s="7"/>
      <c r="CD893" s="7"/>
      <c r="CE893" s="7"/>
      <c r="CF893" s="7"/>
      <c r="CG893" s="7"/>
      <c r="CH893" s="7"/>
      <c r="CI893" s="6" t="n">
        <f aca="false">SUMIF($AH893:$CH893,35,Base!$B$5:$BB$5)*7*$Z893</f>
        <v>0</v>
      </c>
      <c r="CJ893" s="6" t="n">
        <f aca="false">SUMIF($AH893:$CH893,"PR",Base!$B$5:$BB$5)*7*$Z893</f>
        <v>224</v>
      </c>
      <c r="CK893" s="6"/>
      <c r="CL893" s="6"/>
    </row>
    <row r="894" customFormat="false" ht="13.8" hidden="false" customHeight="false" outlineLevel="0" collapsed="false">
      <c r="A894" s="7" t="s">
        <v>1890</v>
      </c>
      <c r="B894" s="7" t="s">
        <v>1891</v>
      </c>
      <c r="C894" s="7" t="s">
        <v>1383</v>
      </c>
      <c r="D894" s="7" t="s">
        <v>2526</v>
      </c>
      <c r="E894" s="7" t="s">
        <v>2527</v>
      </c>
      <c r="F894" s="7" t="s">
        <v>17</v>
      </c>
      <c r="G894" s="7" t="s">
        <v>2523</v>
      </c>
      <c r="H894" s="7" t="s">
        <v>2524</v>
      </c>
      <c r="I894" s="7" t="s">
        <v>84</v>
      </c>
      <c r="J894" s="7" t="s">
        <v>85</v>
      </c>
      <c r="K894" s="8" t="n">
        <v>0</v>
      </c>
      <c r="L894" s="7"/>
      <c r="M894" s="8" t="n">
        <v>0</v>
      </c>
      <c r="N894" s="7"/>
      <c r="O894" s="7" t="s">
        <v>2525</v>
      </c>
      <c r="P894" s="7" t="s">
        <v>87</v>
      </c>
      <c r="Q894" s="8" t="s">
        <v>91</v>
      </c>
      <c r="R894" s="8" t="s">
        <v>91</v>
      </c>
      <c r="S894" s="8" t="s">
        <v>110</v>
      </c>
      <c r="T894" s="8" t="s">
        <v>108</v>
      </c>
      <c r="U894" s="7" t="s">
        <v>87</v>
      </c>
      <c r="V894" s="7" t="s">
        <v>92</v>
      </c>
      <c r="W894" s="7"/>
      <c r="X894" s="7"/>
      <c r="Y894" s="7" t="s">
        <v>112</v>
      </c>
      <c r="Z894" s="7" t="n">
        <v>8</v>
      </c>
      <c r="AA894" s="7"/>
      <c r="AB894" s="7"/>
      <c r="AC894" s="7"/>
      <c r="AD894" s="7"/>
      <c r="AE894" s="8"/>
      <c r="AF894" s="9" t="s">
        <v>270</v>
      </c>
      <c r="AG894" s="9" t="s">
        <v>260</v>
      </c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 t="s">
        <v>97</v>
      </c>
      <c r="BN894" s="7" t="s">
        <v>97</v>
      </c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 t="s">
        <v>98</v>
      </c>
      <c r="CF894" s="7"/>
      <c r="CG894" s="7"/>
      <c r="CH894" s="7"/>
      <c r="CI894" s="6" t="n">
        <f aca="false">SUMIF($AH894:$CH894,35,Base!$B$5:$BB$5)*7*$Z894</f>
        <v>0</v>
      </c>
      <c r="CJ894" s="6" t="n">
        <f aca="false">SUMIF($AH894:$CH894,"PR",Base!$B$5:$BB$5)*7*$Z894</f>
        <v>280</v>
      </c>
      <c r="CK894" s="6"/>
      <c r="CL894" s="6"/>
    </row>
    <row r="895" customFormat="false" ht="13.8" hidden="false" customHeight="false" outlineLevel="0" collapsed="false">
      <c r="A895" s="7" t="s">
        <v>1890</v>
      </c>
      <c r="B895" s="7" t="s">
        <v>1891</v>
      </c>
      <c r="C895" s="7" t="s">
        <v>1383</v>
      </c>
      <c r="D895" s="7" t="s">
        <v>2528</v>
      </c>
      <c r="E895" s="7" t="s">
        <v>460</v>
      </c>
      <c r="F895" s="7" t="s">
        <v>17</v>
      </c>
      <c r="G895" s="7" t="s">
        <v>2529</v>
      </c>
      <c r="H895" s="7" t="s">
        <v>2530</v>
      </c>
      <c r="I895" s="7" t="s">
        <v>84</v>
      </c>
      <c r="J895" s="7" t="s">
        <v>85</v>
      </c>
      <c r="K895" s="8" t="n">
        <v>0</v>
      </c>
      <c r="L895" s="7"/>
      <c r="M895" s="8" t="n">
        <v>0</v>
      </c>
      <c r="N895" s="7"/>
      <c r="O895" s="7" t="s">
        <v>2531</v>
      </c>
      <c r="P895" s="7" t="s">
        <v>87</v>
      </c>
      <c r="Q895" s="8" t="s">
        <v>91</v>
      </c>
      <c r="R895" s="8" t="s">
        <v>91</v>
      </c>
      <c r="S895" s="8" t="s">
        <v>110</v>
      </c>
      <c r="T895" s="8" t="s">
        <v>108</v>
      </c>
      <c r="U895" s="7" t="s">
        <v>87</v>
      </c>
      <c r="V895" s="7" t="s">
        <v>92</v>
      </c>
      <c r="W895" s="7"/>
      <c r="X895" s="7"/>
      <c r="Y895" s="7" t="s">
        <v>112</v>
      </c>
      <c r="Z895" s="7" t="n">
        <v>8</v>
      </c>
      <c r="AA895" s="7"/>
      <c r="AB895" s="7"/>
      <c r="AC895" s="7"/>
      <c r="AD895" s="7"/>
      <c r="AE895" s="8"/>
      <c r="AF895" s="9" t="s">
        <v>2532</v>
      </c>
      <c r="AG895" s="9" t="s">
        <v>2533</v>
      </c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 t="s">
        <v>97</v>
      </c>
      <c r="BN895" s="7" t="s">
        <v>97</v>
      </c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 t="s">
        <v>98</v>
      </c>
      <c r="CA895" s="7"/>
      <c r="CB895" s="7"/>
      <c r="CC895" s="7"/>
      <c r="CD895" s="7"/>
      <c r="CE895" s="7"/>
      <c r="CF895" s="7"/>
      <c r="CG895" s="7"/>
      <c r="CH895" s="7"/>
      <c r="CI895" s="6" t="n">
        <f aca="false">SUMIF($AH895:$CH895,35,Base!$B$5:$BB$5)*7*$Z895</f>
        <v>0</v>
      </c>
      <c r="CJ895" s="6" t="n">
        <f aca="false">SUMIF($AH895:$CH895,"PR",Base!$B$5:$BB$5)*7*$Z895</f>
        <v>280</v>
      </c>
      <c r="CK895" s="6"/>
      <c r="CL895" s="6"/>
    </row>
    <row r="896" customFormat="false" ht="13.8" hidden="false" customHeight="false" outlineLevel="0" collapsed="false">
      <c r="A896" s="7" t="s">
        <v>1890</v>
      </c>
      <c r="B896" s="7" t="s">
        <v>1891</v>
      </c>
      <c r="C896" s="7" t="s">
        <v>1383</v>
      </c>
      <c r="D896" s="7" t="s">
        <v>2534</v>
      </c>
      <c r="E896" s="7" t="s">
        <v>2535</v>
      </c>
      <c r="F896" s="7" t="s">
        <v>17</v>
      </c>
      <c r="G896" s="7" t="s">
        <v>2529</v>
      </c>
      <c r="H896" s="7" t="s">
        <v>2530</v>
      </c>
      <c r="I896" s="7" t="s">
        <v>84</v>
      </c>
      <c r="J896" s="7" t="s">
        <v>85</v>
      </c>
      <c r="K896" s="8" t="n">
        <v>0</v>
      </c>
      <c r="L896" s="7"/>
      <c r="M896" s="8" t="n">
        <v>0</v>
      </c>
      <c r="N896" s="7"/>
      <c r="O896" s="7" t="s">
        <v>2531</v>
      </c>
      <c r="P896" s="7" t="s">
        <v>87</v>
      </c>
      <c r="Q896" s="8" t="s">
        <v>91</v>
      </c>
      <c r="R896" s="8" t="s">
        <v>91</v>
      </c>
      <c r="S896" s="8" t="s">
        <v>110</v>
      </c>
      <c r="T896" s="8" t="s">
        <v>108</v>
      </c>
      <c r="U896" s="7" t="s">
        <v>87</v>
      </c>
      <c r="V896" s="7" t="s">
        <v>92</v>
      </c>
      <c r="W896" s="7"/>
      <c r="X896" s="7"/>
      <c r="Y896" s="7" t="s">
        <v>112</v>
      </c>
      <c r="Z896" s="7" t="n">
        <v>8</v>
      </c>
      <c r="AA896" s="7"/>
      <c r="AB896" s="7"/>
      <c r="AC896" s="7"/>
      <c r="AD896" s="7"/>
      <c r="AE896" s="8"/>
      <c r="AF896" s="9" t="s">
        <v>2536</v>
      </c>
      <c r="AG896" s="9" t="s">
        <v>2537</v>
      </c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 t="s">
        <v>97</v>
      </c>
      <c r="BN896" s="7" t="s">
        <v>97</v>
      </c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 t="s">
        <v>98</v>
      </c>
      <c r="CG896" s="7"/>
      <c r="CH896" s="7"/>
      <c r="CI896" s="6" t="n">
        <f aca="false">SUMIF($AH896:$CH896,35,Base!$B$5:$BB$5)*7*$Z896</f>
        <v>0</v>
      </c>
      <c r="CJ896" s="6" t="n">
        <f aca="false">SUMIF($AH896:$CH896,"PR",Base!$B$5:$BB$5)*7*$Z896</f>
        <v>280</v>
      </c>
      <c r="CK896" s="6"/>
      <c r="CL896" s="6"/>
    </row>
    <row r="897" customFormat="false" ht="13.8" hidden="false" customHeight="false" outlineLevel="0" collapsed="false">
      <c r="A897" s="7" t="s">
        <v>1890</v>
      </c>
      <c r="B897" s="7" t="s">
        <v>1891</v>
      </c>
      <c r="C897" s="7" t="s">
        <v>1383</v>
      </c>
      <c r="D897" s="7" t="s">
        <v>2538</v>
      </c>
      <c r="E897" s="7" t="s">
        <v>2539</v>
      </c>
      <c r="F897" s="7" t="s">
        <v>17</v>
      </c>
      <c r="G897" s="7" t="s">
        <v>2514</v>
      </c>
      <c r="H897" s="7" t="s">
        <v>2515</v>
      </c>
      <c r="I897" s="7" t="s">
        <v>84</v>
      </c>
      <c r="J897" s="7" t="s">
        <v>85</v>
      </c>
      <c r="K897" s="8" t="n">
        <v>0</v>
      </c>
      <c r="L897" s="7"/>
      <c r="M897" s="8" t="n">
        <v>0</v>
      </c>
      <c r="N897" s="7"/>
      <c r="O897" s="7" t="s">
        <v>1392</v>
      </c>
      <c r="P897" s="7" t="s">
        <v>87</v>
      </c>
      <c r="Q897" s="8" t="s">
        <v>91</v>
      </c>
      <c r="R897" s="8" t="s">
        <v>91</v>
      </c>
      <c r="S897" s="8" t="s">
        <v>110</v>
      </c>
      <c r="T897" s="8" t="s">
        <v>108</v>
      </c>
      <c r="U897" s="7" t="s">
        <v>87</v>
      </c>
      <c r="V897" s="7" t="s">
        <v>92</v>
      </c>
      <c r="W897" s="7"/>
      <c r="X897" s="7"/>
      <c r="Y897" s="7" t="s">
        <v>112</v>
      </c>
      <c r="Z897" s="7" t="n">
        <v>8</v>
      </c>
      <c r="AA897" s="7"/>
      <c r="AB897" s="7"/>
      <c r="AC897" s="7"/>
      <c r="AD897" s="7"/>
      <c r="AE897" s="8"/>
      <c r="AF897" s="9" t="s">
        <v>270</v>
      </c>
      <c r="AG897" s="9" t="s">
        <v>260</v>
      </c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 t="s">
        <v>97</v>
      </c>
      <c r="BN897" s="7" t="s">
        <v>97</v>
      </c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 t="s">
        <v>98</v>
      </c>
      <c r="CF897" s="7"/>
      <c r="CG897" s="7"/>
      <c r="CH897" s="7"/>
      <c r="CI897" s="6" t="n">
        <f aca="false">SUMIF($AH897:$CH897,35,Base!$B$5:$BB$5)*7*$Z897</f>
        <v>0</v>
      </c>
      <c r="CJ897" s="6" t="n">
        <f aca="false">SUMIF($AH897:$CH897,"PR",Base!$B$5:$BB$5)*7*$Z897</f>
        <v>280</v>
      </c>
      <c r="CK897" s="6"/>
      <c r="CL897" s="6"/>
    </row>
    <row r="898" customFormat="false" ht="13.8" hidden="false" customHeight="false" outlineLevel="0" collapsed="false">
      <c r="A898" s="7" t="s">
        <v>1890</v>
      </c>
      <c r="B898" s="7" t="s">
        <v>1891</v>
      </c>
      <c r="C898" s="7" t="s">
        <v>1383</v>
      </c>
      <c r="D898" s="7" t="s">
        <v>2540</v>
      </c>
      <c r="E898" s="7" t="s">
        <v>2541</v>
      </c>
      <c r="F898" s="7" t="s">
        <v>17</v>
      </c>
      <c r="G898" s="7" t="s">
        <v>2542</v>
      </c>
      <c r="H898" s="7" t="s">
        <v>2543</v>
      </c>
      <c r="I898" s="7" t="s">
        <v>84</v>
      </c>
      <c r="J898" s="7" t="s">
        <v>85</v>
      </c>
      <c r="K898" s="8" t="n">
        <v>0</v>
      </c>
      <c r="L898" s="7"/>
      <c r="M898" s="8" t="n">
        <v>0</v>
      </c>
      <c r="N898" s="7"/>
      <c r="O898" s="7" t="s">
        <v>2544</v>
      </c>
      <c r="P898" s="7" t="s">
        <v>87</v>
      </c>
      <c r="Q898" s="8" t="s">
        <v>91</v>
      </c>
      <c r="R898" s="8" t="s">
        <v>91</v>
      </c>
      <c r="S898" s="8" t="s">
        <v>110</v>
      </c>
      <c r="T898" s="8" t="s">
        <v>108</v>
      </c>
      <c r="U898" s="7" t="s">
        <v>87</v>
      </c>
      <c r="V898" s="7" t="s">
        <v>92</v>
      </c>
      <c r="W898" s="7"/>
      <c r="X898" s="7"/>
      <c r="Y898" s="7" t="s">
        <v>112</v>
      </c>
      <c r="Z898" s="7" t="n">
        <v>8</v>
      </c>
      <c r="AA898" s="7"/>
      <c r="AB898" s="7"/>
      <c r="AC898" s="7"/>
      <c r="AD898" s="7"/>
      <c r="AE898" s="8"/>
      <c r="AF898" s="9" t="s">
        <v>2532</v>
      </c>
      <c r="AG898" s="9" t="s">
        <v>2533</v>
      </c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 t="s">
        <v>97</v>
      </c>
      <c r="BN898" s="7" t="s">
        <v>97</v>
      </c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 t="s">
        <v>98</v>
      </c>
      <c r="CA898" s="7"/>
      <c r="CB898" s="7"/>
      <c r="CC898" s="7"/>
      <c r="CD898" s="7"/>
      <c r="CE898" s="7"/>
      <c r="CF898" s="7"/>
      <c r="CG898" s="7"/>
      <c r="CH898" s="7"/>
      <c r="CI898" s="6" t="n">
        <f aca="false">SUMIF($AH898:$CH898,35,Base!$B$5:$BB$5)*7*$Z898</f>
        <v>0</v>
      </c>
      <c r="CJ898" s="6" t="n">
        <f aca="false">SUMIF($AH898:$CH898,"PR",Base!$B$5:$BB$5)*7*$Z898</f>
        <v>280</v>
      </c>
      <c r="CK898" s="6"/>
      <c r="CL898" s="6"/>
    </row>
    <row r="899" customFormat="false" ht="13.8" hidden="false" customHeight="false" outlineLevel="0" collapsed="false">
      <c r="A899" s="7" t="s">
        <v>1890</v>
      </c>
      <c r="B899" s="7" t="s">
        <v>1891</v>
      </c>
      <c r="C899" s="7" t="s">
        <v>1383</v>
      </c>
      <c r="D899" s="7" t="s">
        <v>2545</v>
      </c>
      <c r="E899" s="7" t="s">
        <v>453</v>
      </c>
      <c r="F899" s="7" t="s">
        <v>17</v>
      </c>
      <c r="G899" s="7" t="s">
        <v>2542</v>
      </c>
      <c r="H899" s="7" t="s">
        <v>2543</v>
      </c>
      <c r="I899" s="7" t="s">
        <v>84</v>
      </c>
      <c r="J899" s="7" t="s">
        <v>85</v>
      </c>
      <c r="K899" s="8" t="n">
        <v>0</v>
      </c>
      <c r="L899" s="7"/>
      <c r="M899" s="8" t="n">
        <v>0</v>
      </c>
      <c r="N899" s="7"/>
      <c r="O899" s="7" t="s">
        <v>2544</v>
      </c>
      <c r="P899" s="7" t="s">
        <v>87</v>
      </c>
      <c r="Q899" s="8" t="s">
        <v>91</v>
      </c>
      <c r="R899" s="8" t="s">
        <v>91</v>
      </c>
      <c r="S899" s="8" t="s">
        <v>110</v>
      </c>
      <c r="T899" s="8" t="s">
        <v>108</v>
      </c>
      <c r="U899" s="7" t="s">
        <v>87</v>
      </c>
      <c r="V899" s="7" t="s">
        <v>92</v>
      </c>
      <c r="W899" s="7"/>
      <c r="X899" s="7"/>
      <c r="Y899" s="7" t="s">
        <v>112</v>
      </c>
      <c r="Z899" s="7" t="n">
        <v>8</v>
      </c>
      <c r="AA899" s="7"/>
      <c r="AB899" s="7"/>
      <c r="AC899" s="7"/>
      <c r="AD899" s="7"/>
      <c r="AE899" s="8"/>
      <c r="AF899" s="9" t="s">
        <v>2536</v>
      </c>
      <c r="AG899" s="9" t="s">
        <v>2537</v>
      </c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 t="s">
        <v>97</v>
      </c>
      <c r="BN899" s="7" t="s">
        <v>97</v>
      </c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 t="s">
        <v>98</v>
      </c>
      <c r="CG899" s="7"/>
      <c r="CH899" s="7"/>
      <c r="CI899" s="6" t="n">
        <f aca="false">SUMIF($AH899:$CH899,35,Base!$B$5:$BB$5)*7*$Z899</f>
        <v>0</v>
      </c>
      <c r="CJ899" s="6" t="n">
        <f aca="false">SUMIF($AH899:$CH899,"PR",Base!$B$5:$BB$5)*7*$Z899</f>
        <v>280</v>
      </c>
      <c r="CK899" s="6"/>
      <c r="CL899" s="6"/>
    </row>
    <row r="900" customFormat="false" ht="13.8" hidden="false" customHeight="false" outlineLevel="0" collapsed="false">
      <c r="A900" s="7" t="s">
        <v>1890</v>
      </c>
      <c r="B900" s="7" t="s">
        <v>1891</v>
      </c>
      <c r="C900" s="7" t="s">
        <v>1383</v>
      </c>
      <c r="D900" s="7" t="s">
        <v>2546</v>
      </c>
      <c r="E900" s="7" t="s">
        <v>447</v>
      </c>
      <c r="F900" s="7" t="s">
        <v>17</v>
      </c>
      <c r="G900" s="7" t="s">
        <v>2547</v>
      </c>
      <c r="H900" s="7" t="s">
        <v>2548</v>
      </c>
      <c r="I900" s="7" t="s">
        <v>84</v>
      </c>
      <c r="J900" s="7" t="s">
        <v>85</v>
      </c>
      <c r="K900" s="8" t="n">
        <v>0</v>
      </c>
      <c r="L900" s="7"/>
      <c r="M900" s="8" t="n">
        <v>0</v>
      </c>
      <c r="N900" s="7"/>
      <c r="O900" s="7" t="s">
        <v>1387</v>
      </c>
      <c r="P900" s="7" t="s">
        <v>87</v>
      </c>
      <c r="Q900" s="8" t="s">
        <v>91</v>
      </c>
      <c r="R900" s="8" t="s">
        <v>91</v>
      </c>
      <c r="S900" s="8" t="s">
        <v>110</v>
      </c>
      <c r="T900" s="8" t="s">
        <v>108</v>
      </c>
      <c r="U900" s="7" t="s">
        <v>87</v>
      </c>
      <c r="V900" s="7" t="s">
        <v>92</v>
      </c>
      <c r="W900" s="7"/>
      <c r="X900" s="7"/>
      <c r="Y900" s="7" t="s">
        <v>112</v>
      </c>
      <c r="Z900" s="7" t="n">
        <v>8</v>
      </c>
      <c r="AA900" s="7"/>
      <c r="AB900" s="7"/>
      <c r="AC900" s="7"/>
      <c r="AD900" s="7"/>
      <c r="AE900" s="8"/>
      <c r="AF900" s="9" t="s">
        <v>834</v>
      </c>
      <c r="AG900" s="9" t="s">
        <v>827</v>
      </c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 t="s">
        <v>97</v>
      </c>
      <c r="BN900" s="7" t="s">
        <v>97</v>
      </c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 t="s">
        <v>98</v>
      </c>
      <c r="BZ900" s="7"/>
      <c r="CA900" s="7"/>
      <c r="CB900" s="7"/>
      <c r="CC900" s="7"/>
      <c r="CD900" s="7"/>
      <c r="CE900" s="7"/>
      <c r="CF900" s="7"/>
      <c r="CG900" s="7"/>
      <c r="CH900" s="7"/>
      <c r="CI900" s="6" t="n">
        <f aca="false">SUMIF($AH900:$CH900,35,Base!$B$5:$BB$5)*7*$Z900</f>
        <v>0</v>
      </c>
      <c r="CJ900" s="6" t="n">
        <f aca="false">SUMIF($AH900:$CH900,"PR",Base!$B$5:$BB$5)*7*$Z900</f>
        <v>224</v>
      </c>
      <c r="CK900" s="6"/>
      <c r="CL900" s="6"/>
    </row>
    <row r="901" customFormat="false" ht="13.8" hidden="false" customHeight="false" outlineLevel="0" collapsed="false">
      <c r="A901" s="7" t="s">
        <v>1890</v>
      </c>
      <c r="B901" s="7" t="s">
        <v>1891</v>
      </c>
      <c r="C901" s="7" t="s">
        <v>1383</v>
      </c>
      <c r="D901" s="7" t="s">
        <v>2549</v>
      </c>
      <c r="E901" s="7" t="s">
        <v>2550</v>
      </c>
      <c r="F901" s="7" t="s">
        <v>17</v>
      </c>
      <c r="G901" s="7" t="s">
        <v>2547</v>
      </c>
      <c r="H901" s="7" t="s">
        <v>2548</v>
      </c>
      <c r="I901" s="7" t="s">
        <v>84</v>
      </c>
      <c r="J901" s="7" t="s">
        <v>85</v>
      </c>
      <c r="K901" s="8" t="n">
        <v>0</v>
      </c>
      <c r="L901" s="7"/>
      <c r="M901" s="8" t="n">
        <v>0</v>
      </c>
      <c r="N901" s="7"/>
      <c r="O901" s="7" t="s">
        <v>1387</v>
      </c>
      <c r="P901" s="7" t="s">
        <v>87</v>
      </c>
      <c r="Q901" s="8" t="s">
        <v>91</v>
      </c>
      <c r="R901" s="8" t="s">
        <v>91</v>
      </c>
      <c r="S901" s="8" t="s">
        <v>110</v>
      </c>
      <c r="T901" s="8" t="s">
        <v>108</v>
      </c>
      <c r="U901" s="7" t="s">
        <v>87</v>
      </c>
      <c r="V901" s="7" t="s">
        <v>92</v>
      </c>
      <c r="W901" s="7"/>
      <c r="X901" s="7"/>
      <c r="Y901" s="7" t="s">
        <v>112</v>
      </c>
      <c r="Z901" s="7" t="n">
        <v>8</v>
      </c>
      <c r="AA901" s="7"/>
      <c r="AB901" s="7"/>
      <c r="AC901" s="7"/>
      <c r="AD901" s="7"/>
      <c r="AE901" s="8"/>
      <c r="AF901" s="9" t="s">
        <v>270</v>
      </c>
      <c r="AG901" s="9" t="s">
        <v>260</v>
      </c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 t="s">
        <v>97</v>
      </c>
      <c r="BN901" s="7" t="s">
        <v>97</v>
      </c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 t="s">
        <v>98</v>
      </c>
      <c r="CF901" s="7"/>
      <c r="CG901" s="7"/>
      <c r="CH901" s="7"/>
      <c r="CI901" s="6" t="n">
        <f aca="false">SUMIF($AH901:$CH901,35,Base!$B$5:$BB$5)*7*$Z901</f>
        <v>0</v>
      </c>
      <c r="CJ901" s="6" t="n">
        <f aca="false">SUMIF($AH901:$CH901,"PR",Base!$B$5:$BB$5)*7*$Z901</f>
        <v>280</v>
      </c>
      <c r="CK901" s="6"/>
      <c r="CL901" s="6"/>
    </row>
    <row r="902" customFormat="false" ht="13.8" hidden="false" customHeight="false" outlineLevel="0" collapsed="false">
      <c r="A902" s="7" t="s">
        <v>1890</v>
      </c>
      <c r="B902" s="7" t="s">
        <v>1891</v>
      </c>
      <c r="C902" s="7" t="s">
        <v>1383</v>
      </c>
      <c r="D902" s="7" t="s">
        <v>2551</v>
      </c>
      <c r="E902" s="7" t="s">
        <v>2552</v>
      </c>
      <c r="F902" s="7" t="s">
        <v>17</v>
      </c>
      <c r="G902" s="7" t="s">
        <v>2553</v>
      </c>
      <c r="H902" s="7" t="s">
        <v>2554</v>
      </c>
      <c r="I902" s="7" t="s">
        <v>84</v>
      </c>
      <c r="J902" s="7" t="s">
        <v>85</v>
      </c>
      <c r="K902" s="8" t="n">
        <v>0</v>
      </c>
      <c r="L902" s="7"/>
      <c r="M902" s="8" t="n">
        <v>0</v>
      </c>
      <c r="N902" s="7"/>
      <c r="O902" s="7" t="s">
        <v>2555</v>
      </c>
      <c r="P902" s="7" t="s">
        <v>87</v>
      </c>
      <c r="Q902" s="8" t="s">
        <v>91</v>
      </c>
      <c r="R902" s="8" t="s">
        <v>91</v>
      </c>
      <c r="S902" s="8" t="s">
        <v>110</v>
      </c>
      <c r="T902" s="8" t="s">
        <v>108</v>
      </c>
      <c r="U902" s="7" t="s">
        <v>87</v>
      </c>
      <c r="V902" s="7" t="s">
        <v>92</v>
      </c>
      <c r="W902" s="7"/>
      <c r="X902" s="7"/>
      <c r="Y902" s="7" t="s">
        <v>112</v>
      </c>
      <c r="Z902" s="7" t="n">
        <v>8</v>
      </c>
      <c r="AA902" s="7"/>
      <c r="AB902" s="7"/>
      <c r="AC902" s="7"/>
      <c r="AD902" s="7"/>
      <c r="AE902" s="8"/>
      <c r="AF902" s="9" t="s">
        <v>2532</v>
      </c>
      <c r="AG902" s="9" t="s">
        <v>2533</v>
      </c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 t="s">
        <v>97</v>
      </c>
      <c r="BN902" s="7" t="s">
        <v>97</v>
      </c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 t="s">
        <v>98</v>
      </c>
      <c r="CA902" s="7"/>
      <c r="CB902" s="7"/>
      <c r="CC902" s="7"/>
      <c r="CD902" s="7"/>
      <c r="CE902" s="7"/>
      <c r="CF902" s="7"/>
      <c r="CG902" s="7"/>
      <c r="CH902" s="7"/>
      <c r="CI902" s="6" t="n">
        <f aca="false">SUMIF($AH902:$CH902,35,Base!$B$5:$BB$5)*7*$Z902</f>
        <v>0</v>
      </c>
      <c r="CJ902" s="6" t="n">
        <f aca="false">SUMIF($AH902:$CH902,"PR",Base!$B$5:$BB$5)*7*$Z902</f>
        <v>280</v>
      </c>
      <c r="CK902" s="6"/>
      <c r="CL902" s="6"/>
    </row>
    <row r="903" customFormat="false" ht="13.8" hidden="false" customHeight="false" outlineLevel="0" collapsed="false">
      <c r="A903" s="7" t="s">
        <v>1890</v>
      </c>
      <c r="B903" s="7" t="s">
        <v>1891</v>
      </c>
      <c r="C903" s="7" t="s">
        <v>1383</v>
      </c>
      <c r="D903" s="7" t="s">
        <v>2556</v>
      </c>
      <c r="E903" s="7" t="s">
        <v>2557</v>
      </c>
      <c r="F903" s="7" t="s">
        <v>17</v>
      </c>
      <c r="G903" s="7" t="s">
        <v>2553</v>
      </c>
      <c r="H903" s="7" t="s">
        <v>2554</v>
      </c>
      <c r="I903" s="7" t="s">
        <v>84</v>
      </c>
      <c r="J903" s="7" t="s">
        <v>85</v>
      </c>
      <c r="K903" s="8" t="n">
        <v>0</v>
      </c>
      <c r="L903" s="7"/>
      <c r="M903" s="8" t="n">
        <v>0</v>
      </c>
      <c r="N903" s="7"/>
      <c r="O903" s="7" t="s">
        <v>2555</v>
      </c>
      <c r="P903" s="7" t="s">
        <v>87</v>
      </c>
      <c r="Q903" s="8" t="s">
        <v>91</v>
      </c>
      <c r="R903" s="8" t="s">
        <v>91</v>
      </c>
      <c r="S903" s="8" t="s">
        <v>110</v>
      </c>
      <c r="T903" s="8" t="s">
        <v>108</v>
      </c>
      <c r="U903" s="7" t="s">
        <v>87</v>
      </c>
      <c r="V903" s="7" t="s">
        <v>92</v>
      </c>
      <c r="W903" s="7"/>
      <c r="X903" s="7"/>
      <c r="Y903" s="7" t="s">
        <v>112</v>
      </c>
      <c r="Z903" s="7" t="n">
        <v>8</v>
      </c>
      <c r="AA903" s="7"/>
      <c r="AB903" s="7"/>
      <c r="AC903" s="7"/>
      <c r="AD903" s="7"/>
      <c r="AE903" s="8"/>
      <c r="AF903" s="9" t="s">
        <v>2536</v>
      </c>
      <c r="AG903" s="9" t="s">
        <v>2537</v>
      </c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 t="s">
        <v>97</v>
      </c>
      <c r="BN903" s="7" t="s">
        <v>97</v>
      </c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 t="s">
        <v>98</v>
      </c>
      <c r="CG903" s="7"/>
      <c r="CH903" s="7"/>
      <c r="CI903" s="6" t="n">
        <f aca="false">SUMIF($AH903:$CH903,35,Base!$B$5:$BB$5)*7*$Z903</f>
        <v>0</v>
      </c>
      <c r="CJ903" s="6" t="n">
        <f aca="false">SUMIF($AH903:$CH903,"PR",Base!$B$5:$BB$5)*7*$Z903</f>
        <v>280</v>
      </c>
      <c r="CK903" s="6"/>
      <c r="CL903" s="6"/>
    </row>
    <row r="904" customFormat="false" ht="13.8" hidden="false" customHeight="false" outlineLevel="0" collapsed="false">
      <c r="A904" s="7" t="s">
        <v>1890</v>
      </c>
      <c r="B904" s="7" t="s">
        <v>1891</v>
      </c>
      <c r="C904" s="7" t="s">
        <v>1383</v>
      </c>
      <c r="D904" s="7" t="s">
        <v>2558</v>
      </c>
      <c r="E904" s="7" t="s">
        <v>441</v>
      </c>
      <c r="F904" s="7" t="s">
        <v>17</v>
      </c>
      <c r="G904" s="7" t="s">
        <v>2559</v>
      </c>
      <c r="H904" s="7" t="s">
        <v>2560</v>
      </c>
      <c r="I904" s="7" t="s">
        <v>84</v>
      </c>
      <c r="J904" s="7" t="s">
        <v>85</v>
      </c>
      <c r="K904" s="8" t="n">
        <v>0</v>
      </c>
      <c r="L904" s="7"/>
      <c r="M904" s="8" t="n">
        <v>0</v>
      </c>
      <c r="N904" s="7"/>
      <c r="O904" s="7" t="s">
        <v>2561</v>
      </c>
      <c r="P904" s="7" t="s">
        <v>87</v>
      </c>
      <c r="Q904" s="8" t="s">
        <v>91</v>
      </c>
      <c r="R904" s="8" t="s">
        <v>91</v>
      </c>
      <c r="S904" s="8" t="s">
        <v>110</v>
      </c>
      <c r="T904" s="8" t="s">
        <v>108</v>
      </c>
      <c r="U904" s="7" t="s">
        <v>87</v>
      </c>
      <c r="V904" s="7" t="s">
        <v>92</v>
      </c>
      <c r="W904" s="7"/>
      <c r="X904" s="7"/>
      <c r="Y904" s="7" t="s">
        <v>112</v>
      </c>
      <c r="Z904" s="7" t="n">
        <v>8</v>
      </c>
      <c r="AA904" s="7"/>
      <c r="AB904" s="7"/>
      <c r="AC904" s="7"/>
      <c r="AD904" s="7"/>
      <c r="AE904" s="8"/>
      <c r="AF904" s="9" t="s">
        <v>834</v>
      </c>
      <c r="AG904" s="9" t="s">
        <v>827</v>
      </c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 t="s">
        <v>97</v>
      </c>
      <c r="BN904" s="7" t="s">
        <v>97</v>
      </c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 t="s">
        <v>98</v>
      </c>
      <c r="BZ904" s="7"/>
      <c r="CA904" s="7"/>
      <c r="CB904" s="7"/>
      <c r="CC904" s="7"/>
      <c r="CD904" s="7"/>
      <c r="CE904" s="7"/>
      <c r="CF904" s="7"/>
      <c r="CG904" s="7"/>
      <c r="CH904" s="7"/>
      <c r="CI904" s="6" t="n">
        <f aca="false">SUMIF($AH904:$CH904,35,Base!$B$5:$BB$5)*7*$Z904</f>
        <v>0</v>
      </c>
      <c r="CJ904" s="6" t="n">
        <f aca="false">SUMIF($AH904:$CH904,"PR",Base!$B$5:$BB$5)*7*$Z904</f>
        <v>224</v>
      </c>
      <c r="CK904" s="6"/>
      <c r="CL904" s="6"/>
    </row>
    <row r="905" customFormat="false" ht="13.8" hidden="false" customHeight="false" outlineLevel="0" collapsed="false">
      <c r="A905" s="7" t="s">
        <v>1890</v>
      </c>
      <c r="B905" s="7" t="s">
        <v>1891</v>
      </c>
      <c r="C905" s="7" t="s">
        <v>1383</v>
      </c>
      <c r="D905" s="7" t="s">
        <v>2562</v>
      </c>
      <c r="E905" s="7" t="s">
        <v>2563</v>
      </c>
      <c r="F905" s="7" t="s">
        <v>17</v>
      </c>
      <c r="G905" s="7" t="s">
        <v>2559</v>
      </c>
      <c r="H905" s="7" t="s">
        <v>2560</v>
      </c>
      <c r="I905" s="7" t="s">
        <v>84</v>
      </c>
      <c r="J905" s="7" t="s">
        <v>85</v>
      </c>
      <c r="K905" s="8" t="n">
        <v>0</v>
      </c>
      <c r="L905" s="7"/>
      <c r="M905" s="8" t="n">
        <v>0</v>
      </c>
      <c r="N905" s="7"/>
      <c r="O905" s="7" t="s">
        <v>2561</v>
      </c>
      <c r="P905" s="7" t="s">
        <v>87</v>
      </c>
      <c r="Q905" s="8" t="s">
        <v>91</v>
      </c>
      <c r="R905" s="8" t="s">
        <v>91</v>
      </c>
      <c r="S905" s="8" t="s">
        <v>110</v>
      </c>
      <c r="T905" s="8" t="s">
        <v>108</v>
      </c>
      <c r="U905" s="7" t="s">
        <v>87</v>
      </c>
      <c r="V905" s="7" t="s">
        <v>92</v>
      </c>
      <c r="W905" s="7"/>
      <c r="X905" s="7"/>
      <c r="Y905" s="7" t="s">
        <v>112</v>
      </c>
      <c r="Z905" s="7" t="n">
        <v>8</v>
      </c>
      <c r="AA905" s="7"/>
      <c r="AB905" s="7"/>
      <c r="AC905" s="7"/>
      <c r="AD905" s="7"/>
      <c r="AE905" s="8"/>
      <c r="AF905" s="9" t="s">
        <v>270</v>
      </c>
      <c r="AG905" s="9" t="s">
        <v>260</v>
      </c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 t="s">
        <v>97</v>
      </c>
      <c r="BN905" s="7" t="s">
        <v>97</v>
      </c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 t="s">
        <v>98</v>
      </c>
      <c r="CF905" s="7"/>
      <c r="CG905" s="7"/>
      <c r="CH905" s="7"/>
      <c r="CI905" s="6" t="n">
        <f aca="false">SUMIF($AH905:$CH905,35,Base!$B$5:$BB$5)*7*$Z905</f>
        <v>0</v>
      </c>
      <c r="CJ905" s="6" t="n">
        <f aca="false">SUMIF($AH905:$CH905,"PR",Base!$B$5:$BB$5)*7*$Z905</f>
        <v>280</v>
      </c>
      <c r="CK905" s="6"/>
      <c r="CL905" s="6"/>
    </row>
    <row r="906" customFormat="false" ht="13.8" hidden="false" customHeight="false" outlineLevel="0" collapsed="false">
      <c r="A906" s="7" t="s">
        <v>1890</v>
      </c>
      <c r="B906" s="7" t="s">
        <v>1891</v>
      </c>
      <c r="C906" s="7" t="s">
        <v>1383</v>
      </c>
      <c r="D906" s="7" t="s">
        <v>2564</v>
      </c>
      <c r="E906" s="7" t="s">
        <v>2565</v>
      </c>
      <c r="F906" s="7" t="s">
        <v>17</v>
      </c>
      <c r="G906" s="7" t="s">
        <v>2566</v>
      </c>
      <c r="H906" s="7" t="s">
        <v>2567</v>
      </c>
      <c r="I906" s="7" t="s">
        <v>84</v>
      </c>
      <c r="J906" s="7" t="s">
        <v>85</v>
      </c>
      <c r="K906" s="8" t="n">
        <v>0</v>
      </c>
      <c r="L906" s="7"/>
      <c r="M906" s="8" t="n">
        <v>0</v>
      </c>
      <c r="N906" s="7"/>
      <c r="O906" s="7" t="s">
        <v>2568</v>
      </c>
      <c r="P906" s="7" t="s">
        <v>87</v>
      </c>
      <c r="Q906" s="8" t="s">
        <v>91</v>
      </c>
      <c r="R906" s="8" t="s">
        <v>91</v>
      </c>
      <c r="S906" s="8" t="s">
        <v>110</v>
      </c>
      <c r="T906" s="8" t="s">
        <v>108</v>
      </c>
      <c r="U906" s="7" t="s">
        <v>87</v>
      </c>
      <c r="V906" s="7" t="s">
        <v>92</v>
      </c>
      <c r="W906" s="7"/>
      <c r="X906" s="7"/>
      <c r="Y906" s="7" t="s">
        <v>112</v>
      </c>
      <c r="Z906" s="7" t="n">
        <v>8</v>
      </c>
      <c r="AA906" s="7"/>
      <c r="AB906" s="7"/>
      <c r="AC906" s="7"/>
      <c r="AD906" s="7"/>
      <c r="AE906" s="8"/>
      <c r="AF906" s="9" t="s">
        <v>2532</v>
      </c>
      <c r="AG906" s="9" t="s">
        <v>2533</v>
      </c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 t="s">
        <v>97</v>
      </c>
      <c r="BN906" s="7" t="s">
        <v>97</v>
      </c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 t="s">
        <v>98</v>
      </c>
      <c r="CA906" s="7"/>
      <c r="CB906" s="7"/>
      <c r="CC906" s="7"/>
      <c r="CD906" s="7"/>
      <c r="CE906" s="7"/>
      <c r="CF906" s="7"/>
      <c r="CG906" s="7"/>
      <c r="CH906" s="7"/>
      <c r="CI906" s="6" t="n">
        <f aca="false">SUMIF($AH906:$CH906,35,Base!$B$5:$BB$5)*7*$Z906</f>
        <v>0</v>
      </c>
      <c r="CJ906" s="6" t="n">
        <f aca="false">SUMIF($AH906:$CH906,"PR",Base!$B$5:$BB$5)*7*$Z906</f>
        <v>280</v>
      </c>
      <c r="CK906" s="6"/>
      <c r="CL906" s="6"/>
    </row>
    <row r="907" customFormat="false" ht="13.8" hidden="false" customHeight="false" outlineLevel="0" collapsed="false">
      <c r="A907" s="7" t="s">
        <v>1890</v>
      </c>
      <c r="B907" s="7" t="s">
        <v>1891</v>
      </c>
      <c r="C907" s="7" t="s">
        <v>1383</v>
      </c>
      <c r="D907" s="7" t="s">
        <v>2569</v>
      </c>
      <c r="E907" s="7" t="s">
        <v>2570</v>
      </c>
      <c r="F907" s="7" t="s">
        <v>17</v>
      </c>
      <c r="G907" s="7" t="s">
        <v>2566</v>
      </c>
      <c r="H907" s="7" t="s">
        <v>2567</v>
      </c>
      <c r="I907" s="7" t="s">
        <v>84</v>
      </c>
      <c r="J907" s="7" t="s">
        <v>85</v>
      </c>
      <c r="K907" s="8" t="n">
        <v>0</v>
      </c>
      <c r="L907" s="7"/>
      <c r="M907" s="8" t="n">
        <v>0</v>
      </c>
      <c r="N907" s="7"/>
      <c r="O907" s="7" t="s">
        <v>2568</v>
      </c>
      <c r="P907" s="7" t="s">
        <v>87</v>
      </c>
      <c r="Q907" s="8" t="s">
        <v>91</v>
      </c>
      <c r="R907" s="8" t="s">
        <v>91</v>
      </c>
      <c r="S907" s="8" t="s">
        <v>110</v>
      </c>
      <c r="T907" s="8" t="s">
        <v>108</v>
      </c>
      <c r="U907" s="7" t="s">
        <v>87</v>
      </c>
      <c r="V907" s="7" t="s">
        <v>92</v>
      </c>
      <c r="W907" s="7"/>
      <c r="X907" s="7"/>
      <c r="Y907" s="7" t="s">
        <v>112</v>
      </c>
      <c r="Z907" s="7" t="n">
        <v>8</v>
      </c>
      <c r="AA907" s="7"/>
      <c r="AB907" s="7"/>
      <c r="AC907" s="7"/>
      <c r="AD907" s="7"/>
      <c r="AE907" s="8"/>
      <c r="AF907" s="9" t="s">
        <v>2536</v>
      </c>
      <c r="AG907" s="9" t="s">
        <v>2537</v>
      </c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 t="s">
        <v>97</v>
      </c>
      <c r="BN907" s="7" t="s">
        <v>97</v>
      </c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 t="s">
        <v>98</v>
      </c>
      <c r="CG907" s="7"/>
      <c r="CH907" s="7"/>
      <c r="CI907" s="6" t="n">
        <f aca="false">SUMIF($AH907:$CH907,35,Base!$B$5:$BB$5)*7*$Z907</f>
        <v>0</v>
      </c>
      <c r="CJ907" s="6" t="n">
        <f aca="false">SUMIF($AH907:$CH907,"PR",Base!$B$5:$BB$5)*7*$Z907</f>
        <v>280</v>
      </c>
      <c r="CK907" s="6"/>
      <c r="CL907" s="6"/>
    </row>
    <row r="908" customFormat="false" ht="13.8" hidden="false" customHeight="false" outlineLevel="0" collapsed="false">
      <c r="A908" s="7" t="s">
        <v>1890</v>
      </c>
      <c r="B908" s="7" t="s">
        <v>1891</v>
      </c>
      <c r="C908" s="7" t="s">
        <v>1383</v>
      </c>
      <c r="D908" s="7" t="s">
        <v>2571</v>
      </c>
      <c r="E908" s="7" t="s">
        <v>2572</v>
      </c>
      <c r="F908" s="7" t="s">
        <v>17</v>
      </c>
      <c r="G908" s="7" t="s">
        <v>2573</v>
      </c>
      <c r="H908" s="7" t="s">
        <v>2574</v>
      </c>
      <c r="I908" s="7" t="s">
        <v>84</v>
      </c>
      <c r="J908" s="7" t="s">
        <v>85</v>
      </c>
      <c r="K908" s="8" t="n">
        <v>0</v>
      </c>
      <c r="L908" s="7"/>
      <c r="M908" s="8" t="n">
        <v>0</v>
      </c>
      <c r="N908" s="7"/>
      <c r="O908" s="7" t="s">
        <v>2575</v>
      </c>
      <c r="P908" s="7" t="s">
        <v>87</v>
      </c>
      <c r="Q908" s="8" t="s">
        <v>91</v>
      </c>
      <c r="R908" s="8" t="s">
        <v>91</v>
      </c>
      <c r="S908" s="8" t="s">
        <v>110</v>
      </c>
      <c r="T908" s="8" t="s">
        <v>108</v>
      </c>
      <c r="U908" s="7" t="s">
        <v>87</v>
      </c>
      <c r="V908" s="7" t="s">
        <v>92</v>
      </c>
      <c r="W908" s="7"/>
      <c r="X908" s="7"/>
      <c r="Y908" s="7" t="s">
        <v>112</v>
      </c>
      <c r="Z908" s="7" t="n">
        <v>8</v>
      </c>
      <c r="AA908" s="7"/>
      <c r="AB908" s="7"/>
      <c r="AC908" s="7"/>
      <c r="AD908" s="7"/>
      <c r="AE908" s="8"/>
      <c r="AF908" s="9" t="s">
        <v>834</v>
      </c>
      <c r="AG908" s="9" t="s">
        <v>827</v>
      </c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 t="s">
        <v>97</v>
      </c>
      <c r="BN908" s="7" t="s">
        <v>97</v>
      </c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 t="s">
        <v>98</v>
      </c>
      <c r="BZ908" s="7"/>
      <c r="CA908" s="7"/>
      <c r="CB908" s="7"/>
      <c r="CC908" s="7"/>
      <c r="CD908" s="7"/>
      <c r="CE908" s="7"/>
      <c r="CF908" s="7"/>
      <c r="CG908" s="7"/>
      <c r="CH908" s="7"/>
      <c r="CI908" s="6" t="n">
        <f aca="false">SUMIF($AH908:$CH908,35,Base!$B$5:$BB$5)*7*$Z908</f>
        <v>0</v>
      </c>
      <c r="CJ908" s="6" t="n">
        <f aca="false">SUMIF($AH908:$CH908,"PR",Base!$B$5:$BB$5)*7*$Z908</f>
        <v>224</v>
      </c>
      <c r="CK908" s="6"/>
      <c r="CL908" s="6"/>
    </row>
    <row r="909" customFormat="false" ht="13.8" hidden="false" customHeight="false" outlineLevel="0" collapsed="false">
      <c r="A909" s="7" t="s">
        <v>1890</v>
      </c>
      <c r="B909" s="7" t="s">
        <v>1891</v>
      </c>
      <c r="C909" s="7" t="s">
        <v>1383</v>
      </c>
      <c r="D909" s="7" t="s">
        <v>2576</v>
      </c>
      <c r="E909" s="7" t="s">
        <v>432</v>
      </c>
      <c r="F909" s="7" t="s">
        <v>17</v>
      </c>
      <c r="G909" s="7" t="s">
        <v>2573</v>
      </c>
      <c r="H909" s="7" t="s">
        <v>2574</v>
      </c>
      <c r="I909" s="7" t="s">
        <v>84</v>
      </c>
      <c r="J909" s="7" t="s">
        <v>85</v>
      </c>
      <c r="K909" s="8" t="n">
        <v>0</v>
      </c>
      <c r="L909" s="7"/>
      <c r="M909" s="8" t="n">
        <v>0</v>
      </c>
      <c r="N909" s="7"/>
      <c r="O909" s="7" t="s">
        <v>2575</v>
      </c>
      <c r="P909" s="7" t="s">
        <v>87</v>
      </c>
      <c r="Q909" s="8" t="s">
        <v>91</v>
      </c>
      <c r="R909" s="8" t="s">
        <v>91</v>
      </c>
      <c r="S909" s="8" t="s">
        <v>110</v>
      </c>
      <c r="T909" s="8" t="s">
        <v>108</v>
      </c>
      <c r="U909" s="7" t="s">
        <v>87</v>
      </c>
      <c r="V909" s="7" t="s">
        <v>92</v>
      </c>
      <c r="W909" s="7"/>
      <c r="X909" s="7"/>
      <c r="Y909" s="7" t="s">
        <v>112</v>
      </c>
      <c r="Z909" s="7" t="n">
        <v>8</v>
      </c>
      <c r="AA909" s="7"/>
      <c r="AB909" s="7"/>
      <c r="AC909" s="7"/>
      <c r="AD909" s="7"/>
      <c r="AE909" s="8"/>
      <c r="AF909" s="9" t="s">
        <v>270</v>
      </c>
      <c r="AG909" s="9" t="s">
        <v>260</v>
      </c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 t="s">
        <v>97</v>
      </c>
      <c r="BN909" s="7" t="s">
        <v>97</v>
      </c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 t="s">
        <v>98</v>
      </c>
      <c r="CF909" s="7"/>
      <c r="CG909" s="7"/>
      <c r="CH909" s="7"/>
      <c r="CI909" s="6" t="n">
        <f aca="false">SUMIF($AH909:$CH909,35,Base!$B$5:$BB$5)*7*$Z909</f>
        <v>0</v>
      </c>
      <c r="CJ909" s="6" t="n">
        <f aca="false">SUMIF($AH909:$CH909,"PR",Base!$B$5:$BB$5)*7*$Z909</f>
        <v>280</v>
      </c>
      <c r="CK909" s="6"/>
      <c r="CL909" s="6"/>
    </row>
    <row r="910" customFormat="false" ht="13.8" hidden="false" customHeight="false" outlineLevel="0" collapsed="false">
      <c r="A910" s="7" t="s">
        <v>1890</v>
      </c>
      <c r="B910" s="7" t="s">
        <v>1891</v>
      </c>
      <c r="C910" s="7" t="s">
        <v>319</v>
      </c>
      <c r="D910" s="7" t="s">
        <v>2577</v>
      </c>
      <c r="E910" s="7" t="s">
        <v>2578</v>
      </c>
      <c r="F910" s="7" t="s">
        <v>17</v>
      </c>
      <c r="G910" s="7" t="s">
        <v>2134</v>
      </c>
      <c r="H910" s="7" t="s">
        <v>2135</v>
      </c>
      <c r="I910" s="7" t="s">
        <v>84</v>
      </c>
      <c r="J910" s="7" t="s">
        <v>85</v>
      </c>
      <c r="K910" s="8" t="n">
        <v>0</v>
      </c>
      <c r="L910" s="7"/>
      <c r="M910" s="8" t="n">
        <v>0</v>
      </c>
      <c r="N910" s="7" t="s">
        <v>2579</v>
      </c>
      <c r="O910" s="7" t="s">
        <v>1761</v>
      </c>
      <c r="P910" s="7" t="s">
        <v>124</v>
      </c>
      <c r="Q910" s="8" t="s">
        <v>1276</v>
      </c>
      <c r="R910" s="8" t="s">
        <v>2459</v>
      </c>
      <c r="S910" s="8" t="s">
        <v>2420</v>
      </c>
      <c r="T910" s="8" t="s">
        <v>87</v>
      </c>
      <c r="U910" s="7" t="s">
        <v>87</v>
      </c>
      <c r="V910" s="7" t="s">
        <v>159</v>
      </c>
      <c r="W910" s="7"/>
      <c r="X910" s="7"/>
      <c r="Y910" s="7" t="s">
        <v>116</v>
      </c>
      <c r="Z910" s="7" t="n">
        <v>1</v>
      </c>
      <c r="AA910" s="7"/>
      <c r="AB910" s="7"/>
      <c r="AC910" s="7"/>
      <c r="AD910" s="7"/>
      <c r="AE910" s="8"/>
      <c r="AF910" s="9" t="s">
        <v>161</v>
      </c>
      <c r="AG910" s="9" t="s">
        <v>2198</v>
      </c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 t="s">
        <v>98</v>
      </c>
      <c r="AY910" s="7" t="s">
        <v>98</v>
      </c>
      <c r="AZ910" s="7" t="s">
        <v>98</v>
      </c>
      <c r="BA910" s="7" t="s">
        <v>98</v>
      </c>
      <c r="BB910" s="7" t="s">
        <v>98</v>
      </c>
      <c r="BC910" s="7" t="n">
        <v>35</v>
      </c>
      <c r="BD910" s="7" t="n">
        <v>35</v>
      </c>
      <c r="BE910" s="7" t="n">
        <v>35</v>
      </c>
      <c r="BF910" s="7" t="n">
        <v>35</v>
      </c>
      <c r="BG910" s="7" t="s">
        <v>98</v>
      </c>
      <c r="BH910" s="7" t="n">
        <v>35</v>
      </c>
      <c r="BI910" s="7" t="n">
        <v>35</v>
      </c>
      <c r="BJ910" s="7" t="n">
        <v>35</v>
      </c>
      <c r="BK910" s="7" t="s">
        <v>98</v>
      </c>
      <c r="BL910" s="7" t="s">
        <v>98</v>
      </c>
      <c r="BM910" s="7" t="s">
        <v>97</v>
      </c>
      <c r="BN910" s="7" t="s">
        <v>97</v>
      </c>
      <c r="BO910" s="7" t="s">
        <v>98</v>
      </c>
      <c r="BP910" s="7" t="s">
        <v>98</v>
      </c>
      <c r="BQ910" s="7" t="s">
        <v>98</v>
      </c>
      <c r="BR910" s="7" t="s">
        <v>98</v>
      </c>
      <c r="BS910" s="7" t="s">
        <v>98</v>
      </c>
      <c r="BT910" s="7" t="s">
        <v>98</v>
      </c>
      <c r="BU910" s="7" t="s">
        <v>98</v>
      </c>
      <c r="BV910" s="7" t="s">
        <v>98</v>
      </c>
      <c r="BW910" s="7" t="s">
        <v>98</v>
      </c>
      <c r="BX910" s="7" t="s">
        <v>98</v>
      </c>
      <c r="BY910" s="7" t="s">
        <v>98</v>
      </c>
      <c r="BZ910" s="7" t="s">
        <v>98</v>
      </c>
      <c r="CA910" s="7" t="s">
        <v>98</v>
      </c>
      <c r="CB910" s="7" t="s">
        <v>98</v>
      </c>
      <c r="CC910" s="7" t="s">
        <v>98</v>
      </c>
      <c r="CD910" s="7"/>
      <c r="CE910" s="7"/>
      <c r="CF910" s="7"/>
      <c r="CG910" s="7"/>
      <c r="CH910" s="7"/>
      <c r="CI910" s="6" t="n">
        <f aca="false">SUMIF($AH910:$CH910,35,Base!$B$5:$BB$5)*7*$Z910</f>
        <v>231</v>
      </c>
      <c r="CJ910" s="6" t="n">
        <f aca="false">SUMIF($AH910:$CH910,"PR",Base!$B$5:$BB$5)*7*$Z910</f>
        <v>770</v>
      </c>
      <c r="CK910" s="6"/>
      <c r="CL910" s="6"/>
    </row>
    <row r="911" customFormat="false" ht="13.8" hidden="false" customHeight="false" outlineLevel="0" collapsed="false">
      <c r="A911" s="7" t="s">
        <v>1890</v>
      </c>
      <c r="B911" s="7" t="s">
        <v>1891</v>
      </c>
      <c r="C911" s="7" t="s">
        <v>319</v>
      </c>
      <c r="D911" s="7" t="s">
        <v>2580</v>
      </c>
      <c r="E911" s="7" t="s">
        <v>2581</v>
      </c>
      <c r="F911" s="7" t="s">
        <v>17</v>
      </c>
      <c r="G911" s="7" t="s">
        <v>2403</v>
      </c>
      <c r="H911" s="7" t="s">
        <v>2404</v>
      </c>
      <c r="I911" s="7" t="s">
        <v>84</v>
      </c>
      <c r="J911" s="7" t="s">
        <v>85</v>
      </c>
      <c r="K911" s="8" t="n">
        <v>0</v>
      </c>
      <c r="L911" s="7"/>
      <c r="M911" s="8" t="n">
        <v>0</v>
      </c>
      <c r="N911" s="7" t="s">
        <v>2582</v>
      </c>
      <c r="O911" s="7" t="s">
        <v>2162</v>
      </c>
      <c r="P911" s="7" t="s">
        <v>100</v>
      </c>
      <c r="Q911" s="8" t="s">
        <v>2583</v>
      </c>
      <c r="R911" s="8" t="s">
        <v>1354</v>
      </c>
      <c r="S911" s="8" t="s">
        <v>1085</v>
      </c>
      <c r="T911" s="8" t="s">
        <v>94</v>
      </c>
      <c r="U911" s="7" t="s">
        <v>87</v>
      </c>
      <c r="V911" s="7" t="s">
        <v>92</v>
      </c>
      <c r="W911" s="7"/>
      <c r="X911" s="7"/>
      <c r="Y911" s="7" t="s">
        <v>116</v>
      </c>
      <c r="Z911" s="7" t="n">
        <v>1</v>
      </c>
      <c r="AA911" s="7"/>
      <c r="AB911" s="7"/>
      <c r="AC911" s="7"/>
      <c r="AD911" s="7"/>
      <c r="AE911" s="8"/>
      <c r="AF911" s="9" t="s">
        <v>161</v>
      </c>
      <c r="AG911" s="9" t="s">
        <v>2584</v>
      </c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 t="s">
        <v>98</v>
      </c>
      <c r="AY911" s="7" t="s">
        <v>98</v>
      </c>
      <c r="AZ911" s="7" t="s">
        <v>98</v>
      </c>
      <c r="BA911" s="7" t="s">
        <v>98</v>
      </c>
      <c r="BB911" s="7" t="s">
        <v>98</v>
      </c>
      <c r="BC911" s="7" t="s">
        <v>98</v>
      </c>
      <c r="BD911" s="7" t="s">
        <v>98</v>
      </c>
      <c r="BE911" s="7" t="s">
        <v>98</v>
      </c>
      <c r="BF911" s="7" t="s">
        <v>98</v>
      </c>
      <c r="BG911" s="7" t="s">
        <v>98</v>
      </c>
      <c r="BH911" s="7" t="s">
        <v>98</v>
      </c>
      <c r="BI911" s="7" t="s">
        <v>98</v>
      </c>
      <c r="BJ911" s="7" t="s">
        <v>98</v>
      </c>
      <c r="BK911" s="7" t="s">
        <v>98</v>
      </c>
      <c r="BL911" s="7" t="s">
        <v>98</v>
      </c>
      <c r="BM911" s="7" t="s">
        <v>97</v>
      </c>
      <c r="BN911" s="7" t="s">
        <v>97</v>
      </c>
      <c r="BO911" s="7" t="s">
        <v>98</v>
      </c>
      <c r="BP911" s="7" t="s">
        <v>98</v>
      </c>
      <c r="BQ911" s="7" t="s">
        <v>98</v>
      </c>
      <c r="BR911" s="7" t="s">
        <v>98</v>
      </c>
      <c r="BS911" s="7" t="s">
        <v>98</v>
      </c>
      <c r="BT911" s="7" t="s">
        <v>98</v>
      </c>
      <c r="BU911" s="7" t="s">
        <v>98</v>
      </c>
      <c r="BV911" s="7" t="s">
        <v>98</v>
      </c>
      <c r="BW911" s="7" t="s">
        <v>98</v>
      </c>
      <c r="BX911" s="7" t="s">
        <v>98</v>
      </c>
      <c r="BY911" s="7" t="s">
        <v>98</v>
      </c>
      <c r="BZ911" s="7" t="n">
        <v>35</v>
      </c>
      <c r="CA911" s="7" t="n">
        <v>35</v>
      </c>
      <c r="CB911" s="7" t="n">
        <v>35</v>
      </c>
      <c r="CC911" s="7" t="n">
        <v>35</v>
      </c>
      <c r="CD911" s="7" t="s">
        <v>98</v>
      </c>
      <c r="CE911" s="7" t="s">
        <v>98</v>
      </c>
      <c r="CF911" s="7" t="s">
        <v>98</v>
      </c>
      <c r="CG911" s="7" t="s">
        <v>98</v>
      </c>
      <c r="CH911" s="7" t="s">
        <v>98</v>
      </c>
      <c r="CI911" s="6" t="n">
        <f aca="false">SUMIF($AH911:$CH911,35,Base!$B$5:$BB$5)*7*$Z911</f>
        <v>133</v>
      </c>
      <c r="CJ911" s="6" t="n">
        <f aca="false">SUMIF($AH911:$CH911,"PR",Base!$B$5:$BB$5)*7*$Z911</f>
        <v>1029</v>
      </c>
      <c r="CK911" s="6"/>
      <c r="CL911" s="6"/>
    </row>
    <row r="912" customFormat="false" ht="13.8" hidden="false" customHeight="false" outlineLevel="0" collapsed="false">
      <c r="A912" s="7" t="s">
        <v>1890</v>
      </c>
      <c r="B912" s="7" t="s">
        <v>1891</v>
      </c>
      <c r="C912" s="7" t="s">
        <v>319</v>
      </c>
      <c r="D912" s="7" t="s">
        <v>2580</v>
      </c>
      <c r="E912" s="7" t="s">
        <v>2581</v>
      </c>
      <c r="F912" s="7" t="s">
        <v>17</v>
      </c>
      <c r="G912" s="7" t="s">
        <v>2403</v>
      </c>
      <c r="H912" s="7" t="s">
        <v>2404</v>
      </c>
      <c r="I912" s="7" t="s">
        <v>84</v>
      </c>
      <c r="J912" s="7" t="s">
        <v>85</v>
      </c>
      <c r="K912" s="8" t="n">
        <v>0</v>
      </c>
      <c r="L912" s="7"/>
      <c r="M912" s="8" t="n">
        <v>0</v>
      </c>
      <c r="N912" s="7" t="s">
        <v>2582</v>
      </c>
      <c r="O912" s="7" t="s">
        <v>2162</v>
      </c>
      <c r="P912" s="7" t="s">
        <v>100</v>
      </c>
      <c r="Q912" s="8" t="s">
        <v>2583</v>
      </c>
      <c r="R912" s="8" t="s">
        <v>1354</v>
      </c>
      <c r="S912" s="8" t="s">
        <v>1085</v>
      </c>
      <c r="T912" s="8" t="s">
        <v>94</v>
      </c>
      <c r="U912" s="7" t="s">
        <v>87</v>
      </c>
      <c r="V912" s="7" t="s">
        <v>92</v>
      </c>
      <c r="W912" s="7"/>
      <c r="X912" s="7"/>
      <c r="Y912" s="7" t="s">
        <v>125</v>
      </c>
      <c r="Z912" s="7" t="n">
        <v>1</v>
      </c>
      <c r="AA912" s="7"/>
      <c r="AB912" s="7"/>
      <c r="AC912" s="7"/>
      <c r="AD912" s="7"/>
      <c r="AE912" s="8"/>
      <c r="AF912" s="9" t="s">
        <v>161</v>
      </c>
      <c r="AG912" s="9" t="s">
        <v>2584</v>
      </c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 t="s">
        <v>98</v>
      </c>
      <c r="AY912" s="7" t="s">
        <v>98</v>
      </c>
      <c r="AZ912" s="7" t="s">
        <v>98</v>
      </c>
      <c r="BA912" s="7" t="s">
        <v>98</v>
      </c>
      <c r="BB912" s="7" t="s">
        <v>98</v>
      </c>
      <c r="BC912" s="7" t="s">
        <v>98</v>
      </c>
      <c r="BD912" s="7" t="s">
        <v>98</v>
      </c>
      <c r="BE912" s="7" t="s">
        <v>98</v>
      </c>
      <c r="BF912" s="7" t="s">
        <v>98</v>
      </c>
      <c r="BG912" s="7" t="s">
        <v>98</v>
      </c>
      <c r="BH912" s="7" t="s">
        <v>98</v>
      </c>
      <c r="BI912" s="7" t="s">
        <v>98</v>
      </c>
      <c r="BJ912" s="7" t="s">
        <v>98</v>
      </c>
      <c r="BK912" s="7" t="s">
        <v>98</v>
      </c>
      <c r="BL912" s="7" t="s">
        <v>98</v>
      </c>
      <c r="BM912" s="7" t="s">
        <v>97</v>
      </c>
      <c r="BN912" s="7" t="s">
        <v>97</v>
      </c>
      <c r="BO912" s="7" t="s">
        <v>98</v>
      </c>
      <c r="BP912" s="7" t="s">
        <v>98</v>
      </c>
      <c r="BQ912" s="7" t="s">
        <v>98</v>
      </c>
      <c r="BR912" s="7" t="s">
        <v>98</v>
      </c>
      <c r="BS912" s="7" t="s">
        <v>98</v>
      </c>
      <c r="BT912" s="7" t="s">
        <v>98</v>
      </c>
      <c r="BU912" s="7" t="s">
        <v>98</v>
      </c>
      <c r="BV912" s="7" t="s">
        <v>98</v>
      </c>
      <c r="BW912" s="7" t="s">
        <v>98</v>
      </c>
      <c r="BX912" s="7" t="s">
        <v>98</v>
      </c>
      <c r="BY912" s="7" t="s">
        <v>98</v>
      </c>
      <c r="BZ912" s="7" t="n">
        <v>35</v>
      </c>
      <c r="CA912" s="7" t="n">
        <v>35</v>
      </c>
      <c r="CB912" s="7" t="n">
        <v>35</v>
      </c>
      <c r="CC912" s="7" t="n">
        <v>35</v>
      </c>
      <c r="CD912" s="7" t="s">
        <v>98</v>
      </c>
      <c r="CE912" s="7" t="s">
        <v>98</v>
      </c>
      <c r="CF912" s="7" t="s">
        <v>98</v>
      </c>
      <c r="CG912" s="7" t="s">
        <v>98</v>
      </c>
      <c r="CH912" s="7" t="s">
        <v>98</v>
      </c>
      <c r="CI912" s="6" t="n">
        <f aca="false">SUMIF($AH912:$CH912,35,Base!$B$5:$BB$5)*7*$Z912</f>
        <v>133</v>
      </c>
      <c r="CJ912" s="6" t="n">
        <f aca="false">SUMIF($AH912:$CH912,"PR",Base!$B$5:$BB$5)*7*$Z912</f>
        <v>1029</v>
      </c>
      <c r="CK912" s="6"/>
      <c r="CL912" s="6"/>
    </row>
    <row r="913" customFormat="false" ht="13.8" hidden="false" customHeight="false" outlineLevel="0" collapsed="false">
      <c r="A913" s="7" t="s">
        <v>1890</v>
      </c>
      <c r="B913" s="7" t="s">
        <v>1891</v>
      </c>
      <c r="C913" s="7" t="s">
        <v>376</v>
      </c>
      <c r="D913" s="7" t="s">
        <v>2585</v>
      </c>
      <c r="E913" s="7" t="s">
        <v>2586</v>
      </c>
      <c r="F913" s="7" t="s">
        <v>17</v>
      </c>
      <c r="G913" s="7" t="s">
        <v>711</v>
      </c>
      <c r="H913" s="7" t="s">
        <v>2587</v>
      </c>
      <c r="I913" s="7" t="s">
        <v>84</v>
      </c>
      <c r="J913" s="7" t="s">
        <v>85</v>
      </c>
      <c r="K913" s="8" t="n">
        <v>0</v>
      </c>
      <c r="L913" s="7"/>
      <c r="M913" s="8" t="n">
        <v>0</v>
      </c>
      <c r="N913" s="7"/>
      <c r="O913" s="7" t="s">
        <v>2588</v>
      </c>
      <c r="P913" s="7" t="s">
        <v>87</v>
      </c>
      <c r="Q913" s="8" t="s">
        <v>77</v>
      </c>
      <c r="R913" s="8" t="s">
        <v>77</v>
      </c>
      <c r="S913" s="8" t="s">
        <v>110</v>
      </c>
      <c r="T913" s="8" t="s">
        <v>178</v>
      </c>
      <c r="U913" s="7" t="s">
        <v>87</v>
      </c>
      <c r="V913" s="7" t="s">
        <v>92</v>
      </c>
      <c r="W913" s="7"/>
      <c r="X913" s="7"/>
      <c r="Y913" s="7" t="s">
        <v>116</v>
      </c>
      <c r="Z913" s="7" t="n">
        <v>5</v>
      </c>
      <c r="AA913" s="7"/>
      <c r="AB913" s="7"/>
      <c r="AC913" s="7"/>
      <c r="AD913" s="7"/>
      <c r="AE913" s="8"/>
      <c r="AF913" s="9" t="s">
        <v>2217</v>
      </c>
      <c r="AG913" s="9" t="s">
        <v>2180</v>
      </c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 t="s">
        <v>98</v>
      </c>
      <c r="BC913" s="7"/>
      <c r="BD913" s="7"/>
      <c r="BE913" s="7"/>
      <c r="BF913" s="7"/>
      <c r="BG913" s="7"/>
      <c r="BH913" s="7"/>
      <c r="BI913" s="7"/>
      <c r="BJ913" s="7" t="s">
        <v>98</v>
      </c>
      <c r="BK913" s="7"/>
      <c r="BL913" s="7"/>
      <c r="BM913" s="7" t="s">
        <v>97</v>
      </c>
      <c r="BN913" s="7" t="s">
        <v>97</v>
      </c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6" t="n">
        <f aca="false">SUMIF($AH913:$CH913,35,Base!$B$5:$BB$5)*7*$Z913</f>
        <v>0</v>
      </c>
      <c r="CJ913" s="6" t="n">
        <f aca="false">SUMIF($AH913:$CH913,"PR",Base!$B$5:$BB$5)*7*$Z913</f>
        <v>350</v>
      </c>
      <c r="CK913" s="6"/>
      <c r="CL913" s="6"/>
    </row>
    <row r="914" customFormat="false" ht="13.8" hidden="false" customHeight="false" outlineLevel="0" collapsed="false">
      <c r="A914" s="7" t="s">
        <v>1890</v>
      </c>
      <c r="B914" s="7" t="s">
        <v>2589</v>
      </c>
      <c r="C914" s="7" t="s">
        <v>289</v>
      </c>
      <c r="D914" s="7" t="s">
        <v>2590</v>
      </c>
      <c r="E914" s="7" t="s">
        <v>2391</v>
      </c>
      <c r="F914" s="7" t="s">
        <v>17</v>
      </c>
      <c r="G914" s="7" t="s">
        <v>2591</v>
      </c>
      <c r="H914" s="7" t="s">
        <v>2592</v>
      </c>
      <c r="I914" s="7" t="s">
        <v>84</v>
      </c>
      <c r="J914" s="7" t="s">
        <v>2593</v>
      </c>
      <c r="K914" s="8" t="n">
        <v>0</v>
      </c>
      <c r="L914" s="7"/>
      <c r="M914" s="8" t="n">
        <v>0</v>
      </c>
      <c r="N914" s="7" t="s">
        <v>2594</v>
      </c>
      <c r="O914" s="7" t="s">
        <v>500</v>
      </c>
      <c r="P914" s="7" t="s">
        <v>87</v>
      </c>
      <c r="Q914" s="8" t="s">
        <v>2595</v>
      </c>
      <c r="R914" s="8" t="s">
        <v>2596</v>
      </c>
      <c r="S914" s="8" t="s">
        <v>647</v>
      </c>
      <c r="T914" s="8" t="s">
        <v>127</v>
      </c>
      <c r="U914" s="7" t="s">
        <v>87</v>
      </c>
      <c r="V914" s="7" t="s">
        <v>92</v>
      </c>
      <c r="W914" s="7"/>
      <c r="X914" s="7"/>
      <c r="Y914" s="7" t="s">
        <v>99</v>
      </c>
      <c r="Z914" s="8" t="s">
        <v>127</v>
      </c>
      <c r="AA914" s="7"/>
      <c r="AB914" s="7"/>
      <c r="AC914" s="7"/>
      <c r="AD914" s="7"/>
      <c r="AE914" s="8"/>
      <c r="AF914" s="9" t="s">
        <v>2198</v>
      </c>
      <c r="AG914" s="9" t="s">
        <v>2084</v>
      </c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 t="s">
        <v>97</v>
      </c>
      <c r="BN914" s="7" t="s">
        <v>97</v>
      </c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 t="s">
        <v>98</v>
      </c>
      <c r="CD914" s="7" t="s">
        <v>98</v>
      </c>
      <c r="CE914" s="7" t="s">
        <v>98</v>
      </c>
      <c r="CF914" s="7" t="s">
        <v>98</v>
      </c>
      <c r="CG914" s="7" t="s">
        <v>98</v>
      </c>
      <c r="CH914" s="7" t="s">
        <v>98</v>
      </c>
      <c r="CI914" s="6" t="n">
        <f aca="false">SUMIF($AH914:$CH914,35,Base!$B$5:$BB$5)*7*$Z914</f>
        <v>0</v>
      </c>
      <c r="CJ914" s="6" t="n">
        <f aca="false">SUMIF($AH914:$CH914,"PR",Base!$B$5:$BB$5)*7*$Z914</f>
        <v>784</v>
      </c>
      <c r="CK914" s="6"/>
      <c r="CL914" s="6"/>
    </row>
    <row r="915" customFormat="false" ht="13.8" hidden="false" customHeight="false" outlineLevel="0" collapsed="false">
      <c r="A915" s="7" t="s">
        <v>1890</v>
      </c>
      <c r="B915" s="7" t="s">
        <v>2589</v>
      </c>
      <c r="C915" s="7" t="s">
        <v>289</v>
      </c>
      <c r="D915" s="7" t="s">
        <v>2597</v>
      </c>
      <c r="E915" s="7" t="s">
        <v>1473</v>
      </c>
      <c r="F915" s="7" t="s">
        <v>17</v>
      </c>
      <c r="G915" s="7" t="s">
        <v>2591</v>
      </c>
      <c r="H915" s="7" t="s">
        <v>2592</v>
      </c>
      <c r="I915" s="7" t="s">
        <v>84</v>
      </c>
      <c r="J915" s="7" t="s">
        <v>2593</v>
      </c>
      <c r="K915" s="8" t="n">
        <v>0</v>
      </c>
      <c r="L915" s="7"/>
      <c r="M915" s="8" t="n">
        <v>0</v>
      </c>
      <c r="N915" s="7" t="s">
        <v>2598</v>
      </c>
      <c r="O915" s="7" t="s">
        <v>500</v>
      </c>
      <c r="P915" s="7" t="s">
        <v>87</v>
      </c>
      <c r="Q915" s="8" t="s">
        <v>2599</v>
      </c>
      <c r="R915" s="8" t="s">
        <v>2151</v>
      </c>
      <c r="S915" s="8" t="s">
        <v>2330</v>
      </c>
      <c r="T915" s="8" t="s">
        <v>127</v>
      </c>
      <c r="U915" s="7" t="s">
        <v>87</v>
      </c>
      <c r="V915" s="7" t="s">
        <v>92</v>
      </c>
      <c r="W915" s="7"/>
      <c r="X915" s="7"/>
      <c r="Y915" s="7" t="s">
        <v>99</v>
      </c>
      <c r="Z915" s="8" t="s">
        <v>127</v>
      </c>
      <c r="AA915" s="7"/>
      <c r="AB915" s="7"/>
      <c r="AC915" s="7"/>
      <c r="AD915" s="7"/>
      <c r="AE915" s="8"/>
      <c r="AF915" s="9" t="s">
        <v>275</v>
      </c>
      <c r="AG915" s="9" t="s">
        <v>503</v>
      </c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 t="s">
        <v>97</v>
      </c>
      <c r="BN915" s="7" t="s">
        <v>97</v>
      </c>
      <c r="BO915" s="7"/>
      <c r="BP915" s="7"/>
      <c r="BQ915" s="7"/>
      <c r="BR915" s="7" t="s">
        <v>98</v>
      </c>
      <c r="BS915" s="7" t="s">
        <v>98</v>
      </c>
      <c r="BT915" s="7" t="s">
        <v>98</v>
      </c>
      <c r="BU915" s="7" t="s">
        <v>98</v>
      </c>
      <c r="BV915" s="7" t="n">
        <v>35</v>
      </c>
      <c r="BW915" s="7" t="n">
        <v>35</v>
      </c>
      <c r="BX915" s="7" t="n">
        <v>35</v>
      </c>
      <c r="BY915" s="7" t="s">
        <v>98</v>
      </c>
      <c r="BZ915" s="7" t="s">
        <v>98</v>
      </c>
      <c r="CA915" s="7" t="s">
        <v>98</v>
      </c>
      <c r="CB915" s="7" t="s">
        <v>98</v>
      </c>
      <c r="CC915" s="7"/>
      <c r="CD915" s="7"/>
      <c r="CE915" s="7"/>
      <c r="CF915" s="7"/>
      <c r="CG915" s="7"/>
      <c r="CH915" s="7"/>
      <c r="CI915" s="6" t="n">
        <f aca="false">SUMIF($AH915:$CH915,35,Base!$B$5:$BB$5)*7*$Z915</f>
        <v>420</v>
      </c>
      <c r="CJ915" s="6" t="n">
        <f aca="false">SUMIF($AH915:$CH915,"PR",Base!$B$5:$BB$5)*7*$Z915</f>
        <v>1064</v>
      </c>
      <c r="CK915" s="6"/>
      <c r="CL915" s="6"/>
    </row>
    <row r="916" customFormat="false" ht="13.8" hidden="false" customHeight="false" outlineLevel="0" collapsed="false">
      <c r="A916" s="7" t="s">
        <v>1890</v>
      </c>
      <c r="B916" s="7" t="s">
        <v>2589</v>
      </c>
      <c r="C916" s="7" t="s">
        <v>289</v>
      </c>
      <c r="D916" s="7" t="s">
        <v>2600</v>
      </c>
      <c r="E916" s="7" t="s">
        <v>2601</v>
      </c>
      <c r="F916" s="7" t="s">
        <v>17</v>
      </c>
      <c r="G916" s="7" t="s">
        <v>2591</v>
      </c>
      <c r="H916" s="7" t="s">
        <v>2592</v>
      </c>
      <c r="I916" s="7" t="s">
        <v>84</v>
      </c>
      <c r="J916" s="7" t="s">
        <v>2593</v>
      </c>
      <c r="K916" s="8" t="n">
        <v>0</v>
      </c>
      <c r="L916" s="7"/>
      <c r="M916" s="8" t="n">
        <v>0</v>
      </c>
      <c r="N916" s="7" t="s">
        <v>2602</v>
      </c>
      <c r="O916" s="7" t="s">
        <v>500</v>
      </c>
      <c r="P916" s="7" t="s">
        <v>87</v>
      </c>
      <c r="Q916" s="8" t="s">
        <v>2599</v>
      </c>
      <c r="R916" s="8" t="s">
        <v>2151</v>
      </c>
      <c r="S916" s="8" t="s">
        <v>2330</v>
      </c>
      <c r="T916" s="8" t="s">
        <v>127</v>
      </c>
      <c r="U916" s="7" t="s">
        <v>87</v>
      </c>
      <c r="V916" s="7" t="s">
        <v>92</v>
      </c>
      <c r="W916" s="7"/>
      <c r="X916" s="7"/>
      <c r="Y916" s="7" t="s">
        <v>99</v>
      </c>
      <c r="Z916" s="8" t="s">
        <v>127</v>
      </c>
      <c r="AA916" s="7"/>
      <c r="AB916" s="7"/>
      <c r="AC916" s="7"/>
      <c r="AD916" s="7"/>
      <c r="AE916" s="8"/>
      <c r="AF916" s="9" t="s">
        <v>1231</v>
      </c>
      <c r="AG916" s="9" t="s">
        <v>403</v>
      </c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 t="s">
        <v>98</v>
      </c>
      <c r="AY916" s="7" t="s">
        <v>98</v>
      </c>
      <c r="AZ916" s="7" t="s">
        <v>98</v>
      </c>
      <c r="BA916" s="7" t="s">
        <v>98</v>
      </c>
      <c r="BB916" s="7" t="s">
        <v>98</v>
      </c>
      <c r="BC916" s="7" t="s">
        <v>98</v>
      </c>
      <c r="BD916" s="7" t="n">
        <v>35</v>
      </c>
      <c r="BE916" s="7" t="n">
        <v>35</v>
      </c>
      <c r="BF916" s="7" t="s">
        <v>98</v>
      </c>
      <c r="BG916" s="7" t="s">
        <v>98</v>
      </c>
      <c r="BH916" s="7" t="s">
        <v>98</v>
      </c>
      <c r="BI916" s="7" t="s">
        <v>98</v>
      </c>
      <c r="BJ916" s="7"/>
      <c r="BK916" s="7"/>
      <c r="BL916" s="7"/>
      <c r="BM916" s="7" t="s">
        <v>97</v>
      </c>
      <c r="BN916" s="7" t="s">
        <v>97</v>
      </c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6" t="n">
        <f aca="false">SUMIF($AH916:$CH916,35,Base!$B$5:$BB$5)*7*$Z916</f>
        <v>252</v>
      </c>
      <c r="CJ916" s="6" t="n">
        <f aca="false">SUMIF($AH916:$CH916,"PR",Base!$B$5:$BB$5)*7*$Z916</f>
        <v>1288</v>
      </c>
      <c r="CK916" s="6"/>
      <c r="CL916" s="6"/>
    </row>
    <row r="917" customFormat="false" ht="13.8" hidden="false" customHeight="false" outlineLevel="0" collapsed="false">
      <c r="A917" s="7" t="s">
        <v>1890</v>
      </c>
      <c r="B917" s="7" t="s">
        <v>2589</v>
      </c>
      <c r="C917" s="7" t="s">
        <v>289</v>
      </c>
      <c r="D917" s="7" t="s">
        <v>2603</v>
      </c>
      <c r="E917" s="7" t="s">
        <v>2604</v>
      </c>
      <c r="F917" s="7" t="s">
        <v>17</v>
      </c>
      <c r="G917" s="7" t="s">
        <v>2605</v>
      </c>
      <c r="H917" s="7" t="s">
        <v>2606</v>
      </c>
      <c r="I917" s="7" t="s">
        <v>84</v>
      </c>
      <c r="J917" s="7" t="s">
        <v>2593</v>
      </c>
      <c r="K917" s="8" t="n">
        <v>0</v>
      </c>
      <c r="L917" s="7"/>
      <c r="M917" s="8" t="n">
        <v>0</v>
      </c>
      <c r="N917" s="7" t="s">
        <v>2607</v>
      </c>
      <c r="O917" s="7" t="s">
        <v>500</v>
      </c>
      <c r="P917" s="7" t="s">
        <v>87</v>
      </c>
      <c r="Q917" s="8" t="s">
        <v>2608</v>
      </c>
      <c r="R917" s="8" t="s">
        <v>2609</v>
      </c>
      <c r="S917" s="8" t="s">
        <v>647</v>
      </c>
      <c r="T917" s="8" t="s">
        <v>127</v>
      </c>
      <c r="U917" s="7" t="s">
        <v>87</v>
      </c>
      <c r="V917" s="7" t="s">
        <v>92</v>
      </c>
      <c r="W917" s="7"/>
      <c r="X917" s="7"/>
      <c r="Y917" s="7" t="s">
        <v>99</v>
      </c>
      <c r="Z917" s="8" t="s">
        <v>127</v>
      </c>
      <c r="AA917" s="7"/>
      <c r="AB917" s="7"/>
      <c r="AC917" s="7"/>
      <c r="AD917" s="7"/>
      <c r="AE917" s="8"/>
      <c r="AF917" s="9" t="s">
        <v>989</v>
      </c>
      <c r="AG917" s="9" t="s">
        <v>2019</v>
      </c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 t="s">
        <v>97</v>
      </c>
      <c r="BN917" s="7" t="s">
        <v>97</v>
      </c>
      <c r="BO917" s="7"/>
      <c r="BP917" s="7"/>
      <c r="BQ917" s="7"/>
      <c r="BR917" s="7"/>
      <c r="BS917" s="7" t="s">
        <v>98</v>
      </c>
      <c r="BT917" s="7" t="s">
        <v>98</v>
      </c>
      <c r="BU917" s="7" t="s">
        <v>98</v>
      </c>
      <c r="BV917" s="7" t="s">
        <v>98</v>
      </c>
      <c r="BW917" s="7" t="s">
        <v>98</v>
      </c>
      <c r="BX917" s="7" t="s">
        <v>98</v>
      </c>
      <c r="BY917" s="7" t="n">
        <v>35</v>
      </c>
      <c r="BZ917" s="7" t="n">
        <v>35</v>
      </c>
      <c r="CA917" s="7" t="n">
        <v>35</v>
      </c>
      <c r="CB917" s="7" t="s">
        <v>98</v>
      </c>
      <c r="CC917" s="7" t="s">
        <v>98</v>
      </c>
      <c r="CD917" s="7"/>
      <c r="CE917" s="7"/>
      <c r="CF917" s="7"/>
      <c r="CG917" s="7"/>
      <c r="CH917" s="7"/>
      <c r="CI917" s="6" t="n">
        <f aca="false">SUMIF($AH917:$CH917,35,Base!$B$5:$BB$5)*7*$Z917</f>
        <v>364</v>
      </c>
      <c r="CJ917" s="6" t="n">
        <f aca="false">SUMIF($AH917:$CH917,"PR",Base!$B$5:$BB$5)*7*$Z917</f>
        <v>1120</v>
      </c>
      <c r="CK917" s="6"/>
      <c r="CL917" s="6"/>
    </row>
    <row r="918" customFormat="false" ht="13.8" hidden="false" customHeight="false" outlineLevel="0" collapsed="false">
      <c r="A918" s="7" t="s">
        <v>1890</v>
      </c>
      <c r="B918" s="7" t="s">
        <v>2589</v>
      </c>
      <c r="C918" s="7" t="s">
        <v>289</v>
      </c>
      <c r="D918" s="7" t="s">
        <v>2610</v>
      </c>
      <c r="E918" s="7" t="s">
        <v>2611</v>
      </c>
      <c r="F918" s="7" t="s">
        <v>17</v>
      </c>
      <c r="G918" s="7" t="s">
        <v>2605</v>
      </c>
      <c r="H918" s="7" t="s">
        <v>2606</v>
      </c>
      <c r="I918" s="7" t="s">
        <v>84</v>
      </c>
      <c r="J918" s="7" t="s">
        <v>2593</v>
      </c>
      <c r="K918" s="8" t="n">
        <v>0</v>
      </c>
      <c r="L918" s="7"/>
      <c r="M918" s="8" t="n">
        <v>0</v>
      </c>
      <c r="N918" s="7" t="s">
        <v>2612</v>
      </c>
      <c r="O918" s="7" t="s">
        <v>500</v>
      </c>
      <c r="P918" s="7" t="s">
        <v>87</v>
      </c>
      <c r="Q918" s="8" t="s">
        <v>2613</v>
      </c>
      <c r="R918" s="8" t="s">
        <v>2614</v>
      </c>
      <c r="S918" s="8" t="s">
        <v>647</v>
      </c>
      <c r="T918" s="8" t="s">
        <v>127</v>
      </c>
      <c r="U918" s="7" t="s">
        <v>87</v>
      </c>
      <c r="V918" s="7" t="s">
        <v>92</v>
      </c>
      <c r="W918" s="7"/>
      <c r="X918" s="7"/>
      <c r="Y918" s="7" t="s">
        <v>99</v>
      </c>
      <c r="Z918" s="8" t="s">
        <v>127</v>
      </c>
      <c r="AA918" s="7"/>
      <c r="AB918" s="7"/>
      <c r="AC918" s="7"/>
      <c r="AD918" s="7"/>
      <c r="AE918" s="8"/>
      <c r="AF918" s="9" t="s">
        <v>2615</v>
      </c>
      <c r="AG918" s="9" t="s">
        <v>221</v>
      </c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 t="s">
        <v>98</v>
      </c>
      <c r="BG918" s="7" t="s">
        <v>98</v>
      </c>
      <c r="BH918" s="7" t="s">
        <v>98</v>
      </c>
      <c r="BI918" s="7" t="s">
        <v>98</v>
      </c>
      <c r="BJ918" s="7" t="s">
        <v>98</v>
      </c>
      <c r="BK918" s="7" t="s">
        <v>98</v>
      </c>
      <c r="BL918" s="7" t="s">
        <v>98</v>
      </c>
      <c r="BM918" s="7" t="s">
        <v>97</v>
      </c>
      <c r="BN918" s="7" t="s">
        <v>97</v>
      </c>
      <c r="BO918" s="7" t="n">
        <v>35</v>
      </c>
      <c r="BP918" s="7" t="n">
        <v>35</v>
      </c>
      <c r="BQ918" s="7" t="n">
        <v>35</v>
      </c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6" t="n">
        <f aca="false">SUMIF($AH918:$CH918,35,Base!$B$5:$BB$5)*7*$Z918</f>
        <v>420</v>
      </c>
      <c r="CJ918" s="6" t="n">
        <f aca="false">SUMIF($AH918:$CH918,"PR",Base!$B$5:$BB$5)*7*$Z918</f>
        <v>980</v>
      </c>
      <c r="CK918" s="6"/>
      <c r="CL918" s="6"/>
    </row>
    <row r="919" customFormat="false" ht="13.8" hidden="false" customHeight="false" outlineLevel="0" collapsed="false">
      <c r="A919" s="7" t="s">
        <v>1890</v>
      </c>
      <c r="B919" s="7" t="s">
        <v>2589</v>
      </c>
      <c r="C919" s="7" t="s">
        <v>289</v>
      </c>
      <c r="D919" s="7" t="s">
        <v>2616</v>
      </c>
      <c r="E919" s="7" t="s">
        <v>2372</v>
      </c>
      <c r="F919" s="7" t="s">
        <v>17</v>
      </c>
      <c r="G919" s="7" t="s">
        <v>2605</v>
      </c>
      <c r="H919" s="7" t="s">
        <v>2606</v>
      </c>
      <c r="I919" s="7" t="s">
        <v>84</v>
      </c>
      <c r="J919" s="7" t="s">
        <v>2593</v>
      </c>
      <c r="K919" s="8" t="n">
        <v>0</v>
      </c>
      <c r="L919" s="7"/>
      <c r="M919" s="8" t="n">
        <v>0</v>
      </c>
      <c r="N919" s="7" t="s">
        <v>2617</v>
      </c>
      <c r="O919" s="7" t="s">
        <v>500</v>
      </c>
      <c r="P919" s="7" t="s">
        <v>87</v>
      </c>
      <c r="Q919" s="8" t="s">
        <v>2613</v>
      </c>
      <c r="R919" s="8" t="s">
        <v>2614</v>
      </c>
      <c r="S919" s="8" t="s">
        <v>647</v>
      </c>
      <c r="T919" s="8" t="s">
        <v>127</v>
      </c>
      <c r="U919" s="7" t="s">
        <v>87</v>
      </c>
      <c r="V919" s="7" t="s">
        <v>92</v>
      </c>
      <c r="W919" s="7"/>
      <c r="X919" s="7"/>
      <c r="Y919" s="7" t="s">
        <v>99</v>
      </c>
      <c r="Z919" s="8" t="s">
        <v>127</v>
      </c>
      <c r="AA919" s="7"/>
      <c r="AB919" s="7"/>
      <c r="AC919" s="7"/>
      <c r="AD919" s="7"/>
      <c r="AE919" s="8"/>
      <c r="AF919" s="9" t="s">
        <v>2177</v>
      </c>
      <c r="AG919" s="9" t="s">
        <v>720</v>
      </c>
      <c r="AH919" s="7"/>
      <c r="AI919" s="7"/>
      <c r="AJ919" s="7"/>
      <c r="AK919" s="7"/>
      <c r="AL919" s="7"/>
      <c r="AM919" s="7"/>
      <c r="AN919" s="7"/>
      <c r="AO919" s="7" t="s">
        <v>98</v>
      </c>
      <c r="AP919" s="7" t="s">
        <v>98</v>
      </c>
      <c r="AQ919" s="7" t="s">
        <v>98</v>
      </c>
      <c r="AR919" s="7" t="s">
        <v>98</v>
      </c>
      <c r="AS919" s="7" t="s">
        <v>98</v>
      </c>
      <c r="AT919" s="7" t="s">
        <v>98</v>
      </c>
      <c r="AU919" s="7" t="n">
        <v>35</v>
      </c>
      <c r="AV919" s="7" t="n">
        <v>35</v>
      </c>
      <c r="AW919" s="7" t="s">
        <v>98</v>
      </c>
      <c r="AX919" s="7" t="s">
        <v>98</v>
      </c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 t="s">
        <v>97</v>
      </c>
      <c r="BN919" s="7" t="s">
        <v>97</v>
      </c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6" t="n">
        <f aca="false">SUMIF($AH919:$CH919,35,Base!$B$5:$BB$5)*7*$Z919</f>
        <v>280</v>
      </c>
      <c r="CJ919" s="6" t="n">
        <f aca="false">SUMIF($AH919:$CH919,"PR",Base!$B$5:$BB$5)*7*$Z919</f>
        <v>1092</v>
      </c>
      <c r="CK919" s="6"/>
      <c r="CL919" s="6"/>
    </row>
    <row r="920" customFormat="false" ht="13.8" hidden="false" customHeight="false" outlineLevel="0" collapsed="false">
      <c r="A920" s="7" t="s">
        <v>1890</v>
      </c>
      <c r="B920" s="7" t="s">
        <v>2589</v>
      </c>
      <c r="C920" s="7" t="s">
        <v>328</v>
      </c>
      <c r="D920" s="7" t="s">
        <v>2618</v>
      </c>
      <c r="E920" s="7" t="s">
        <v>2619</v>
      </c>
      <c r="F920" s="7" t="s">
        <v>17</v>
      </c>
      <c r="G920" s="7" t="s">
        <v>2620</v>
      </c>
      <c r="H920" s="7" t="s">
        <v>2621</v>
      </c>
      <c r="I920" s="7" t="s">
        <v>84</v>
      </c>
      <c r="J920" s="7" t="s">
        <v>85</v>
      </c>
      <c r="K920" s="8" t="n">
        <v>0</v>
      </c>
      <c r="L920" s="7"/>
      <c r="M920" s="8" t="n">
        <v>0</v>
      </c>
      <c r="N920" s="7" t="s">
        <v>2622</v>
      </c>
      <c r="O920" s="7" t="s">
        <v>531</v>
      </c>
      <c r="P920" s="7" t="s">
        <v>87</v>
      </c>
      <c r="Q920" s="8" t="s">
        <v>706</v>
      </c>
      <c r="R920" s="8" t="s">
        <v>533</v>
      </c>
      <c r="S920" s="8" t="s">
        <v>694</v>
      </c>
      <c r="T920" s="8" t="s">
        <v>124</v>
      </c>
      <c r="U920" s="7" t="s">
        <v>87</v>
      </c>
      <c r="V920" s="7" t="s">
        <v>92</v>
      </c>
      <c r="W920" s="7"/>
      <c r="X920" s="7"/>
      <c r="Y920" s="7" t="s">
        <v>99</v>
      </c>
      <c r="Z920" s="8" t="s">
        <v>124</v>
      </c>
      <c r="AA920" s="7"/>
      <c r="AB920" s="7"/>
      <c r="AC920" s="7"/>
      <c r="AD920" s="7"/>
      <c r="AE920" s="8"/>
      <c r="AF920" s="9" t="s">
        <v>260</v>
      </c>
      <c r="AG920" s="9" t="s">
        <v>2623</v>
      </c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 t="s">
        <v>97</v>
      </c>
      <c r="BN920" s="7" t="s">
        <v>97</v>
      </c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 t="s">
        <v>98</v>
      </c>
      <c r="CF920" s="7" t="s">
        <v>98</v>
      </c>
      <c r="CG920" s="7" t="s">
        <v>98</v>
      </c>
      <c r="CH920" s="7" t="s">
        <v>98</v>
      </c>
      <c r="CI920" s="6" t="n">
        <f aca="false">SUMIF($AH920:$CH920,35,Base!$B$5:$BB$5)*7*$Z920</f>
        <v>0</v>
      </c>
      <c r="CJ920" s="6" t="n">
        <f aca="false">SUMIF($AH920:$CH920,"PR",Base!$B$5:$BB$5)*7*$Z920</f>
        <v>756</v>
      </c>
      <c r="CK920" s="6"/>
      <c r="CL920" s="6"/>
    </row>
    <row r="921" customFormat="false" ht="13.8" hidden="false" customHeight="false" outlineLevel="0" collapsed="false">
      <c r="A921" s="7" t="s">
        <v>1890</v>
      </c>
      <c r="B921" s="7" t="s">
        <v>2589</v>
      </c>
      <c r="C921" s="7" t="s">
        <v>328</v>
      </c>
      <c r="D921" s="7" t="s">
        <v>2624</v>
      </c>
      <c r="E921" s="7" t="s">
        <v>2625</v>
      </c>
      <c r="F921" s="7" t="s">
        <v>17</v>
      </c>
      <c r="G921" s="7" t="s">
        <v>2620</v>
      </c>
      <c r="H921" s="7" t="s">
        <v>2621</v>
      </c>
      <c r="I921" s="7" t="s">
        <v>84</v>
      </c>
      <c r="J921" s="7" t="s">
        <v>85</v>
      </c>
      <c r="K921" s="8" t="n">
        <v>0</v>
      </c>
      <c r="L921" s="7"/>
      <c r="M921" s="8" t="n">
        <v>0</v>
      </c>
      <c r="N921" s="7" t="s">
        <v>2626</v>
      </c>
      <c r="O921" s="7" t="s">
        <v>531</v>
      </c>
      <c r="P921" s="7" t="s">
        <v>87</v>
      </c>
      <c r="Q921" s="8" t="s">
        <v>2627</v>
      </c>
      <c r="R921" s="8" t="s">
        <v>2321</v>
      </c>
      <c r="S921" s="8" t="s">
        <v>2330</v>
      </c>
      <c r="T921" s="8" t="s">
        <v>124</v>
      </c>
      <c r="U921" s="7" t="s">
        <v>87</v>
      </c>
      <c r="V921" s="7" t="s">
        <v>92</v>
      </c>
      <c r="W921" s="7"/>
      <c r="X921" s="7"/>
      <c r="Y921" s="7" t="s">
        <v>99</v>
      </c>
      <c r="Z921" s="8" t="s">
        <v>124</v>
      </c>
      <c r="AA921" s="7"/>
      <c r="AB921" s="7"/>
      <c r="AC921" s="7"/>
      <c r="AD921" s="7"/>
      <c r="AE921" s="8"/>
      <c r="AF921" s="9" t="s">
        <v>2428</v>
      </c>
      <c r="AG921" s="9" t="s">
        <v>307</v>
      </c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 t="s">
        <v>97</v>
      </c>
      <c r="BN921" s="7" t="s">
        <v>97</v>
      </c>
      <c r="BO921" s="7"/>
      <c r="BP921" s="7"/>
      <c r="BQ921" s="7"/>
      <c r="BR921" s="7"/>
      <c r="BS921" s="7"/>
      <c r="BT921" s="7"/>
      <c r="BU921" s="7" t="s">
        <v>98</v>
      </c>
      <c r="BV921" s="7" t="s">
        <v>98</v>
      </c>
      <c r="BW921" s="7" t="s">
        <v>98</v>
      </c>
      <c r="BX921" s="7" t="s">
        <v>98</v>
      </c>
      <c r="BY921" s="7" t="s">
        <v>98</v>
      </c>
      <c r="BZ921" s="7" t="n">
        <v>35</v>
      </c>
      <c r="CA921" s="7" t="n">
        <v>35</v>
      </c>
      <c r="CB921" s="7" t="s">
        <v>98</v>
      </c>
      <c r="CC921" s="7" t="s">
        <v>98</v>
      </c>
      <c r="CD921" s="7" t="s">
        <v>98</v>
      </c>
      <c r="CE921" s="7"/>
      <c r="CF921" s="7"/>
      <c r="CG921" s="7"/>
      <c r="CH921" s="7"/>
      <c r="CI921" s="6" t="n">
        <f aca="false">SUMIF($AH921:$CH921,35,Base!$B$5:$BB$5)*7*$Z921</f>
        <v>378</v>
      </c>
      <c r="CJ921" s="6" t="n">
        <f aca="false">SUMIF($AH921:$CH921,"PR",Base!$B$5:$BB$5)*7*$Z921</f>
        <v>1638</v>
      </c>
      <c r="CK921" s="6"/>
      <c r="CL921" s="6"/>
    </row>
    <row r="922" customFormat="false" ht="13.8" hidden="false" customHeight="false" outlineLevel="0" collapsed="false">
      <c r="A922" s="7" t="s">
        <v>1890</v>
      </c>
      <c r="B922" s="7" t="s">
        <v>2589</v>
      </c>
      <c r="C922" s="7" t="s">
        <v>328</v>
      </c>
      <c r="D922" s="7" t="s">
        <v>2628</v>
      </c>
      <c r="E922" s="7" t="s">
        <v>1505</v>
      </c>
      <c r="F922" s="7" t="s">
        <v>17</v>
      </c>
      <c r="G922" s="7" t="s">
        <v>2620</v>
      </c>
      <c r="H922" s="7" t="s">
        <v>2621</v>
      </c>
      <c r="I922" s="7" t="s">
        <v>84</v>
      </c>
      <c r="J922" s="7" t="s">
        <v>85</v>
      </c>
      <c r="K922" s="8" t="n">
        <v>0</v>
      </c>
      <c r="L922" s="7"/>
      <c r="M922" s="8" t="n">
        <v>0</v>
      </c>
      <c r="N922" s="7" t="s">
        <v>2629</v>
      </c>
      <c r="O922" s="7" t="s">
        <v>531</v>
      </c>
      <c r="P922" s="7" t="s">
        <v>87</v>
      </c>
      <c r="Q922" s="8" t="s">
        <v>545</v>
      </c>
      <c r="R922" s="8" t="s">
        <v>1115</v>
      </c>
      <c r="S922" s="8" t="s">
        <v>647</v>
      </c>
      <c r="T922" s="8" t="s">
        <v>124</v>
      </c>
      <c r="U922" s="7" t="s">
        <v>87</v>
      </c>
      <c r="V922" s="7" t="s">
        <v>92</v>
      </c>
      <c r="W922" s="7"/>
      <c r="X922" s="7"/>
      <c r="Y922" s="7" t="s">
        <v>99</v>
      </c>
      <c r="Z922" s="8" t="s">
        <v>124</v>
      </c>
      <c r="AA922" s="7"/>
      <c r="AB922" s="7"/>
      <c r="AC922" s="7"/>
      <c r="AD922" s="7"/>
      <c r="AE922" s="8"/>
      <c r="AF922" s="9" t="s">
        <v>569</v>
      </c>
      <c r="AG922" s="9" t="s">
        <v>1872</v>
      </c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 t="s">
        <v>98</v>
      </c>
      <c r="BC922" s="7" t="s">
        <v>98</v>
      </c>
      <c r="BD922" s="7" t="s">
        <v>98</v>
      </c>
      <c r="BE922" s="7" t="s">
        <v>98</v>
      </c>
      <c r="BF922" s="7" t="s">
        <v>98</v>
      </c>
      <c r="BG922" s="7" t="n">
        <v>35</v>
      </c>
      <c r="BH922" s="7" t="n">
        <v>35</v>
      </c>
      <c r="BI922" s="7" t="s">
        <v>98</v>
      </c>
      <c r="BJ922" s="7" t="s">
        <v>98</v>
      </c>
      <c r="BK922" s="7" t="s">
        <v>98</v>
      </c>
      <c r="BL922" s="7"/>
      <c r="BM922" s="7" t="s">
        <v>97</v>
      </c>
      <c r="BN922" s="7" t="s">
        <v>97</v>
      </c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6" t="n">
        <f aca="false">SUMIF($AH922:$CH922,35,Base!$B$5:$BB$5)*7*$Z922</f>
        <v>420</v>
      </c>
      <c r="CJ922" s="6" t="n">
        <f aca="false">SUMIF($AH922:$CH922,"PR",Base!$B$5:$BB$5)*7*$Z922</f>
        <v>1596</v>
      </c>
      <c r="CK922" s="6"/>
      <c r="CL922" s="6"/>
    </row>
    <row r="923" customFormat="false" ht="13.8" hidden="false" customHeight="false" outlineLevel="0" collapsed="false">
      <c r="A923" s="7" t="s">
        <v>1890</v>
      </c>
      <c r="B923" s="7" t="s">
        <v>2589</v>
      </c>
      <c r="C923" s="7" t="s">
        <v>328</v>
      </c>
      <c r="D923" s="7" t="s">
        <v>2630</v>
      </c>
      <c r="E923" s="7" t="s">
        <v>1511</v>
      </c>
      <c r="F923" s="7" t="s">
        <v>17</v>
      </c>
      <c r="G923" s="7" t="s">
        <v>2631</v>
      </c>
      <c r="H923" s="7" t="s">
        <v>2632</v>
      </c>
      <c r="I923" s="7" t="s">
        <v>84</v>
      </c>
      <c r="J923" s="7" t="s">
        <v>85</v>
      </c>
      <c r="K923" s="8" t="n">
        <v>0</v>
      </c>
      <c r="L923" s="7"/>
      <c r="M923" s="8" t="n">
        <v>10</v>
      </c>
      <c r="N923" s="7" t="s">
        <v>2633</v>
      </c>
      <c r="O923" s="7" t="s">
        <v>531</v>
      </c>
      <c r="P923" s="7" t="s">
        <v>87</v>
      </c>
      <c r="Q923" s="8" t="s">
        <v>672</v>
      </c>
      <c r="R923" s="8" t="s">
        <v>2627</v>
      </c>
      <c r="S923" s="8" t="s">
        <v>647</v>
      </c>
      <c r="T923" s="8" t="s">
        <v>124</v>
      </c>
      <c r="U923" s="7" t="s">
        <v>87</v>
      </c>
      <c r="V923" s="7" t="s">
        <v>92</v>
      </c>
      <c r="W923" s="7"/>
      <c r="X923" s="7"/>
      <c r="Y923" s="7" t="s">
        <v>99</v>
      </c>
      <c r="Z923" s="8" t="s">
        <v>178</v>
      </c>
      <c r="AA923" s="7"/>
      <c r="AB923" s="7"/>
      <c r="AC923" s="7"/>
      <c r="AD923" s="7"/>
      <c r="AE923" s="8"/>
      <c r="AF923" s="9" t="s">
        <v>989</v>
      </c>
      <c r="AG923" s="9" t="s">
        <v>217</v>
      </c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 t="s">
        <v>97</v>
      </c>
      <c r="BN923" s="7" t="s">
        <v>97</v>
      </c>
      <c r="BO923" s="7"/>
      <c r="BP923" s="7"/>
      <c r="BQ923" s="7"/>
      <c r="BR923" s="7"/>
      <c r="BS923" s="7" t="s">
        <v>98</v>
      </c>
      <c r="BT923" s="7" t="s">
        <v>98</v>
      </c>
      <c r="BU923" s="7" t="s">
        <v>98</v>
      </c>
      <c r="BV923" s="7" t="s">
        <v>98</v>
      </c>
      <c r="BW923" s="7" t="s">
        <v>98</v>
      </c>
      <c r="BX923" s="7" t="s">
        <v>98</v>
      </c>
      <c r="BY923" s="7" t="s">
        <v>98</v>
      </c>
      <c r="BZ923" s="7" t="s">
        <v>98</v>
      </c>
      <c r="CA923" s="7" t="s">
        <v>98</v>
      </c>
      <c r="CB923" s="7" t="s">
        <v>98</v>
      </c>
      <c r="CC923" s="7" t="n">
        <v>35</v>
      </c>
      <c r="CD923" s="7" t="n">
        <v>35</v>
      </c>
      <c r="CE923" s="7" t="s">
        <v>98</v>
      </c>
      <c r="CF923" s="7"/>
      <c r="CG923" s="7"/>
      <c r="CH923" s="7"/>
      <c r="CI923" s="6" t="n">
        <f aca="false">SUMIF($AH923:$CH923,35,Base!$B$5:$BB$5)*7*$Z923</f>
        <v>350</v>
      </c>
      <c r="CJ923" s="6" t="n">
        <f aca="false">SUMIF($AH923:$CH923,"PR",Base!$B$5:$BB$5)*7*$Z923</f>
        <v>1855</v>
      </c>
      <c r="CK923" s="6"/>
      <c r="CL923" s="6"/>
    </row>
    <row r="924" customFormat="false" ht="13.8" hidden="false" customHeight="false" outlineLevel="0" collapsed="false">
      <c r="A924" s="7" t="s">
        <v>1890</v>
      </c>
      <c r="B924" s="7" t="s">
        <v>2589</v>
      </c>
      <c r="C924" s="7" t="s">
        <v>328</v>
      </c>
      <c r="D924" s="7" t="s">
        <v>2634</v>
      </c>
      <c r="E924" s="7" t="s">
        <v>2635</v>
      </c>
      <c r="F924" s="7" t="s">
        <v>17</v>
      </c>
      <c r="G924" s="7" t="s">
        <v>2631</v>
      </c>
      <c r="H924" s="7" t="s">
        <v>2632</v>
      </c>
      <c r="I924" s="7" t="s">
        <v>84</v>
      </c>
      <c r="J924" s="7" t="s">
        <v>85</v>
      </c>
      <c r="K924" s="8" t="n">
        <v>0</v>
      </c>
      <c r="L924" s="7"/>
      <c r="M924" s="8" t="n">
        <v>10</v>
      </c>
      <c r="N924" s="7" t="s">
        <v>2636</v>
      </c>
      <c r="O924" s="7" t="s">
        <v>531</v>
      </c>
      <c r="P924" s="7" t="s">
        <v>87</v>
      </c>
      <c r="Q924" s="8" t="s">
        <v>2637</v>
      </c>
      <c r="R924" s="8" t="s">
        <v>2638</v>
      </c>
      <c r="S924" s="8" t="s">
        <v>336</v>
      </c>
      <c r="T924" s="8" t="s">
        <v>124</v>
      </c>
      <c r="U924" s="7" t="s">
        <v>87</v>
      </c>
      <c r="V924" s="7" t="s">
        <v>92</v>
      </c>
      <c r="W924" s="7"/>
      <c r="X924" s="7"/>
      <c r="Y924" s="7" t="s">
        <v>99</v>
      </c>
      <c r="Z924" s="8" t="s">
        <v>178</v>
      </c>
      <c r="AA924" s="7"/>
      <c r="AB924" s="7"/>
      <c r="AC924" s="7"/>
      <c r="AD924" s="7"/>
      <c r="AE924" s="8"/>
      <c r="AF924" s="9" t="s">
        <v>2615</v>
      </c>
      <c r="AG924" s="9" t="s">
        <v>383</v>
      </c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 t="s">
        <v>98</v>
      </c>
      <c r="BG924" s="7" t="s">
        <v>98</v>
      </c>
      <c r="BH924" s="7" t="s">
        <v>98</v>
      </c>
      <c r="BI924" s="7" t="s">
        <v>98</v>
      </c>
      <c r="BJ924" s="7" t="s">
        <v>98</v>
      </c>
      <c r="BK924" s="7" t="s">
        <v>98</v>
      </c>
      <c r="BL924" s="7" t="s">
        <v>98</v>
      </c>
      <c r="BM924" s="7" t="s">
        <v>97</v>
      </c>
      <c r="BN924" s="7" t="s">
        <v>97</v>
      </c>
      <c r="BO924" s="7" t="s">
        <v>98</v>
      </c>
      <c r="BP924" s="7" t="s">
        <v>98</v>
      </c>
      <c r="BQ924" s="7" t="s">
        <v>98</v>
      </c>
      <c r="BR924" s="7" t="n">
        <v>35</v>
      </c>
      <c r="BS924" s="7" t="n">
        <v>35</v>
      </c>
      <c r="BT924" s="7" t="n">
        <v>35</v>
      </c>
      <c r="BU924" s="7" t="s">
        <v>98</v>
      </c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6" t="n">
        <f aca="false">SUMIF($AH924:$CH924,35,Base!$B$5:$BB$5)*7*$Z924</f>
        <v>525</v>
      </c>
      <c r="CJ924" s="6" t="n">
        <f aca="false">SUMIF($AH924:$CH924,"PR",Base!$B$5:$BB$5)*7*$Z924</f>
        <v>1925</v>
      </c>
      <c r="CK924" s="6"/>
      <c r="CL924" s="6"/>
    </row>
    <row r="925" customFormat="false" ht="13.8" hidden="false" customHeight="false" outlineLevel="0" collapsed="false">
      <c r="A925" s="7" t="s">
        <v>1890</v>
      </c>
      <c r="B925" s="7" t="s">
        <v>2589</v>
      </c>
      <c r="C925" s="7" t="s">
        <v>328</v>
      </c>
      <c r="D925" s="7" t="s">
        <v>2639</v>
      </c>
      <c r="E925" s="7" t="s">
        <v>2338</v>
      </c>
      <c r="F925" s="7" t="s">
        <v>17</v>
      </c>
      <c r="G925" s="7" t="s">
        <v>2631</v>
      </c>
      <c r="H925" s="7" t="s">
        <v>2632</v>
      </c>
      <c r="I925" s="7" t="s">
        <v>84</v>
      </c>
      <c r="J925" s="7" t="s">
        <v>85</v>
      </c>
      <c r="K925" s="8" t="n">
        <v>0</v>
      </c>
      <c r="L925" s="7"/>
      <c r="M925" s="8" t="n">
        <v>10</v>
      </c>
      <c r="N925" s="7"/>
      <c r="O925" s="7" t="s">
        <v>531</v>
      </c>
      <c r="P925" s="7" t="s">
        <v>87</v>
      </c>
      <c r="Q925" s="8" t="s">
        <v>733</v>
      </c>
      <c r="R925" s="8" t="s">
        <v>706</v>
      </c>
      <c r="S925" s="8" t="s">
        <v>647</v>
      </c>
      <c r="T925" s="8" t="s">
        <v>124</v>
      </c>
      <c r="U925" s="7" t="s">
        <v>87</v>
      </c>
      <c r="V925" s="7" t="s">
        <v>92</v>
      </c>
      <c r="W925" s="7"/>
      <c r="X925" s="7"/>
      <c r="Y925" s="7" t="s">
        <v>99</v>
      </c>
      <c r="Z925" s="8" t="s">
        <v>124</v>
      </c>
      <c r="AA925" s="7"/>
      <c r="AB925" s="7"/>
      <c r="AC925" s="7"/>
      <c r="AD925" s="7"/>
      <c r="AE925" s="8"/>
      <c r="AF925" s="9" t="s">
        <v>2177</v>
      </c>
      <c r="AG925" s="9" t="s">
        <v>1854</v>
      </c>
      <c r="AH925" s="7"/>
      <c r="AI925" s="7"/>
      <c r="AJ925" s="7"/>
      <c r="AK925" s="7"/>
      <c r="AL925" s="7"/>
      <c r="AM925" s="7"/>
      <c r="AN925" s="7"/>
      <c r="AO925" s="7" t="s">
        <v>98</v>
      </c>
      <c r="AP925" s="7" t="s">
        <v>98</v>
      </c>
      <c r="AQ925" s="7" t="s">
        <v>98</v>
      </c>
      <c r="AR925" s="7" t="s">
        <v>98</v>
      </c>
      <c r="AS925" s="7" t="s">
        <v>98</v>
      </c>
      <c r="AT925" s="7" t="s">
        <v>98</v>
      </c>
      <c r="AU925" s="7" t="s">
        <v>98</v>
      </c>
      <c r="AV925" s="7" t="s">
        <v>98</v>
      </c>
      <c r="AW925" s="7" t="s">
        <v>98</v>
      </c>
      <c r="AX925" s="7" t="s">
        <v>98</v>
      </c>
      <c r="AY925" s="7" t="n">
        <v>35</v>
      </c>
      <c r="AZ925" s="7" t="n">
        <v>35</v>
      </c>
      <c r="BA925" s="7" t="n">
        <v>35</v>
      </c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 t="s">
        <v>97</v>
      </c>
      <c r="BN925" s="7" t="s">
        <v>97</v>
      </c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6" t="n">
        <f aca="false">SUMIF($AH925:$CH925,35,Base!$B$5:$BB$5)*7*$Z925</f>
        <v>546</v>
      </c>
      <c r="CJ925" s="6" t="n">
        <f aca="false">SUMIF($AH925:$CH925,"PR",Base!$B$5:$BB$5)*7*$Z925</f>
        <v>2058</v>
      </c>
      <c r="CK925" s="6"/>
      <c r="CL925" s="6"/>
    </row>
    <row r="926" customFormat="false" ht="13.8" hidden="false" customHeight="false" outlineLevel="0" collapsed="false">
      <c r="A926" s="7" t="s">
        <v>1890</v>
      </c>
      <c r="B926" s="7" t="s">
        <v>2589</v>
      </c>
      <c r="C926" s="7" t="s">
        <v>2336</v>
      </c>
      <c r="D926" s="7" t="s">
        <v>2640</v>
      </c>
      <c r="E926" s="7" t="s">
        <v>717</v>
      </c>
      <c r="F926" s="7" t="s">
        <v>17</v>
      </c>
      <c r="G926" s="7" t="s">
        <v>2339</v>
      </c>
      <c r="H926" s="7" t="s">
        <v>2641</v>
      </c>
      <c r="I926" s="7" t="s">
        <v>84</v>
      </c>
      <c r="J926" s="7" t="s">
        <v>85</v>
      </c>
      <c r="K926" s="8" t="n">
        <v>0</v>
      </c>
      <c r="L926" s="7"/>
      <c r="M926" s="8" t="n">
        <v>0</v>
      </c>
      <c r="N926" s="7"/>
      <c r="O926" s="7" t="s">
        <v>2342</v>
      </c>
      <c r="P926" s="7" t="s">
        <v>87</v>
      </c>
      <c r="Q926" s="8" t="s">
        <v>2642</v>
      </c>
      <c r="R926" s="8" t="s">
        <v>1304</v>
      </c>
      <c r="S926" s="8" t="s">
        <v>647</v>
      </c>
      <c r="T926" s="8" t="s">
        <v>124</v>
      </c>
      <c r="U926" s="7" t="s">
        <v>87</v>
      </c>
      <c r="V926" s="7" t="s">
        <v>92</v>
      </c>
      <c r="W926" s="7"/>
      <c r="X926" s="7"/>
      <c r="Y926" s="7" t="s">
        <v>99</v>
      </c>
      <c r="Z926" s="8" t="s">
        <v>124</v>
      </c>
      <c r="AA926" s="7"/>
      <c r="AB926" s="7"/>
      <c r="AC926" s="7"/>
      <c r="AD926" s="7"/>
      <c r="AE926" s="8"/>
      <c r="AF926" s="9" t="s">
        <v>270</v>
      </c>
      <c r="AG926" s="9" t="s">
        <v>2643</v>
      </c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 t="s">
        <v>97</v>
      </c>
      <c r="BN926" s="7" t="s">
        <v>97</v>
      </c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 t="s">
        <v>98</v>
      </c>
      <c r="CF926" s="7" t="s">
        <v>98</v>
      </c>
      <c r="CG926" s="7" t="s">
        <v>98</v>
      </c>
      <c r="CH926" s="7" t="s">
        <v>98</v>
      </c>
      <c r="CI926" s="6" t="n">
        <f aca="false">SUMIF($AH926:$CH926,35,Base!$B$5:$BB$5)*7*$Z926</f>
        <v>0</v>
      </c>
      <c r="CJ926" s="6" t="n">
        <f aca="false">SUMIF($AH926:$CH926,"PR",Base!$B$5:$BB$5)*7*$Z926</f>
        <v>756</v>
      </c>
      <c r="CK926" s="6"/>
      <c r="CL926" s="6"/>
    </row>
    <row r="927" customFormat="false" ht="13.8" hidden="false" customHeight="false" outlineLevel="0" collapsed="false">
      <c r="A927" s="7" t="s">
        <v>1890</v>
      </c>
      <c r="B927" s="7" t="s">
        <v>2589</v>
      </c>
      <c r="C927" s="7" t="s">
        <v>2336</v>
      </c>
      <c r="D927" s="7" t="s">
        <v>2644</v>
      </c>
      <c r="E927" s="7" t="s">
        <v>1577</v>
      </c>
      <c r="F927" s="7" t="s">
        <v>17</v>
      </c>
      <c r="G927" s="7" t="s">
        <v>2356</v>
      </c>
      <c r="H927" s="7" t="s">
        <v>2645</v>
      </c>
      <c r="I927" s="7" t="s">
        <v>84</v>
      </c>
      <c r="J927" s="7" t="s">
        <v>85</v>
      </c>
      <c r="K927" s="8" t="n">
        <v>0</v>
      </c>
      <c r="L927" s="7"/>
      <c r="M927" s="8" t="n">
        <v>0</v>
      </c>
      <c r="N927" s="7"/>
      <c r="O927" s="7" t="s">
        <v>2342</v>
      </c>
      <c r="P927" s="7" t="s">
        <v>87</v>
      </c>
      <c r="Q927" s="8" t="s">
        <v>508</v>
      </c>
      <c r="R927" s="8" t="s">
        <v>551</v>
      </c>
      <c r="S927" s="8" t="s">
        <v>647</v>
      </c>
      <c r="T927" s="8" t="s">
        <v>124</v>
      </c>
      <c r="U927" s="7" t="s">
        <v>87</v>
      </c>
      <c r="V927" s="7" t="s">
        <v>92</v>
      </c>
      <c r="W927" s="7"/>
      <c r="X927" s="7"/>
      <c r="Y927" s="7" t="s">
        <v>99</v>
      </c>
      <c r="Z927" s="8" t="s">
        <v>124</v>
      </c>
      <c r="AA927" s="7"/>
      <c r="AB927" s="7"/>
      <c r="AC927" s="7"/>
      <c r="AD927" s="7"/>
      <c r="AE927" s="8"/>
      <c r="AF927" s="9" t="s">
        <v>989</v>
      </c>
      <c r="AG927" s="9" t="s">
        <v>217</v>
      </c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 t="s">
        <v>97</v>
      </c>
      <c r="BN927" s="7" t="s">
        <v>97</v>
      </c>
      <c r="BO927" s="7"/>
      <c r="BP927" s="7"/>
      <c r="BQ927" s="7"/>
      <c r="BR927" s="7"/>
      <c r="BS927" s="7" t="s">
        <v>98</v>
      </c>
      <c r="BT927" s="7" t="s">
        <v>98</v>
      </c>
      <c r="BU927" s="7" t="s">
        <v>98</v>
      </c>
      <c r="BV927" s="7" t="s">
        <v>98</v>
      </c>
      <c r="BW927" s="7" t="s">
        <v>98</v>
      </c>
      <c r="BX927" s="7" t="s">
        <v>98</v>
      </c>
      <c r="BY927" s="7" t="s">
        <v>98</v>
      </c>
      <c r="BZ927" s="7" t="s">
        <v>98</v>
      </c>
      <c r="CA927" s="7" t="s">
        <v>98</v>
      </c>
      <c r="CB927" s="7" t="s">
        <v>98</v>
      </c>
      <c r="CC927" s="7" t="n">
        <v>35</v>
      </c>
      <c r="CD927" s="7" t="n">
        <v>35</v>
      </c>
      <c r="CE927" s="7" t="s">
        <v>98</v>
      </c>
      <c r="CF927" s="7"/>
      <c r="CG927" s="7"/>
      <c r="CH927" s="7"/>
      <c r="CI927" s="6" t="n">
        <f aca="false">SUMIF($AH927:$CH927,35,Base!$B$5:$BB$5)*7*$Z927</f>
        <v>420</v>
      </c>
      <c r="CJ927" s="6" t="n">
        <f aca="false">SUMIF($AH927:$CH927,"PR",Base!$B$5:$BB$5)*7*$Z927</f>
        <v>2226</v>
      </c>
      <c r="CK927" s="6"/>
      <c r="CL927" s="6"/>
    </row>
    <row r="928" customFormat="false" ht="13.8" hidden="false" customHeight="false" outlineLevel="0" collapsed="false">
      <c r="A928" s="7" t="s">
        <v>1890</v>
      </c>
      <c r="B928" s="7" t="s">
        <v>2589</v>
      </c>
      <c r="C928" s="7" t="s">
        <v>2336</v>
      </c>
      <c r="D928" s="7" t="s">
        <v>2646</v>
      </c>
      <c r="E928" s="7" t="s">
        <v>723</v>
      </c>
      <c r="F928" s="7" t="s">
        <v>17</v>
      </c>
      <c r="G928" s="7" t="s">
        <v>2339</v>
      </c>
      <c r="H928" s="7" t="s">
        <v>2340</v>
      </c>
      <c r="I928" s="7" t="s">
        <v>84</v>
      </c>
      <c r="J928" s="7" t="s">
        <v>85</v>
      </c>
      <c r="K928" s="8" t="n">
        <v>0</v>
      </c>
      <c r="L928" s="7"/>
      <c r="M928" s="8" t="n">
        <v>0</v>
      </c>
      <c r="N928" s="7"/>
      <c r="O928" s="7" t="s">
        <v>2342</v>
      </c>
      <c r="P928" s="7" t="s">
        <v>87</v>
      </c>
      <c r="Q928" s="8" t="s">
        <v>808</v>
      </c>
      <c r="R928" s="8" t="s">
        <v>1604</v>
      </c>
      <c r="S928" s="8" t="s">
        <v>647</v>
      </c>
      <c r="T928" s="8" t="s">
        <v>124</v>
      </c>
      <c r="U928" s="7" t="s">
        <v>87</v>
      </c>
      <c r="V928" s="7" t="s">
        <v>92</v>
      </c>
      <c r="W928" s="7"/>
      <c r="X928" s="7"/>
      <c r="Y928" s="7" t="s">
        <v>99</v>
      </c>
      <c r="Z928" s="8" t="s">
        <v>124</v>
      </c>
      <c r="AA928" s="7"/>
      <c r="AB928" s="7"/>
      <c r="AC928" s="7"/>
      <c r="AD928" s="7"/>
      <c r="AE928" s="8"/>
      <c r="AF928" s="9" t="s">
        <v>625</v>
      </c>
      <c r="AG928" s="9" t="s">
        <v>2533</v>
      </c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 t="s">
        <v>97</v>
      </c>
      <c r="BN928" s="7" t="s">
        <v>97</v>
      </c>
      <c r="BO928" s="7"/>
      <c r="BP928" s="7"/>
      <c r="BQ928" s="7"/>
      <c r="BR928" s="7"/>
      <c r="BS928" s="7" t="s">
        <v>98</v>
      </c>
      <c r="BT928" s="7" t="s">
        <v>98</v>
      </c>
      <c r="BU928" s="7" t="s">
        <v>98</v>
      </c>
      <c r="BV928" s="7" t="s">
        <v>98</v>
      </c>
      <c r="BW928" s="7" t="n">
        <v>35</v>
      </c>
      <c r="BX928" s="7" t="n">
        <v>35</v>
      </c>
      <c r="BY928" s="7" t="s">
        <v>98</v>
      </c>
      <c r="BZ928" s="7" t="s">
        <v>98</v>
      </c>
      <c r="CA928" s="7"/>
      <c r="CB928" s="7"/>
      <c r="CC928" s="7"/>
      <c r="CD928" s="7"/>
      <c r="CE928" s="7"/>
      <c r="CF928" s="7"/>
      <c r="CG928" s="7"/>
      <c r="CH928" s="7"/>
      <c r="CI928" s="6" t="n">
        <f aca="false">SUMIF($AH928:$CH928,35,Base!$B$5:$BB$5)*7*$Z928</f>
        <v>420</v>
      </c>
      <c r="CJ928" s="6" t="n">
        <f aca="false">SUMIF($AH928:$CH928,"PR",Base!$B$5:$BB$5)*7*$Z928</f>
        <v>1218</v>
      </c>
      <c r="CK928" s="6"/>
      <c r="CL928" s="6"/>
    </row>
    <row r="929" customFormat="false" ht="13.8" hidden="false" customHeight="false" outlineLevel="0" collapsed="false">
      <c r="A929" s="7" t="s">
        <v>1890</v>
      </c>
      <c r="B929" s="7" t="s">
        <v>2589</v>
      </c>
      <c r="C929" s="7" t="s">
        <v>2336</v>
      </c>
      <c r="D929" s="7" t="s">
        <v>2647</v>
      </c>
      <c r="E929" s="7" t="s">
        <v>728</v>
      </c>
      <c r="F929" s="7" t="s">
        <v>17</v>
      </c>
      <c r="G929" s="7" t="s">
        <v>2356</v>
      </c>
      <c r="H929" s="7" t="s">
        <v>2340</v>
      </c>
      <c r="I929" s="7" t="s">
        <v>84</v>
      </c>
      <c r="J929" s="7" t="s">
        <v>85</v>
      </c>
      <c r="K929" s="8" t="n">
        <v>0</v>
      </c>
      <c r="L929" s="7"/>
      <c r="M929" s="8" t="n">
        <v>0</v>
      </c>
      <c r="N929" s="7"/>
      <c r="O929" s="7" t="s">
        <v>2342</v>
      </c>
      <c r="P929" s="7" t="s">
        <v>87</v>
      </c>
      <c r="Q929" s="8" t="s">
        <v>1562</v>
      </c>
      <c r="R929" s="8" t="s">
        <v>2151</v>
      </c>
      <c r="S929" s="8" t="s">
        <v>647</v>
      </c>
      <c r="T929" s="8" t="s">
        <v>124</v>
      </c>
      <c r="U929" s="7" t="s">
        <v>87</v>
      </c>
      <c r="V929" s="7" t="s">
        <v>92</v>
      </c>
      <c r="W929" s="7"/>
      <c r="X929" s="7"/>
      <c r="Y929" s="7" t="s">
        <v>99</v>
      </c>
      <c r="Z929" s="8" t="s">
        <v>124</v>
      </c>
      <c r="AA929" s="7"/>
      <c r="AB929" s="7"/>
      <c r="AC929" s="7"/>
      <c r="AD929" s="7"/>
      <c r="AE929" s="8"/>
      <c r="AF929" s="9" t="s">
        <v>2615</v>
      </c>
      <c r="AG929" s="9" t="s">
        <v>192</v>
      </c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 t="s">
        <v>98</v>
      </c>
      <c r="BG929" s="7" t="s">
        <v>98</v>
      </c>
      <c r="BH929" s="7" t="s">
        <v>98</v>
      </c>
      <c r="BI929" s="7" t="s">
        <v>98</v>
      </c>
      <c r="BJ929" s="7" t="s">
        <v>98</v>
      </c>
      <c r="BK929" s="7" t="s">
        <v>98</v>
      </c>
      <c r="BL929" s="7" t="s">
        <v>98</v>
      </c>
      <c r="BM929" s="7" t="s">
        <v>97</v>
      </c>
      <c r="BN929" s="7" t="s">
        <v>97</v>
      </c>
      <c r="BO929" s="7" t="s">
        <v>98</v>
      </c>
      <c r="BP929" s="7" t="s">
        <v>98</v>
      </c>
      <c r="BQ929" s="7" t="n">
        <v>35</v>
      </c>
      <c r="BR929" s="7" t="n">
        <v>35</v>
      </c>
      <c r="BS929" s="7" t="s">
        <v>98</v>
      </c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6" t="n">
        <f aca="false">SUMIF($AH929:$CH929,35,Base!$B$5:$BB$5)*7*$Z929</f>
        <v>420</v>
      </c>
      <c r="CJ929" s="6" t="n">
        <f aca="false">SUMIF($AH929:$CH929,"PR",Base!$B$5:$BB$5)*7*$Z929</f>
        <v>2100</v>
      </c>
      <c r="CK929" s="6"/>
      <c r="CL929" s="6"/>
    </row>
    <row r="930" customFormat="false" ht="13.8" hidden="false" customHeight="false" outlineLevel="0" collapsed="false">
      <c r="A930" s="7" t="s">
        <v>1890</v>
      </c>
      <c r="B930" s="7" t="s">
        <v>2589</v>
      </c>
      <c r="C930" s="7" t="s">
        <v>2336</v>
      </c>
      <c r="D930" s="7" t="s">
        <v>2648</v>
      </c>
      <c r="E930" s="7" t="s">
        <v>736</v>
      </c>
      <c r="F930" s="7" t="s">
        <v>17</v>
      </c>
      <c r="G930" s="7" t="s">
        <v>2339</v>
      </c>
      <c r="H930" s="7" t="s">
        <v>2649</v>
      </c>
      <c r="I930" s="7" t="s">
        <v>84</v>
      </c>
      <c r="J930" s="7" t="s">
        <v>85</v>
      </c>
      <c r="K930" s="8" t="n">
        <v>0</v>
      </c>
      <c r="L930" s="7"/>
      <c r="M930" s="8" t="n">
        <v>0</v>
      </c>
      <c r="N930" s="7"/>
      <c r="O930" s="7" t="s">
        <v>2342</v>
      </c>
      <c r="P930" s="7" t="s">
        <v>87</v>
      </c>
      <c r="Q930" s="8" t="s">
        <v>937</v>
      </c>
      <c r="R930" s="8" t="s">
        <v>2650</v>
      </c>
      <c r="S930" s="8" t="s">
        <v>2330</v>
      </c>
      <c r="T930" s="8" t="s">
        <v>124</v>
      </c>
      <c r="U930" s="7" t="s">
        <v>87</v>
      </c>
      <c r="V930" s="7" t="s">
        <v>92</v>
      </c>
      <c r="W930" s="7"/>
      <c r="X930" s="7"/>
      <c r="Y930" s="7" t="s">
        <v>99</v>
      </c>
      <c r="Z930" s="8" t="s">
        <v>124</v>
      </c>
      <c r="AA930" s="7"/>
      <c r="AB930" s="7"/>
      <c r="AC930" s="7"/>
      <c r="AD930" s="7"/>
      <c r="AE930" s="8"/>
      <c r="AF930" s="9" t="s">
        <v>144</v>
      </c>
      <c r="AG930" s="9" t="s">
        <v>207</v>
      </c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 t="s">
        <v>98</v>
      </c>
      <c r="BI930" s="7" t="s">
        <v>98</v>
      </c>
      <c r="BJ930" s="7" t="s">
        <v>98</v>
      </c>
      <c r="BK930" s="7" t="s">
        <v>98</v>
      </c>
      <c r="BL930" s="7" t="n">
        <v>35</v>
      </c>
      <c r="BM930" s="7" t="s">
        <v>97</v>
      </c>
      <c r="BN930" s="7" t="s">
        <v>97</v>
      </c>
      <c r="BO930" s="7" t="n">
        <v>35</v>
      </c>
      <c r="BP930" s="7" t="s">
        <v>98</v>
      </c>
      <c r="BQ930" s="7" t="s">
        <v>98</v>
      </c>
      <c r="BR930" s="7" t="s">
        <v>98</v>
      </c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6" t="n">
        <f aca="false">SUMIF($AH930:$CH930,35,Base!$B$5:$BB$5)*7*$Z930</f>
        <v>420</v>
      </c>
      <c r="CJ930" s="6" t="n">
        <f aca="false">SUMIF($AH930:$CH930,"PR",Base!$B$5:$BB$5)*7*$Z930</f>
        <v>1470</v>
      </c>
      <c r="CK930" s="6"/>
      <c r="CL930" s="6"/>
    </row>
    <row r="931" customFormat="false" ht="13.8" hidden="false" customHeight="false" outlineLevel="0" collapsed="false">
      <c r="A931" s="7" t="s">
        <v>1890</v>
      </c>
      <c r="B931" s="7" t="s">
        <v>2589</v>
      </c>
      <c r="C931" s="7" t="s">
        <v>328</v>
      </c>
      <c r="D931" s="7" t="s">
        <v>2651</v>
      </c>
      <c r="E931" s="7" t="s">
        <v>750</v>
      </c>
      <c r="F931" s="7" t="s">
        <v>17</v>
      </c>
      <c r="G931" s="7" t="s">
        <v>2652</v>
      </c>
      <c r="H931" s="7" t="s">
        <v>2652</v>
      </c>
      <c r="I931" s="7" t="s">
        <v>84</v>
      </c>
      <c r="J931" s="7" t="s">
        <v>85</v>
      </c>
      <c r="K931" s="8" t="n">
        <v>0</v>
      </c>
      <c r="L931" s="7"/>
      <c r="M931" s="8" t="n">
        <v>10</v>
      </c>
      <c r="N931" s="7"/>
      <c r="O931" s="7" t="s">
        <v>333</v>
      </c>
      <c r="P931" s="7" t="s">
        <v>124</v>
      </c>
      <c r="Q931" s="8" t="s">
        <v>532</v>
      </c>
      <c r="R931" s="8" t="s">
        <v>532</v>
      </c>
      <c r="S931" s="8" t="s">
        <v>110</v>
      </c>
      <c r="T931" s="8" t="s">
        <v>87</v>
      </c>
      <c r="U931" s="7" t="s">
        <v>87</v>
      </c>
      <c r="V931" s="7" t="s">
        <v>92</v>
      </c>
      <c r="W931" s="7"/>
      <c r="X931" s="7"/>
      <c r="Y931" s="7" t="s">
        <v>160</v>
      </c>
      <c r="Z931" s="8" t="s">
        <v>87</v>
      </c>
      <c r="AA931" s="7"/>
      <c r="AB931" s="7"/>
      <c r="AC931" s="7"/>
      <c r="AD931" s="7"/>
      <c r="AE931" s="8"/>
      <c r="AF931" s="9" t="s">
        <v>1121</v>
      </c>
      <c r="AG931" s="9" t="s">
        <v>1704</v>
      </c>
      <c r="AH931" s="7"/>
      <c r="AI931" s="7"/>
      <c r="AJ931" s="7"/>
      <c r="AK931" s="7"/>
      <c r="AL931" s="7" t="s">
        <v>98</v>
      </c>
      <c r="AM931" s="7" t="s">
        <v>98</v>
      </c>
      <c r="AN931" s="7" t="s">
        <v>98</v>
      </c>
      <c r="AO931" s="7" t="s">
        <v>98</v>
      </c>
      <c r="AP931" s="7" t="s">
        <v>98</v>
      </c>
      <c r="AQ931" s="7" t="s">
        <v>98</v>
      </c>
      <c r="AR931" s="7" t="s">
        <v>98</v>
      </c>
      <c r="AS931" s="7" t="s">
        <v>98</v>
      </c>
      <c r="AT931" s="7" t="s">
        <v>98</v>
      </c>
      <c r="AU931" s="7" t="s">
        <v>98</v>
      </c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 t="s">
        <v>97</v>
      </c>
      <c r="BN931" s="7" t="s">
        <v>97</v>
      </c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6" t="n">
        <f aca="false">SUMIF($AH931:$CH931,35,Base!$B$5:$BB$5)*7*$Z931</f>
        <v>0</v>
      </c>
      <c r="CJ931" s="6" t="n">
        <f aca="false">SUMIF($AH931:$CH931,"PR",Base!$B$5:$BB$5)*7*$Z931</f>
        <v>350</v>
      </c>
      <c r="CK931" s="6"/>
      <c r="CL931" s="6"/>
    </row>
    <row r="932" customFormat="false" ht="13.8" hidden="false" customHeight="false" outlineLevel="0" collapsed="false">
      <c r="A932" s="7" t="s">
        <v>1890</v>
      </c>
      <c r="B932" s="7" t="s">
        <v>2589</v>
      </c>
      <c r="C932" s="7" t="s">
        <v>2653</v>
      </c>
      <c r="D932" s="7" t="s">
        <v>2654</v>
      </c>
      <c r="E932" s="7" t="s">
        <v>2655</v>
      </c>
      <c r="F932" s="7" t="s">
        <v>17</v>
      </c>
      <c r="G932" s="7" t="s">
        <v>2656</v>
      </c>
      <c r="H932" s="7" t="s">
        <v>2657</v>
      </c>
      <c r="I932" s="7" t="s">
        <v>84</v>
      </c>
      <c r="J932" s="7" t="s">
        <v>85</v>
      </c>
      <c r="K932" s="8" t="n">
        <v>0</v>
      </c>
      <c r="L932" s="7"/>
      <c r="M932" s="8" t="n">
        <v>0</v>
      </c>
      <c r="N932" s="7"/>
      <c r="O932" s="7" t="s">
        <v>2658</v>
      </c>
      <c r="P932" s="7" t="s">
        <v>94</v>
      </c>
      <c r="Q932" s="8" t="s">
        <v>532</v>
      </c>
      <c r="R932" s="8" t="s">
        <v>532</v>
      </c>
      <c r="S932" s="8" t="s">
        <v>110</v>
      </c>
      <c r="T932" s="8" t="s">
        <v>91</v>
      </c>
      <c r="U932" s="7" t="s">
        <v>87</v>
      </c>
      <c r="V932" s="7" t="s">
        <v>92</v>
      </c>
      <c r="W932" s="7"/>
      <c r="X932" s="7"/>
      <c r="Y932" s="7" t="s">
        <v>116</v>
      </c>
      <c r="Z932" s="8" t="s">
        <v>91</v>
      </c>
      <c r="AA932" s="7"/>
      <c r="AB932" s="7"/>
      <c r="AC932" s="7"/>
      <c r="AD932" s="7"/>
      <c r="AE932" s="8"/>
      <c r="AF932" s="9" t="s">
        <v>1617</v>
      </c>
      <c r="AG932" s="9" t="s">
        <v>207</v>
      </c>
      <c r="AH932" s="7"/>
      <c r="AI932" s="7" t="s">
        <v>98</v>
      </c>
      <c r="AJ932" s="7" t="s">
        <v>98</v>
      </c>
      <c r="AK932" s="7" t="s">
        <v>98</v>
      </c>
      <c r="AL932" s="7" t="s">
        <v>98</v>
      </c>
      <c r="AM932" s="7"/>
      <c r="AN932" s="7" t="s">
        <v>98</v>
      </c>
      <c r="AO932" s="7" t="s">
        <v>98</v>
      </c>
      <c r="AP932" s="7" t="s">
        <v>98</v>
      </c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 t="s">
        <v>97</v>
      </c>
      <c r="BN932" s="7" t="s">
        <v>97</v>
      </c>
      <c r="BO932" s="7"/>
      <c r="BP932" s="7"/>
      <c r="BQ932" s="7" t="s">
        <v>98</v>
      </c>
      <c r="BR932" s="7" t="s">
        <v>98</v>
      </c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6" t="n">
        <f aca="false">SUMIF($AH932:$CH932,35,Base!$B$5:$BB$5)*7*$Z932</f>
        <v>0</v>
      </c>
      <c r="CJ932" s="6" t="n">
        <f aca="false">SUMIF($AH932:$CH932,"PR",Base!$B$5:$BB$5)*7*$Z932</f>
        <v>4410</v>
      </c>
      <c r="CK932" s="6"/>
      <c r="CL932" s="6"/>
    </row>
    <row r="933" customFormat="false" ht="13.8" hidden="false" customHeight="false" outlineLevel="0" collapsed="false">
      <c r="A933" s="7" t="s">
        <v>1890</v>
      </c>
      <c r="B933" s="7" t="s">
        <v>2589</v>
      </c>
      <c r="C933" s="7" t="s">
        <v>2653</v>
      </c>
      <c r="D933" s="7" t="s">
        <v>2659</v>
      </c>
      <c r="E933" s="7" t="s">
        <v>2660</v>
      </c>
      <c r="F933" s="7" t="s">
        <v>17</v>
      </c>
      <c r="G933" s="7" t="s">
        <v>2656</v>
      </c>
      <c r="H933" s="7" t="s">
        <v>2657</v>
      </c>
      <c r="I933" s="7" t="s">
        <v>84</v>
      </c>
      <c r="J933" s="7" t="s">
        <v>85</v>
      </c>
      <c r="K933" s="8" t="n">
        <v>0</v>
      </c>
      <c r="L933" s="7"/>
      <c r="M933" s="8" t="n">
        <v>0</v>
      </c>
      <c r="N933" s="7"/>
      <c r="O933" s="7" t="s">
        <v>2658</v>
      </c>
      <c r="P933" s="7" t="s">
        <v>94</v>
      </c>
      <c r="Q933" s="8" t="s">
        <v>532</v>
      </c>
      <c r="R933" s="8" t="s">
        <v>532</v>
      </c>
      <c r="S933" s="8" t="s">
        <v>110</v>
      </c>
      <c r="T933" s="8" t="s">
        <v>91</v>
      </c>
      <c r="U933" s="7" t="s">
        <v>87</v>
      </c>
      <c r="V933" s="7" t="s">
        <v>92</v>
      </c>
      <c r="W933" s="7"/>
      <c r="X933" s="7"/>
      <c r="Y933" s="7" t="s">
        <v>116</v>
      </c>
      <c r="Z933" s="8" t="s">
        <v>91</v>
      </c>
      <c r="AA933" s="7"/>
      <c r="AB933" s="7"/>
      <c r="AC933" s="7"/>
      <c r="AD933" s="7"/>
      <c r="AE933" s="8"/>
      <c r="AF933" s="9" t="s">
        <v>1617</v>
      </c>
      <c r="AG933" s="9" t="s">
        <v>1363</v>
      </c>
      <c r="AH933" s="7"/>
      <c r="AI933" s="7" t="s">
        <v>98</v>
      </c>
      <c r="AJ933" s="7" t="s">
        <v>98</v>
      </c>
      <c r="AK933" s="7" t="s">
        <v>98</v>
      </c>
      <c r="AL933" s="7" t="s">
        <v>98</v>
      </c>
      <c r="AM933" s="7" t="s">
        <v>98</v>
      </c>
      <c r="AN933" s="7" t="s">
        <v>98</v>
      </c>
      <c r="AO933" s="7" t="s">
        <v>98</v>
      </c>
      <c r="AP933" s="7" t="s">
        <v>98</v>
      </c>
      <c r="AQ933" s="7" t="s">
        <v>98</v>
      </c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 t="s">
        <v>97</v>
      </c>
      <c r="BN933" s="7" t="s">
        <v>97</v>
      </c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6" t="n">
        <f aca="false">SUMIF($AH933:$CH933,35,Base!$B$5:$BB$5)*7*$Z933</f>
        <v>0</v>
      </c>
      <c r="CJ933" s="6" t="n">
        <f aca="false">SUMIF($AH933:$CH933,"PR",Base!$B$5:$BB$5)*7*$Z933</f>
        <v>4410</v>
      </c>
      <c r="CK933" s="6"/>
      <c r="CL933" s="6"/>
    </row>
    <row r="934" customFormat="false" ht="13.8" hidden="false" customHeight="false" outlineLevel="0" collapsed="false">
      <c r="A934" s="7" t="s">
        <v>1890</v>
      </c>
      <c r="B934" s="7" t="s">
        <v>2589</v>
      </c>
      <c r="C934" s="7" t="s">
        <v>328</v>
      </c>
      <c r="D934" s="7" t="s">
        <v>2661</v>
      </c>
      <c r="E934" s="7" t="s">
        <v>2662</v>
      </c>
      <c r="F934" s="7" t="s">
        <v>17</v>
      </c>
      <c r="G934" s="7" t="s">
        <v>2663</v>
      </c>
      <c r="H934" s="7" t="s">
        <v>2663</v>
      </c>
      <c r="I934" s="7" t="s">
        <v>84</v>
      </c>
      <c r="J934" s="7" t="s">
        <v>85</v>
      </c>
      <c r="K934" s="8" t="n">
        <v>0</v>
      </c>
      <c r="L934" s="7"/>
      <c r="M934" s="8" t="n">
        <v>0</v>
      </c>
      <c r="N934" s="7"/>
      <c r="O934" s="7" t="s">
        <v>2664</v>
      </c>
      <c r="P934" s="7" t="s">
        <v>87</v>
      </c>
      <c r="Q934" s="8" t="s">
        <v>2347</v>
      </c>
      <c r="R934" s="8" t="s">
        <v>2665</v>
      </c>
      <c r="S934" s="8" t="s">
        <v>336</v>
      </c>
      <c r="T934" s="8" t="s">
        <v>127</v>
      </c>
      <c r="U934" s="7" t="s">
        <v>87</v>
      </c>
      <c r="V934" s="7" t="s">
        <v>92</v>
      </c>
      <c r="W934" s="7"/>
      <c r="X934" s="7"/>
      <c r="Y934" s="7" t="s">
        <v>112</v>
      </c>
      <c r="Z934" s="8" t="s">
        <v>127</v>
      </c>
      <c r="AA934" s="7"/>
      <c r="AB934" s="7"/>
      <c r="AC934" s="7"/>
      <c r="AD934" s="7"/>
      <c r="AE934" s="8"/>
      <c r="AF934" s="9" t="s">
        <v>1617</v>
      </c>
      <c r="AG934" s="9" t="s">
        <v>1058</v>
      </c>
      <c r="AH934" s="7" t="s">
        <v>98</v>
      </c>
      <c r="AI934" s="7" t="s">
        <v>98</v>
      </c>
      <c r="AJ934" s="7" t="s">
        <v>98</v>
      </c>
      <c r="AK934" s="7" t="s">
        <v>98</v>
      </c>
      <c r="AL934" s="7" t="s">
        <v>98</v>
      </c>
      <c r="AM934" s="7" t="n">
        <v>35</v>
      </c>
      <c r="AN934" s="7" t="n">
        <v>35</v>
      </c>
      <c r="AO934" s="7" t="n">
        <v>35</v>
      </c>
      <c r="AP934" s="7" t="s">
        <v>98</v>
      </c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 t="s">
        <v>97</v>
      </c>
      <c r="BN934" s="7" t="s">
        <v>97</v>
      </c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6" t="n">
        <f aca="false">SUMIF($AH934:$CH934,35,Base!$B$5:$BB$5)*7*$Z934</f>
        <v>420</v>
      </c>
      <c r="CJ934" s="6" t="n">
        <f aca="false">SUMIF($AH934:$CH934,"PR",Base!$B$5:$BB$5)*7*$Z934</f>
        <v>812</v>
      </c>
      <c r="CK934" s="6"/>
      <c r="CL934" s="6"/>
    </row>
    <row r="935" customFormat="false" ht="13.8" hidden="false" customHeight="false" outlineLevel="0" collapsed="false">
      <c r="A935" s="7" t="s">
        <v>1890</v>
      </c>
      <c r="B935" s="7" t="s">
        <v>2589</v>
      </c>
      <c r="C935" s="7" t="s">
        <v>2336</v>
      </c>
      <c r="D935" s="7" t="s">
        <v>2666</v>
      </c>
      <c r="E935" s="7" t="s">
        <v>2667</v>
      </c>
      <c r="F935" s="7" t="s">
        <v>17</v>
      </c>
      <c r="G935" s="7" t="s">
        <v>2668</v>
      </c>
      <c r="H935" s="7" t="s">
        <v>2668</v>
      </c>
      <c r="I935" s="7" t="s">
        <v>84</v>
      </c>
      <c r="J935" s="7" t="s">
        <v>85</v>
      </c>
      <c r="K935" s="8" t="n">
        <v>0</v>
      </c>
      <c r="L935" s="7"/>
      <c r="M935" s="8" t="n">
        <v>0</v>
      </c>
      <c r="N935" s="7"/>
      <c r="O935" s="7" t="s">
        <v>2669</v>
      </c>
      <c r="P935" s="7" t="s">
        <v>87</v>
      </c>
      <c r="Q935" s="8" t="s">
        <v>2347</v>
      </c>
      <c r="R935" s="8" t="s">
        <v>2665</v>
      </c>
      <c r="S935" s="8" t="s">
        <v>336</v>
      </c>
      <c r="T935" s="8" t="s">
        <v>127</v>
      </c>
      <c r="U935" s="7" t="s">
        <v>87</v>
      </c>
      <c r="V935" s="7" t="s">
        <v>159</v>
      </c>
      <c r="W935" s="7"/>
      <c r="X935" s="7"/>
      <c r="Y935" s="7" t="s">
        <v>112</v>
      </c>
      <c r="Z935" s="8" t="s">
        <v>127</v>
      </c>
      <c r="AA935" s="7"/>
      <c r="AB935" s="7"/>
      <c r="AC935" s="7"/>
      <c r="AD935" s="7"/>
      <c r="AE935" s="8"/>
      <c r="AF935" s="9" t="s">
        <v>1617</v>
      </c>
      <c r="AG935" s="9" t="s">
        <v>1058</v>
      </c>
      <c r="AH935" s="7" t="s">
        <v>98</v>
      </c>
      <c r="AI935" s="7" t="s">
        <v>98</v>
      </c>
      <c r="AJ935" s="7" t="s">
        <v>98</v>
      </c>
      <c r="AK935" s="7" t="s">
        <v>98</v>
      </c>
      <c r="AL935" s="7" t="s">
        <v>98</v>
      </c>
      <c r="AM935" s="7" t="n">
        <v>35</v>
      </c>
      <c r="AN935" s="7" t="n">
        <v>35</v>
      </c>
      <c r="AO935" s="7" t="n">
        <v>35</v>
      </c>
      <c r="AP935" s="7" t="s">
        <v>98</v>
      </c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 t="s">
        <v>97</v>
      </c>
      <c r="BN935" s="7" t="s">
        <v>97</v>
      </c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6" t="n">
        <f aca="false">SUMIF($AH935:$CH935,35,Base!$B$5:$BB$5)*7*$Z935</f>
        <v>420</v>
      </c>
      <c r="CJ935" s="6" t="n">
        <f aca="false">SUMIF($AH935:$CH935,"PR",Base!$B$5:$BB$5)*7*$Z935</f>
        <v>812</v>
      </c>
      <c r="CK935" s="6"/>
      <c r="CL935" s="6"/>
    </row>
    <row r="936" customFormat="false" ht="13.8" hidden="false" customHeight="false" outlineLevel="0" collapsed="false">
      <c r="A936" s="7" t="s">
        <v>1890</v>
      </c>
      <c r="B936" s="7" t="s">
        <v>2589</v>
      </c>
      <c r="C936" s="7" t="s">
        <v>328</v>
      </c>
      <c r="D936" s="7" t="s">
        <v>2670</v>
      </c>
      <c r="E936" s="7" t="s">
        <v>2671</v>
      </c>
      <c r="F936" s="7" t="s">
        <v>17</v>
      </c>
      <c r="G936" s="7" t="s">
        <v>2652</v>
      </c>
      <c r="H936" s="7" t="s">
        <v>2652</v>
      </c>
      <c r="I936" s="7" t="s">
        <v>84</v>
      </c>
      <c r="J936" s="7" t="s">
        <v>85</v>
      </c>
      <c r="K936" s="8" t="n">
        <v>0</v>
      </c>
      <c r="L936" s="7"/>
      <c r="M936" s="8" t="n">
        <v>10</v>
      </c>
      <c r="N936" s="7"/>
      <c r="O936" s="7" t="s">
        <v>333</v>
      </c>
      <c r="P936" s="7" t="s">
        <v>124</v>
      </c>
      <c r="Q936" s="8" t="s">
        <v>1869</v>
      </c>
      <c r="R936" s="8" t="s">
        <v>1939</v>
      </c>
      <c r="S936" s="8" t="s">
        <v>336</v>
      </c>
      <c r="T936" s="8" t="s">
        <v>170</v>
      </c>
      <c r="U936" s="7" t="s">
        <v>87</v>
      </c>
      <c r="V936" s="7" t="s">
        <v>92</v>
      </c>
      <c r="W936" s="7"/>
      <c r="X936" s="7"/>
      <c r="Y936" s="7" t="s">
        <v>99</v>
      </c>
      <c r="Z936" s="8" t="s">
        <v>127</v>
      </c>
      <c r="AA936" s="7"/>
      <c r="AB936" s="7"/>
      <c r="AC936" s="7"/>
      <c r="AD936" s="7"/>
      <c r="AE936" s="8"/>
      <c r="AF936" s="9" t="s">
        <v>2211</v>
      </c>
      <c r="AG936" s="9" t="s">
        <v>1340</v>
      </c>
      <c r="AH936" s="7" t="s">
        <v>98</v>
      </c>
      <c r="AI936" s="7" t="n">
        <v>35</v>
      </c>
      <c r="AJ936" s="7" t="n">
        <v>35</v>
      </c>
      <c r="AK936" s="7" t="n">
        <v>35</v>
      </c>
      <c r="AL936" s="7" t="s">
        <v>98</v>
      </c>
      <c r="AM936" s="7" t="s">
        <v>98</v>
      </c>
      <c r="AN936" s="7" t="s">
        <v>98</v>
      </c>
      <c r="AO936" s="7" t="s">
        <v>98</v>
      </c>
      <c r="AP936" s="7" t="s">
        <v>98</v>
      </c>
      <c r="AQ936" s="7" t="s">
        <v>98</v>
      </c>
      <c r="AR936" s="7" t="s">
        <v>98</v>
      </c>
      <c r="AS936" s="7" t="s">
        <v>98</v>
      </c>
      <c r="AT936" s="7" t="s">
        <v>98</v>
      </c>
      <c r="AU936" s="7" t="s">
        <v>98</v>
      </c>
      <c r="AV936" s="7" t="s">
        <v>98</v>
      </c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 t="s">
        <v>97</v>
      </c>
      <c r="BN936" s="7" t="s">
        <v>97</v>
      </c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6" t="n">
        <f aca="false">SUMIF($AH936:$CH936,35,Base!$B$5:$BB$5)*7*$Z936</f>
        <v>420</v>
      </c>
      <c r="CJ936" s="6" t="n">
        <f aca="false">SUMIF($AH936:$CH936,"PR",Base!$B$5:$BB$5)*7*$Z936</f>
        <v>1652</v>
      </c>
      <c r="CK936" s="6"/>
      <c r="CL936" s="6"/>
    </row>
    <row r="937" customFormat="false" ht="13.8" hidden="false" customHeight="false" outlineLevel="0" collapsed="false">
      <c r="A937" s="7" t="s">
        <v>1890</v>
      </c>
      <c r="B937" s="7" t="s">
        <v>2589</v>
      </c>
      <c r="C937" s="7" t="s">
        <v>328</v>
      </c>
      <c r="D937" s="7" t="s">
        <v>2672</v>
      </c>
      <c r="E937" s="7" t="s">
        <v>2673</v>
      </c>
      <c r="F937" s="7" t="s">
        <v>17</v>
      </c>
      <c r="G937" s="7" t="s">
        <v>1358</v>
      </c>
      <c r="H937" s="7" t="s">
        <v>1955</v>
      </c>
      <c r="I937" s="7" t="s">
        <v>84</v>
      </c>
      <c r="J937" s="7" t="s">
        <v>85</v>
      </c>
      <c r="K937" s="8" t="n">
        <v>0</v>
      </c>
      <c r="L937" s="7"/>
      <c r="M937" s="8" t="n">
        <v>10</v>
      </c>
      <c r="N937" s="7"/>
      <c r="O937" s="7" t="s">
        <v>333</v>
      </c>
      <c r="P937" s="7" t="s">
        <v>124</v>
      </c>
      <c r="Q937" s="8" t="s">
        <v>2140</v>
      </c>
      <c r="R937" s="8" t="s">
        <v>2674</v>
      </c>
      <c r="S937" s="8" t="s">
        <v>2675</v>
      </c>
      <c r="T937" s="8" t="s">
        <v>109</v>
      </c>
      <c r="U937" s="7" t="s">
        <v>87</v>
      </c>
      <c r="V937" s="7" t="s">
        <v>92</v>
      </c>
      <c r="W937" s="7"/>
      <c r="X937" s="7"/>
      <c r="Y937" s="7" t="s">
        <v>99</v>
      </c>
      <c r="Z937" s="8" t="s">
        <v>178</v>
      </c>
      <c r="AA937" s="7"/>
      <c r="AB937" s="7"/>
      <c r="AC937" s="7"/>
      <c r="AD937" s="7"/>
      <c r="AE937" s="8"/>
      <c r="AF937" s="9" t="s">
        <v>765</v>
      </c>
      <c r="AG937" s="9" t="s">
        <v>1509</v>
      </c>
      <c r="AH937" s="7" t="s">
        <v>98</v>
      </c>
      <c r="AI937" s="7" t="s">
        <v>98</v>
      </c>
      <c r="AJ937" s="7" t="s">
        <v>98</v>
      </c>
      <c r="AK937" s="7" t="s">
        <v>98</v>
      </c>
      <c r="AL937" s="7" t="s">
        <v>98</v>
      </c>
      <c r="AM937" s="7" t="s">
        <v>98</v>
      </c>
      <c r="AN937" s="7" t="s">
        <v>98</v>
      </c>
      <c r="AO937" s="7" t="s">
        <v>98</v>
      </c>
      <c r="AP937" s="7" t="s">
        <v>98</v>
      </c>
      <c r="AQ937" s="7" t="s">
        <v>98</v>
      </c>
      <c r="AR937" s="7" t="s">
        <v>98</v>
      </c>
      <c r="AS937" s="7" t="s">
        <v>98</v>
      </c>
      <c r="AT937" s="7" t="s">
        <v>98</v>
      </c>
      <c r="AU937" s="7" t="s">
        <v>98</v>
      </c>
      <c r="AV937" s="7" t="s">
        <v>98</v>
      </c>
      <c r="AW937" s="7" t="s">
        <v>98</v>
      </c>
      <c r="AX937" s="7" t="s">
        <v>98</v>
      </c>
      <c r="AY937" s="7" t="s">
        <v>98</v>
      </c>
      <c r="AZ937" s="7" t="n">
        <v>35</v>
      </c>
      <c r="BA937" s="7" t="n">
        <v>35</v>
      </c>
      <c r="BB937" s="7" t="n">
        <v>35</v>
      </c>
      <c r="BC937" s="7" t="s">
        <v>98</v>
      </c>
      <c r="BD937" s="7" t="s">
        <v>98</v>
      </c>
      <c r="BE937" s="7" t="s">
        <v>98</v>
      </c>
      <c r="BF937" s="7"/>
      <c r="BG937" s="7"/>
      <c r="BH937" s="7"/>
      <c r="BI937" s="7"/>
      <c r="BJ937" s="7"/>
      <c r="BK937" s="7"/>
      <c r="BL937" s="7"/>
      <c r="BM937" s="7" t="s">
        <v>97</v>
      </c>
      <c r="BN937" s="7" t="s">
        <v>97</v>
      </c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6" t="n">
        <f aca="false">SUMIF($AH937:$CH937,35,Base!$B$5:$BB$5)*7*$Z937</f>
        <v>490</v>
      </c>
      <c r="CJ937" s="6" t="n">
        <f aca="false">SUMIF($AH937:$CH937,"PR",Base!$B$5:$BB$5)*7*$Z937</f>
        <v>3500</v>
      </c>
      <c r="CK937" s="6"/>
      <c r="CL937" s="6"/>
    </row>
    <row r="938" customFormat="false" ht="13.8" hidden="false" customHeight="false" outlineLevel="0" collapsed="false">
      <c r="A938" s="7" t="s">
        <v>1890</v>
      </c>
      <c r="B938" s="7" t="s">
        <v>2589</v>
      </c>
      <c r="C938" s="7" t="s">
        <v>2336</v>
      </c>
      <c r="D938" s="7" t="s">
        <v>2676</v>
      </c>
      <c r="E938" s="7" t="s">
        <v>2677</v>
      </c>
      <c r="F938" s="7" t="s">
        <v>17</v>
      </c>
      <c r="G938" s="7" t="s">
        <v>2678</v>
      </c>
      <c r="H938" s="7" t="s">
        <v>2679</v>
      </c>
      <c r="I938" s="7" t="s">
        <v>84</v>
      </c>
      <c r="J938" s="7" t="s">
        <v>85</v>
      </c>
      <c r="K938" s="8" t="n">
        <v>0</v>
      </c>
      <c r="L938" s="7"/>
      <c r="M938" s="8" t="n">
        <v>18</v>
      </c>
      <c r="N938" s="7"/>
      <c r="O938" s="7" t="s">
        <v>2478</v>
      </c>
      <c r="P938" s="7" t="s">
        <v>113</v>
      </c>
      <c r="Q938" s="8" t="s">
        <v>2680</v>
      </c>
      <c r="R938" s="8" t="s">
        <v>2681</v>
      </c>
      <c r="S938" s="8" t="s">
        <v>362</v>
      </c>
      <c r="T938" s="8" t="s">
        <v>170</v>
      </c>
      <c r="U938" s="7" t="s">
        <v>87</v>
      </c>
      <c r="V938" s="7" t="s">
        <v>92</v>
      </c>
      <c r="W938" s="7"/>
      <c r="X938" s="7"/>
      <c r="Y938" s="7" t="s">
        <v>99</v>
      </c>
      <c r="Z938" s="8" t="s">
        <v>91</v>
      </c>
      <c r="AA938" s="7"/>
      <c r="AB938" s="7"/>
      <c r="AC938" s="7"/>
      <c r="AD938" s="7"/>
      <c r="AE938" s="8"/>
      <c r="AF938" s="9" t="s">
        <v>2211</v>
      </c>
      <c r="AG938" s="9" t="s">
        <v>458</v>
      </c>
      <c r="AH938" s="7" t="s">
        <v>98</v>
      </c>
      <c r="AI938" s="7" t="s">
        <v>98</v>
      </c>
      <c r="AJ938" s="7" t="s">
        <v>98</v>
      </c>
      <c r="AK938" s="7" t="s">
        <v>98</v>
      </c>
      <c r="AL938" s="7" t="s">
        <v>98</v>
      </c>
      <c r="AM938" s="7" t="s">
        <v>98</v>
      </c>
      <c r="AN938" s="7" t="s">
        <v>98</v>
      </c>
      <c r="AO938" s="7" t="s">
        <v>98</v>
      </c>
      <c r="AP938" s="7" t="n">
        <v>35</v>
      </c>
      <c r="AQ938" s="7" t="n">
        <v>35</v>
      </c>
      <c r="AR938" s="7" t="n">
        <v>35</v>
      </c>
      <c r="AS938" s="7" t="n">
        <v>35</v>
      </c>
      <c r="AT938" s="7" t="s">
        <v>98</v>
      </c>
      <c r="AU938" s="7" t="s">
        <v>98</v>
      </c>
      <c r="AV938" s="7" t="s">
        <v>98</v>
      </c>
      <c r="AW938" s="7" t="s">
        <v>98</v>
      </c>
      <c r="AX938" s="7" t="s">
        <v>98</v>
      </c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 t="s">
        <v>97</v>
      </c>
      <c r="BN938" s="7" t="s">
        <v>97</v>
      </c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6" t="n">
        <f aca="false">SUMIF($AH938:$CH938,35,Base!$B$5:$BB$5)*7*$Z938</f>
        <v>1960</v>
      </c>
      <c r="CJ938" s="6" t="n">
        <f aca="false">SUMIF($AH938:$CH938,"PR",Base!$B$5:$BB$5)*7*$Z938</f>
        <v>6174</v>
      </c>
      <c r="CK938" s="6"/>
      <c r="CL938" s="6"/>
    </row>
    <row r="939" customFormat="false" ht="13.8" hidden="false" customHeight="false" outlineLevel="0" collapsed="false">
      <c r="A939" s="7" t="s">
        <v>1890</v>
      </c>
      <c r="B939" s="7" t="s">
        <v>2682</v>
      </c>
      <c r="C939" s="7" t="s">
        <v>1383</v>
      </c>
      <c r="D939" s="7" t="s">
        <v>2683</v>
      </c>
      <c r="E939" s="7" t="s">
        <v>656</v>
      </c>
      <c r="F939" s="7" t="s">
        <v>17</v>
      </c>
      <c r="G939" s="7" t="s">
        <v>2684</v>
      </c>
      <c r="H939" s="7" t="s">
        <v>2685</v>
      </c>
      <c r="I939" s="7" t="s">
        <v>84</v>
      </c>
      <c r="J939" s="7" t="s">
        <v>85</v>
      </c>
      <c r="K939" s="8" t="n">
        <v>0</v>
      </c>
      <c r="L939" s="7"/>
      <c r="M939" s="8" t="n">
        <v>0</v>
      </c>
      <c r="N939" s="7"/>
      <c r="O939" s="7" t="s">
        <v>1439</v>
      </c>
      <c r="P939" s="7" t="s">
        <v>94</v>
      </c>
      <c r="Q939" s="8" t="s">
        <v>2686</v>
      </c>
      <c r="R939" s="8" t="s">
        <v>1442</v>
      </c>
      <c r="S939" s="8" t="s">
        <v>1686</v>
      </c>
      <c r="T939" s="8" t="s">
        <v>113</v>
      </c>
      <c r="U939" s="7" t="s">
        <v>87</v>
      </c>
      <c r="V939" s="7" t="s">
        <v>92</v>
      </c>
      <c r="W939" s="7"/>
      <c r="X939" s="7"/>
      <c r="Y939" s="7" t="s">
        <v>125</v>
      </c>
      <c r="Z939" s="8" t="s">
        <v>94</v>
      </c>
      <c r="AA939" s="7"/>
      <c r="AB939" s="7"/>
      <c r="AC939" s="7"/>
      <c r="AD939" s="7"/>
      <c r="AE939" s="8"/>
      <c r="AF939" s="9" t="s">
        <v>734</v>
      </c>
      <c r="AG939" s="9" t="s">
        <v>2687</v>
      </c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 t="s">
        <v>97</v>
      </c>
      <c r="BN939" s="7" t="s">
        <v>97</v>
      </c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 t="s">
        <v>98</v>
      </c>
      <c r="CB939" s="7" t="s">
        <v>98</v>
      </c>
      <c r="CC939" s="7" t="s">
        <v>98</v>
      </c>
      <c r="CD939" s="7" t="s">
        <v>98</v>
      </c>
      <c r="CE939" s="7" t="s">
        <v>98</v>
      </c>
      <c r="CF939" s="7" t="s">
        <v>98</v>
      </c>
      <c r="CG939" s="7" t="s">
        <v>98</v>
      </c>
      <c r="CH939" s="7" t="s">
        <v>98</v>
      </c>
      <c r="CI939" s="6" t="n">
        <f aca="false">SUMIF($AH939:$CH939,35,Base!$B$5:$BB$5)*7*$Z939</f>
        <v>0</v>
      </c>
      <c r="CJ939" s="6" t="n">
        <f aca="false">SUMIF($AH939:$CH939,"PR",Base!$B$5:$BB$5)*7*$Z939</f>
        <v>518</v>
      </c>
      <c r="CK939" s="6"/>
      <c r="CL939" s="6"/>
    </row>
    <row r="940" customFormat="false" ht="13.8" hidden="false" customHeight="false" outlineLevel="0" collapsed="false">
      <c r="A940" s="7" t="s">
        <v>1890</v>
      </c>
      <c r="B940" s="7" t="s">
        <v>2682</v>
      </c>
      <c r="C940" s="7" t="s">
        <v>1383</v>
      </c>
      <c r="D940" s="7" t="s">
        <v>2683</v>
      </c>
      <c r="E940" s="7" t="s">
        <v>656</v>
      </c>
      <c r="F940" s="7" t="s">
        <v>17</v>
      </c>
      <c r="G940" s="7" t="s">
        <v>2684</v>
      </c>
      <c r="H940" s="7" t="s">
        <v>2685</v>
      </c>
      <c r="I940" s="7" t="s">
        <v>84</v>
      </c>
      <c r="J940" s="7" t="s">
        <v>85</v>
      </c>
      <c r="K940" s="8" t="n">
        <v>0</v>
      </c>
      <c r="L940" s="7"/>
      <c r="M940" s="8" t="n">
        <v>0</v>
      </c>
      <c r="N940" s="7"/>
      <c r="O940" s="7" t="s">
        <v>1439</v>
      </c>
      <c r="P940" s="7" t="s">
        <v>94</v>
      </c>
      <c r="Q940" s="8" t="s">
        <v>2686</v>
      </c>
      <c r="R940" s="8" t="s">
        <v>1442</v>
      </c>
      <c r="S940" s="8" t="s">
        <v>1686</v>
      </c>
      <c r="T940" s="8" t="s">
        <v>113</v>
      </c>
      <c r="U940" s="7" t="s">
        <v>87</v>
      </c>
      <c r="V940" s="7" t="s">
        <v>92</v>
      </c>
      <c r="W940" s="7"/>
      <c r="X940" s="7"/>
      <c r="Y940" s="7" t="s">
        <v>99</v>
      </c>
      <c r="Z940" s="8" t="s">
        <v>178</v>
      </c>
      <c r="AA940" s="7"/>
      <c r="AB940" s="7"/>
      <c r="AC940" s="7"/>
      <c r="AD940" s="7"/>
      <c r="AE940" s="8"/>
      <c r="AF940" s="9" t="s">
        <v>734</v>
      </c>
      <c r="AG940" s="9" t="s">
        <v>2687</v>
      </c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 t="s">
        <v>97</v>
      </c>
      <c r="BN940" s="7" t="s">
        <v>97</v>
      </c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 t="s">
        <v>98</v>
      </c>
      <c r="CB940" s="7" t="s">
        <v>98</v>
      </c>
      <c r="CC940" s="7" t="s">
        <v>98</v>
      </c>
      <c r="CD940" s="7" t="s">
        <v>98</v>
      </c>
      <c r="CE940" s="7" t="s">
        <v>98</v>
      </c>
      <c r="CF940" s="7" t="s">
        <v>98</v>
      </c>
      <c r="CG940" s="7" t="s">
        <v>98</v>
      </c>
      <c r="CH940" s="7" t="s">
        <v>98</v>
      </c>
      <c r="CI940" s="6" t="n">
        <f aca="false">SUMIF($AH940:$CH940,35,Base!$B$5:$BB$5)*7*$Z940</f>
        <v>0</v>
      </c>
      <c r="CJ940" s="6" t="n">
        <f aca="false">SUMIF($AH940:$CH940,"PR",Base!$B$5:$BB$5)*7*$Z940</f>
        <v>1295</v>
      </c>
      <c r="CK940" s="6"/>
      <c r="CL940" s="6"/>
    </row>
    <row r="941" customFormat="false" ht="13.8" hidden="false" customHeight="false" outlineLevel="0" collapsed="false">
      <c r="A941" s="7" t="s">
        <v>1890</v>
      </c>
      <c r="B941" s="7" t="s">
        <v>2682</v>
      </c>
      <c r="C941" s="7" t="s">
        <v>1383</v>
      </c>
      <c r="D941" s="7" t="s">
        <v>2688</v>
      </c>
      <c r="E941" s="7" t="s">
        <v>2689</v>
      </c>
      <c r="F941" s="7" t="s">
        <v>17</v>
      </c>
      <c r="G941" s="7" t="s">
        <v>2573</v>
      </c>
      <c r="H941" s="7" t="s">
        <v>2574</v>
      </c>
      <c r="I941" s="7" t="s">
        <v>84</v>
      </c>
      <c r="J941" s="7" t="s">
        <v>85</v>
      </c>
      <c r="K941" s="8" t="n">
        <v>0</v>
      </c>
      <c r="L941" s="7"/>
      <c r="M941" s="8" t="n">
        <v>0</v>
      </c>
      <c r="N941" s="7"/>
      <c r="O941" s="7" t="s">
        <v>2575</v>
      </c>
      <c r="P941" s="7" t="s">
        <v>87</v>
      </c>
      <c r="Q941" s="8" t="s">
        <v>91</v>
      </c>
      <c r="R941" s="8" t="s">
        <v>91</v>
      </c>
      <c r="S941" s="8" t="s">
        <v>110</v>
      </c>
      <c r="T941" s="8" t="s">
        <v>108</v>
      </c>
      <c r="U941" s="7" t="s">
        <v>87</v>
      </c>
      <c r="V941" s="7" t="s">
        <v>92</v>
      </c>
      <c r="W941" s="7"/>
      <c r="X941" s="7"/>
      <c r="Y941" s="7" t="s">
        <v>112</v>
      </c>
      <c r="Z941" s="8" t="s">
        <v>108</v>
      </c>
      <c r="AA941" s="7"/>
      <c r="AB941" s="7"/>
      <c r="AC941" s="7"/>
      <c r="AD941" s="7"/>
      <c r="AE941" s="8"/>
      <c r="AF941" s="9" t="s">
        <v>270</v>
      </c>
      <c r="AG941" s="9" t="s">
        <v>260</v>
      </c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 t="s">
        <v>97</v>
      </c>
      <c r="BN941" s="7" t="s">
        <v>97</v>
      </c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 t="s">
        <v>98</v>
      </c>
      <c r="CF941" s="7"/>
      <c r="CG941" s="7"/>
      <c r="CH941" s="7"/>
      <c r="CI941" s="6" t="n">
        <f aca="false">SUMIF($AH941:$CH941,35,Base!$B$5:$BB$5)*7*$Z941</f>
        <v>0</v>
      </c>
      <c r="CJ941" s="6" t="n">
        <f aca="false">SUMIF($AH941:$CH941,"PR",Base!$B$5:$BB$5)*7*$Z941</f>
        <v>280</v>
      </c>
      <c r="CK941" s="6"/>
      <c r="CL941" s="6"/>
    </row>
    <row r="942" customFormat="false" ht="13.8" hidden="false" customHeight="false" outlineLevel="0" collapsed="false">
      <c r="A942" s="7" t="s">
        <v>1890</v>
      </c>
      <c r="B942" s="7" t="s">
        <v>2682</v>
      </c>
      <c r="C942" s="7" t="s">
        <v>1383</v>
      </c>
      <c r="D942" s="7" t="s">
        <v>2690</v>
      </c>
      <c r="E942" s="7" t="s">
        <v>1458</v>
      </c>
      <c r="F942" s="7" t="s">
        <v>17</v>
      </c>
      <c r="G942" s="7" t="s">
        <v>2573</v>
      </c>
      <c r="H942" s="7" t="s">
        <v>2574</v>
      </c>
      <c r="I942" s="7" t="s">
        <v>84</v>
      </c>
      <c r="J942" s="7" t="s">
        <v>85</v>
      </c>
      <c r="K942" s="8" t="n">
        <v>0</v>
      </c>
      <c r="L942" s="7"/>
      <c r="M942" s="8" t="n">
        <v>0</v>
      </c>
      <c r="N942" s="7"/>
      <c r="O942" s="7" t="s">
        <v>2575</v>
      </c>
      <c r="P942" s="7" t="s">
        <v>87</v>
      </c>
      <c r="Q942" s="8" t="s">
        <v>91</v>
      </c>
      <c r="R942" s="8" t="s">
        <v>91</v>
      </c>
      <c r="S942" s="8" t="s">
        <v>110</v>
      </c>
      <c r="T942" s="8" t="s">
        <v>108</v>
      </c>
      <c r="U942" s="7" t="s">
        <v>87</v>
      </c>
      <c r="V942" s="7" t="s">
        <v>92</v>
      </c>
      <c r="W942" s="7"/>
      <c r="X942" s="7"/>
      <c r="Y942" s="7" t="s">
        <v>112</v>
      </c>
      <c r="Z942" s="8" t="s">
        <v>108</v>
      </c>
      <c r="AA942" s="7"/>
      <c r="AB942" s="7"/>
      <c r="AC942" s="7"/>
      <c r="AD942" s="7"/>
      <c r="AE942" s="8"/>
      <c r="AF942" s="9" t="s">
        <v>834</v>
      </c>
      <c r="AG942" s="9" t="s">
        <v>827</v>
      </c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 t="s">
        <v>97</v>
      </c>
      <c r="BN942" s="7" t="s">
        <v>97</v>
      </c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 t="s">
        <v>98</v>
      </c>
      <c r="BZ942" s="7"/>
      <c r="CA942" s="7"/>
      <c r="CB942" s="7"/>
      <c r="CC942" s="7"/>
      <c r="CD942" s="7"/>
      <c r="CE942" s="7"/>
      <c r="CF942" s="7"/>
      <c r="CG942" s="7"/>
      <c r="CH942" s="7"/>
      <c r="CI942" s="6" t="n">
        <f aca="false">SUMIF($AH942:$CH942,35,Base!$B$5:$BB$5)*7*$Z942</f>
        <v>0</v>
      </c>
      <c r="CJ942" s="6" t="n">
        <f aca="false">SUMIF($AH942:$CH942,"PR",Base!$B$5:$BB$5)*7*$Z942</f>
        <v>224</v>
      </c>
      <c r="CK942" s="6"/>
      <c r="CL942" s="6"/>
    </row>
    <row r="943" customFormat="false" ht="13.8" hidden="false" customHeight="false" outlineLevel="0" collapsed="false">
      <c r="A943" s="7" t="s">
        <v>1890</v>
      </c>
      <c r="B943" s="7" t="s">
        <v>2682</v>
      </c>
      <c r="C943" s="7" t="s">
        <v>1383</v>
      </c>
      <c r="D943" s="7" t="s">
        <v>2691</v>
      </c>
      <c r="E943" s="7" t="s">
        <v>2692</v>
      </c>
      <c r="F943" s="7" t="s">
        <v>17</v>
      </c>
      <c r="G943" s="7" t="s">
        <v>2566</v>
      </c>
      <c r="H943" s="7" t="s">
        <v>2567</v>
      </c>
      <c r="I943" s="7" t="s">
        <v>84</v>
      </c>
      <c r="J943" s="7" t="s">
        <v>85</v>
      </c>
      <c r="K943" s="8" t="n">
        <v>0</v>
      </c>
      <c r="L943" s="7"/>
      <c r="M943" s="8" t="n">
        <v>0</v>
      </c>
      <c r="N943" s="7"/>
      <c r="O943" s="7" t="s">
        <v>2568</v>
      </c>
      <c r="P943" s="7" t="s">
        <v>87</v>
      </c>
      <c r="Q943" s="8" t="s">
        <v>91</v>
      </c>
      <c r="R943" s="8" t="s">
        <v>91</v>
      </c>
      <c r="S943" s="8" t="s">
        <v>110</v>
      </c>
      <c r="T943" s="8" t="s">
        <v>108</v>
      </c>
      <c r="U943" s="7" t="s">
        <v>87</v>
      </c>
      <c r="V943" s="7" t="s">
        <v>92</v>
      </c>
      <c r="W943" s="7"/>
      <c r="X943" s="7"/>
      <c r="Y943" s="7" t="s">
        <v>112</v>
      </c>
      <c r="Z943" s="8" t="s">
        <v>108</v>
      </c>
      <c r="AA943" s="7"/>
      <c r="AB943" s="7"/>
      <c r="AC943" s="7"/>
      <c r="AD943" s="7"/>
      <c r="AE943" s="8"/>
      <c r="AF943" s="9" t="s">
        <v>2536</v>
      </c>
      <c r="AG943" s="9" t="s">
        <v>2537</v>
      </c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 t="s">
        <v>97</v>
      </c>
      <c r="BN943" s="7" t="s">
        <v>97</v>
      </c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 t="s">
        <v>98</v>
      </c>
      <c r="CG943" s="7"/>
      <c r="CH943" s="7"/>
      <c r="CI943" s="6" t="n">
        <f aca="false">SUMIF($AH943:$CH943,35,Base!$B$5:$BB$5)*7*$Z943</f>
        <v>0</v>
      </c>
      <c r="CJ943" s="6" t="n">
        <f aca="false">SUMIF($AH943:$CH943,"PR",Base!$B$5:$BB$5)*7*$Z943</f>
        <v>280</v>
      </c>
      <c r="CK943" s="6"/>
      <c r="CL943" s="6"/>
    </row>
    <row r="944" customFormat="false" ht="13.8" hidden="false" customHeight="false" outlineLevel="0" collapsed="false">
      <c r="A944" s="7" t="s">
        <v>1890</v>
      </c>
      <c r="B944" s="7" t="s">
        <v>2682</v>
      </c>
      <c r="C944" s="7" t="s">
        <v>1383</v>
      </c>
      <c r="D944" s="7" t="s">
        <v>2693</v>
      </c>
      <c r="E944" s="7" t="s">
        <v>1464</v>
      </c>
      <c r="F944" s="7" t="s">
        <v>17</v>
      </c>
      <c r="G944" s="7" t="s">
        <v>2566</v>
      </c>
      <c r="H944" s="7" t="s">
        <v>2567</v>
      </c>
      <c r="I944" s="7" t="s">
        <v>84</v>
      </c>
      <c r="J944" s="7" t="s">
        <v>85</v>
      </c>
      <c r="K944" s="8" t="n">
        <v>0</v>
      </c>
      <c r="L944" s="7"/>
      <c r="M944" s="8" t="n">
        <v>0</v>
      </c>
      <c r="N944" s="7"/>
      <c r="O944" s="7" t="s">
        <v>2568</v>
      </c>
      <c r="P944" s="7" t="s">
        <v>87</v>
      </c>
      <c r="Q944" s="8" t="s">
        <v>91</v>
      </c>
      <c r="R944" s="8" t="s">
        <v>91</v>
      </c>
      <c r="S944" s="8" t="s">
        <v>110</v>
      </c>
      <c r="T944" s="8" t="s">
        <v>108</v>
      </c>
      <c r="U944" s="7" t="s">
        <v>87</v>
      </c>
      <c r="V944" s="7" t="s">
        <v>92</v>
      </c>
      <c r="W944" s="7"/>
      <c r="X944" s="7"/>
      <c r="Y944" s="7" t="s">
        <v>112</v>
      </c>
      <c r="Z944" s="8" t="s">
        <v>108</v>
      </c>
      <c r="AA944" s="7"/>
      <c r="AB944" s="7"/>
      <c r="AC944" s="7"/>
      <c r="AD944" s="7"/>
      <c r="AE944" s="8"/>
      <c r="AF944" s="9" t="s">
        <v>2532</v>
      </c>
      <c r="AG944" s="9" t="s">
        <v>2533</v>
      </c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 t="s">
        <v>97</v>
      </c>
      <c r="BN944" s="7" t="s">
        <v>97</v>
      </c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 t="s">
        <v>98</v>
      </c>
      <c r="CA944" s="7"/>
      <c r="CB944" s="7"/>
      <c r="CC944" s="7"/>
      <c r="CD944" s="7"/>
      <c r="CE944" s="7"/>
      <c r="CF944" s="7"/>
      <c r="CG944" s="7"/>
      <c r="CH944" s="7"/>
      <c r="CI944" s="6" t="n">
        <f aca="false">SUMIF($AH944:$CH944,35,Base!$B$5:$BB$5)*7*$Z944</f>
        <v>0</v>
      </c>
      <c r="CJ944" s="6" t="n">
        <f aca="false">SUMIF($AH944:$CH944,"PR",Base!$B$5:$BB$5)*7*$Z944</f>
        <v>280</v>
      </c>
      <c r="CK944" s="6"/>
      <c r="CL944" s="6"/>
    </row>
    <row r="945" customFormat="false" ht="13.8" hidden="false" customHeight="false" outlineLevel="0" collapsed="false">
      <c r="A945" s="7" t="s">
        <v>1890</v>
      </c>
      <c r="B945" s="7" t="s">
        <v>2682</v>
      </c>
      <c r="C945" s="7" t="s">
        <v>1383</v>
      </c>
      <c r="D945" s="7" t="s">
        <v>2694</v>
      </c>
      <c r="E945" s="7" t="s">
        <v>2391</v>
      </c>
      <c r="F945" s="7" t="s">
        <v>17</v>
      </c>
      <c r="G945" s="7" t="s">
        <v>2559</v>
      </c>
      <c r="H945" s="7" t="s">
        <v>2560</v>
      </c>
      <c r="I945" s="7" t="s">
        <v>84</v>
      </c>
      <c r="J945" s="7" t="s">
        <v>85</v>
      </c>
      <c r="K945" s="8" t="n">
        <v>0</v>
      </c>
      <c r="L945" s="7"/>
      <c r="M945" s="8" t="n">
        <v>0</v>
      </c>
      <c r="N945" s="7"/>
      <c r="O945" s="7" t="s">
        <v>2561</v>
      </c>
      <c r="P945" s="7" t="s">
        <v>87</v>
      </c>
      <c r="Q945" s="8" t="s">
        <v>91</v>
      </c>
      <c r="R945" s="8" t="s">
        <v>91</v>
      </c>
      <c r="S945" s="8" t="s">
        <v>110</v>
      </c>
      <c r="T945" s="8" t="s">
        <v>108</v>
      </c>
      <c r="U945" s="7" t="s">
        <v>87</v>
      </c>
      <c r="V945" s="7" t="s">
        <v>92</v>
      </c>
      <c r="W945" s="7"/>
      <c r="X945" s="7"/>
      <c r="Y945" s="7" t="s">
        <v>112</v>
      </c>
      <c r="Z945" s="8" t="s">
        <v>108</v>
      </c>
      <c r="AA945" s="7"/>
      <c r="AB945" s="7"/>
      <c r="AC945" s="7"/>
      <c r="AD945" s="7"/>
      <c r="AE945" s="8"/>
      <c r="AF945" s="9" t="s">
        <v>270</v>
      </c>
      <c r="AG945" s="9" t="s">
        <v>260</v>
      </c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 t="s">
        <v>97</v>
      </c>
      <c r="BN945" s="7" t="s">
        <v>97</v>
      </c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 t="s">
        <v>98</v>
      </c>
      <c r="CF945" s="7"/>
      <c r="CG945" s="7"/>
      <c r="CH945" s="7"/>
      <c r="CI945" s="6" t="n">
        <f aca="false">SUMIF($AH945:$CH945,35,Base!$B$5:$BB$5)*7*$Z945</f>
        <v>0</v>
      </c>
      <c r="CJ945" s="6" t="n">
        <f aca="false">SUMIF($AH945:$CH945,"PR",Base!$B$5:$BB$5)*7*$Z945</f>
        <v>280</v>
      </c>
      <c r="CK945" s="6"/>
      <c r="CL945" s="6"/>
    </row>
    <row r="946" customFormat="false" ht="13.8" hidden="false" customHeight="false" outlineLevel="0" collapsed="false">
      <c r="A946" s="7" t="s">
        <v>1890</v>
      </c>
      <c r="B946" s="7" t="s">
        <v>2682</v>
      </c>
      <c r="C946" s="7" t="s">
        <v>1383</v>
      </c>
      <c r="D946" s="7" t="s">
        <v>2695</v>
      </c>
      <c r="E946" s="7" t="s">
        <v>1467</v>
      </c>
      <c r="F946" s="7" t="s">
        <v>17</v>
      </c>
      <c r="G946" s="7" t="s">
        <v>2559</v>
      </c>
      <c r="H946" s="7" t="s">
        <v>2560</v>
      </c>
      <c r="I946" s="7" t="s">
        <v>84</v>
      </c>
      <c r="J946" s="7" t="s">
        <v>85</v>
      </c>
      <c r="K946" s="8" t="n">
        <v>0</v>
      </c>
      <c r="L946" s="7"/>
      <c r="M946" s="8" t="n">
        <v>0</v>
      </c>
      <c r="N946" s="7"/>
      <c r="O946" s="7" t="s">
        <v>2561</v>
      </c>
      <c r="P946" s="7" t="s">
        <v>87</v>
      </c>
      <c r="Q946" s="8" t="s">
        <v>91</v>
      </c>
      <c r="R946" s="8" t="s">
        <v>91</v>
      </c>
      <c r="S946" s="8" t="s">
        <v>110</v>
      </c>
      <c r="T946" s="8" t="s">
        <v>108</v>
      </c>
      <c r="U946" s="7" t="s">
        <v>87</v>
      </c>
      <c r="V946" s="7" t="s">
        <v>92</v>
      </c>
      <c r="W946" s="7"/>
      <c r="X946" s="7"/>
      <c r="Y946" s="7" t="s">
        <v>112</v>
      </c>
      <c r="Z946" s="8" t="s">
        <v>108</v>
      </c>
      <c r="AA946" s="7"/>
      <c r="AB946" s="7"/>
      <c r="AC946" s="7"/>
      <c r="AD946" s="7"/>
      <c r="AE946" s="8"/>
      <c r="AF946" s="9" t="s">
        <v>834</v>
      </c>
      <c r="AG946" s="9" t="s">
        <v>827</v>
      </c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 t="s">
        <v>97</v>
      </c>
      <c r="BN946" s="7" t="s">
        <v>97</v>
      </c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 t="s">
        <v>98</v>
      </c>
      <c r="BZ946" s="7"/>
      <c r="CA946" s="7"/>
      <c r="CB946" s="7"/>
      <c r="CC946" s="7"/>
      <c r="CD946" s="7"/>
      <c r="CE946" s="7"/>
      <c r="CF946" s="7"/>
      <c r="CG946" s="7"/>
      <c r="CH946" s="7"/>
      <c r="CI946" s="6" t="n">
        <f aca="false">SUMIF($AH946:$CH946,35,Base!$B$5:$BB$5)*7*$Z946</f>
        <v>0</v>
      </c>
      <c r="CJ946" s="6" t="n">
        <f aca="false">SUMIF($AH946:$CH946,"PR",Base!$B$5:$BB$5)*7*$Z946</f>
        <v>224</v>
      </c>
      <c r="CK946" s="6"/>
      <c r="CL946" s="6"/>
    </row>
    <row r="947" customFormat="false" ht="13.8" hidden="false" customHeight="false" outlineLevel="0" collapsed="false">
      <c r="A947" s="7" t="s">
        <v>1890</v>
      </c>
      <c r="B947" s="7" t="s">
        <v>2682</v>
      </c>
      <c r="C947" s="7" t="s">
        <v>1383</v>
      </c>
      <c r="D947" s="7" t="s">
        <v>2696</v>
      </c>
      <c r="E947" s="7" t="s">
        <v>1473</v>
      </c>
      <c r="F947" s="7" t="s">
        <v>17</v>
      </c>
      <c r="G947" s="7" t="s">
        <v>2553</v>
      </c>
      <c r="H947" s="7" t="s">
        <v>2554</v>
      </c>
      <c r="I947" s="7" t="s">
        <v>84</v>
      </c>
      <c r="J947" s="7" t="s">
        <v>85</v>
      </c>
      <c r="K947" s="8" t="n">
        <v>0</v>
      </c>
      <c r="L947" s="7"/>
      <c r="M947" s="8" t="n">
        <v>0</v>
      </c>
      <c r="N947" s="7"/>
      <c r="O947" s="7" t="s">
        <v>2555</v>
      </c>
      <c r="P947" s="7" t="s">
        <v>87</v>
      </c>
      <c r="Q947" s="8" t="s">
        <v>91</v>
      </c>
      <c r="R947" s="8" t="s">
        <v>91</v>
      </c>
      <c r="S947" s="8" t="s">
        <v>110</v>
      </c>
      <c r="T947" s="8" t="s">
        <v>108</v>
      </c>
      <c r="U947" s="7" t="s">
        <v>87</v>
      </c>
      <c r="V947" s="7" t="s">
        <v>92</v>
      </c>
      <c r="W947" s="7"/>
      <c r="X947" s="7"/>
      <c r="Y947" s="7" t="s">
        <v>112</v>
      </c>
      <c r="Z947" s="8" t="s">
        <v>108</v>
      </c>
      <c r="AA947" s="7"/>
      <c r="AB947" s="7"/>
      <c r="AC947" s="7"/>
      <c r="AD947" s="7"/>
      <c r="AE947" s="8"/>
      <c r="AF947" s="9" t="s">
        <v>2536</v>
      </c>
      <c r="AG947" s="9" t="s">
        <v>2537</v>
      </c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 t="s">
        <v>97</v>
      </c>
      <c r="BN947" s="7" t="s">
        <v>97</v>
      </c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 t="s">
        <v>98</v>
      </c>
      <c r="CG947" s="7"/>
      <c r="CH947" s="7"/>
      <c r="CI947" s="6" t="n">
        <f aca="false">SUMIF($AH947:$CH947,35,Base!$B$5:$BB$5)*7*$Z947</f>
        <v>0</v>
      </c>
      <c r="CJ947" s="6" t="n">
        <f aca="false">SUMIF($AH947:$CH947,"PR",Base!$B$5:$BB$5)*7*$Z947</f>
        <v>280</v>
      </c>
      <c r="CK947" s="6"/>
      <c r="CL947" s="6"/>
    </row>
    <row r="948" customFormat="false" ht="13.8" hidden="false" customHeight="false" outlineLevel="0" collapsed="false">
      <c r="A948" s="7" t="s">
        <v>1890</v>
      </c>
      <c r="B948" s="7" t="s">
        <v>2682</v>
      </c>
      <c r="C948" s="7" t="s">
        <v>1383</v>
      </c>
      <c r="D948" s="7" t="s">
        <v>2697</v>
      </c>
      <c r="E948" s="7" t="s">
        <v>2383</v>
      </c>
      <c r="F948" s="7" t="s">
        <v>17</v>
      </c>
      <c r="G948" s="7" t="s">
        <v>2553</v>
      </c>
      <c r="H948" s="7" t="s">
        <v>2554</v>
      </c>
      <c r="I948" s="7" t="s">
        <v>84</v>
      </c>
      <c r="J948" s="7" t="s">
        <v>85</v>
      </c>
      <c r="K948" s="8" t="n">
        <v>0</v>
      </c>
      <c r="L948" s="7"/>
      <c r="M948" s="8" t="n">
        <v>0</v>
      </c>
      <c r="N948" s="7"/>
      <c r="O948" s="7" t="s">
        <v>2555</v>
      </c>
      <c r="P948" s="7" t="s">
        <v>87</v>
      </c>
      <c r="Q948" s="8" t="s">
        <v>91</v>
      </c>
      <c r="R948" s="8" t="s">
        <v>91</v>
      </c>
      <c r="S948" s="8" t="s">
        <v>110</v>
      </c>
      <c r="T948" s="8" t="s">
        <v>108</v>
      </c>
      <c r="U948" s="7" t="s">
        <v>87</v>
      </c>
      <c r="V948" s="7" t="s">
        <v>92</v>
      </c>
      <c r="W948" s="7"/>
      <c r="X948" s="7"/>
      <c r="Y948" s="7" t="s">
        <v>112</v>
      </c>
      <c r="Z948" s="8" t="s">
        <v>108</v>
      </c>
      <c r="AA948" s="7"/>
      <c r="AB948" s="7"/>
      <c r="AC948" s="7"/>
      <c r="AD948" s="7"/>
      <c r="AE948" s="8"/>
      <c r="AF948" s="9" t="s">
        <v>2532</v>
      </c>
      <c r="AG948" s="9" t="s">
        <v>2533</v>
      </c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 t="s">
        <v>97</v>
      </c>
      <c r="BN948" s="7" t="s">
        <v>97</v>
      </c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 t="s">
        <v>98</v>
      </c>
      <c r="CA948" s="7"/>
      <c r="CB948" s="7"/>
      <c r="CC948" s="7"/>
      <c r="CD948" s="7"/>
      <c r="CE948" s="7"/>
      <c r="CF948" s="7"/>
      <c r="CG948" s="7"/>
      <c r="CH948" s="7"/>
      <c r="CI948" s="6" t="n">
        <f aca="false">SUMIF($AH948:$CH948,35,Base!$B$5:$BB$5)*7*$Z948</f>
        <v>0</v>
      </c>
      <c r="CJ948" s="6" t="n">
        <f aca="false">SUMIF($AH948:$CH948,"PR",Base!$B$5:$BB$5)*7*$Z948</f>
        <v>280</v>
      </c>
      <c r="CK948" s="6"/>
      <c r="CL948" s="6"/>
    </row>
    <row r="949" customFormat="false" ht="13.8" hidden="false" customHeight="false" outlineLevel="0" collapsed="false">
      <c r="A949" s="7" t="s">
        <v>1890</v>
      </c>
      <c r="B949" s="7" t="s">
        <v>2682</v>
      </c>
      <c r="C949" s="7" t="s">
        <v>1383</v>
      </c>
      <c r="D949" s="7" t="s">
        <v>2698</v>
      </c>
      <c r="E949" s="7" t="s">
        <v>2601</v>
      </c>
      <c r="F949" s="7" t="s">
        <v>17</v>
      </c>
      <c r="G949" s="7" t="s">
        <v>2547</v>
      </c>
      <c r="H949" s="7" t="s">
        <v>2548</v>
      </c>
      <c r="I949" s="7" t="s">
        <v>84</v>
      </c>
      <c r="J949" s="7" t="s">
        <v>85</v>
      </c>
      <c r="K949" s="8" t="n">
        <v>0</v>
      </c>
      <c r="L949" s="7"/>
      <c r="M949" s="8" t="n">
        <v>0</v>
      </c>
      <c r="N949" s="7"/>
      <c r="O949" s="7" t="s">
        <v>1387</v>
      </c>
      <c r="P949" s="7" t="s">
        <v>87</v>
      </c>
      <c r="Q949" s="8" t="s">
        <v>91</v>
      </c>
      <c r="R949" s="8" t="s">
        <v>91</v>
      </c>
      <c r="S949" s="8" t="s">
        <v>110</v>
      </c>
      <c r="T949" s="8" t="s">
        <v>108</v>
      </c>
      <c r="U949" s="7" t="s">
        <v>87</v>
      </c>
      <c r="V949" s="7" t="s">
        <v>92</v>
      </c>
      <c r="W949" s="7"/>
      <c r="X949" s="7"/>
      <c r="Y949" s="7" t="s">
        <v>112</v>
      </c>
      <c r="Z949" s="8" t="s">
        <v>108</v>
      </c>
      <c r="AA949" s="7"/>
      <c r="AB949" s="7"/>
      <c r="AC949" s="7"/>
      <c r="AD949" s="7"/>
      <c r="AE949" s="8"/>
      <c r="AF949" s="9" t="s">
        <v>270</v>
      </c>
      <c r="AG949" s="9" t="s">
        <v>260</v>
      </c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 t="s">
        <v>97</v>
      </c>
      <c r="BN949" s="7" t="s">
        <v>97</v>
      </c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 t="s">
        <v>98</v>
      </c>
      <c r="CF949" s="7"/>
      <c r="CG949" s="7"/>
      <c r="CH949" s="7"/>
      <c r="CI949" s="6" t="n">
        <f aca="false">SUMIF($AH949:$CH949,35,Base!$B$5:$BB$5)*7*$Z949</f>
        <v>0</v>
      </c>
      <c r="CJ949" s="6" t="n">
        <f aca="false">SUMIF($AH949:$CH949,"PR",Base!$B$5:$BB$5)*7*$Z949</f>
        <v>280</v>
      </c>
      <c r="CK949" s="6"/>
      <c r="CL949" s="6"/>
    </row>
    <row r="950" customFormat="false" ht="13.8" hidden="false" customHeight="false" outlineLevel="0" collapsed="false">
      <c r="A950" s="7" t="s">
        <v>1890</v>
      </c>
      <c r="B950" s="7" t="s">
        <v>2682</v>
      </c>
      <c r="C950" s="7" t="s">
        <v>1383</v>
      </c>
      <c r="D950" s="7" t="s">
        <v>2699</v>
      </c>
      <c r="E950" s="7" t="s">
        <v>669</v>
      </c>
      <c r="F950" s="7" t="s">
        <v>17</v>
      </c>
      <c r="G950" s="7" t="s">
        <v>2547</v>
      </c>
      <c r="H950" s="7" t="s">
        <v>2548</v>
      </c>
      <c r="I950" s="7" t="s">
        <v>84</v>
      </c>
      <c r="J950" s="7" t="s">
        <v>85</v>
      </c>
      <c r="K950" s="8" t="n">
        <v>0</v>
      </c>
      <c r="L950" s="7"/>
      <c r="M950" s="8" t="n">
        <v>0</v>
      </c>
      <c r="N950" s="7"/>
      <c r="O950" s="7" t="s">
        <v>1387</v>
      </c>
      <c r="P950" s="7" t="s">
        <v>87</v>
      </c>
      <c r="Q950" s="8" t="s">
        <v>91</v>
      </c>
      <c r="R950" s="8" t="s">
        <v>91</v>
      </c>
      <c r="S950" s="8" t="s">
        <v>110</v>
      </c>
      <c r="T950" s="8" t="s">
        <v>108</v>
      </c>
      <c r="U950" s="7" t="s">
        <v>87</v>
      </c>
      <c r="V950" s="7" t="s">
        <v>92</v>
      </c>
      <c r="W950" s="7"/>
      <c r="X950" s="7"/>
      <c r="Y950" s="7" t="s">
        <v>112</v>
      </c>
      <c r="Z950" s="8" t="s">
        <v>108</v>
      </c>
      <c r="AA950" s="7"/>
      <c r="AB950" s="7"/>
      <c r="AC950" s="7"/>
      <c r="AD950" s="7"/>
      <c r="AE950" s="8"/>
      <c r="AF950" s="9" t="s">
        <v>834</v>
      </c>
      <c r="AG950" s="9" t="s">
        <v>827</v>
      </c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 t="s">
        <v>97</v>
      </c>
      <c r="BN950" s="7" t="s">
        <v>97</v>
      </c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 t="s">
        <v>98</v>
      </c>
      <c r="BZ950" s="7"/>
      <c r="CA950" s="7"/>
      <c r="CB950" s="7"/>
      <c r="CC950" s="7"/>
      <c r="CD950" s="7"/>
      <c r="CE950" s="7"/>
      <c r="CF950" s="7"/>
      <c r="CG950" s="7"/>
      <c r="CH950" s="7"/>
      <c r="CI950" s="6" t="n">
        <f aca="false">SUMIF($AH950:$CH950,35,Base!$B$5:$BB$5)*7*$Z950</f>
        <v>0</v>
      </c>
      <c r="CJ950" s="6" t="n">
        <f aca="false">SUMIF($AH950:$CH950,"PR",Base!$B$5:$BB$5)*7*$Z950</f>
        <v>224</v>
      </c>
      <c r="CK950" s="6"/>
      <c r="CL950" s="6"/>
    </row>
    <row r="951" customFormat="false" ht="13.8" hidden="false" customHeight="false" outlineLevel="0" collapsed="false">
      <c r="A951" s="7" t="s">
        <v>1890</v>
      </c>
      <c r="B951" s="7" t="s">
        <v>2682</v>
      </c>
      <c r="C951" s="7" t="s">
        <v>1383</v>
      </c>
      <c r="D951" s="7" t="s">
        <v>2700</v>
      </c>
      <c r="E951" s="7" t="s">
        <v>2701</v>
      </c>
      <c r="F951" s="7" t="s">
        <v>17</v>
      </c>
      <c r="G951" s="7" t="s">
        <v>2542</v>
      </c>
      <c r="H951" s="7" t="s">
        <v>2543</v>
      </c>
      <c r="I951" s="7" t="s">
        <v>84</v>
      </c>
      <c r="J951" s="7" t="s">
        <v>85</v>
      </c>
      <c r="K951" s="8" t="n">
        <v>0</v>
      </c>
      <c r="L951" s="7"/>
      <c r="M951" s="8" t="n">
        <v>0</v>
      </c>
      <c r="N951" s="7"/>
      <c r="O951" s="7" t="s">
        <v>2544</v>
      </c>
      <c r="P951" s="7" t="s">
        <v>87</v>
      </c>
      <c r="Q951" s="8" t="s">
        <v>91</v>
      </c>
      <c r="R951" s="8" t="s">
        <v>91</v>
      </c>
      <c r="S951" s="8" t="s">
        <v>110</v>
      </c>
      <c r="T951" s="8" t="s">
        <v>108</v>
      </c>
      <c r="U951" s="7" t="s">
        <v>87</v>
      </c>
      <c r="V951" s="7" t="s">
        <v>92</v>
      </c>
      <c r="W951" s="7"/>
      <c r="X951" s="7"/>
      <c r="Y951" s="7" t="s">
        <v>112</v>
      </c>
      <c r="Z951" s="8" t="s">
        <v>108</v>
      </c>
      <c r="AA951" s="7"/>
      <c r="AB951" s="7"/>
      <c r="AC951" s="7"/>
      <c r="AD951" s="7"/>
      <c r="AE951" s="8"/>
      <c r="AF951" s="9" t="s">
        <v>2536</v>
      </c>
      <c r="AG951" s="9" t="s">
        <v>2537</v>
      </c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 t="s">
        <v>97</v>
      </c>
      <c r="BN951" s="7" t="s">
        <v>97</v>
      </c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 t="s">
        <v>98</v>
      </c>
      <c r="CG951" s="7"/>
      <c r="CH951" s="7"/>
      <c r="CI951" s="6" t="n">
        <f aca="false">SUMIF($AH951:$CH951,35,Base!$B$5:$BB$5)*7*$Z951</f>
        <v>0</v>
      </c>
      <c r="CJ951" s="6" t="n">
        <f aca="false">SUMIF($AH951:$CH951,"PR",Base!$B$5:$BB$5)*7*$Z951</f>
        <v>280</v>
      </c>
      <c r="CK951" s="6"/>
      <c r="CL951" s="6"/>
    </row>
    <row r="952" customFormat="false" ht="13.8" hidden="false" customHeight="false" outlineLevel="0" collapsed="false">
      <c r="A952" s="7" t="s">
        <v>1890</v>
      </c>
      <c r="B952" s="7" t="s">
        <v>2682</v>
      </c>
      <c r="C952" s="7" t="s">
        <v>1383</v>
      </c>
      <c r="D952" s="7" t="s">
        <v>2702</v>
      </c>
      <c r="E952" s="7" t="s">
        <v>2604</v>
      </c>
      <c r="F952" s="7" t="s">
        <v>17</v>
      </c>
      <c r="G952" s="7" t="s">
        <v>2542</v>
      </c>
      <c r="H952" s="7" t="s">
        <v>2543</v>
      </c>
      <c r="I952" s="7" t="s">
        <v>84</v>
      </c>
      <c r="J952" s="7" t="s">
        <v>85</v>
      </c>
      <c r="K952" s="8" t="n">
        <v>0</v>
      </c>
      <c r="L952" s="7"/>
      <c r="M952" s="8" t="n">
        <v>0</v>
      </c>
      <c r="N952" s="7"/>
      <c r="O952" s="7" t="s">
        <v>2544</v>
      </c>
      <c r="P952" s="7" t="s">
        <v>87</v>
      </c>
      <c r="Q952" s="8" t="s">
        <v>91</v>
      </c>
      <c r="R952" s="8" t="s">
        <v>91</v>
      </c>
      <c r="S952" s="8" t="s">
        <v>110</v>
      </c>
      <c r="T952" s="8" t="s">
        <v>108</v>
      </c>
      <c r="U952" s="7" t="s">
        <v>87</v>
      </c>
      <c r="V952" s="7" t="s">
        <v>92</v>
      </c>
      <c r="W952" s="7"/>
      <c r="X952" s="7"/>
      <c r="Y952" s="7" t="s">
        <v>112</v>
      </c>
      <c r="Z952" s="8" t="s">
        <v>108</v>
      </c>
      <c r="AA952" s="7"/>
      <c r="AB952" s="7"/>
      <c r="AC952" s="7"/>
      <c r="AD952" s="7"/>
      <c r="AE952" s="8"/>
      <c r="AF952" s="9" t="s">
        <v>2532</v>
      </c>
      <c r="AG952" s="9" t="s">
        <v>2533</v>
      </c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 t="s">
        <v>97</v>
      </c>
      <c r="BN952" s="7" t="s">
        <v>97</v>
      </c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 t="s">
        <v>98</v>
      </c>
      <c r="CA952" s="7"/>
      <c r="CB952" s="7"/>
      <c r="CC952" s="7"/>
      <c r="CD952" s="7"/>
      <c r="CE952" s="7"/>
      <c r="CF952" s="7"/>
      <c r="CG952" s="7"/>
      <c r="CH952" s="7"/>
      <c r="CI952" s="6" t="n">
        <f aca="false">SUMIF($AH952:$CH952,35,Base!$B$5:$BB$5)*7*$Z952</f>
        <v>0</v>
      </c>
      <c r="CJ952" s="6" t="n">
        <f aca="false">SUMIF($AH952:$CH952,"PR",Base!$B$5:$BB$5)*7*$Z952</f>
        <v>280</v>
      </c>
      <c r="CK952" s="6"/>
      <c r="CL952" s="6"/>
    </row>
    <row r="953" customFormat="false" ht="13.8" hidden="false" customHeight="false" outlineLevel="0" collapsed="false">
      <c r="A953" s="7" t="s">
        <v>1890</v>
      </c>
      <c r="B953" s="7" t="s">
        <v>2682</v>
      </c>
      <c r="C953" s="7" t="s">
        <v>1383</v>
      </c>
      <c r="D953" s="7" t="s">
        <v>2640</v>
      </c>
      <c r="E953" s="7" t="s">
        <v>677</v>
      </c>
      <c r="F953" s="7" t="s">
        <v>17</v>
      </c>
      <c r="G953" s="7" t="s">
        <v>2514</v>
      </c>
      <c r="H953" s="7" t="s">
        <v>2515</v>
      </c>
      <c r="I953" s="7" t="s">
        <v>84</v>
      </c>
      <c r="J953" s="7" t="s">
        <v>85</v>
      </c>
      <c r="K953" s="8" t="n">
        <v>0</v>
      </c>
      <c r="L953" s="7"/>
      <c r="M953" s="8" t="n">
        <v>0</v>
      </c>
      <c r="N953" s="7"/>
      <c r="O953" s="7" t="s">
        <v>1392</v>
      </c>
      <c r="P953" s="7" t="s">
        <v>87</v>
      </c>
      <c r="Q953" s="8" t="s">
        <v>91</v>
      </c>
      <c r="R953" s="8" t="s">
        <v>91</v>
      </c>
      <c r="S953" s="8" t="s">
        <v>110</v>
      </c>
      <c r="T953" s="8" t="s">
        <v>108</v>
      </c>
      <c r="U953" s="7" t="s">
        <v>87</v>
      </c>
      <c r="V953" s="7" t="s">
        <v>92</v>
      </c>
      <c r="W953" s="7"/>
      <c r="X953" s="7"/>
      <c r="Y953" s="7" t="s">
        <v>112</v>
      </c>
      <c r="Z953" s="8" t="s">
        <v>108</v>
      </c>
      <c r="AA953" s="7"/>
      <c r="AB953" s="7"/>
      <c r="AC953" s="7"/>
      <c r="AD953" s="7"/>
      <c r="AE953" s="8"/>
      <c r="AF953" s="9" t="s">
        <v>270</v>
      </c>
      <c r="AG953" s="9" t="s">
        <v>260</v>
      </c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 t="s">
        <v>97</v>
      </c>
      <c r="BN953" s="7" t="s">
        <v>97</v>
      </c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 t="s">
        <v>98</v>
      </c>
      <c r="CF953" s="7"/>
      <c r="CG953" s="7"/>
      <c r="CH953" s="7"/>
      <c r="CI953" s="6" t="n">
        <f aca="false">SUMIF($AH953:$CH953,35,Base!$B$5:$BB$5)*7*$Z953</f>
        <v>0</v>
      </c>
      <c r="CJ953" s="6" t="n">
        <f aca="false">SUMIF($AH953:$CH953,"PR",Base!$B$5:$BB$5)*7*$Z953</f>
        <v>280</v>
      </c>
      <c r="CK953" s="6"/>
      <c r="CL953" s="6"/>
    </row>
    <row r="954" customFormat="false" ht="13.8" hidden="false" customHeight="false" outlineLevel="0" collapsed="false">
      <c r="A954" s="7" t="s">
        <v>1890</v>
      </c>
      <c r="B954" s="7" t="s">
        <v>2682</v>
      </c>
      <c r="C954" s="7" t="s">
        <v>1383</v>
      </c>
      <c r="D954" s="7" t="s">
        <v>2703</v>
      </c>
      <c r="E954" s="7" t="s">
        <v>2611</v>
      </c>
      <c r="F954" s="7" t="s">
        <v>17</v>
      </c>
      <c r="G954" s="7" t="s">
        <v>2514</v>
      </c>
      <c r="H954" s="7" t="s">
        <v>2515</v>
      </c>
      <c r="I954" s="7" t="s">
        <v>84</v>
      </c>
      <c r="J954" s="7" t="s">
        <v>85</v>
      </c>
      <c r="K954" s="8" t="n">
        <v>0</v>
      </c>
      <c r="L954" s="7"/>
      <c r="M954" s="8" t="n">
        <v>0</v>
      </c>
      <c r="N954" s="7"/>
      <c r="O954" s="7" t="s">
        <v>1392</v>
      </c>
      <c r="P954" s="7" t="s">
        <v>87</v>
      </c>
      <c r="Q954" s="8" t="s">
        <v>91</v>
      </c>
      <c r="R954" s="8" t="s">
        <v>91</v>
      </c>
      <c r="S954" s="8" t="s">
        <v>110</v>
      </c>
      <c r="T954" s="8" t="s">
        <v>108</v>
      </c>
      <c r="U954" s="7" t="s">
        <v>87</v>
      </c>
      <c r="V954" s="7" t="s">
        <v>92</v>
      </c>
      <c r="W954" s="7"/>
      <c r="X954" s="7"/>
      <c r="Y954" s="7" t="s">
        <v>112</v>
      </c>
      <c r="Z954" s="8" t="s">
        <v>108</v>
      </c>
      <c r="AA954" s="7"/>
      <c r="AB954" s="7"/>
      <c r="AC954" s="7"/>
      <c r="AD954" s="7"/>
      <c r="AE954" s="8"/>
      <c r="AF954" s="9" t="s">
        <v>834</v>
      </c>
      <c r="AG954" s="9" t="s">
        <v>827</v>
      </c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 t="s">
        <v>97</v>
      </c>
      <c r="BN954" s="7" t="s">
        <v>97</v>
      </c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 t="s">
        <v>98</v>
      </c>
      <c r="BZ954" s="7"/>
      <c r="CA954" s="7"/>
      <c r="CB954" s="7"/>
      <c r="CC954" s="7"/>
      <c r="CD954" s="7"/>
      <c r="CE954" s="7"/>
      <c r="CF954" s="7"/>
      <c r="CG954" s="7"/>
      <c r="CH954" s="7"/>
      <c r="CI954" s="6" t="n">
        <f aca="false">SUMIF($AH954:$CH954,35,Base!$B$5:$BB$5)*7*$Z954</f>
        <v>0</v>
      </c>
      <c r="CJ954" s="6" t="n">
        <f aca="false">SUMIF($AH954:$CH954,"PR",Base!$B$5:$BB$5)*7*$Z954</f>
        <v>224</v>
      </c>
      <c r="CK954" s="6"/>
      <c r="CL954" s="6"/>
    </row>
    <row r="955" customFormat="false" ht="13.8" hidden="false" customHeight="false" outlineLevel="0" collapsed="false">
      <c r="A955" s="7" t="s">
        <v>1890</v>
      </c>
      <c r="B955" s="7" t="s">
        <v>2682</v>
      </c>
      <c r="C955" s="7" t="s">
        <v>1383</v>
      </c>
      <c r="D955" s="7" t="s">
        <v>2704</v>
      </c>
      <c r="E955" s="7" t="s">
        <v>683</v>
      </c>
      <c r="F955" s="7" t="s">
        <v>17</v>
      </c>
      <c r="G955" s="7" t="s">
        <v>2529</v>
      </c>
      <c r="H955" s="7" t="s">
        <v>2530</v>
      </c>
      <c r="I955" s="7" t="s">
        <v>84</v>
      </c>
      <c r="J955" s="7" t="s">
        <v>85</v>
      </c>
      <c r="K955" s="8" t="n">
        <v>0</v>
      </c>
      <c r="L955" s="7"/>
      <c r="M955" s="8" t="n">
        <v>0</v>
      </c>
      <c r="N955" s="7"/>
      <c r="O955" s="7" t="s">
        <v>2531</v>
      </c>
      <c r="P955" s="7" t="s">
        <v>87</v>
      </c>
      <c r="Q955" s="8" t="s">
        <v>91</v>
      </c>
      <c r="R955" s="8" t="s">
        <v>91</v>
      </c>
      <c r="S955" s="8" t="s">
        <v>110</v>
      </c>
      <c r="T955" s="8" t="s">
        <v>108</v>
      </c>
      <c r="U955" s="7" t="s">
        <v>87</v>
      </c>
      <c r="V955" s="7" t="s">
        <v>92</v>
      </c>
      <c r="W955" s="7"/>
      <c r="X955" s="7"/>
      <c r="Y955" s="7" t="s">
        <v>112</v>
      </c>
      <c r="Z955" s="8" t="s">
        <v>108</v>
      </c>
      <c r="AA955" s="7"/>
      <c r="AB955" s="7"/>
      <c r="AC955" s="7"/>
      <c r="AD955" s="7"/>
      <c r="AE955" s="8"/>
      <c r="AF955" s="9" t="s">
        <v>2536</v>
      </c>
      <c r="AG955" s="9" t="s">
        <v>2537</v>
      </c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 t="s">
        <v>97</v>
      </c>
      <c r="BN955" s="7" t="s">
        <v>97</v>
      </c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 t="s">
        <v>98</v>
      </c>
      <c r="CG955" s="7"/>
      <c r="CH955" s="7"/>
      <c r="CI955" s="6" t="n">
        <f aca="false">SUMIF($AH955:$CH955,35,Base!$B$5:$BB$5)*7*$Z955</f>
        <v>0</v>
      </c>
      <c r="CJ955" s="6" t="n">
        <f aca="false">SUMIF($AH955:$CH955,"PR",Base!$B$5:$BB$5)*7*$Z955</f>
        <v>280</v>
      </c>
      <c r="CK955" s="6"/>
      <c r="CL955" s="6"/>
    </row>
    <row r="956" customFormat="false" ht="13.8" hidden="false" customHeight="false" outlineLevel="0" collapsed="false">
      <c r="A956" s="7" t="s">
        <v>1890</v>
      </c>
      <c r="B956" s="7" t="s">
        <v>2682</v>
      </c>
      <c r="C956" s="7" t="s">
        <v>1383</v>
      </c>
      <c r="D956" s="7" t="s">
        <v>2644</v>
      </c>
      <c r="E956" s="7" t="s">
        <v>2372</v>
      </c>
      <c r="F956" s="7" t="s">
        <v>17</v>
      </c>
      <c r="G956" s="7" t="s">
        <v>2529</v>
      </c>
      <c r="H956" s="7" t="s">
        <v>2530</v>
      </c>
      <c r="I956" s="7" t="s">
        <v>84</v>
      </c>
      <c r="J956" s="7" t="s">
        <v>85</v>
      </c>
      <c r="K956" s="8" t="n">
        <v>0</v>
      </c>
      <c r="L956" s="7"/>
      <c r="M956" s="8" t="n">
        <v>0</v>
      </c>
      <c r="N956" s="7"/>
      <c r="O956" s="7" t="s">
        <v>2531</v>
      </c>
      <c r="P956" s="7" t="s">
        <v>87</v>
      </c>
      <c r="Q956" s="8" t="s">
        <v>91</v>
      </c>
      <c r="R956" s="8" t="s">
        <v>91</v>
      </c>
      <c r="S956" s="8" t="s">
        <v>110</v>
      </c>
      <c r="T956" s="8" t="s">
        <v>108</v>
      </c>
      <c r="U956" s="7" t="s">
        <v>87</v>
      </c>
      <c r="V956" s="7" t="s">
        <v>92</v>
      </c>
      <c r="W956" s="7"/>
      <c r="X956" s="7"/>
      <c r="Y956" s="7" t="s">
        <v>112</v>
      </c>
      <c r="Z956" s="8" t="s">
        <v>108</v>
      </c>
      <c r="AA956" s="7"/>
      <c r="AB956" s="7"/>
      <c r="AC956" s="7"/>
      <c r="AD956" s="7"/>
      <c r="AE956" s="8"/>
      <c r="AF956" s="9" t="s">
        <v>1055</v>
      </c>
      <c r="AG956" s="9" t="s">
        <v>951</v>
      </c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 t="s">
        <v>98</v>
      </c>
      <c r="BE956" s="7"/>
      <c r="BF956" s="7"/>
      <c r="BG956" s="7"/>
      <c r="BH956" s="7"/>
      <c r="BI956" s="7"/>
      <c r="BJ956" s="7"/>
      <c r="BK956" s="7"/>
      <c r="BL956" s="7"/>
      <c r="BM956" s="7" t="s">
        <v>97</v>
      </c>
      <c r="BN956" s="7" t="s">
        <v>97</v>
      </c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6" t="n">
        <f aca="false">SUMIF($AH956:$CH956,35,Base!$B$5:$BB$5)*7*$Z956</f>
        <v>0</v>
      </c>
      <c r="CJ956" s="6" t="n">
        <f aca="false">SUMIF($AH956:$CH956,"PR",Base!$B$5:$BB$5)*7*$Z956</f>
        <v>280</v>
      </c>
      <c r="CK956" s="6"/>
      <c r="CL956" s="6"/>
    </row>
    <row r="957" customFormat="false" ht="13.8" hidden="false" customHeight="false" outlineLevel="0" collapsed="false">
      <c r="A957" s="7" t="s">
        <v>1890</v>
      </c>
      <c r="B957" s="7" t="s">
        <v>2682</v>
      </c>
      <c r="C957" s="7" t="s">
        <v>1383</v>
      </c>
      <c r="D957" s="7" t="s">
        <v>2705</v>
      </c>
      <c r="E957" s="7" t="s">
        <v>1485</v>
      </c>
      <c r="F957" s="7" t="s">
        <v>17</v>
      </c>
      <c r="G957" s="7" t="s">
        <v>2523</v>
      </c>
      <c r="H957" s="7" t="s">
        <v>2524</v>
      </c>
      <c r="I957" s="7" t="s">
        <v>84</v>
      </c>
      <c r="J957" s="7" t="s">
        <v>85</v>
      </c>
      <c r="K957" s="8" t="n">
        <v>0</v>
      </c>
      <c r="L957" s="7"/>
      <c r="M957" s="8" t="n">
        <v>0</v>
      </c>
      <c r="N957" s="7"/>
      <c r="O957" s="7" t="s">
        <v>2525</v>
      </c>
      <c r="P957" s="7" t="s">
        <v>87</v>
      </c>
      <c r="Q957" s="8" t="s">
        <v>91</v>
      </c>
      <c r="R957" s="8" t="s">
        <v>91</v>
      </c>
      <c r="S957" s="8" t="s">
        <v>110</v>
      </c>
      <c r="T957" s="8" t="s">
        <v>108</v>
      </c>
      <c r="U957" s="7" t="s">
        <v>87</v>
      </c>
      <c r="V957" s="7" t="s">
        <v>92</v>
      </c>
      <c r="W957" s="7"/>
      <c r="X957" s="7"/>
      <c r="Y957" s="7" t="s">
        <v>112</v>
      </c>
      <c r="Z957" s="8" t="s">
        <v>108</v>
      </c>
      <c r="AA957" s="7"/>
      <c r="AB957" s="7"/>
      <c r="AC957" s="7"/>
      <c r="AD957" s="7"/>
      <c r="AE957" s="8"/>
      <c r="AF957" s="9" t="s">
        <v>270</v>
      </c>
      <c r="AG957" s="9" t="s">
        <v>260</v>
      </c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 t="s">
        <v>97</v>
      </c>
      <c r="BN957" s="7" t="s">
        <v>97</v>
      </c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 t="s">
        <v>98</v>
      </c>
      <c r="CF957" s="7"/>
      <c r="CG957" s="7"/>
      <c r="CH957" s="7"/>
      <c r="CI957" s="6" t="n">
        <f aca="false">SUMIF($AH957:$CH957,35,Base!$B$5:$BB$5)*7*$Z957</f>
        <v>0</v>
      </c>
      <c r="CJ957" s="6" t="n">
        <f aca="false">SUMIF($AH957:$CH957,"PR",Base!$B$5:$BB$5)*7*$Z957</f>
        <v>280</v>
      </c>
      <c r="CK957" s="6"/>
      <c r="CL957" s="6"/>
    </row>
    <row r="958" customFormat="false" ht="13.8" hidden="false" customHeight="false" outlineLevel="0" collapsed="false">
      <c r="A958" s="7" t="s">
        <v>1890</v>
      </c>
      <c r="B958" s="7" t="s">
        <v>2682</v>
      </c>
      <c r="C958" s="7" t="s">
        <v>1383</v>
      </c>
      <c r="D958" s="7" t="s">
        <v>2646</v>
      </c>
      <c r="E958" s="7" t="s">
        <v>2706</v>
      </c>
      <c r="F958" s="7" t="s">
        <v>17</v>
      </c>
      <c r="G958" s="7" t="s">
        <v>2523</v>
      </c>
      <c r="H958" s="7" t="s">
        <v>2524</v>
      </c>
      <c r="I958" s="7" t="s">
        <v>84</v>
      </c>
      <c r="J958" s="7" t="s">
        <v>85</v>
      </c>
      <c r="K958" s="8" t="n">
        <v>0</v>
      </c>
      <c r="L958" s="7"/>
      <c r="M958" s="8" t="n">
        <v>0</v>
      </c>
      <c r="N958" s="7"/>
      <c r="O958" s="7" t="s">
        <v>2525</v>
      </c>
      <c r="P958" s="7" t="s">
        <v>87</v>
      </c>
      <c r="Q958" s="8" t="s">
        <v>91</v>
      </c>
      <c r="R958" s="8" t="s">
        <v>91</v>
      </c>
      <c r="S958" s="8" t="s">
        <v>110</v>
      </c>
      <c r="T958" s="8" t="s">
        <v>108</v>
      </c>
      <c r="U958" s="7" t="s">
        <v>87</v>
      </c>
      <c r="V958" s="7" t="s">
        <v>92</v>
      </c>
      <c r="W958" s="7"/>
      <c r="X958" s="7"/>
      <c r="Y958" s="7" t="s">
        <v>112</v>
      </c>
      <c r="Z958" s="8" t="s">
        <v>108</v>
      </c>
      <c r="AA958" s="7"/>
      <c r="AB958" s="7"/>
      <c r="AC958" s="7"/>
      <c r="AD958" s="7"/>
      <c r="AE958" s="8"/>
      <c r="AF958" s="9" t="s">
        <v>834</v>
      </c>
      <c r="AG958" s="9" t="s">
        <v>827</v>
      </c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 t="s">
        <v>97</v>
      </c>
      <c r="BN958" s="7" t="s">
        <v>97</v>
      </c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 t="s">
        <v>98</v>
      </c>
      <c r="BZ958" s="7"/>
      <c r="CA958" s="7"/>
      <c r="CB958" s="7"/>
      <c r="CC958" s="7"/>
      <c r="CD958" s="7"/>
      <c r="CE958" s="7"/>
      <c r="CF958" s="7"/>
      <c r="CG958" s="7"/>
      <c r="CH958" s="7"/>
      <c r="CI958" s="6" t="n">
        <f aca="false">SUMIF($AH958:$CH958,35,Base!$B$5:$BB$5)*7*$Z958</f>
        <v>0</v>
      </c>
      <c r="CJ958" s="6" t="n">
        <f aca="false">SUMIF($AH958:$CH958,"PR",Base!$B$5:$BB$5)*7*$Z958</f>
        <v>224</v>
      </c>
      <c r="CK958" s="6"/>
      <c r="CL958" s="6"/>
    </row>
    <row r="959" customFormat="false" ht="13.8" hidden="false" customHeight="false" outlineLevel="0" collapsed="false">
      <c r="A959" s="7" t="s">
        <v>1890</v>
      </c>
      <c r="B959" s="7" t="s">
        <v>2682</v>
      </c>
      <c r="C959" s="7" t="s">
        <v>1383</v>
      </c>
      <c r="D959" s="7" t="s">
        <v>2707</v>
      </c>
      <c r="E959" s="7" t="s">
        <v>1493</v>
      </c>
      <c r="F959" s="7" t="s">
        <v>17</v>
      </c>
      <c r="G959" s="7" t="s">
        <v>2518</v>
      </c>
      <c r="H959" s="7" t="s">
        <v>2519</v>
      </c>
      <c r="I959" s="7" t="s">
        <v>84</v>
      </c>
      <c r="J959" s="7" t="s">
        <v>85</v>
      </c>
      <c r="K959" s="8" t="n">
        <v>0</v>
      </c>
      <c r="L959" s="7"/>
      <c r="M959" s="8" t="n">
        <v>0</v>
      </c>
      <c r="N959" s="7"/>
      <c r="O959" s="7" t="s">
        <v>2520</v>
      </c>
      <c r="P959" s="7" t="s">
        <v>87</v>
      </c>
      <c r="Q959" s="8" t="s">
        <v>77</v>
      </c>
      <c r="R959" s="8" t="s">
        <v>77</v>
      </c>
      <c r="S959" s="8" t="s">
        <v>110</v>
      </c>
      <c r="T959" s="8" t="s">
        <v>108</v>
      </c>
      <c r="U959" s="7" t="s">
        <v>87</v>
      </c>
      <c r="V959" s="7" t="s">
        <v>92</v>
      </c>
      <c r="W959" s="7"/>
      <c r="X959" s="7"/>
      <c r="Y959" s="7" t="s">
        <v>112</v>
      </c>
      <c r="Z959" s="8" t="s">
        <v>108</v>
      </c>
      <c r="AA959" s="7"/>
      <c r="AB959" s="7"/>
      <c r="AC959" s="7"/>
      <c r="AD959" s="7"/>
      <c r="AE959" s="8"/>
      <c r="AF959" s="9" t="s">
        <v>270</v>
      </c>
      <c r="AG959" s="9" t="s">
        <v>246</v>
      </c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 t="s">
        <v>97</v>
      </c>
      <c r="BN959" s="7" t="s">
        <v>97</v>
      </c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 t="s">
        <v>98</v>
      </c>
      <c r="CF959" s="7"/>
      <c r="CG959" s="7"/>
      <c r="CH959" s="7"/>
      <c r="CI959" s="6" t="n">
        <f aca="false">SUMIF($AH959:$CH959,35,Base!$B$5:$BB$5)*7*$Z959</f>
        <v>0</v>
      </c>
      <c r="CJ959" s="6" t="n">
        <f aca="false">SUMIF($AH959:$CH959,"PR",Base!$B$5:$BB$5)*7*$Z959</f>
        <v>280</v>
      </c>
      <c r="CK959" s="6"/>
      <c r="CL959" s="6"/>
    </row>
    <row r="960" customFormat="false" ht="13.8" hidden="false" customHeight="false" outlineLevel="0" collapsed="false">
      <c r="A960" s="7" t="s">
        <v>1890</v>
      </c>
      <c r="B960" s="7" t="s">
        <v>2682</v>
      </c>
      <c r="C960" s="7" t="s">
        <v>1383</v>
      </c>
      <c r="D960" s="7" t="s">
        <v>2708</v>
      </c>
      <c r="E960" s="7" t="s">
        <v>2709</v>
      </c>
      <c r="F960" s="7" t="s">
        <v>17</v>
      </c>
      <c r="G960" s="7" t="s">
        <v>2518</v>
      </c>
      <c r="H960" s="7" t="s">
        <v>2519</v>
      </c>
      <c r="I960" s="7" t="s">
        <v>84</v>
      </c>
      <c r="J960" s="7" t="s">
        <v>85</v>
      </c>
      <c r="K960" s="8" t="n">
        <v>0</v>
      </c>
      <c r="L960" s="7"/>
      <c r="M960" s="8" t="n">
        <v>0</v>
      </c>
      <c r="N960" s="7"/>
      <c r="O960" s="7" t="s">
        <v>2520</v>
      </c>
      <c r="P960" s="7" t="s">
        <v>87</v>
      </c>
      <c r="Q960" s="8" t="s">
        <v>77</v>
      </c>
      <c r="R960" s="8" t="s">
        <v>77</v>
      </c>
      <c r="S960" s="8" t="s">
        <v>110</v>
      </c>
      <c r="T960" s="8" t="s">
        <v>108</v>
      </c>
      <c r="U960" s="7" t="s">
        <v>87</v>
      </c>
      <c r="V960" s="7" t="s">
        <v>92</v>
      </c>
      <c r="W960" s="7"/>
      <c r="X960" s="7"/>
      <c r="Y960" s="7" t="s">
        <v>112</v>
      </c>
      <c r="Z960" s="8" t="s">
        <v>108</v>
      </c>
      <c r="AA960" s="7"/>
      <c r="AB960" s="7"/>
      <c r="AC960" s="7"/>
      <c r="AD960" s="7"/>
      <c r="AE960" s="8"/>
      <c r="AF960" s="9" t="s">
        <v>834</v>
      </c>
      <c r="AG960" s="9" t="s">
        <v>828</v>
      </c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 t="s">
        <v>97</v>
      </c>
      <c r="BN960" s="7" t="s">
        <v>97</v>
      </c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 t="s">
        <v>98</v>
      </c>
      <c r="BZ960" s="7"/>
      <c r="CA960" s="7"/>
      <c r="CB960" s="7"/>
      <c r="CC960" s="7"/>
      <c r="CD960" s="7"/>
      <c r="CE960" s="7"/>
      <c r="CF960" s="7"/>
      <c r="CG960" s="7"/>
      <c r="CH960" s="7"/>
      <c r="CI960" s="6" t="n">
        <f aca="false">SUMIF($AH960:$CH960,35,Base!$B$5:$BB$5)*7*$Z960</f>
        <v>0</v>
      </c>
      <c r="CJ960" s="6" t="n">
        <f aca="false">SUMIF($AH960:$CH960,"PR",Base!$B$5:$BB$5)*7*$Z960</f>
        <v>224</v>
      </c>
      <c r="CK960" s="6"/>
      <c r="CL960" s="6"/>
    </row>
    <row r="961" customFormat="false" ht="13.8" hidden="false" customHeight="false" outlineLevel="0" collapsed="false">
      <c r="A961" s="7" t="s">
        <v>1890</v>
      </c>
      <c r="B961" s="7" t="s">
        <v>2682</v>
      </c>
      <c r="C961" s="7" t="s">
        <v>1383</v>
      </c>
      <c r="D961" s="7" t="s">
        <v>2647</v>
      </c>
      <c r="E961" s="7" t="s">
        <v>2710</v>
      </c>
      <c r="F961" s="7" t="s">
        <v>17</v>
      </c>
      <c r="G961" s="7" t="s">
        <v>2509</v>
      </c>
      <c r="H961" s="7" t="s">
        <v>2510</v>
      </c>
      <c r="I961" s="7" t="s">
        <v>84</v>
      </c>
      <c r="J961" s="7" t="s">
        <v>85</v>
      </c>
      <c r="K961" s="8" t="n">
        <v>0</v>
      </c>
      <c r="L961" s="7"/>
      <c r="M961" s="8" t="n">
        <v>0</v>
      </c>
      <c r="N961" s="7"/>
      <c r="O961" s="7" t="s">
        <v>2511</v>
      </c>
      <c r="P961" s="7" t="s">
        <v>87</v>
      </c>
      <c r="Q961" s="8" t="s">
        <v>77</v>
      </c>
      <c r="R961" s="8" t="s">
        <v>77</v>
      </c>
      <c r="S961" s="8" t="s">
        <v>110</v>
      </c>
      <c r="T961" s="8" t="s">
        <v>108</v>
      </c>
      <c r="U961" s="7" t="s">
        <v>87</v>
      </c>
      <c r="V961" s="7" t="s">
        <v>92</v>
      </c>
      <c r="W961" s="7"/>
      <c r="X961" s="7"/>
      <c r="Y961" s="7" t="s">
        <v>112</v>
      </c>
      <c r="Z961" s="8" t="s">
        <v>108</v>
      </c>
      <c r="AA961" s="7"/>
      <c r="AB961" s="7"/>
      <c r="AC961" s="7"/>
      <c r="AD961" s="7"/>
      <c r="AE961" s="8"/>
      <c r="AF961" s="9" t="s">
        <v>270</v>
      </c>
      <c r="AG961" s="9" t="s">
        <v>246</v>
      </c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 t="s">
        <v>97</v>
      </c>
      <c r="BN961" s="7" t="s">
        <v>97</v>
      </c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 t="s">
        <v>98</v>
      </c>
      <c r="CF961" s="7"/>
      <c r="CG961" s="7"/>
      <c r="CH961" s="7"/>
      <c r="CI961" s="6" t="n">
        <f aca="false">SUMIF($AH961:$CH961,35,Base!$B$5:$BB$5)*7*$Z961</f>
        <v>0</v>
      </c>
      <c r="CJ961" s="6" t="n">
        <f aca="false">SUMIF($AH961:$CH961,"PR",Base!$B$5:$BB$5)*7*$Z961</f>
        <v>280</v>
      </c>
      <c r="CK961" s="6"/>
      <c r="CL961" s="6"/>
    </row>
    <row r="962" customFormat="false" ht="13.8" hidden="false" customHeight="false" outlineLevel="0" collapsed="false">
      <c r="A962" s="7" t="s">
        <v>1890</v>
      </c>
      <c r="B962" s="7" t="s">
        <v>2682</v>
      </c>
      <c r="C962" s="7" t="s">
        <v>1383</v>
      </c>
      <c r="D962" s="7" t="s">
        <v>2711</v>
      </c>
      <c r="E962" s="7" t="s">
        <v>2712</v>
      </c>
      <c r="F962" s="7" t="s">
        <v>17</v>
      </c>
      <c r="G962" s="7" t="s">
        <v>2509</v>
      </c>
      <c r="H962" s="7" t="s">
        <v>2510</v>
      </c>
      <c r="I962" s="7" t="s">
        <v>84</v>
      </c>
      <c r="J962" s="7" t="s">
        <v>85</v>
      </c>
      <c r="K962" s="8" t="n">
        <v>0</v>
      </c>
      <c r="L962" s="7"/>
      <c r="M962" s="8" t="n">
        <v>0</v>
      </c>
      <c r="N962" s="7"/>
      <c r="O962" s="7" t="s">
        <v>2511</v>
      </c>
      <c r="P962" s="7" t="s">
        <v>87</v>
      </c>
      <c r="Q962" s="8" t="s">
        <v>77</v>
      </c>
      <c r="R962" s="8" t="s">
        <v>77</v>
      </c>
      <c r="S962" s="8" t="s">
        <v>110</v>
      </c>
      <c r="T962" s="8" t="s">
        <v>108</v>
      </c>
      <c r="U962" s="7" t="s">
        <v>87</v>
      </c>
      <c r="V962" s="7" t="s">
        <v>92</v>
      </c>
      <c r="W962" s="7"/>
      <c r="X962" s="7"/>
      <c r="Y962" s="7" t="s">
        <v>112</v>
      </c>
      <c r="Z962" s="8" t="s">
        <v>108</v>
      </c>
      <c r="AA962" s="7"/>
      <c r="AB962" s="7"/>
      <c r="AC962" s="7"/>
      <c r="AD962" s="7"/>
      <c r="AE962" s="8"/>
      <c r="AF962" s="9" t="s">
        <v>834</v>
      </c>
      <c r="AG962" s="9" t="s">
        <v>828</v>
      </c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 t="s">
        <v>97</v>
      </c>
      <c r="BN962" s="7" t="s">
        <v>97</v>
      </c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 t="s">
        <v>98</v>
      </c>
      <c r="BZ962" s="7"/>
      <c r="CA962" s="7"/>
      <c r="CB962" s="7"/>
      <c r="CC962" s="7"/>
      <c r="CD962" s="7"/>
      <c r="CE962" s="7"/>
      <c r="CF962" s="7"/>
      <c r="CG962" s="7"/>
      <c r="CH962" s="7"/>
      <c r="CI962" s="6" t="n">
        <f aca="false">SUMIF($AH962:$CH962,35,Base!$B$5:$BB$5)*7*$Z962</f>
        <v>0</v>
      </c>
      <c r="CJ962" s="6" t="n">
        <f aca="false">SUMIF($AH962:$CH962,"PR",Base!$B$5:$BB$5)*7*$Z962</f>
        <v>224</v>
      </c>
      <c r="CK962" s="6"/>
      <c r="CL962" s="6"/>
    </row>
    <row r="963" customFormat="false" ht="13.8" hidden="false" customHeight="false" outlineLevel="0" collapsed="false">
      <c r="A963" s="7" t="s">
        <v>1890</v>
      </c>
      <c r="B963" s="7" t="s">
        <v>2682</v>
      </c>
      <c r="C963" s="7" t="s">
        <v>223</v>
      </c>
      <c r="D963" s="7" t="s">
        <v>2713</v>
      </c>
      <c r="E963" s="7" t="s">
        <v>2714</v>
      </c>
      <c r="F963" s="7" t="s">
        <v>17</v>
      </c>
      <c r="G963" s="7" t="s">
        <v>2715</v>
      </c>
      <c r="H963" s="7" t="s">
        <v>2716</v>
      </c>
      <c r="I963" s="7" t="s">
        <v>84</v>
      </c>
      <c r="J963" s="7" t="s">
        <v>85</v>
      </c>
      <c r="K963" s="8" t="n">
        <v>0</v>
      </c>
      <c r="L963" s="7"/>
      <c r="M963" s="8" t="n">
        <v>0</v>
      </c>
      <c r="N963" s="7"/>
      <c r="O963" s="7" t="s">
        <v>2717</v>
      </c>
      <c r="P963" s="7" t="s">
        <v>87</v>
      </c>
      <c r="Q963" s="8" t="s">
        <v>117</v>
      </c>
      <c r="R963" s="8" t="s">
        <v>117</v>
      </c>
      <c r="S963" s="8" t="s">
        <v>110</v>
      </c>
      <c r="T963" s="8" t="s">
        <v>108</v>
      </c>
      <c r="U963" s="7" t="s">
        <v>87</v>
      </c>
      <c r="V963" s="7" t="s">
        <v>92</v>
      </c>
      <c r="W963" s="7"/>
      <c r="X963" s="7"/>
      <c r="Y963" s="7" t="s">
        <v>112</v>
      </c>
      <c r="Z963" s="8" t="s">
        <v>108</v>
      </c>
      <c r="AA963" s="7"/>
      <c r="AB963" s="7"/>
      <c r="AC963" s="7"/>
      <c r="AD963" s="7"/>
      <c r="AE963" s="8"/>
      <c r="AF963" s="9" t="s">
        <v>959</v>
      </c>
      <c r="AG963" s="9" t="s">
        <v>721</v>
      </c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 t="s">
        <v>97</v>
      </c>
      <c r="BN963" s="7" t="s">
        <v>97</v>
      </c>
      <c r="BO963" s="7"/>
      <c r="BP963" s="7"/>
      <c r="BQ963" s="7"/>
      <c r="BR963" s="7"/>
      <c r="BS963" s="7"/>
      <c r="BT963" s="7"/>
      <c r="BU963" s="7"/>
      <c r="BV963" s="7" t="s">
        <v>98</v>
      </c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6" t="n">
        <f aca="false">SUMIF($AH963:$CH963,35,Base!$B$5:$BB$5)*7*$Z963</f>
        <v>0</v>
      </c>
      <c r="CJ963" s="6" t="n">
        <f aca="false">SUMIF($AH963:$CH963,"PR",Base!$B$5:$BB$5)*7*$Z963</f>
        <v>280</v>
      </c>
      <c r="CK963" s="6"/>
      <c r="CL963" s="6"/>
    </row>
    <row r="964" customFormat="false" ht="13.8" hidden="false" customHeight="false" outlineLevel="0" collapsed="false">
      <c r="A964" s="7" t="s">
        <v>1890</v>
      </c>
      <c r="B964" s="7" t="s">
        <v>2682</v>
      </c>
      <c r="C964" s="7" t="s">
        <v>223</v>
      </c>
      <c r="D964" s="7" t="s">
        <v>2718</v>
      </c>
      <c r="E964" s="7" t="s">
        <v>2719</v>
      </c>
      <c r="F964" s="7" t="s">
        <v>17</v>
      </c>
      <c r="G964" s="7" t="s">
        <v>1004</v>
      </c>
      <c r="H964" s="7" t="s">
        <v>1005</v>
      </c>
      <c r="I964" s="7" t="s">
        <v>84</v>
      </c>
      <c r="J964" s="7" t="s">
        <v>85</v>
      </c>
      <c r="K964" s="8" t="n">
        <v>0</v>
      </c>
      <c r="L964" s="7"/>
      <c r="M964" s="8" t="n">
        <v>0</v>
      </c>
      <c r="N964" s="7"/>
      <c r="O964" s="7" t="s">
        <v>1006</v>
      </c>
      <c r="P964" s="7" t="s">
        <v>87</v>
      </c>
      <c r="Q964" s="8" t="s">
        <v>91</v>
      </c>
      <c r="R964" s="8" t="s">
        <v>91</v>
      </c>
      <c r="S964" s="8" t="s">
        <v>110</v>
      </c>
      <c r="T964" s="8" t="s">
        <v>108</v>
      </c>
      <c r="U964" s="7" t="s">
        <v>87</v>
      </c>
      <c r="V964" s="7" t="s">
        <v>92</v>
      </c>
      <c r="W964" s="7"/>
      <c r="X964" s="7"/>
      <c r="Y964" s="7" t="s">
        <v>112</v>
      </c>
      <c r="Z964" s="8" t="s">
        <v>108</v>
      </c>
      <c r="AA964" s="7"/>
      <c r="AB964" s="7"/>
      <c r="AC964" s="7"/>
      <c r="AD964" s="7"/>
      <c r="AE964" s="8"/>
      <c r="AF964" s="9" t="s">
        <v>363</v>
      </c>
      <c r="AG964" s="9" t="s">
        <v>2720</v>
      </c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 t="s">
        <v>97</v>
      </c>
      <c r="BN964" s="7" t="s">
        <v>97</v>
      </c>
      <c r="BO964" s="7"/>
      <c r="BP964" s="7"/>
      <c r="BQ964" s="7"/>
      <c r="BR964" s="7"/>
      <c r="BS964" s="7"/>
      <c r="BT964" s="7"/>
      <c r="BU964" s="7"/>
      <c r="BV964" s="7" t="s">
        <v>98</v>
      </c>
      <c r="BW964" s="7" t="s">
        <v>98</v>
      </c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6" t="n">
        <f aca="false">SUMIF($AH964:$CH964,35,Base!$B$5:$BB$5)*7*$Z964</f>
        <v>0</v>
      </c>
      <c r="CJ964" s="6" t="n">
        <f aca="false">SUMIF($AH964:$CH964,"PR",Base!$B$5:$BB$5)*7*$Z964</f>
        <v>560</v>
      </c>
      <c r="CK964" s="6"/>
      <c r="CL964" s="6"/>
    </row>
    <row r="965" customFormat="false" ht="13.8" hidden="false" customHeight="false" outlineLevel="0" collapsed="false">
      <c r="A965" s="7" t="s">
        <v>1890</v>
      </c>
      <c r="B965" s="7" t="s">
        <v>2682</v>
      </c>
      <c r="C965" s="7" t="s">
        <v>118</v>
      </c>
      <c r="D965" s="7" t="s">
        <v>2721</v>
      </c>
      <c r="E965" s="7" t="s">
        <v>688</v>
      </c>
      <c r="F965" s="7" t="s">
        <v>17</v>
      </c>
      <c r="G965" s="7" t="s">
        <v>964</v>
      </c>
      <c r="H965" s="7" t="s">
        <v>965</v>
      </c>
      <c r="I965" s="7" t="s">
        <v>84</v>
      </c>
      <c r="J965" s="7" t="s">
        <v>85</v>
      </c>
      <c r="K965" s="8" t="n">
        <v>0</v>
      </c>
      <c r="L965" s="7"/>
      <c r="M965" s="8" t="n">
        <v>0</v>
      </c>
      <c r="N965" s="7"/>
      <c r="O965" s="7" t="s">
        <v>966</v>
      </c>
      <c r="P965" s="7" t="s">
        <v>87</v>
      </c>
      <c r="Q965" s="8" t="s">
        <v>967</v>
      </c>
      <c r="R965" s="8" t="s">
        <v>967</v>
      </c>
      <c r="S965" s="8" t="s">
        <v>110</v>
      </c>
      <c r="T965" s="8" t="s">
        <v>108</v>
      </c>
      <c r="U965" s="7" t="s">
        <v>87</v>
      </c>
      <c r="V965" s="7" t="s">
        <v>92</v>
      </c>
      <c r="W965" s="7"/>
      <c r="X965" s="7"/>
      <c r="Y965" s="7" t="s">
        <v>112</v>
      </c>
      <c r="Z965" s="8" t="s">
        <v>108</v>
      </c>
      <c r="AA965" s="7"/>
      <c r="AB965" s="7"/>
      <c r="AC965" s="7"/>
      <c r="AD965" s="7"/>
      <c r="AE965" s="8"/>
      <c r="AF965" s="9" t="s">
        <v>383</v>
      </c>
      <c r="AG965" s="9" t="s">
        <v>681</v>
      </c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 t="s">
        <v>97</v>
      </c>
      <c r="BN965" s="7" t="s">
        <v>97</v>
      </c>
      <c r="BO965" s="7"/>
      <c r="BP965" s="7"/>
      <c r="BQ965" s="7"/>
      <c r="BR965" s="7"/>
      <c r="BS965" s="7"/>
      <c r="BT965" s="7"/>
      <c r="BU965" s="7" t="s">
        <v>98</v>
      </c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6" t="n">
        <f aca="false">SUMIF($AH965:$CH965,35,Base!$B$5:$BB$5)*7*$Z965</f>
        <v>0</v>
      </c>
      <c r="CJ965" s="6" t="n">
        <f aca="false">SUMIF($AH965:$CH965,"PR",Base!$B$5:$BB$5)*7*$Z965</f>
        <v>280</v>
      </c>
      <c r="CK965" s="6"/>
      <c r="CL965" s="6"/>
    </row>
    <row r="966" customFormat="false" ht="13.8" hidden="false" customHeight="false" outlineLevel="0" collapsed="false">
      <c r="A966" s="7" t="s">
        <v>1890</v>
      </c>
      <c r="B966" s="7" t="s">
        <v>2682</v>
      </c>
      <c r="C966" s="7" t="s">
        <v>887</v>
      </c>
      <c r="D966" s="7" t="s">
        <v>2648</v>
      </c>
      <c r="E966" s="7" t="s">
        <v>2619</v>
      </c>
      <c r="F966" s="7" t="s">
        <v>17</v>
      </c>
      <c r="G966" s="7" t="s">
        <v>1051</v>
      </c>
      <c r="H966" s="7" t="s">
        <v>1052</v>
      </c>
      <c r="I966" s="7" t="s">
        <v>84</v>
      </c>
      <c r="J966" s="7" t="s">
        <v>85</v>
      </c>
      <c r="K966" s="8" t="n">
        <v>0</v>
      </c>
      <c r="L966" s="7"/>
      <c r="M966" s="8" t="n">
        <v>0</v>
      </c>
      <c r="N966" s="7"/>
      <c r="O966" s="7" t="s">
        <v>1053</v>
      </c>
      <c r="P966" s="7" t="s">
        <v>87</v>
      </c>
      <c r="Q966" s="8" t="s">
        <v>91</v>
      </c>
      <c r="R966" s="8" t="s">
        <v>91</v>
      </c>
      <c r="S966" s="8" t="s">
        <v>110</v>
      </c>
      <c r="T966" s="8" t="s">
        <v>108</v>
      </c>
      <c r="U966" s="7" t="s">
        <v>87</v>
      </c>
      <c r="V966" s="7" t="s">
        <v>92</v>
      </c>
      <c r="W966" s="7"/>
      <c r="X966" s="7"/>
      <c r="Y966" s="7" t="s">
        <v>112</v>
      </c>
      <c r="Z966" s="8" t="s">
        <v>108</v>
      </c>
      <c r="AA966" s="7"/>
      <c r="AB966" s="7"/>
      <c r="AC966" s="7"/>
      <c r="AD966" s="7"/>
      <c r="AE966" s="8"/>
      <c r="AF966" s="9" t="s">
        <v>356</v>
      </c>
      <c r="AG966" s="9" t="s">
        <v>2132</v>
      </c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 t="s">
        <v>97</v>
      </c>
      <c r="BN966" s="7" t="s">
        <v>97</v>
      </c>
      <c r="BO966" s="7"/>
      <c r="BP966" s="7"/>
      <c r="BQ966" s="7"/>
      <c r="BR966" s="7"/>
      <c r="BS966" s="7"/>
      <c r="BT966" s="7"/>
      <c r="BU966" s="7"/>
      <c r="BV966" s="7" t="s">
        <v>98</v>
      </c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6" t="n">
        <f aca="false">SUMIF($AH966:$CH966,35,Base!$B$5:$BB$5)*7*$Z966</f>
        <v>0</v>
      </c>
      <c r="CJ966" s="6" t="n">
        <f aca="false">SUMIF($AH966:$CH966,"PR",Base!$B$5:$BB$5)*7*$Z966</f>
        <v>280</v>
      </c>
      <c r="CK966" s="6"/>
      <c r="CL966" s="6"/>
    </row>
    <row r="967" customFormat="false" ht="13.8" hidden="false" customHeight="false" outlineLevel="0" collapsed="false">
      <c r="A967" s="7" t="s">
        <v>1890</v>
      </c>
      <c r="B967" s="7" t="s">
        <v>2682</v>
      </c>
      <c r="C967" s="7" t="s">
        <v>2722</v>
      </c>
      <c r="D967" s="7" t="s">
        <v>2723</v>
      </c>
      <c r="E967" s="7" t="s">
        <v>691</v>
      </c>
      <c r="F967" s="7" t="s">
        <v>17</v>
      </c>
      <c r="G967" s="7" t="s">
        <v>2724</v>
      </c>
      <c r="H967" s="7" t="s">
        <v>2725</v>
      </c>
      <c r="I967" s="7" t="s">
        <v>84</v>
      </c>
      <c r="J967" s="7" t="s">
        <v>85</v>
      </c>
      <c r="K967" s="8" t="n">
        <v>0</v>
      </c>
      <c r="L967" s="7"/>
      <c r="M967" s="8" t="n">
        <v>0</v>
      </c>
      <c r="N967" s="7"/>
      <c r="O967" s="7" t="s">
        <v>2726</v>
      </c>
      <c r="P967" s="7" t="s">
        <v>87</v>
      </c>
      <c r="Q967" s="8" t="s">
        <v>884</v>
      </c>
      <c r="R967" s="8" t="s">
        <v>1657</v>
      </c>
      <c r="S967" s="8" t="s">
        <v>729</v>
      </c>
      <c r="T967" s="8" t="s">
        <v>127</v>
      </c>
      <c r="U967" s="7" t="s">
        <v>87</v>
      </c>
      <c r="V967" s="7" t="s">
        <v>159</v>
      </c>
      <c r="W967" s="7"/>
      <c r="X967" s="7"/>
      <c r="Y967" s="7" t="s">
        <v>160</v>
      </c>
      <c r="Z967" s="8" t="s">
        <v>127</v>
      </c>
      <c r="AA967" s="7"/>
      <c r="AB967" s="7"/>
      <c r="AC967" s="7"/>
      <c r="AD967" s="7"/>
      <c r="AE967" s="8"/>
      <c r="AF967" s="9" t="s">
        <v>539</v>
      </c>
      <c r="AG967" s="9" t="s">
        <v>2727</v>
      </c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 t="s">
        <v>97</v>
      </c>
      <c r="BN967" s="7" t="s">
        <v>97</v>
      </c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 t="s">
        <v>98</v>
      </c>
      <c r="BZ967" s="7" t="s">
        <v>98</v>
      </c>
      <c r="CA967" s="7" t="s">
        <v>98</v>
      </c>
      <c r="CB967" s="7" t="s">
        <v>98</v>
      </c>
      <c r="CC967" s="7" t="s">
        <v>98</v>
      </c>
      <c r="CD967" s="7" t="s">
        <v>98</v>
      </c>
      <c r="CE967" s="7" t="s">
        <v>98</v>
      </c>
      <c r="CF967" s="7" t="s">
        <v>98</v>
      </c>
      <c r="CG967" s="7" t="s">
        <v>98</v>
      </c>
      <c r="CH967" s="7" t="n">
        <v>35</v>
      </c>
      <c r="CI967" s="6" t="n">
        <f aca="false">SUMIF($AH967:$CH967,35,Base!$B$5:$BB$5)*7*$Z967</f>
        <v>112</v>
      </c>
      <c r="CJ967" s="6" t="n">
        <f aca="false">SUMIF($AH967:$CH967,"PR",Base!$B$5:$BB$5)*7*$Z967</f>
        <v>1176</v>
      </c>
      <c r="CK967" s="6"/>
      <c r="CL967" s="6"/>
    </row>
    <row r="968" customFormat="false" ht="13.8" hidden="false" customHeight="false" outlineLevel="0" collapsed="false">
      <c r="A968" s="7" t="s">
        <v>1890</v>
      </c>
      <c r="B968" s="7" t="s">
        <v>2682</v>
      </c>
      <c r="C968" s="7" t="s">
        <v>289</v>
      </c>
      <c r="D968" s="7" t="s">
        <v>2728</v>
      </c>
      <c r="E968" s="7" t="s">
        <v>2625</v>
      </c>
      <c r="F968" s="7" t="s">
        <v>17</v>
      </c>
      <c r="G968" s="7" t="s">
        <v>2729</v>
      </c>
      <c r="H968" s="7" t="s">
        <v>2730</v>
      </c>
      <c r="I968" s="7" t="s">
        <v>84</v>
      </c>
      <c r="J968" s="7" t="s">
        <v>85</v>
      </c>
      <c r="K968" s="8" t="n">
        <v>0</v>
      </c>
      <c r="L968" s="7"/>
      <c r="M968" s="8" t="n">
        <v>0</v>
      </c>
      <c r="N968" s="7"/>
      <c r="O968" s="7" t="s">
        <v>2731</v>
      </c>
      <c r="P968" s="7" t="s">
        <v>178</v>
      </c>
      <c r="Q968" s="8" t="s">
        <v>2732</v>
      </c>
      <c r="R968" s="8" t="s">
        <v>1535</v>
      </c>
      <c r="S968" s="8" t="s">
        <v>1837</v>
      </c>
      <c r="T968" s="8" t="s">
        <v>127</v>
      </c>
      <c r="U968" s="7" t="s">
        <v>87</v>
      </c>
      <c r="V968" s="7" t="s">
        <v>159</v>
      </c>
      <c r="W968" s="7"/>
      <c r="X968" s="7"/>
      <c r="Y968" s="7" t="s">
        <v>160</v>
      </c>
      <c r="Z968" s="8" t="s">
        <v>127</v>
      </c>
      <c r="AA968" s="7"/>
      <c r="AB968" s="7"/>
      <c r="AC968" s="7"/>
      <c r="AD968" s="7"/>
      <c r="AE968" s="8"/>
      <c r="AF968" s="9" t="s">
        <v>188</v>
      </c>
      <c r="AG968" s="9" t="s">
        <v>2733</v>
      </c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 t="s">
        <v>97</v>
      </c>
      <c r="BN968" s="7" t="s">
        <v>97</v>
      </c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 t="s">
        <v>98</v>
      </c>
      <c r="CG968" s="7" t="s">
        <v>98</v>
      </c>
      <c r="CH968" s="7" t="s">
        <v>98</v>
      </c>
      <c r="CI968" s="6" t="n">
        <f aca="false">SUMIF($AH968:$CH968,35,Base!$B$5:$BB$5)*7*$Z968</f>
        <v>0</v>
      </c>
      <c r="CJ968" s="6" t="n">
        <f aca="false">SUMIF($AH968:$CH968,"PR",Base!$B$5:$BB$5)*7*$Z968</f>
        <v>364</v>
      </c>
      <c r="CK968" s="6"/>
      <c r="CL968" s="6"/>
    </row>
    <row r="969" customFormat="false" ht="13.8" hidden="false" customHeight="false" outlineLevel="0" collapsed="false">
      <c r="A969" s="7" t="s">
        <v>1890</v>
      </c>
      <c r="B969" s="7" t="s">
        <v>2682</v>
      </c>
      <c r="C969" s="7" t="s">
        <v>289</v>
      </c>
      <c r="D969" s="7" t="s">
        <v>2651</v>
      </c>
      <c r="E969" s="7" t="s">
        <v>1505</v>
      </c>
      <c r="F969" s="7" t="s">
        <v>17</v>
      </c>
      <c r="G969" s="7" t="s">
        <v>2734</v>
      </c>
      <c r="H969" s="7" t="s">
        <v>2735</v>
      </c>
      <c r="I969" s="7" t="s">
        <v>84</v>
      </c>
      <c r="J969" s="7" t="s">
        <v>85</v>
      </c>
      <c r="K969" s="8" t="n">
        <v>0</v>
      </c>
      <c r="L969" s="7"/>
      <c r="M969" s="8" t="n">
        <v>0</v>
      </c>
      <c r="N969" s="7"/>
      <c r="O969" s="7" t="s">
        <v>2736</v>
      </c>
      <c r="P969" s="7" t="s">
        <v>155</v>
      </c>
      <c r="Q969" s="8" t="s">
        <v>1373</v>
      </c>
      <c r="R969" s="8" t="s">
        <v>2093</v>
      </c>
      <c r="S969" s="8" t="s">
        <v>647</v>
      </c>
      <c r="T969" s="8" t="s">
        <v>127</v>
      </c>
      <c r="U969" s="7" t="s">
        <v>87</v>
      </c>
      <c r="V969" s="7" t="s">
        <v>92</v>
      </c>
      <c r="W969" s="7"/>
      <c r="X969" s="7"/>
      <c r="Y969" s="7" t="s">
        <v>160</v>
      </c>
      <c r="Z969" s="8" t="s">
        <v>127</v>
      </c>
      <c r="AA969" s="7"/>
      <c r="AB969" s="7"/>
      <c r="AC969" s="7"/>
      <c r="AD969" s="7"/>
      <c r="AE969" s="8"/>
      <c r="AF969" s="9" t="s">
        <v>2198</v>
      </c>
      <c r="AG969" s="9" t="s">
        <v>2737</v>
      </c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 t="s">
        <v>97</v>
      </c>
      <c r="BN969" s="7" t="s">
        <v>97</v>
      </c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 t="s">
        <v>98</v>
      </c>
      <c r="CD969" s="7" t="s">
        <v>98</v>
      </c>
      <c r="CE969" s="7" t="s">
        <v>98</v>
      </c>
      <c r="CF969" s="7" t="s">
        <v>98</v>
      </c>
      <c r="CG969" s="7" t="s">
        <v>98</v>
      </c>
      <c r="CH969" s="7" t="s">
        <v>98</v>
      </c>
      <c r="CI969" s="6" t="n">
        <f aca="false">SUMIF($AH969:$CH969,35,Base!$B$5:$BB$5)*7*$Z969</f>
        <v>0</v>
      </c>
      <c r="CJ969" s="6" t="n">
        <f aca="false">SUMIF($AH969:$CH969,"PR",Base!$B$5:$BB$5)*7*$Z969</f>
        <v>784</v>
      </c>
      <c r="CK969" s="6"/>
      <c r="CL969" s="6"/>
    </row>
    <row r="970" customFormat="false" ht="13.8" hidden="false" customHeight="false" outlineLevel="0" collapsed="false">
      <c r="A970" s="7" t="s">
        <v>1890</v>
      </c>
      <c r="B970" s="7" t="s">
        <v>2682</v>
      </c>
      <c r="C970" s="7" t="s">
        <v>319</v>
      </c>
      <c r="D970" s="7" t="s">
        <v>2654</v>
      </c>
      <c r="E970" s="7" t="s">
        <v>2738</v>
      </c>
      <c r="F970" s="7" t="s">
        <v>17</v>
      </c>
      <c r="G970" s="7" t="s">
        <v>2134</v>
      </c>
      <c r="H970" s="7" t="s">
        <v>2135</v>
      </c>
      <c r="I970" s="7" t="s">
        <v>84</v>
      </c>
      <c r="J970" s="7" t="s">
        <v>85</v>
      </c>
      <c r="K970" s="8" t="n">
        <v>0</v>
      </c>
      <c r="L970" s="7"/>
      <c r="M970" s="8" t="n">
        <v>0</v>
      </c>
      <c r="N970" s="7"/>
      <c r="O970" s="7" t="s">
        <v>1761</v>
      </c>
      <c r="P970" s="7" t="s">
        <v>124</v>
      </c>
      <c r="Q970" s="8" t="s">
        <v>2739</v>
      </c>
      <c r="R970" s="8" t="s">
        <v>921</v>
      </c>
      <c r="S970" s="8" t="s">
        <v>2740</v>
      </c>
      <c r="T970" s="8" t="s">
        <v>127</v>
      </c>
      <c r="U970" s="7" t="s">
        <v>87</v>
      </c>
      <c r="V970" s="7" t="s">
        <v>92</v>
      </c>
      <c r="W970" s="7"/>
      <c r="X970" s="7"/>
      <c r="Y970" s="7" t="s">
        <v>160</v>
      </c>
      <c r="Z970" s="8" t="s">
        <v>127</v>
      </c>
      <c r="AA970" s="7"/>
      <c r="AB970" s="7"/>
      <c r="AC970" s="7"/>
      <c r="AD970" s="7"/>
      <c r="AE970" s="8"/>
      <c r="AF970" s="9" t="s">
        <v>275</v>
      </c>
      <c r="AG970" s="9" t="s">
        <v>2741</v>
      </c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 t="s">
        <v>97</v>
      </c>
      <c r="BN970" s="7" t="s">
        <v>97</v>
      </c>
      <c r="BO970" s="7"/>
      <c r="BP970" s="7"/>
      <c r="BQ970" s="7"/>
      <c r="BR970" s="7" t="s">
        <v>98</v>
      </c>
      <c r="BS970" s="7" t="s">
        <v>98</v>
      </c>
      <c r="BT970" s="7" t="s">
        <v>98</v>
      </c>
      <c r="BU970" s="7" t="s">
        <v>98</v>
      </c>
      <c r="BV970" s="7" t="s">
        <v>98</v>
      </c>
      <c r="BW970" s="7" t="s">
        <v>98</v>
      </c>
      <c r="BX970" s="7" t="s">
        <v>98</v>
      </c>
      <c r="BY970" s="7" t="s">
        <v>98</v>
      </c>
      <c r="BZ970" s="7" t="s">
        <v>98</v>
      </c>
      <c r="CA970" s="7" t="s">
        <v>98</v>
      </c>
      <c r="CB970" s="7" t="s">
        <v>98</v>
      </c>
      <c r="CC970" s="7" t="s">
        <v>98</v>
      </c>
      <c r="CD970" s="7" t="s">
        <v>98</v>
      </c>
      <c r="CE970" s="7" t="s">
        <v>98</v>
      </c>
      <c r="CF970" s="7" t="s">
        <v>98</v>
      </c>
      <c r="CG970" s="7" t="s">
        <v>98</v>
      </c>
      <c r="CH970" s="7" t="s">
        <v>98</v>
      </c>
      <c r="CI970" s="6" t="n">
        <f aca="false">SUMIF($AH970:$CH970,35,Base!$B$5:$BB$5)*7*$Z970</f>
        <v>0</v>
      </c>
      <c r="CJ970" s="6" t="n">
        <f aca="false">SUMIF($AH970:$CH970,"PR",Base!$B$5:$BB$5)*7*$Z970</f>
        <v>2268</v>
      </c>
      <c r="CK970" s="6"/>
      <c r="CL970" s="6"/>
    </row>
    <row r="971" customFormat="false" ht="13.8" hidden="false" customHeight="false" outlineLevel="0" collapsed="false">
      <c r="A971" s="7" t="s">
        <v>1890</v>
      </c>
      <c r="B971" s="7" t="s">
        <v>2682</v>
      </c>
      <c r="C971" s="7" t="s">
        <v>1383</v>
      </c>
      <c r="D971" s="7" t="s">
        <v>2659</v>
      </c>
      <c r="E971" s="7" t="s">
        <v>1511</v>
      </c>
      <c r="F971" s="7" t="s">
        <v>17</v>
      </c>
      <c r="G971" s="7" t="s">
        <v>2684</v>
      </c>
      <c r="H971" s="7" t="s">
        <v>2685</v>
      </c>
      <c r="I971" s="7" t="s">
        <v>84</v>
      </c>
      <c r="J971" s="7" t="s">
        <v>85</v>
      </c>
      <c r="K971" s="8" t="n">
        <v>0</v>
      </c>
      <c r="L971" s="7"/>
      <c r="M971" s="8" t="n">
        <v>0</v>
      </c>
      <c r="N971" s="7"/>
      <c r="O971" s="7" t="s">
        <v>1439</v>
      </c>
      <c r="P971" s="7" t="s">
        <v>94</v>
      </c>
      <c r="Q971" s="8" t="s">
        <v>2686</v>
      </c>
      <c r="R971" s="8" t="s">
        <v>1442</v>
      </c>
      <c r="S971" s="8" t="s">
        <v>1686</v>
      </c>
      <c r="T971" s="8" t="s">
        <v>127</v>
      </c>
      <c r="U971" s="7" t="s">
        <v>87</v>
      </c>
      <c r="V971" s="7" t="s">
        <v>92</v>
      </c>
      <c r="W971" s="7"/>
      <c r="X971" s="7"/>
      <c r="Y971" s="7" t="s">
        <v>160</v>
      </c>
      <c r="Z971" s="8" t="s">
        <v>127</v>
      </c>
      <c r="AA971" s="7"/>
      <c r="AB971" s="7"/>
      <c r="AC971" s="7"/>
      <c r="AD971" s="7"/>
      <c r="AE971" s="8"/>
      <c r="AF971" s="9" t="s">
        <v>2428</v>
      </c>
      <c r="AG971" s="9" t="s">
        <v>2742</v>
      </c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 t="s">
        <v>97</v>
      </c>
      <c r="BN971" s="7" t="s">
        <v>97</v>
      </c>
      <c r="BO971" s="7"/>
      <c r="BP971" s="7"/>
      <c r="BQ971" s="7"/>
      <c r="BR971" s="7"/>
      <c r="BS971" s="7"/>
      <c r="BT971" s="7"/>
      <c r="BU971" s="7" t="s">
        <v>98</v>
      </c>
      <c r="BV971" s="7" t="s">
        <v>98</v>
      </c>
      <c r="BW971" s="7" t="s">
        <v>98</v>
      </c>
      <c r="BX971" s="7" t="s">
        <v>98</v>
      </c>
      <c r="BY971" s="7" t="s">
        <v>98</v>
      </c>
      <c r="BZ971" s="7" t="s">
        <v>98</v>
      </c>
      <c r="CA971" s="7" t="s">
        <v>98</v>
      </c>
      <c r="CB971" s="7" t="s">
        <v>98</v>
      </c>
      <c r="CC971" s="7" t="s">
        <v>98</v>
      </c>
      <c r="CD971" s="7" t="s">
        <v>98</v>
      </c>
      <c r="CE971" s="7" t="s">
        <v>98</v>
      </c>
      <c r="CF971" s="7" t="s">
        <v>98</v>
      </c>
      <c r="CG971" s="7" t="s">
        <v>98</v>
      </c>
      <c r="CH971" s="7" t="s">
        <v>98</v>
      </c>
      <c r="CI971" s="6" t="n">
        <f aca="false">SUMIF($AH971:$CH971,35,Base!$B$5:$BB$5)*7*$Z971</f>
        <v>0</v>
      </c>
      <c r="CJ971" s="6" t="n">
        <f aca="false">SUMIF($AH971:$CH971,"PR",Base!$B$5:$BB$5)*7*$Z971</f>
        <v>1848</v>
      </c>
      <c r="CK971" s="6"/>
      <c r="CL971" s="6"/>
    </row>
    <row r="972" customFormat="false" ht="13.8" hidden="false" customHeight="false" outlineLevel="0" collapsed="false">
      <c r="A972" s="7" t="s">
        <v>1890</v>
      </c>
      <c r="B972" s="7" t="s">
        <v>2682</v>
      </c>
      <c r="C972" s="7" t="s">
        <v>1383</v>
      </c>
      <c r="D972" s="7" t="s">
        <v>2661</v>
      </c>
      <c r="E972" s="7" t="s">
        <v>2743</v>
      </c>
      <c r="F972" s="7" t="s">
        <v>17</v>
      </c>
      <c r="G972" s="7" t="s">
        <v>2100</v>
      </c>
      <c r="H972" s="7" t="s">
        <v>2101</v>
      </c>
      <c r="I972" s="7" t="s">
        <v>84</v>
      </c>
      <c r="J972" s="7" t="s">
        <v>85</v>
      </c>
      <c r="K972" s="8" t="n">
        <v>0</v>
      </c>
      <c r="L972" s="7"/>
      <c r="M972" s="8" t="n">
        <v>0</v>
      </c>
      <c r="N972" s="7"/>
      <c r="O972" s="7" t="s">
        <v>1470</v>
      </c>
      <c r="P972" s="7" t="s">
        <v>124</v>
      </c>
      <c r="Q972" s="8" t="s">
        <v>2744</v>
      </c>
      <c r="R972" s="8" t="s">
        <v>305</v>
      </c>
      <c r="S972" s="8" t="s">
        <v>937</v>
      </c>
      <c r="T972" s="8" t="s">
        <v>127</v>
      </c>
      <c r="U972" s="7" t="s">
        <v>87</v>
      </c>
      <c r="V972" s="7" t="s">
        <v>159</v>
      </c>
      <c r="W972" s="7"/>
      <c r="X972" s="7"/>
      <c r="Y972" s="7" t="s">
        <v>160</v>
      </c>
      <c r="Z972" s="8" t="s">
        <v>127</v>
      </c>
      <c r="AA972" s="7"/>
      <c r="AB972" s="7"/>
      <c r="AC972" s="7"/>
      <c r="AD972" s="7"/>
      <c r="AE972" s="8"/>
      <c r="AF972" s="9" t="s">
        <v>356</v>
      </c>
      <c r="AG972" s="9" t="s">
        <v>2745</v>
      </c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 t="s">
        <v>97</v>
      </c>
      <c r="BN972" s="7" t="s">
        <v>97</v>
      </c>
      <c r="BO972" s="7"/>
      <c r="BP972" s="7"/>
      <c r="BQ972" s="7"/>
      <c r="BR972" s="7"/>
      <c r="BS972" s="7"/>
      <c r="BT972" s="7"/>
      <c r="BU972" s="7"/>
      <c r="BV972" s="7" t="s">
        <v>98</v>
      </c>
      <c r="BW972" s="7" t="s">
        <v>98</v>
      </c>
      <c r="BX972" s="7" t="s">
        <v>98</v>
      </c>
      <c r="BY972" s="7" t="s">
        <v>98</v>
      </c>
      <c r="BZ972" s="7" t="s">
        <v>98</v>
      </c>
      <c r="CA972" s="7" t="s">
        <v>98</v>
      </c>
      <c r="CB972" s="7" t="s">
        <v>98</v>
      </c>
      <c r="CC972" s="7" t="s">
        <v>98</v>
      </c>
      <c r="CD972" s="7" t="s">
        <v>98</v>
      </c>
      <c r="CE972" s="7" t="s">
        <v>98</v>
      </c>
      <c r="CF972" s="7" t="s">
        <v>98</v>
      </c>
      <c r="CG972" s="7" t="s">
        <v>98</v>
      </c>
      <c r="CH972" s="7" t="s">
        <v>98</v>
      </c>
      <c r="CI972" s="6" t="n">
        <f aca="false">SUMIF($AH972:$CH972,35,Base!$B$5:$BB$5)*7*$Z972</f>
        <v>0</v>
      </c>
      <c r="CJ972" s="6" t="n">
        <f aca="false">SUMIF($AH972:$CH972,"PR",Base!$B$5:$BB$5)*7*$Z972</f>
        <v>1708</v>
      </c>
      <c r="CK972" s="6"/>
      <c r="CL972" s="6"/>
    </row>
    <row r="973" customFormat="false" ht="13.8" hidden="false" customHeight="false" outlineLevel="0" collapsed="false">
      <c r="A973" s="7" t="s">
        <v>1890</v>
      </c>
      <c r="B973" s="7" t="s">
        <v>2682</v>
      </c>
      <c r="C973" s="7" t="s">
        <v>289</v>
      </c>
      <c r="D973" s="7" t="s">
        <v>2746</v>
      </c>
      <c r="E973" s="7" t="s">
        <v>2635</v>
      </c>
      <c r="F973" s="7" t="s">
        <v>17</v>
      </c>
      <c r="G973" s="7" t="s">
        <v>2729</v>
      </c>
      <c r="H973" s="7" t="s">
        <v>2730</v>
      </c>
      <c r="I973" s="7" t="s">
        <v>84</v>
      </c>
      <c r="J973" s="7" t="s">
        <v>85</v>
      </c>
      <c r="K973" s="8" t="n">
        <v>0</v>
      </c>
      <c r="L973" s="7"/>
      <c r="M973" s="8" t="n">
        <v>0</v>
      </c>
      <c r="N973" s="7" t="s">
        <v>2666</v>
      </c>
      <c r="O973" s="7" t="s">
        <v>2731</v>
      </c>
      <c r="P973" s="7" t="s">
        <v>178</v>
      </c>
      <c r="Q973" s="8" t="s">
        <v>884</v>
      </c>
      <c r="R973" s="8" t="s">
        <v>1483</v>
      </c>
      <c r="S973" s="8" t="s">
        <v>1085</v>
      </c>
      <c r="T973" s="8" t="s">
        <v>100</v>
      </c>
      <c r="U973" s="7" t="s">
        <v>87</v>
      </c>
      <c r="V973" s="7" t="s">
        <v>92</v>
      </c>
      <c r="W973" s="7"/>
      <c r="X973" s="7"/>
      <c r="Y973" s="7" t="s">
        <v>93</v>
      </c>
      <c r="Z973" s="8" t="s">
        <v>94</v>
      </c>
      <c r="AA973" s="7"/>
      <c r="AB973" s="7"/>
      <c r="AC973" s="7"/>
      <c r="AD973" s="7"/>
      <c r="AE973" s="8"/>
      <c r="AF973" s="9" t="s">
        <v>1046</v>
      </c>
      <c r="AG973" s="9" t="s">
        <v>2281</v>
      </c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 t="s">
        <v>98</v>
      </c>
      <c r="BF973" s="7" t="s">
        <v>98</v>
      </c>
      <c r="BG973" s="7" t="s">
        <v>98</v>
      </c>
      <c r="BH973" s="7" t="s">
        <v>98</v>
      </c>
      <c r="BI973" s="7" t="s">
        <v>98</v>
      </c>
      <c r="BJ973" s="7" t="s">
        <v>98</v>
      </c>
      <c r="BK973" s="7" t="s">
        <v>98</v>
      </c>
      <c r="BL973" s="7" t="s">
        <v>98</v>
      </c>
      <c r="BM973" s="7" t="s">
        <v>97</v>
      </c>
      <c r="BN973" s="7" t="s">
        <v>97</v>
      </c>
      <c r="BO973" s="7" t="s">
        <v>98</v>
      </c>
      <c r="BP973" s="7" t="s">
        <v>98</v>
      </c>
      <c r="BQ973" s="7" t="n">
        <v>35</v>
      </c>
      <c r="BR973" s="7" t="n">
        <v>35</v>
      </c>
      <c r="BS973" s="7" t="s">
        <v>98</v>
      </c>
      <c r="BT973" s="7" t="s">
        <v>98</v>
      </c>
      <c r="BU973" s="7" t="s">
        <v>98</v>
      </c>
      <c r="BV973" s="7" t="s">
        <v>98</v>
      </c>
      <c r="BW973" s="7" t="s">
        <v>98</v>
      </c>
      <c r="BX973" s="7" t="s">
        <v>98</v>
      </c>
      <c r="BY973" s="7" t="s">
        <v>98</v>
      </c>
      <c r="BZ973" s="7" t="s">
        <v>98</v>
      </c>
      <c r="CA973" s="7" t="n">
        <v>35</v>
      </c>
      <c r="CB973" s="7" t="n">
        <v>35</v>
      </c>
      <c r="CC973" s="7" t="s">
        <v>98</v>
      </c>
      <c r="CD973" s="7" t="s">
        <v>98</v>
      </c>
      <c r="CE973" s="7" t="s">
        <v>98</v>
      </c>
      <c r="CF973" s="7" t="s">
        <v>98</v>
      </c>
      <c r="CG973" s="7" t="s">
        <v>98</v>
      </c>
      <c r="CH973" s="7" t="s">
        <v>98</v>
      </c>
      <c r="CI973" s="6" t="n">
        <f aca="false">SUMIF($AH973:$CH973,35,Base!$B$5:$BB$5)*7*$Z973</f>
        <v>266</v>
      </c>
      <c r="CJ973" s="6" t="n">
        <f aca="false">SUMIF($AH973:$CH973,"PR",Base!$B$5:$BB$5)*7*$Z973</f>
        <v>1624</v>
      </c>
      <c r="CK973" s="6"/>
      <c r="CL973" s="6"/>
    </row>
    <row r="974" customFormat="false" ht="13.8" hidden="false" customHeight="false" outlineLevel="0" collapsed="false">
      <c r="A974" s="7" t="s">
        <v>1890</v>
      </c>
      <c r="B974" s="7" t="s">
        <v>2682</v>
      </c>
      <c r="C974" s="7" t="s">
        <v>289</v>
      </c>
      <c r="D974" s="7" t="s">
        <v>2746</v>
      </c>
      <c r="E974" s="7" t="s">
        <v>2635</v>
      </c>
      <c r="F974" s="7" t="s">
        <v>17</v>
      </c>
      <c r="G974" s="7" t="s">
        <v>2729</v>
      </c>
      <c r="H974" s="7" t="s">
        <v>2730</v>
      </c>
      <c r="I974" s="7" t="s">
        <v>84</v>
      </c>
      <c r="J974" s="7" t="s">
        <v>85</v>
      </c>
      <c r="K974" s="8" t="n">
        <v>0</v>
      </c>
      <c r="L974" s="7"/>
      <c r="M974" s="8" t="n">
        <v>0</v>
      </c>
      <c r="N974" s="7" t="s">
        <v>2666</v>
      </c>
      <c r="O974" s="7" t="s">
        <v>2731</v>
      </c>
      <c r="P974" s="7" t="s">
        <v>178</v>
      </c>
      <c r="Q974" s="8" t="s">
        <v>884</v>
      </c>
      <c r="R974" s="8" t="s">
        <v>1483</v>
      </c>
      <c r="S974" s="8" t="s">
        <v>1085</v>
      </c>
      <c r="T974" s="8" t="s">
        <v>100</v>
      </c>
      <c r="U974" s="7" t="s">
        <v>87</v>
      </c>
      <c r="V974" s="7" t="s">
        <v>92</v>
      </c>
      <c r="W974" s="7"/>
      <c r="X974" s="7"/>
      <c r="Y974" s="7" t="s">
        <v>112</v>
      </c>
      <c r="Z974" s="8" t="s">
        <v>108</v>
      </c>
      <c r="AA974" s="7"/>
      <c r="AB974" s="7"/>
      <c r="AC974" s="7"/>
      <c r="AD974" s="7"/>
      <c r="AE974" s="8"/>
      <c r="AF974" s="9" t="s">
        <v>1046</v>
      </c>
      <c r="AG974" s="9" t="s">
        <v>2281</v>
      </c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 t="s">
        <v>98</v>
      </c>
      <c r="BF974" s="7" t="s">
        <v>98</v>
      </c>
      <c r="BG974" s="7" t="s">
        <v>98</v>
      </c>
      <c r="BH974" s="7" t="s">
        <v>98</v>
      </c>
      <c r="BI974" s="7" t="s">
        <v>98</v>
      </c>
      <c r="BJ974" s="7" t="s">
        <v>98</v>
      </c>
      <c r="BK974" s="7" t="s">
        <v>98</v>
      </c>
      <c r="BL974" s="7" t="s">
        <v>98</v>
      </c>
      <c r="BM974" s="7" t="s">
        <v>97</v>
      </c>
      <c r="BN974" s="7" t="s">
        <v>97</v>
      </c>
      <c r="BO974" s="7" t="s">
        <v>98</v>
      </c>
      <c r="BP974" s="7" t="s">
        <v>98</v>
      </c>
      <c r="BQ974" s="7" t="n">
        <v>35</v>
      </c>
      <c r="BR974" s="7" t="n">
        <v>35</v>
      </c>
      <c r="BS974" s="7" t="s">
        <v>98</v>
      </c>
      <c r="BT974" s="7" t="s">
        <v>98</v>
      </c>
      <c r="BU974" s="7" t="s">
        <v>98</v>
      </c>
      <c r="BV974" s="7" t="s">
        <v>98</v>
      </c>
      <c r="BW974" s="7" t="s">
        <v>98</v>
      </c>
      <c r="BX974" s="7" t="s">
        <v>98</v>
      </c>
      <c r="BY974" s="7" t="s">
        <v>98</v>
      </c>
      <c r="BZ974" s="7" t="s">
        <v>98</v>
      </c>
      <c r="CA974" s="7" t="n">
        <v>35</v>
      </c>
      <c r="CB974" s="7" t="n">
        <v>35</v>
      </c>
      <c r="CC974" s="7" t="s">
        <v>98</v>
      </c>
      <c r="CD974" s="7" t="s">
        <v>98</v>
      </c>
      <c r="CE974" s="7" t="s">
        <v>98</v>
      </c>
      <c r="CF974" s="7" t="s">
        <v>98</v>
      </c>
      <c r="CG974" s="7" t="s">
        <v>98</v>
      </c>
      <c r="CH974" s="7" t="s">
        <v>98</v>
      </c>
      <c r="CI974" s="6" t="n">
        <f aca="false">SUMIF($AH974:$CH974,35,Base!$B$5:$BB$5)*7*$Z974</f>
        <v>1064</v>
      </c>
      <c r="CJ974" s="6" t="n">
        <f aca="false">SUMIF($AH974:$CH974,"PR",Base!$B$5:$BB$5)*7*$Z974</f>
        <v>6496</v>
      </c>
      <c r="CK974" s="6"/>
      <c r="CL974" s="6"/>
    </row>
    <row r="975" customFormat="false" ht="13.8" hidden="false" customHeight="false" outlineLevel="0" collapsed="false">
      <c r="A975" s="7" t="s">
        <v>1890</v>
      </c>
      <c r="B975" s="7" t="s">
        <v>2682</v>
      </c>
      <c r="C975" s="7" t="s">
        <v>1383</v>
      </c>
      <c r="D975" s="7" t="s">
        <v>2747</v>
      </c>
      <c r="E975" s="7" t="s">
        <v>1531</v>
      </c>
      <c r="F975" s="7" t="s">
        <v>17</v>
      </c>
      <c r="G975" s="7" t="s">
        <v>1588</v>
      </c>
      <c r="H975" s="7" t="s">
        <v>1589</v>
      </c>
      <c r="I975" s="7" t="s">
        <v>84</v>
      </c>
      <c r="J975" s="7" t="s">
        <v>85</v>
      </c>
      <c r="K975" s="8" t="n">
        <v>0</v>
      </c>
      <c r="L975" s="7"/>
      <c r="M975" s="8" t="n">
        <v>0</v>
      </c>
      <c r="N975" s="7"/>
      <c r="O975" s="7" t="s">
        <v>1470</v>
      </c>
      <c r="P975" s="7" t="s">
        <v>124</v>
      </c>
      <c r="Q975" s="8" t="s">
        <v>2748</v>
      </c>
      <c r="R975" s="8" t="s">
        <v>2748</v>
      </c>
      <c r="S975" s="8" t="s">
        <v>110</v>
      </c>
      <c r="T975" s="8" t="s">
        <v>178</v>
      </c>
      <c r="U975" s="7" t="s">
        <v>87</v>
      </c>
      <c r="V975" s="7" t="s">
        <v>92</v>
      </c>
      <c r="W975" s="7"/>
      <c r="X975" s="7"/>
      <c r="Y975" s="7" t="s">
        <v>112</v>
      </c>
      <c r="Z975" s="8" t="s">
        <v>178</v>
      </c>
      <c r="AA975" s="7"/>
      <c r="AB975" s="7"/>
      <c r="AC975" s="7"/>
      <c r="AD975" s="7"/>
      <c r="AE975" s="8"/>
      <c r="AF975" s="9" t="s">
        <v>973</v>
      </c>
      <c r="AG975" s="9" t="s">
        <v>172</v>
      </c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 t="s">
        <v>98</v>
      </c>
      <c r="BE975" s="7" t="s">
        <v>98</v>
      </c>
      <c r="BF975" s="7" t="s">
        <v>98</v>
      </c>
      <c r="BG975" s="7" t="s">
        <v>98</v>
      </c>
      <c r="BH975" s="7" t="s">
        <v>98</v>
      </c>
      <c r="BI975" s="7" t="s">
        <v>98</v>
      </c>
      <c r="BJ975" s="7" t="s">
        <v>98</v>
      </c>
      <c r="BK975" s="7" t="s">
        <v>98</v>
      </c>
      <c r="BL975" s="7"/>
      <c r="BM975" s="7" t="s">
        <v>97</v>
      </c>
      <c r="BN975" s="7" t="s">
        <v>97</v>
      </c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6" t="n">
        <f aca="false">SUMIF($AH975:$CH975,35,Base!$B$5:$BB$5)*7*$Z975</f>
        <v>0</v>
      </c>
      <c r="CJ975" s="6" t="n">
        <f aca="false">SUMIF($AH975:$CH975,"PR",Base!$B$5:$BB$5)*7*$Z975</f>
        <v>1365</v>
      </c>
      <c r="CK975" s="6"/>
      <c r="CL975" s="6"/>
    </row>
    <row r="976" customFormat="false" ht="13.8" hidden="false" customHeight="false" outlineLevel="0" collapsed="false">
      <c r="A976" s="7" t="s">
        <v>1890</v>
      </c>
      <c r="B976" s="7" t="s">
        <v>2682</v>
      </c>
      <c r="C976" s="7" t="s">
        <v>1383</v>
      </c>
      <c r="D976" s="7" t="s">
        <v>2749</v>
      </c>
      <c r="E976" s="7" t="s">
        <v>698</v>
      </c>
      <c r="F976" s="7" t="s">
        <v>17</v>
      </c>
      <c r="G976" s="7" t="s">
        <v>2425</v>
      </c>
      <c r="H976" s="7" t="s">
        <v>2426</v>
      </c>
      <c r="I976" s="7" t="s">
        <v>84</v>
      </c>
      <c r="J976" s="7" t="s">
        <v>85</v>
      </c>
      <c r="K976" s="8" t="n">
        <v>0</v>
      </c>
      <c r="L976" s="7"/>
      <c r="M976" s="8" t="n">
        <v>0</v>
      </c>
      <c r="N976" s="7"/>
      <c r="O976" s="7" t="s">
        <v>1470</v>
      </c>
      <c r="P976" s="7" t="s">
        <v>124</v>
      </c>
      <c r="Q976" s="8" t="s">
        <v>937</v>
      </c>
      <c r="R976" s="8" t="s">
        <v>937</v>
      </c>
      <c r="S976" s="8" t="s">
        <v>110</v>
      </c>
      <c r="T976" s="8" t="s">
        <v>178</v>
      </c>
      <c r="U976" s="7" t="s">
        <v>87</v>
      </c>
      <c r="V976" s="7" t="s">
        <v>92</v>
      </c>
      <c r="W976" s="7"/>
      <c r="X976" s="7"/>
      <c r="Y976" s="7" t="s">
        <v>112</v>
      </c>
      <c r="Z976" s="8" t="s">
        <v>178</v>
      </c>
      <c r="AA976" s="7"/>
      <c r="AB976" s="7"/>
      <c r="AC976" s="7"/>
      <c r="AD976" s="7"/>
      <c r="AE976" s="8"/>
      <c r="AF976" s="9" t="s">
        <v>356</v>
      </c>
      <c r="AG976" s="9" t="s">
        <v>307</v>
      </c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 t="s">
        <v>97</v>
      </c>
      <c r="BN976" s="7" t="s">
        <v>97</v>
      </c>
      <c r="BO976" s="7"/>
      <c r="BP976" s="7"/>
      <c r="BQ976" s="7"/>
      <c r="BR976" s="7"/>
      <c r="BS976" s="7"/>
      <c r="BT976" s="7"/>
      <c r="BU976" s="7"/>
      <c r="BV976" s="7" t="s">
        <v>98</v>
      </c>
      <c r="BW976" s="7" t="s">
        <v>98</v>
      </c>
      <c r="BX976" s="7" t="s">
        <v>98</v>
      </c>
      <c r="BY976" s="7" t="s">
        <v>98</v>
      </c>
      <c r="BZ976" s="7" t="s">
        <v>98</v>
      </c>
      <c r="CA976" s="7" t="s">
        <v>98</v>
      </c>
      <c r="CB976" s="7" t="s">
        <v>98</v>
      </c>
      <c r="CC976" s="7" t="s">
        <v>98</v>
      </c>
      <c r="CD976" s="7" t="s">
        <v>98</v>
      </c>
      <c r="CE976" s="7"/>
      <c r="CF976" s="7"/>
      <c r="CG976" s="7"/>
      <c r="CH976" s="7"/>
      <c r="CI976" s="6" t="n">
        <f aca="false">SUMIF($AH976:$CH976,35,Base!$B$5:$BB$5)*7*$Z976</f>
        <v>0</v>
      </c>
      <c r="CJ976" s="6" t="n">
        <f aca="false">SUMIF($AH976:$CH976,"PR",Base!$B$5:$BB$5)*7*$Z976</f>
        <v>1505</v>
      </c>
      <c r="CK976" s="6"/>
      <c r="CL976" s="6"/>
    </row>
    <row r="977" customFormat="false" ht="13.8" hidden="false" customHeight="false" outlineLevel="0" collapsed="false">
      <c r="A977" s="7" t="s">
        <v>1890</v>
      </c>
      <c r="B977" s="7" t="s">
        <v>2682</v>
      </c>
      <c r="C977" s="7" t="s">
        <v>2722</v>
      </c>
      <c r="D977" s="7" t="s">
        <v>2750</v>
      </c>
      <c r="E977" s="7" t="s">
        <v>2338</v>
      </c>
      <c r="F977" s="7" t="s">
        <v>17</v>
      </c>
      <c r="G977" s="7" t="s">
        <v>2751</v>
      </c>
      <c r="H977" s="7" t="s">
        <v>2752</v>
      </c>
      <c r="I977" s="7" t="s">
        <v>84</v>
      </c>
      <c r="J977" s="7" t="s">
        <v>85</v>
      </c>
      <c r="K977" s="8" t="n">
        <v>0</v>
      </c>
      <c r="L977" s="7"/>
      <c r="M977" s="8" t="n">
        <v>0</v>
      </c>
      <c r="N977" s="7"/>
      <c r="O977" s="7" t="s">
        <v>2753</v>
      </c>
      <c r="P977" s="7" t="s">
        <v>87</v>
      </c>
      <c r="Q977" s="8" t="s">
        <v>1675</v>
      </c>
      <c r="R977" s="8" t="s">
        <v>1675</v>
      </c>
      <c r="S977" s="8" t="s">
        <v>110</v>
      </c>
      <c r="T977" s="8" t="s">
        <v>178</v>
      </c>
      <c r="U977" s="7" t="s">
        <v>87</v>
      </c>
      <c r="V977" s="7" t="s">
        <v>92</v>
      </c>
      <c r="W977" s="7"/>
      <c r="X977" s="7"/>
      <c r="Y977" s="7" t="s">
        <v>112</v>
      </c>
      <c r="Z977" s="8" t="s">
        <v>178</v>
      </c>
      <c r="AA977" s="7"/>
      <c r="AB977" s="7"/>
      <c r="AC977" s="7"/>
      <c r="AD977" s="7"/>
      <c r="AE977" s="8"/>
      <c r="AF977" s="9" t="s">
        <v>539</v>
      </c>
      <c r="AG977" s="9" t="s">
        <v>230</v>
      </c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 t="s">
        <v>97</v>
      </c>
      <c r="BN977" s="7" t="s">
        <v>97</v>
      </c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 t="s">
        <v>98</v>
      </c>
      <c r="BZ977" s="7" t="s">
        <v>98</v>
      </c>
      <c r="CA977" s="7" t="s">
        <v>98</v>
      </c>
      <c r="CB977" s="7" t="s">
        <v>98</v>
      </c>
      <c r="CC977" s="7" t="s">
        <v>98</v>
      </c>
      <c r="CD977" s="7" t="s">
        <v>98</v>
      </c>
      <c r="CE977" s="7" t="s">
        <v>98</v>
      </c>
      <c r="CF977" s="7"/>
      <c r="CG977" s="7"/>
      <c r="CH977" s="7"/>
      <c r="CI977" s="6" t="n">
        <f aca="false">SUMIF($AH977:$CH977,35,Base!$B$5:$BB$5)*7*$Z977</f>
        <v>0</v>
      </c>
      <c r="CJ977" s="6" t="n">
        <f aca="false">SUMIF($AH977:$CH977,"PR",Base!$B$5:$BB$5)*7*$Z977</f>
        <v>1155</v>
      </c>
      <c r="CK977" s="6"/>
      <c r="CL977" s="6"/>
    </row>
    <row r="978" customFormat="false" ht="13.8" hidden="false" customHeight="false" outlineLevel="0" collapsed="false">
      <c r="A978" s="7" t="s">
        <v>1890</v>
      </c>
      <c r="B978" s="7" t="s">
        <v>2682</v>
      </c>
      <c r="C978" s="7" t="s">
        <v>2722</v>
      </c>
      <c r="D978" s="7" t="s">
        <v>2754</v>
      </c>
      <c r="E978" s="7" t="s">
        <v>703</v>
      </c>
      <c r="F978" s="7" t="s">
        <v>17</v>
      </c>
      <c r="G978" s="7" t="s">
        <v>2755</v>
      </c>
      <c r="H978" s="7" t="s">
        <v>2756</v>
      </c>
      <c r="I978" s="7" t="s">
        <v>84</v>
      </c>
      <c r="J978" s="7" t="s">
        <v>85</v>
      </c>
      <c r="K978" s="8" t="n">
        <v>0</v>
      </c>
      <c r="L978" s="7"/>
      <c r="M978" s="8" t="n">
        <v>0</v>
      </c>
      <c r="N978" s="7"/>
      <c r="O978" s="7" t="s">
        <v>2757</v>
      </c>
      <c r="P978" s="7" t="s">
        <v>87</v>
      </c>
      <c r="Q978" s="8" t="s">
        <v>1268</v>
      </c>
      <c r="R978" s="8" t="s">
        <v>1268</v>
      </c>
      <c r="S978" s="8" t="s">
        <v>110</v>
      </c>
      <c r="T978" s="8" t="s">
        <v>178</v>
      </c>
      <c r="U978" s="7" t="s">
        <v>87</v>
      </c>
      <c r="V978" s="7" t="s">
        <v>92</v>
      </c>
      <c r="W978" s="7"/>
      <c r="X978" s="7"/>
      <c r="Y978" s="7" t="s">
        <v>112</v>
      </c>
      <c r="Z978" s="8" t="s">
        <v>178</v>
      </c>
      <c r="AA978" s="7"/>
      <c r="AB978" s="7"/>
      <c r="AC978" s="7"/>
      <c r="AD978" s="7"/>
      <c r="AE978" s="8"/>
      <c r="AF978" s="9" t="s">
        <v>802</v>
      </c>
      <c r="AG978" s="9" t="s">
        <v>148</v>
      </c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 t="s">
        <v>98</v>
      </c>
      <c r="AZ978" s="7" t="s">
        <v>98</v>
      </c>
      <c r="BA978" s="7" t="s">
        <v>98</v>
      </c>
      <c r="BB978" s="7" t="s">
        <v>98</v>
      </c>
      <c r="BC978" s="7" t="s">
        <v>98</v>
      </c>
      <c r="BD978" s="7" t="s">
        <v>98</v>
      </c>
      <c r="BE978" s="7" t="s">
        <v>98</v>
      </c>
      <c r="BF978" s="7" t="s">
        <v>98</v>
      </c>
      <c r="BG978" s="7" t="s">
        <v>98</v>
      </c>
      <c r="BH978" s="7"/>
      <c r="BI978" s="7"/>
      <c r="BJ978" s="7"/>
      <c r="BK978" s="7"/>
      <c r="BL978" s="7"/>
      <c r="BM978" s="7" t="s">
        <v>97</v>
      </c>
      <c r="BN978" s="7" t="s">
        <v>97</v>
      </c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6" t="n">
        <f aca="false">SUMIF($AH978:$CH978,35,Base!$B$5:$BB$5)*7*$Z978</f>
        <v>0</v>
      </c>
      <c r="CJ978" s="6" t="n">
        <f aca="false">SUMIF($AH978:$CH978,"PR",Base!$B$5:$BB$5)*7*$Z978</f>
        <v>1435</v>
      </c>
      <c r="CK978" s="6"/>
      <c r="CL978" s="6"/>
    </row>
    <row r="979" customFormat="false" ht="13.8" hidden="false" customHeight="false" outlineLevel="0" collapsed="false">
      <c r="A979" s="7" t="s">
        <v>1890</v>
      </c>
      <c r="B979" s="7" t="s">
        <v>2682</v>
      </c>
      <c r="C979" s="7" t="s">
        <v>289</v>
      </c>
      <c r="D979" s="7" t="s">
        <v>2672</v>
      </c>
      <c r="E979" s="7" t="s">
        <v>2758</v>
      </c>
      <c r="F979" s="7" t="s">
        <v>17</v>
      </c>
      <c r="G979" s="7" t="s">
        <v>2759</v>
      </c>
      <c r="H979" s="7" t="s">
        <v>2760</v>
      </c>
      <c r="I979" s="7" t="s">
        <v>84</v>
      </c>
      <c r="J979" s="7" t="s">
        <v>85</v>
      </c>
      <c r="K979" s="8" t="n">
        <v>0</v>
      </c>
      <c r="L979" s="7"/>
      <c r="M979" s="8" t="n">
        <v>0</v>
      </c>
      <c r="N979" s="7" t="s">
        <v>2761</v>
      </c>
      <c r="O979" s="7" t="s">
        <v>2762</v>
      </c>
      <c r="P979" s="7" t="s">
        <v>87</v>
      </c>
      <c r="Q979" s="8" t="s">
        <v>1731</v>
      </c>
      <c r="R979" s="8" t="s">
        <v>1268</v>
      </c>
      <c r="S979" s="8" t="s">
        <v>647</v>
      </c>
      <c r="T979" s="8" t="s">
        <v>242</v>
      </c>
      <c r="U979" s="7" t="s">
        <v>87</v>
      </c>
      <c r="V979" s="7" t="s">
        <v>92</v>
      </c>
      <c r="W979" s="7"/>
      <c r="X979" s="7"/>
      <c r="Y979" s="7" t="s">
        <v>99</v>
      </c>
      <c r="Z979" s="8" t="s">
        <v>242</v>
      </c>
      <c r="AA979" s="7"/>
      <c r="AB979" s="7"/>
      <c r="AC979" s="7"/>
      <c r="AD979" s="7"/>
      <c r="AE979" s="8"/>
      <c r="AF979" s="9" t="s">
        <v>192</v>
      </c>
      <c r="AG979" s="9" t="s">
        <v>503</v>
      </c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 t="s">
        <v>97</v>
      </c>
      <c r="BN979" s="7" t="s">
        <v>97</v>
      </c>
      <c r="BO979" s="7"/>
      <c r="BP979" s="7"/>
      <c r="BQ979" s="7"/>
      <c r="BR979" s="7"/>
      <c r="BS979" s="7" t="s">
        <v>98</v>
      </c>
      <c r="BT979" s="7" t="s">
        <v>98</v>
      </c>
      <c r="BU979" s="7" t="s">
        <v>98</v>
      </c>
      <c r="BV979" s="7" t="s">
        <v>98</v>
      </c>
      <c r="BW979" s="7" t="n">
        <v>35</v>
      </c>
      <c r="BX979" s="7" t="n">
        <v>35</v>
      </c>
      <c r="BY979" s="7" t="s">
        <v>98</v>
      </c>
      <c r="BZ979" s="7" t="s">
        <v>98</v>
      </c>
      <c r="CA979" s="7" t="s">
        <v>98</v>
      </c>
      <c r="CB979" s="7" t="s">
        <v>98</v>
      </c>
      <c r="CC979" s="7"/>
      <c r="CD979" s="7"/>
      <c r="CE979" s="7"/>
      <c r="CF979" s="7"/>
      <c r="CG979" s="7"/>
      <c r="CH979" s="7"/>
      <c r="CI979" s="6" t="n">
        <f aca="false">SUMIF($AH979:$CH979,35,Base!$B$5:$BB$5)*7*$Z979</f>
        <v>840</v>
      </c>
      <c r="CJ979" s="6" t="n">
        <f aca="false">SUMIF($AH979:$CH979,"PR",Base!$B$5:$BB$5)*7*$Z979</f>
        <v>3192</v>
      </c>
      <c r="CK979" s="6"/>
      <c r="CL979" s="6"/>
    </row>
    <row r="980" customFormat="false" ht="13.8" hidden="false" customHeight="false" outlineLevel="0" collapsed="false">
      <c r="A980" s="7" t="s">
        <v>1890</v>
      </c>
      <c r="B980" s="7" t="s">
        <v>2682</v>
      </c>
      <c r="C980" s="7" t="s">
        <v>289</v>
      </c>
      <c r="D980" s="7" t="s">
        <v>2763</v>
      </c>
      <c r="E980" s="7" t="s">
        <v>2764</v>
      </c>
      <c r="F980" s="7" t="s">
        <v>17</v>
      </c>
      <c r="G980" s="7" t="s">
        <v>2765</v>
      </c>
      <c r="H980" s="7" t="s">
        <v>2766</v>
      </c>
      <c r="I980" s="7" t="s">
        <v>84</v>
      </c>
      <c r="J980" s="7" t="s">
        <v>85</v>
      </c>
      <c r="K980" s="8" t="n">
        <v>0</v>
      </c>
      <c r="L980" s="7"/>
      <c r="M980" s="8" t="n">
        <v>0</v>
      </c>
      <c r="N980" s="7" t="s">
        <v>2767</v>
      </c>
      <c r="O980" s="7" t="s">
        <v>2762</v>
      </c>
      <c r="P980" s="7" t="s">
        <v>87</v>
      </c>
      <c r="Q980" s="8" t="s">
        <v>2768</v>
      </c>
      <c r="R980" s="8" t="s">
        <v>613</v>
      </c>
      <c r="S980" s="8" t="s">
        <v>647</v>
      </c>
      <c r="T980" s="8" t="s">
        <v>242</v>
      </c>
      <c r="U980" s="7" t="s">
        <v>87</v>
      </c>
      <c r="V980" s="7" t="s">
        <v>92</v>
      </c>
      <c r="W980" s="7"/>
      <c r="X980" s="7"/>
      <c r="Y980" s="7" t="s">
        <v>99</v>
      </c>
      <c r="Z980" s="8" t="s">
        <v>242</v>
      </c>
      <c r="AA980" s="7"/>
      <c r="AB980" s="7"/>
      <c r="AC980" s="7"/>
      <c r="AD980" s="7"/>
      <c r="AE980" s="8"/>
      <c r="AF980" s="9" t="s">
        <v>192</v>
      </c>
      <c r="AG980" s="9" t="s">
        <v>2488</v>
      </c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 t="s">
        <v>97</v>
      </c>
      <c r="BN980" s="7" t="s">
        <v>97</v>
      </c>
      <c r="BO980" s="7"/>
      <c r="BP980" s="7"/>
      <c r="BQ980" s="7"/>
      <c r="BR980" s="7"/>
      <c r="BS980" s="7" t="s">
        <v>98</v>
      </c>
      <c r="BT980" s="7" t="s">
        <v>98</v>
      </c>
      <c r="BU980" s="7" t="s">
        <v>98</v>
      </c>
      <c r="BV980" s="7" t="s">
        <v>98</v>
      </c>
      <c r="BW980" s="7" t="s">
        <v>98</v>
      </c>
      <c r="BX980" s="7" t="s">
        <v>98</v>
      </c>
      <c r="BY980" s="7" t="s">
        <v>98</v>
      </c>
      <c r="BZ980" s="7" t="s">
        <v>98</v>
      </c>
      <c r="CA980" s="7" t="s">
        <v>98</v>
      </c>
      <c r="CB980" s="7" t="s">
        <v>98</v>
      </c>
      <c r="CC980" s="7" t="n">
        <v>35</v>
      </c>
      <c r="CD980" s="7" t="n">
        <v>35</v>
      </c>
      <c r="CE980" s="7" t="s">
        <v>98</v>
      </c>
      <c r="CF980" s="7" t="s">
        <v>98</v>
      </c>
      <c r="CG980" s="7" t="s">
        <v>98</v>
      </c>
      <c r="CH980" s="7" t="s">
        <v>98</v>
      </c>
      <c r="CI980" s="6" t="n">
        <f aca="false">SUMIF($AH980:$CH980,35,Base!$B$5:$BB$5)*7*$Z980</f>
        <v>840</v>
      </c>
      <c r="CJ980" s="6" t="n">
        <f aca="false">SUMIF($AH980:$CH980,"PR",Base!$B$5:$BB$5)*7*$Z980</f>
        <v>5544</v>
      </c>
      <c r="CK980" s="6"/>
      <c r="CL980" s="6"/>
    </row>
    <row r="981" customFormat="false" ht="13.8" hidden="false" customHeight="false" outlineLevel="0" collapsed="false">
      <c r="A981" s="7" t="s">
        <v>1890</v>
      </c>
      <c r="B981" s="7" t="s">
        <v>2682</v>
      </c>
      <c r="C981" s="7" t="s">
        <v>289</v>
      </c>
      <c r="D981" s="7" t="s">
        <v>2769</v>
      </c>
      <c r="E981" s="7" t="s">
        <v>2770</v>
      </c>
      <c r="F981" s="7" t="s">
        <v>17</v>
      </c>
      <c r="G981" s="7" t="s">
        <v>2765</v>
      </c>
      <c r="H981" s="7" t="s">
        <v>2766</v>
      </c>
      <c r="I981" s="7" t="s">
        <v>84</v>
      </c>
      <c r="J981" s="7" t="s">
        <v>85</v>
      </c>
      <c r="K981" s="8" t="n">
        <v>0</v>
      </c>
      <c r="L981" s="7"/>
      <c r="M981" s="8" t="n">
        <v>0</v>
      </c>
      <c r="N981" s="7" t="s">
        <v>2771</v>
      </c>
      <c r="O981" s="7" t="s">
        <v>2762</v>
      </c>
      <c r="P981" s="7" t="s">
        <v>87</v>
      </c>
      <c r="Q981" s="8" t="s">
        <v>2772</v>
      </c>
      <c r="R981" s="8" t="s">
        <v>2773</v>
      </c>
      <c r="S981" s="8" t="s">
        <v>647</v>
      </c>
      <c r="T981" s="8" t="s">
        <v>242</v>
      </c>
      <c r="U981" s="7" t="s">
        <v>87</v>
      </c>
      <c r="V981" s="7" t="s">
        <v>92</v>
      </c>
      <c r="W981" s="7"/>
      <c r="X981" s="7"/>
      <c r="Y981" s="7" t="s">
        <v>99</v>
      </c>
      <c r="Z981" s="8" t="s">
        <v>113</v>
      </c>
      <c r="AA981" s="7"/>
      <c r="AB981" s="7"/>
      <c r="AC981" s="7"/>
      <c r="AD981" s="7"/>
      <c r="AE981" s="8"/>
      <c r="AF981" s="9" t="s">
        <v>802</v>
      </c>
      <c r="AG981" s="9" t="s">
        <v>207</v>
      </c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 t="s">
        <v>98</v>
      </c>
      <c r="AZ981" s="7" t="s">
        <v>98</v>
      </c>
      <c r="BA981" s="7" t="s">
        <v>98</v>
      </c>
      <c r="BB981" s="7" t="s">
        <v>98</v>
      </c>
      <c r="BC981" s="7" t="s">
        <v>98</v>
      </c>
      <c r="BD981" s="7" t="s">
        <v>98</v>
      </c>
      <c r="BE981" s="7" t="s">
        <v>98</v>
      </c>
      <c r="BF981" s="7" t="s">
        <v>98</v>
      </c>
      <c r="BG981" s="7" t="s">
        <v>98</v>
      </c>
      <c r="BH981" s="7" t="s">
        <v>98</v>
      </c>
      <c r="BI981" s="7" t="s">
        <v>98</v>
      </c>
      <c r="BJ981" s="7" t="s">
        <v>98</v>
      </c>
      <c r="BK981" s="7" t="n">
        <v>35</v>
      </c>
      <c r="BL981" s="7" t="n">
        <v>35</v>
      </c>
      <c r="BM981" s="7" t="s">
        <v>97</v>
      </c>
      <c r="BN981" s="7" t="s">
        <v>97</v>
      </c>
      <c r="BO981" s="7" t="s">
        <v>98</v>
      </c>
      <c r="BP981" s="7" t="s">
        <v>98</v>
      </c>
      <c r="BQ981" s="7" t="s">
        <v>98</v>
      </c>
      <c r="BR981" s="7" t="s">
        <v>98</v>
      </c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6" t="n">
        <f aca="false">SUMIF($AH981:$CH981,35,Base!$B$5:$BB$5)*7*$Z981</f>
        <v>490</v>
      </c>
      <c r="CJ981" s="6" t="n">
        <f aca="false">SUMIF($AH981:$CH981,"PR",Base!$B$5:$BB$5)*7*$Z981</f>
        <v>3724</v>
      </c>
      <c r="CK981" s="6"/>
      <c r="CL981" s="6"/>
    </row>
    <row r="982" customFormat="false" ht="13.8" hidden="false" customHeight="false" outlineLevel="0" collapsed="false">
      <c r="A982" s="7" t="s">
        <v>1890</v>
      </c>
      <c r="B982" s="7" t="s">
        <v>2682</v>
      </c>
      <c r="C982" s="7" t="s">
        <v>1984</v>
      </c>
      <c r="D982" s="7" t="s">
        <v>2774</v>
      </c>
      <c r="E982" s="7" t="s">
        <v>736</v>
      </c>
      <c r="F982" s="7" t="s">
        <v>17</v>
      </c>
      <c r="G982" s="7" t="s">
        <v>2775</v>
      </c>
      <c r="H982" s="7" t="s">
        <v>2775</v>
      </c>
      <c r="I982" s="7" t="s">
        <v>84</v>
      </c>
      <c r="J982" s="7" t="s">
        <v>85</v>
      </c>
      <c r="K982" s="8" t="n">
        <v>0</v>
      </c>
      <c r="L982" s="7"/>
      <c r="M982" s="8" t="n">
        <v>0</v>
      </c>
      <c r="N982" s="7"/>
      <c r="O982" s="7" t="s">
        <v>1989</v>
      </c>
      <c r="P982" s="7" t="s">
        <v>94</v>
      </c>
      <c r="Q982" s="8" t="s">
        <v>2776</v>
      </c>
      <c r="R982" s="8" t="s">
        <v>2776</v>
      </c>
      <c r="S982" s="8" t="s">
        <v>110</v>
      </c>
      <c r="T982" s="8" t="s">
        <v>100</v>
      </c>
      <c r="U982" s="7" t="s">
        <v>87</v>
      </c>
      <c r="V982" s="7" t="s">
        <v>159</v>
      </c>
      <c r="W982" s="7"/>
      <c r="X982" s="7"/>
      <c r="Y982" s="7" t="s">
        <v>99</v>
      </c>
      <c r="Z982" s="8" t="s">
        <v>100</v>
      </c>
      <c r="AA982" s="7"/>
      <c r="AB982" s="7"/>
      <c r="AC982" s="7"/>
      <c r="AD982" s="7"/>
      <c r="AE982" s="8"/>
      <c r="AF982" s="9" t="s">
        <v>275</v>
      </c>
      <c r="AG982" s="9" t="s">
        <v>2084</v>
      </c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 t="s">
        <v>97</v>
      </c>
      <c r="BN982" s="7" t="s">
        <v>97</v>
      </c>
      <c r="BO982" s="7"/>
      <c r="BP982" s="7"/>
      <c r="BQ982" s="7"/>
      <c r="BR982" s="7" t="s">
        <v>98</v>
      </c>
      <c r="BS982" s="7" t="s">
        <v>98</v>
      </c>
      <c r="BT982" s="7" t="s">
        <v>98</v>
      </c>
      <c r="BU982" s="7" t="s">
        <v>98</v>
      </c>
      <c r="BV982" s="7" t="s">
        <v>98</v>
      </c>
      <c r="BW982" s="7" t="s">
        <v>98</v>
      </c>
      <c r="BX982" s="7" t="s">
        <v>98</v>
      </c>
      <c r="BY982" s="7" t="s">
        <v>98</v>
      </c>
      <c r="BZ982" s="7" t="s">
        <v>98</v>
      </c>
      <c r="CA982" s="7" t="s">
        <v>98</v>
      </c>
      <c r="CB982" s="7" t="s">
        <v>98</v>
      </c>
      <c r="CC982" s="7" t="s">
        <v>98</v>
      </c>
      <c r="CD982" s="7" t="s">
        <v>98</v>
      </c>
      <c r="CE982" s="7" t="s">
        <v>98</v>
      </c>
      <c r="CF982" s="7" t="s">
        <v>98</v>
      </c>
      <c r="CG982" s="7" t="s">
        <v>98</v>
      </c>
      <c r="CH982" s="7" t="s">
        <v>98</v>
      </c>
      <c r="CI982" s="6" t="n">
        <f aca="false">SUMIF($AH982:$CH982,35,Base!$B$5:$BB$5)*7*$Z982</f>
        <v>0</v>
      </c>
      <c r="CJ982" s="6" t="n">
        <f aca="false">SUMIF($AH982:$CH982,"PR",Base!$B$5:$BB$5)*7*$Z982</f>
        <v>5670</v>
      </c>
      <c r="CK982" s="6"/>
      <c r="CL982" s="6"/>
    </row>
    <row r="983" customFormat="false" ht="13.8" hidden="false" customHeight="false" outlineLevel="0" collapsed="false">
      <c r="A983" s="7" t="s">
        <v>1890</v>
      </c>
      <c r="B983" s="7" t="s">
        <v>2682</v>
      </c>
      <c r="C983" s="7" t="s">
        <v>1984</v>
      </c>
      <c r="D983" s="7" t="s">
        <v>2777</v>
      </c>
      <c r="E983" s="7" t="s">
        <v>740</v>
      </c>
      <c r="F983" s="7" t="s">
        <v>17</v>
      </c>
      <c r="G983" s="7" t="s">
        <v>2775</v>
      </c>
      <c r="H983" s="7" t="s">
        <v>2775</v>
      </c>
      <c r="I983" s="7" t="s">
        <v>84</v>
      </c>
      <c r="J983" s="7" t="s">
        <v>85</v>
      </c>
      <c r="K983" s="8" t="n">
        <v>0</v>
      </c>
      <c r="L983" s="7"/>
      <c r="M983" s="8" t="n">
        <v>0</v>
      </c>
      <c r="N983" s="7"/>
      <c r="O983" s="7" t="s">
        <v>1989</v>
      </c>
      <c r="P983" s="7" t="s">
        <v>94</v>
      </c>
      <c r="Q983" s="8" t="s">
        <v>2267</v>
      </c>
      <c r="R983" s="8" t="s">
        <v>2267</v>
      </c>
      <c r="S983" s="8" t="s">
        <v>110</v>
      </c>
      <c r="T983" s="8" t="s">
        <v>242</v>
      </c>
      <c r="U983" s="7" t="s">
        <v>87</v>
      </c>
      <c r="V983" s="7" t="s">
        <v>159</v>
      </c>
      <c r="W983" s="7"/>
      <c r="X983" s="7"/>
      <c r="Y983" s="7" t="s">
        <v>99</v>
      </c>
      <c r="Z983" s="8" t="s">
        <v>242</v>
      </c>
      <c r="AA983" s="7"/>
      <c r="AB983" s="7"/>
      <c r="AC983" s="7"/>
      <c r="AD983" s="7"/>
      <c r="AE983" s="8"/>
      <c r="AF983" s="9" t="s">
        <v>1479</v>
      </c>
      <c r="AG983" s="9" t="s">
        <v>207</v>
      </c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 t="s">
        <v>98</v>
      </c>
      <c r="AW983" s="7" t="s">
        <v>98</v>
      </c>
      <c r="AX983" s="7" t="s">
        <v>98</v>
      </c>
      <c r="AY983" s="7" t="s">
        <v>98</v>
      </c>
      <c r="AZ983" s="7" t="s">
        <v>98</v>
      </c>
      <c r="BA983" s="7" t="s">
        <v>98</v>
      </c>
      <c r="BB983" s="7" t="s">
        <v>98</v>
      </c>
      <c r="BC983" s="7" t="s">
        <v>98</v>
      </c>
      <c r="BD983" s="7" t="s">
        <v>98</v>
      </c>
      <c r="BE983" s="7" t="s">
        <v>98</v>
      </c>
      <c r="BF983" s="7" t="s">
        <v>98</v>
      </c>
      <c r="BG983" s="7" t="s">
        <v>98</v>
      </c>
      <c r="BH983" s="7" t="s">
        <v>98</v>
      </c>
      <c r="BI983" s="7" t="s">
        <v>98</v>
      </c>
      <c r="BJ983" s="7" t="s">
        <v>98</v>
      </c>
      <c r="BK983" s="7" t="s">
        <v>98</v>
      </c>
      <c r="BL983" s="7" t="s">
        <v>98</v>
      </c>
      <c r="BM983" s="7" t="s">
        <v>97</v>
      </c>
      <c r="BN983" s="7" t="s">
        <v>97</v>
      </c>
      <c r="BO983" s="7" t="s">
        <v>98</v>
      </c>
      <c r="BP983" s="7" t="s">
        <v>98</v>
      </c>
      <c r="BQ983" s="7" t="s">
        <v>98</v>
      </c>
      <c r="BR983" s="7" t="s">
        <v>98</v>
      </c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6" t="n">
        <f aca="false">SUMIF($AH983:$CH983,35,Base!$B$5:$BB$5)*7*$Z983</f>
        <v>0</v>
      </c>
      <c r="CJ983" s="6" t="n">
        <f aca="false">SUMIF($AH983:$CH983,"PR",Base!$B$5:$BB$5)*7*$Z983</f>
        <v>8400</v>
      </c>
      <c r="CK983" s="6"/>
      <c r="CL983" s="6"/>
    </row>
    <row r="984" customFormat="false" ht="13.8" hidden="false" customHeight="false" outlineLevel="0" collapsed="false">
      <c r="A984" s="7" t="s">
        <v>1890</v>
      </c>
      <c r="B984" s="7" t="s">
        <v>2682</v>
      </c>
      <c r="C984" s="7" t="s">
        <v>1984</v>
      </c>
      <c r="D984" s="7" t="s">
        <v>2778</v>
      </c>
      <c r="E984" s="7" t="s">
        <v>743</v>
      </c>
      <c r="F984" s="7" t="s">
        <v>17</v>
      </c>
      <c r="G984" s="7" t="s">
        <v>2775</v>
      </c>
      <c r="H984" s="7" t="s">
        <v>2775</v>
      </c>
      <c r="I984" s="7" t="s">
        <v>84</v>
      </c>
      <c r="J984" s="7" t="s">
        <v>85</v>
      </c>
      <c r="K984" s="8" t="n">
        <v>0</v>
      </c>
      <c r="L984" s="7"/>
      <c r="M984" s="8" t="n">
        <v>0</v>
      </c>
      <c r="N984" s="7"/>
      <c r="O984" s="7" t="s">
        <v>1989</v>
      </c>
      <c r="P984" s="7" t="s">
        <v>94</v>
      </c>
      <c r="Q984" s="8" t="s">
        <v>894</v>
      </c>
      <c r="R984" s="8" t="s">
        <v>894</v>
      </c>
      <c r="S984" s="8" t="s">
        <v>110</v>
      </c>
      <c r="T984" s="8" t="s">
        <v>100</v>
      </c>
      <c r="U984" s="7" t="s">
        <v>87</v>
      </c>
      <c r="V984" s="7" t="s">
        <v>159</v>
      </c>
      <c r="W984" s="7"/>
      <c r="X984" s="7"/>
      <c r="Y984" s="7" t="s">
        <v>99</v>
      </c>
      <c r="Z984" s="8" t="s">
        <v>896</v>
      </c>
      <c r="AA984" s="7"/>
      <c r="AB984" s="7"/>
      <c r="AC984" s="7"/>
      <c r="AD984" s="7"/>
      <c r="AE984" s="8"/>
      <c r="AF984" s="9" t="s">
        <v>464</v>
      </c>
      <c r="AG984" s="9" t="s">
        <v>680</v>
      </c>
      <c r="AH984" s="7"/>
      <c r="AI984" s="7"/>
      <c r="AJ984" s="7"/>
      <c r="AK984" s="7"/>
      <c r="AL984" s="7"/>
      <c r="AM984" s="7"/>
      <c r="AN984" s="7" t="s">
        <v>98</v>
      </c>
      <c r="AO984" s="7" t="s">
        <v>98</v>
      </c>
      <c r="AP984" s="7" t="s">
        <v>98</v>
      </c>
      <c r="AQ984" s="7" t="s">
        <v>98</v>
      </c>
      <c r="AR984" s="7" t="s">
        <v>98</v>
      </c>
      <c r="AS984" s="7" t="s">
        <v>98</v>
      </c>
      <c r="AT984" s="7" t="s">
        <v>98</v>
      </c>
      <c r="AU984" s="7" t="s">
        <v>98</v>
      </c>
      <c r="AV984" s="7" t="s">
        <v>98</v>
      </c>
      <c r="AW984" s="7" t="s">
        <v>98</v>
      </c>
      <c r="AX984" s="7" t="s">
        <v>98</v>
      </c>
      <c r="AY984" s="7" t="s">
        <v>98</v>
      </c>
      <c r="AZ984" s="7" t="s">
        <v>98</v>
      </c>
      <c r="BA984" s="7" t="s">
        <v>98</v>
      </c>
      <c r="BB984" s="7" t="s">
        <v>98</v>
      </c>
      <c r="BC984" s="7" t="s">
        <v>98</v>
      </c>
      <c r="BD984" s="7" t="s">
        <v>98</v>
      </c>
      <c r="BE984" s="7" t="s">
        <v>98</v>
      </c>
      <c r="BF984" s="7" t="s">
        <v>98</v>
      </c>
      <c r="BG984" s="7" t="s">
        <v>98</v>
      </c>
      <c r="BH984" s="7" t="s">
        <v>98</v>
      </c>
      <c r="BI984" s="7"/>
      <c r="BJ984" s="7"/>
      <c r="BK984" s="7"/>
      <c r="BL984" s="7"/>
      <c r="BM984" s="7" t="s">
        <v>97</v>
      </c>
      <c r="BN984" s="7" t="s">
        <v>97</v>
      </c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6" t="n">
        <f aca="false">SUMIF($AH984:$CH984,35,Base!$B$5:$BB$5)*7*$Z984</f>
        <v>0</v>
      </c>
      <c r="CJ984" s="6" t="n">
        <f aca="false">SUMIF($AH984:$CH984,"PR",Base!$B$5:$BB$5)*7*$Z984</f>
        <v>9100</v>
      </c>
      <c r="CK984" s="6"/>
      <c r="CL984" s="6"/>
    </row>
    <row r="985" customFormat="false" ht="13.8" hidden="false" customHeight="false" outlineLevel="0" collapsed="false">
      <c r="A985" s="7" t="s">
        <v>1890</v>
      </c>
      <c r="B985" s="7" t="s">
        <v>2682</v>
      </c>
      <c r="C985" s="7" t="s">
        <v>1984</v>
      </c>
      <c r="D985" s="7" t="s">
        <v>2779</v>
      </c>
      <c r="E985" s="7" t="s">
        <v>750</v>
      </c>
      <c r="F985" s="7" t="s">
        <v>17</v>
      </c>
      <c r="G985" s="7" t="s">
        <v>2775</v>
      </c>
      <c r="H985" s="7" t="s">
        <v>2775</v>
      </c>
      <c r="I985" s="7" t="s">
        <v>84</v>
      </c>
      <c r="J985" s="7" t="s">
        <v>85</v>
      </c>
      <c r="K985" s="8" t="n">
        <v>0</v>
      </c>
      <c r="L985" s="7"/>
      <c r="M985" s="8" t="n">
        <v>0</v>
      </c>
      <c r="N985" s="7"/>
      <c r="O985" s="7" t="s">
        <v>1989</v>
      </c>
      <c r="P985" s="7" t="s">
        <v>94</v>
      </c>
      <c r="Q985" s="8" t="s">
        <v>2780</v>
      </c>
      <c r="R985" s="8" t="s">
        <v>2780</v>
      </c>
      <c r="S985" s="8" t="s">
        <v>110</v>
      </c>
      <c r="T985" s="8" t="s">
        <v>170</v>
      </c>
      <c r="U985" s="7" t="s">
        <v>87</v>
      </c>
      <c r="V985" s="7" t="s">
        <v>159</v>
      </c>
      <c r="W985" s="7"/>
      <c r="X985" s="7"/>
      <c r="Y985" s="7" t="s">
        <v>99</v>
      </c>
      <c r="Z985" s="8" t="s">
        <v>170</v>
      </c>
      <c r="AA985" s="7"/>
      <c r="AB985" s="7"/>
      <c r="AC985" s="7"/>
      <c r="AD985" s="7"/>
      <c r="AE985" s="8"/>
      <c r="AF985" s="9" t="s">
        <v>1156</v>
      </c>
      <c r="AG985" s="9" t="s">
        <v>1157</v>
      </c>
      <c r="AH985" s="7"/>
      <c r="AI985" s="7"/>
      <c r="AJ985" s="7" t="s">
        <v>98</v>
      </c>
      <c r="AK985" s="7" t="s">
        <v>98</v>
      </c>
      <c r="AL985" s="7" t="s">
        <v>98</v>
      </c>
      <c r="AM985" s="7" t="s">
        <v>98</v>
      </c>
      <c r="AN985" s="7" t="s">
        <v>98</v>
      </c>
      <c r="AO985" s="7" t="s">
        <v>98</v>
      </c>
      <c r="AP985" s="7" t="s">
        <v>98</v>
      </c>
      <c r="AQ985" s="7" t="s">
        <v>98</v>
      </c>
      <c r="AR985" s="7" t="s">
        <v>98</v>
      </c>
      <c r="AS985" s="7" t="s">
        <v>98</v>
      </c>
      <c r="AT985" s="7" t="s">
        <v>98</v>
      </c>
      <c r="AU985" s="7" t="s">
        <v>98</v>
      </c>
      <c r="AV985" s="7" t="s">
        <v>98</v>
      </c>
      <c r="AW985" s="7" t="s">
        <v>98</v>
      </c>
      <c r="AX985" s="7" t="s">
        <v>98</v>
      </c>
      <c r="AY985" s="7" t="s">
        <v>98</v>
      </c>
      <c r="AZ985" s="7" t="s">
        <v>98</v>
      </c>
      <c r="BA985" s="7" t="s">
        <v>98</v>
      </c>
      <c r="BB985" s="7" t="s">
        <v>98</v>
      </c>
      <c r="BC985" s="7" t="s">
        <v>98</v>
      </c>
      <c r="BD985" s="7" t="s">
        <v>98</v>
      </c>
      <c r="BE985" s="7"/>
      <c r="BF985" s="7"/>
      <c r="BG985" s="7"/>
      <c r="BH985" s="7"/>
      <c r="BI985" s="7"/>
      <c r="BJ985" s="7"/>
      <c r="BK985" s="7"/>
      <c r="BL985" s="7"/>
      <c r="BM985" s="7" t="s">
        <v>97</v>
      </c>
      <c r="BN985" s="7" t="s">
        <v>97</v>
      </c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6" t="n">
        <f aca="false">SUMIF($AH985:$CH985,35,Base!$B$5:$BB$5)*7*$Z985</f>
        <v>0</v>
      </c>
      <c r="CJ985" s="6" t="n">
        <f aca="false">SUMIF($AH985:$CH985,"PR",Base!$B$5:$BB$5)*7*$Z985</f>
        <v>10605</v>
      </c>
      <c r="CK985" s="6"/>
      <c r="CL985" s="6"/>
    </row>
    <row r="986" customFormat="false" ht="13.8" hidden="false" customHeight="false" outlineLevel="0" collapsed="false">
      <c r="A986" s="7" t="s">
        <v>1890</v>
      </c>
      <c r="B986" s="7" t="s">
        <v>2682</v>
      </c>
      <c r="C986" s="7" t="s">
        <v>2781</v>
      </c>
      <c r="D986" s="7" t="s">
        <v>2782</v>
      </c>
      <c r="E986" s="7" t="s">
        <v>2783</v>
      </c>
      <c r="F986" s="7" t="s">
        <v>17</v>
      </c>
      <c r="G986" s="7" t="s">
        <v>2784</v>
      </c>
      <c r="H986" s="7" t="s">
        <v>2785</v>
      </c>
      <c r="I986" s="7" t="s">
        <v>84</v>
      </c>
      <c r="J986" s="7" t="s">
        <v>85</v>
      </c>
      <c r="K986" s="8" t="n">
        <v>0</v>
      </c>
      <c r="L986" s="7"/>
      <c r="M986" s="8" t="n">
        <v>0</v>
      </c>
      <c r="N986" s="7" t="s">
        <v>2786</v>
      </c>
      <c r="O986" s="7" t="s">
        <v>2787</v>
      </c>
      <c r="P986" s="7" t="s">
        <v>127</v>
      </c>
      <c r="Q986" s="8" t="s">
        <v>2788</v>
      </c>
      <c r="R986" s="8" t="s">
        <v>2789</v>
      </c>
      <c r="S986" s="8" t="s">
        <v>2052</v>
      </c>
      <c r="T986" s="8" t="s">
        <v>109</v>
      </c>
      <c r="U986" s="7" t="s">
        <v>87</v>
      </c>
      <c r="V986" s="7" t="s">
        <v>92</v>
      </c>
      <c r="W986" s="7"/>
      <c r="X986" s="7"/>
      <c r="Y986" s="7" t="s">
        <v>93</v>
      </c>
      <c r="Z986" s="8" t="s">
        <v>94</v>
      </c>
      <c r="AA986" s="7"/>
      <c r="AB986" s="7"/>
      <c r="AC986" s="7"/>
      <c r="AD986" s="7"/>
      <c r="AE986" s="8"/>
      <c r="AF986" s="9" t="s">
        <v>275</v>
      </c>
      <c r="AG986" s="9" t="s">
        <v>2790</v>
      </c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 t="s">
        <v>97</v>
      </c>
      <c r="BN986" s="7" t="s">
        <v>97</v>
      </c>
      <c r="BO986" s="7"/>
      <c r="BP986" s="7"/>
      <c r="BQ986" s="7"/>
      <c r="BR986" s="7" t="s">
        <v>98</v>
      </c>
      <c r="BS986" s="7" t="s">
        <v>98</v>
      </c>
      <c r="BT986" s="7" t="s">
        <v>98</v>
      </c>
      <c r="BU986" s="7" t="s">
        <v>98</v>
      </c>
      <c r="BV986" s="7" t="s">
        <v>98</v>
      </c>
      <c r="BW986" s="7" t="s">
        <v>98</v>
      </c>
      <c r="BX986" s="7" t="s">
        <v>98</v>
      </c>
      <c r="BY986" s="7" t="s">
        <v>98</v>
      </c>
      <c r="BZ986" s="7" t="n">
        <v>35</v>
      </c>
      <c r="CA986" s="7" t="n">
        <v>35</v>
      </c>
      <c r="CB986" s="7" t="n">
        <v>35</v>
      </c>
      <c r="CC986" s="7" t="n">
        <v>35</v>
      </c>
      <c r="CD986" s="7" t="n">
        <v>35</v>
      </c>
      <c r="CE986" s="7" t="s">
        <v>98</v>
      </c>
      <c r="CF986" s="7" t="s">
        <v>98</v>
      </c>
      <c r="CG986" s="7" t="s">
        <v>98</v>
      </c>
      <c r="CH986" s="7" t="s">
        <v>98</v>
      </c>
      <c r="CI986" s="6" t="n">
        <f aca="false">SUMIF($AH986:$CH986,35,Base!$B$5:$BB$5)*7*$Z986</f>
        <v>336</v>
      </c>
      <c r="CJ986" s="6" t="n">
        <f aca="false">SUMIF($AH986:$CH986,"PR",Base!$B$5:$BB$5)*7*$Z986</f>
        <v>798</v>
      </c>
      <c r="CK986" s="6"/>
      <c r="CL986" s="6"/>
    </row>
    <row r="987" customFormat="false" ht="13.8" hidden="false" customHeight="false" outlineLevel="0" collapsed="false">
      <c r="A987" s="7" t="s">
        <v>1890</v>
      </c>
      <c r="B987" s="7" t="s">
        <v>2682</v>
      </c>
      <c r="C987" s="7" t="s">
        <v>2781</v>
      </c>
      <c r="D987" s="7" t="s">
        <v>2782</v>
      </c>
      <c r="E987" s="7" t="s">
        <v>2783</v>
      </c>
      <c r="F987" s="7" t="s">
        <v>17</v>
      </c>
      <c r="G987" s="7" t="s">
        <v>2784</v>
      </c>
      <c r="H987" s="7" t="s">
        <v>2785</v>
      </c>
      <c r="I987" s="7" t="s">
        <v>84</v>
      </c>
      <c r="J987" s="7" t="s">
        <v>85</v>
      </c>
      <c r="K987" s="8" t="n">
        <v>0</v>
      </c>
      <c r="L987" s="7"/>
      <c r="M987" s="8" t="n">
        <v>0</v>
      </c>
      <c r="N987" s="7" t="s">
        <v>2786</v>
      </c>
      <c r="O987" s="7" t="s">
        <v>2787</v>
      </c>
      <c r="P987" s="7" t="s">
        <v>127</v>
      </c>
      <c r="Q987" s="8" t="s">
        <v>2788</v>
      </c>
      <c r="R987" s="8" t="s">
        <v>2789</v>
      </c>
      <c r="S987" s="8" t="s">
        <v>2052</v>
      </c>
      <c r="T987" s="8" t="s">
        <v>109</v>
      </c>
      <c r="U987" s="7" t="s">
        <v>87</v>
      </c>
      <c r="V987" s="7" t="s">
        <v>92</v>
      </c>
      <c r="W987" s="7"/>
      <c r="X987" s="7"/>
      <c r="Y987" s="7" t="s">
        <v>99</v>
      </c>
      <c r="Z987" s="8" t="s">
        <v>108</v>
      </c>
      <c r="AA987" s="7"/>
      <c r="AB987" s="7"/>
      <c r="AC987" s="7"/>
      <c r="AD987" s="7"/>
      <c r="AE987" s="8"/>
      <c r="AF987" s="9" t="s">
        <v>275</v>
      </c>
      <c r="AG987" s="9" t="s">
        <v>2790</v>
      </c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 t="s">
        <v>97</v>
      </c>
      <c r="BN987" s="7" t="s">
        <v>97</v>
      </c>
      <c r="BO987" s="7"/>
      <c r="BP987" s="7"/>
      <c r="BQ987" s="7"/>
      <c r="BR987" s="7" t="s">
        <v>98</v>
      </c>
      <c r="BS987" s="7" t="s">
        <v>98</v>
      </c>
      <c r="BT987" s="7" t="s">
        <v>98</v>
      </c>
      <c r="BU987" s="7" t="s">
        <v>98</v>
      </c>
      <c r="BV987" s="7" t="s">
        <v>98</v>
      </c>
      <c r="BW987" s="7" t="s">
        <v>98</v>
      </c>
      <c r="BX987" s="7" t="s">
        <v>98</v>
      </c>
      <c r="BY987" s="7" t="s">
        <v>98</v>
      </c>
      <c r="BZ987" s="7" t="n">
        <v>35</v>
      </c>
      <c r="CA987" s="7" t="n">
        <v>35</v>
      </c>
      <c r="CB987" s="7" t="n">
        <v>35</v>
      </c>
      <c r="CC987" s="7" t="n">
        <v>35</v>
      </c>
      <c r="CD987" s="7" t="n">
        <v>35</v>
      </c>
      <c r="CE987" s="7" t="s">
        <v>98</v>
      </c>
      <c r="CF987" s="7" t="s">
        <v>98</v>
      </c>
      <c r="CG987" s="7" t="s">
        <v>98</v>
      </c>
      <c r="CH987" s="7" t="s">
        <v>98</v>
      </c>
      <c r="CI987" s="6" t="n">
        <f aca="false">SUMIF($AH987:$CH987,35,Base!$B$5:$BB$5)*7*$Z987</f>
        <v>1344</v>
      </c>
      <c r="CJ987" s="6" t="n">
        <f aca="false">SUMIF($AH987:$CH987,"PR",Base!$B$5:$BB$5)*7*$Z987</f>
        <v>3192</v>
      </c>
      <c r="CK987" s="6"/>
      <c r="CL987" s="6"/>
    </row>
    <row r="988" customFormat="false" ht="13.8" hidden="false" customHeight="false" outlineLevel="0" collapsed="false">
      <c r="A988" s="7" t="s">
        <v>1890</v>
      </c>
      <c r="B988" s="7" t="s">
        <v>2682</v>
      </c>
      <c r="C988" s="7" t="s">
        <v>2781</v>
      </c>
      <c r="D988" s="7" t="s">
        <v>2782</v>
      </c>
      <c r="E988" s="7" t="s">
        <v>2783</v>
      </c>
      <c r="F988" s="7" t="s">
        <v>17</v>
      </c>
      <c r="G988" s="7" t="s">
        <v>2784</v>
      </c>
      <c r="H988" s="7" t="s">
        <v>2785</v>
      </c>
      <c r="I988" s="7" t="s">
        <v>84</v>
      </c>
      <c r="J988" s="7" t="s">
        <v>85</v>
      </c>
      <c r="K988" s="8" t="n">
        <v>0</v>
      </c>
      <c r="L988" s="7"/>
      <c r="M988" s="8" t="n">
        <v>0</v>
      </c>
      <c r="N988" s="7" t="s">
        <v>2786</v>
      </c>
      <c r="O988" s="7" t="s">
        <v>2787</v>
      </c>
      <c r="P988" s="7" t="s">
        <v>127</v>
      </c>
      <c r="Q988" s="8" t="s">
        <v>2788</v>
      </c>
      <c r="R988" s="8" t="s">
        <v>2789</v>
      </c>
      <c r="S988" s="8" t="s">
        <v>2052</v>
      </c>
      <c r="T988" s="8" t="s">
        <v>109</v>
      </c>
      <c r="U988" s="7" t="s">
        <v>87</v>
      </c>
      <c r="V988" s="7" t="s">
        <v>92</v>
      </c>
      <c r="W988" s="7"/>
      <c r="X988" s="7"/>
      <c r="Y988" s="7" t="s">
        <v>101</v>
      </c>
      <c r="Z988" s="8" t="s">
        <v>94</v>
      </c>
      <c r="AA988" s="7"/>
      <c r="AB988" s="7"/>
      <c r="AC988" s="7"/>
      <c r="AD988" s="7"/>
      <c r="AE988" s="8"/>
      <c r="AF988" s="9" t="s">
        <v>275</v>
      </c>
      <c r="AG988" s="9" t="s">
        <v>2790</v>
      </c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 t="s">
        <v>97</v>
      </c>
      <c r="BN988" s="7" t="s">
        <v>97</v>
      </c>
      <c r="BO988" s="7"/>
      <c r="BP988" s="7"/>
      <c r="BQ988" s="7"/>
      <c r="BR988" s="7" t="s">
        <v>98</v>
      </c>
      <c r="BS988" s="7" t="s">
        <v>98</v>
      </c>
      <c r="BT988" s="7" t="s">
        <v>98</v>
      </c>
      <c r="BU988" s="7" t="s">
        <v>98</v>
      </c>
      <c r="BV988" s="7" t="s">
        <v>98</v>
      </c>
      <c r="BW988" s="7" t="s">
        <v>98</v>
      </c>
      <c r="BX988" s="7" t="s">
        <v>98</v>
      </c>
      <c r="BY988" s="7" t="s">
        <v>98</v>
      </c>
      <c r="BZ988" s="7" t="n">
        <v>35</v>
      </c>
      <c r="CA988" s="7" t="n">
        <v>35</v>
      </c>
      <c r="CB988" s="7" t="n">
        <v>35</v>
      </c>
      <c r="CC988" s="7" t="n">
        <v>35</v>
      </c>
      <c r="CD988" s="7" t="n">
        <v>35</v>
      </c>
      <c r="CE988" s="7" t="s">
        <v>98</v>
      </c>
      <c r="CF988" s="7" t="s">
        <v>98</v>
      </c>
      <c r="CG988" s="7" t="s">
        <v>98</v>
      </c>
      <c r="CH988" s="7" t="s">
        <v>98</v>
      </c>
      <c r="CI988" s="6" t="n">
        <f aca="false">SUMIF($AH988:$CH988,35,Base!$B$5:$BB$5)*7*$Z988</f>
        <v>336</v>
      </c>
      <c r="CJ988" s="6" t="n">
        <f aca="false">SUMIF($AH988:$CH988,"PR",Base!$B$5:$BB$5)*7*$Z988</f>
        <v>798</v>
      </c>
      <c r="CK988" s="6"/>
      <c r="CL988" s="6"/>
    </row>
    <row r="989" customFormat="false" ht="13.8" hidden="false" customHeight="false" outlineLevel="0" collapsed="false">
      <c r="A989" s="7" t="s">
        <v>1890</v>
      </c>
      <c r="B989" s="7" t="s">
        <v>2682</v>
      </c>
      <c r="C989" s="7" t="s">
        <v>2781</v>
      </c>
      <c r="D989" s="7" t="s">
        <v>2782</v>
      </c>
      <c r="E989" s="7" t="s">
        <v>2783</v>
      </c>
      <c r="F989" s="7" t="s">
        <v>17</v>
      </c>
      <c r="G989" s="7" t="s">
        <v>2784</v>
      </c>
      <c r="H989" s="7" t="s">
        <v>2785</v>
      </c>
      <c r="I989" s="7" t="s">
        <v>84</v>
      </c>
      <c r="J989" s="7" t="s">
        <v>85</v>
      </c>
      <c r="K989" s="8" t="n">
        <v>0</v>
      </c>
      <c r="L989" s="7"/>
      <c r="M989" s="8" t="n">
        <v>0</v>
      </c>
      <c r="N989" s="7" t="s">
        <v>2786</v>
      </c>
      <c r="O989" s="7" t="s">
        <v>2787</v>
      </c>
      <c r="P989" s="7" t="s">
        <v>127</v>
      </c>
      <c r="Q989" s="8" t="s">
        <v>2788</v>
      </c>
      <c r="R989" s="8" t="s">
        <v>2789</v>
      </c>
      <c r="S989" s="8" t="s">
        <v>2052</v>
      </c>
      <c r="T989" s="8" t="s">
        <v>109</v>
      </c>
      <c r="U989" s="7" t="s">
        <v>87</v>
      </c>
      <c r="V989" s="7" t="s">
        <v>92</v>
      </c>
      <c r="W989" s="7"/>
      <c r="X989" s="7"/>
      <c r="Y989" s="7" t="s">
        <v>112</v>
      </c>
      <c r="Z989" s="8" t="s">
        <v>94</v>
      </c>
      <c r="AA989" s="7"/>
      <c r="AB989" s="7"/>
      <c r="AC989" s="7"/>
      <c r="AD989" s="7"/>
      <c r="AE989" s="8"/>
      <c r="AF989" s="9" t="s">
        <v>275</v>
      </c>
      <c r="AG989" s="9" t="s">
        <v>2790</v>
      </c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 t="s">
        <v>97</v>
      </c>
      <c r="BN989" s="7" t="s">
        <v>97</v>
      </c>
      <c r="BO989" s="7"/>
      <c r="BP989" s="7"/>
      <c r="BQ989" s="7"/>
      <c r="BR989" s="7" t="s">
        <v>98</v>
      </c>
      <c r="BS989" s="7" t="s">
        <v>98</v>
      </c>
      <c r="BT989" s="7" t="s">
        <v>98</v>
      </c>
      <c r="BU989" s="7" t="s">
        <v>98</v>
      </c>
      <c r="BV989" s="7" t="s">
        <v>98</v>
      </c>
      <c r="BW989" s="7" t="s">
        <v>98</v>
      </c>
      <c r="BX989" s="7" t="s">
        <v>98</v>
      </c>
      <c r="BY989" s="7" t="s">
        <v>98</v>
      </c>
      <c r="BZ989" s="7" t="n">
        <v>35</v>
      </c>
      <c r="CA989" s="7" t="n">
        <v>35</v>
      </c>
      <c r="CB989" s="7" t="n">
        <v>35</v>
      </c>
      <c r="CC989" s="7" t="n">
        <v>35</v>
      </c>
      <c r="CD989" s="7" t="n">
        <v>35</v>
      </c>
      <c r="CE989" s="7" t="s">
        <v>98</v>
      </c>
      <c r="CF989" s="7" t="s">
        <v>98</v>
      </c>
      <c r="CG989" s="7" t="s">
        <v>98</v>
      </c>
      <c r="CH989" s="7" t="s">
        <v>98</v>
      </c>
      <c r="CI989" s="6" t="n">
        <f aca="false">SUMIF($AH989:$CH989,35,Base!$B$5:$BB$5)*7*$Z989</f>
        <v>336</v>
      </c>
      <c r="CJ989" s="6" t="n">
        <f aca="false">SUMIF($AH989:$CH989,"PR",Base!$B$5:$BB$5)*7*$Z989</f>
        <v>798</v>
      </c>
      <c r="CK989" s="6"/>
      <c r="CL989" s="6"/>
    </row>
    <row r="990" customFormat="false" ht="13.8" hidden="false" customHeight="false" outlineLevel="0" collapsed="false">
      <c r="A990" s="7" t="s">
        <v>1890</v>
      </c>
      <c r="B990" s="7" t="s">
        <v>2682</v>
      </c>
      <c r="C990" s="7" t="s">
        <v>2781</v>
      </c>
      <c r="D990" s="7" t="s">
        <v>2782</v>
      </c>
      <c r="E990" s="7" t="s">
        <v>2783</v>
      </c>
      <c r="F990" s="7" t="s">
        <v>17</v>
      </c>
      <c r="G990" s="7" t="s">
        <v>2784</v>
      </c>
      <c r="H990" s="7" t="s">
        <v>2785</v>
      </c>
      <c r="I990" s="7" t="s">
        <v>84</v>
      </c>
      <c r="J990" s="7" t="s">
        <v>85</v>
      </c>
      <c r="K990" s="8" t="n">
        <v>0</v>
      </c>
      <c r="L990" s="7"/>
      <c r="M990" s="8" t="n">
        <v>0</v>
      </c>
      <c r="N990" s="7" t="s">
        <v>2786</v>
      </c>
      <c r="O990" s="7" t="s">
        <v>2787</v>
      </c>
      <c r="P990" s="7" t="s">
        <v>127</v>
      </c>
      <c r="Q990" s="8" t="s">
        <v>2788</v>
      </c>
      <c r="R990" s="8" t="s">
        <v>2789</v>
      </c>
      <c r="S990" s="8" t="s">
        <v>2052</v>
      </c>
      <c r="T990" s="8" t="s">
        <v>109</v>
      </c>
      <c r="U990" s="7" t="s">
        <v>87</v>
      </c>
      <c r="V990" s="7" t="s">
        <v>92</v>
      </c>
      <c r="W990" s="7"/>
      <c r="X990" s="7"/>
      <c r="Y990" s="7" t="s">
        <v>102</v>
      </c>
      <c r="Z990" s="8" t="s">
        <v>94</v>
      </c>
      <c r="AA990" s="7"/>
      <c r="AB990" s="7"/>
      <c r="AC990" s="7"/>
      <c r="AD990" s="7"/>
      <c r="AE990" s="8"/>
      <c r="AF990" s="9" t="s">
        <v>275</v>
      </c>
      <c r="AG990" s="9" t="s">
        <v>2790</v>
      </c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 t="s">
        <v>97</v>
      </c>
      <c r="BN990" s="7" t="s">
        <v>97</v>
      </c>
      <c r="BO990" s="7"/>
      <c r="BP990" s="7"/>
      <c r="BQ990" s="7"/>
      <c r="BR990" s="7" t="s">
        <v>98</v>
      </c>
      <c r="BS990" s="7" t="s">
        <v>98</v>
      </c>
      <c r="BT990" s="7" t="s">
        <v>98</v>
      </c>
      <c r="BU990" s="7" t="s">
        <v>98</v>
      </c>
      <c r="BV990" s="7" t="s">
        <v>98</v>
      </c>
      <c r="BW990" s="7" t="s">
        <v>98</v>
      </c>
      <c r="BX990" s="7" t="s">
        <v>98</v>
      </c>
      <c r="BY990" s="7" t="s">
        <v>98</v>
      </c>
      <c r="BZ990" s="7" t="n">
        <v>35</v>
      </c>
      <c r="CA990" s="7" t="n">
        <v>35</v>
      </c>
      <c r="CB990" s="7" t="n">
        <v>35</v>
      </c>
      <c r="CC990" s="7" t="n">
        <v>35</v>
      </c>
      <c r="CD990" s="7" t="n">
        <v>35</v>
      </c>
      <c r="CE990" s="7" t="s">
        <v>98</v>
      </c>
      <c r="CF990" s="7" t="s">
        <v>98</v>
      </c>
      <c r="CG990" s="7" t="s">
        <v>98</v>
      </c>
      <c r="CH990" s="7" t="s">
        <v>98</v>
      </c>
      <c r="CI990" s="6" t="n">
        <f aca="false">SUMIF($AH990:$CH990,35,Base!$B$5:$BB$5)*7*$Z990</f>
        <v>336</v>
      </c>
      <c r="CJ990" s="6" t="n">
        <f aca="false">SUMIF($AH990:$CH990,"PR",Base!$B$5:$BB$5)*7*$Z990</f>
        <v>798</v>
      </c>
      <c r="CK990" s="6"/>
      <c r="CL990" s="6"/>
    </row>
    <row r="991" customFormat="false" ht="13.8" hidden="false" customHeight="false" outlineLevel="0" collapsed="false">
      <c r="A991" s="7" t="s">
        <v>1890</v>
      </c>
      <c r="B991" s="7" t="s">
        <v>2682</v>
      </c>
      <c r="C991" s="7" t="s">
        <v>1984</v>
      </c>
      <c r="D991" s="7" t="s">
        <v>2791</v>
      </c>
      <c r="E991" s="7" t="s">
        <v>2792</v>
      </c>
      <c r="F991" s="7" t="s">
        <v>17</v>
      </c>
      <c r="G991" s="7" t="s">
        <v>2440</v>
      </c>
      <c r="H991" s="7" t="s">
        <v>2441</v>
      </c>
      <c r="I991" s="7" t="s">
        <v>84</v>
      </c>
      <c r="J991" s="7" t="s">
        <v>85</v>
      </c>
      <c r="K991" s="8" t="n">
        <v>0</v>
      </c>
      <c r="L991" s="7"/>
      <c r="M991" s="8" t="n">
        <v>0</v>
      </c>
      <c r="N991" s="7"/>
      <c r="O991" s="7" t="s">
        <v>2442</v>
      </c>
      <c r="P991" s="7" t="s">
        <v>94</v>
      </c>
      <c r="Q991" s="8" t="s">
        <v>2793</v>
      </c>
      <c r="R991" s="8" t="s">
        <v>2793</v>
      </c>
      <c r="S991" s="8" t="s">
        <v>110</v>
      </c>
      <c r="T991" s="8" t="s">
        <v>108</v>
      </c>
      <c r="U991" s="7" t="s">
        <v>87</v>
      </c>
      <c r="V991" s="7" t="s">
        <v>159</v>
      </c>
      <c r="W991" s="7"/>
      <c r="X991" s="7"/>
      <c r="Y991" s="7" t="s">
        <v>99</v>
      </c>
      <c r="Z991" s="8" t="s">
        <v>108</v>
      </c>
      <c r="AA991" s="7"/>
      <c r="AB991" s="7"/>
      <c r="AC991" s="7"/>
      <c r="AD991" s="7"/>
      <c r="AE991" s="8"/>
      <c r="AF991" s="9" t="s">
        <v>342</v>
      </c>
      <c r="AG991" s="9" t="s">
        <v>503</v>
      </c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 t="s">
        <v>97</v>
      </c>
      <c r="BN991" s="7" t="s">
        <v>97</v>
      </c>
      <c r="BO991" s="7"/>
      <c r="BP991" s="7"/>
      <c r="BQ991" s="7" t="s">
        <v>98</v>
      </c>
      <c r="BR991" s="7" t="s">
        <v>98</v>
      </c>
      <c r="BS991" s="7" t="s">
        <v>98</v>
      </c>
      <c r="BT991" s="7" t="s">
        <v>98</v>
      </c>
      <c r="BU991" s="7" t="s">
        <v>98</v>
      </c>
      <c r="BV991" s="7" t="s">
        <v>98</v>
      </c>
      <c r="BW991" s="7" t="s">
        <v>98</v>
      </c>
      <c r="BX991" s="7" t="s">
        <v>98</v>
      </c>
      <c r="BY991" s="7" t="s">
        <v>98</v>
      </c>
      <c r="BZ991" s="7" t="s">
        <v>98</v>
      </c>
      <c r="CA991" s="7" t="s">
        <v>98</v>
      </c>
      <c r="CB991" s="7" t="s">
        <v>98</v>
      </c>
      <c r="CC991" s="7"/>
      <c r="CD991" s="7"/>
      <c r="CE991" s="7"/>
      <c r="CF991" s="7"/>
      <c r="CG991" s="7"/>
      <c r="CH991" s="7"/>
      <c r="CI991" s="6" t="n">
        <f aca="false">SUMIF($AH991:$CH991,35,Base!$B$5:$BB$5)*7*$Z991</f>
        <v>0</v>
      </c>
      <c r="CJ991" s="6" t="n">
        <f aca="false">SUMIF($AH991:$CH991,"PR",Base!$B$5:$BB$5)*7*$Z991</f>
        <v>3248</v>
      </c>
      <c r="CK991" s="6"/>
      <c r="CL991" s="6"/>
    </row>
    <row r="992" customFormat="false" ht="13.8" hidden="false" customHeight="false" outlineLevel="0" collapsed="false">
      <c r="A992" s="7" t="s">
        <v>1890</v>
      </c>
      <c r="B992" s="7" t="s">
        <v>2682</v>
      </c>
      <c r="C992" s="7" t="s">
        <v>319</v>
      </c>
      <c r="D992" s="7" t="s">
        <v>2794</v>
      </c>
      <c r="E992" s="7" t="s">
        <v>1550</v>
      </c>
      <c r="F992" s="7" t="s">
        <v>17</v>
      </c>
      <c r="G992" s="7" t="s">
        <v>2134</v>
      </c>
      <c r="H992" s="7" t="s">
        <v>2135</v>
      </c>
      <c r="I992" s="7" t="s">
        <v>84</v>
      </c>
      <c r="J992" s="7" t="s">
        <v>85</v>
      </c>
      <c r="K992" s="8" t="n">
        <v>0</v>
      </c>
      <c r="L992" s="7"/>
      <c r="M992" s="8" t="n">
        <v>0</v>
      </c>
      <c r="N992" s="7" t="s">
        <v>2795</v>
      </c>
      <c r="O992" s="7" t="s">
        <v>1761</v>
      </c>
      <c r="P992" s="7" t="s">
        <v>124</v>
      </c>
      <c r="Q992" s="8" t="s">
        <v>2739</v>
      </c>
      <c r="R992" s="8" t="s">
        <v>2796</v>
      </c>
      <c r="S992" s="8" t="s">
        <v>325</v>
      </c>
      <c r="T992" s="8" t="s">
        <v>100</v>
      </c>
      <c r="U992" s="7" t="s">
        <v>87</v>
      </c>
      <c r="V992" s="7" t="s">
        <v>92</v>
      </c>
      <c r="W992" s="7"/>
      <c r="X992" s="7"/>
      <c r="Y992" s="7" t="s">
        <v>125</v>
      </c>
      <c r="Z992" s="8" t="s">
        <v>87</v>
      </c>
      <c r="AA992" s="7"/>
      <c r="AB992" s="7"/>
      <c r="AC992" s="7"/>
      <c r="AD992" s="7"/>
      <c r="AE992" s="8"/>
      <c r="AF992" s="9" t="s">
        <v>275</v>
      </c>
      <c r="AG992" s="9" t="s">
        <v>2741</v>
      </c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 t="s">
        <v>97</v>
      </c>
      <c r="BN992" s="7" t="s">
        <v>97</v>
      </c>
      <c r="BO992" s="7"/>
      <c r="BP992" s="7"/>
      <c r="BQ992" s="7"/>
      <c r="BR992" s="7" t="s">
        <v>98</v>
      </c>
      <c r="BS992" s="7" t="s">
        <v>98</v>
      </c>
      <c r="BT992" s="7" t="s">
        <v>98</v>
      </c>
      <c r="BU992" s="7" t="s">
        <v>98</v>
      </c>
      <c r="BV992" s="7" t="s">
        <v>98</v>
      </c>
      <c r="BW992" s="7" t="s">
        <v>98</v>
      </c>
      <c r="BX992" s="7" t="s">
        <v>98</v>
      </c>
      <c r="BY992" s="7" t="s">
        <v>98</v>
      </c>
      <c r="BZ992" s="7" t="s">
        <v>98</v>
      </c>
      <c r="CA992" s="7" t="s">
        <v>98</v>
      </c>
      <c r="CB992" s="7" t="s">
        <v>98</v>
      </c>
      <c r="CC992" s="7" t="s">
        <v>98</v>
      </c>
      <c r="CD992" s="7" t="s">
        <v>98</v>
      </c>
      <c r="CE992" s="7" t="s">
        <v>98</v>
      </c>
      <c r="CF992" s="7" t="s">
        <v>98</v>
      </c>
      <c r="CG992" s="7" t="s">
        <v>98</v>
      </c>
      <c r="CH992" s="7" t="s">
        <v>98</v>
      </c>
      <c r="CI992" s="6" t="n">
        <f aca="false">SUMIF($AH992:$CH992,35,Base!$B$5:$BB$5)*7*$Z992</f>
        <v>0</v>
      </c>
      <c r="CJ992" s="6" t="n">
        <f aca="false">SUMIF($AH992:$CH992,"PR",Base!$B$5:$BB$5)*7*$Z992</f>
        <v>567</v>
      </c>
      <c r="CK992" s="6"/>
      <c r="CL992" s="6"/>
    </row>
    <row r="993" customFormat="false" ht="13.8" hidden="false" customHeight="false" outlineLevel="0" collapsed="false">
      <c r="A993" s="7" t="s">
        <v>1890</v>
      </c>
      <c r="B993" s="7" t="s">
        <v>2682</v>
      </c>
      <c r="C993" s="7" t="s">
        <v>319</v>
      </c>
      <c r="D993" s="7" t="s">
        <v>2794</v>
      </c>
      <c r="E993" s="7" t="s">
        <v>1550</v>
      </c>
      <c r="F993" s="7" t="s">
        <v>17</v>
      </c>
      <c r="G993" s="7" t="s">
        <v>2134</v>
      </c>
      <c r="H993" s="7" t="s">
        <v>2135</v>
      </c>
      <c r="I993" s="7" t="s">
        <v>84</v>
      </c>
      <c r="J993" s="7" t="s">
        <v>85</v>
      </c>
      <c r="K993" s="8" t="n">
        <v>0</v>
      </c>
      <c r="L993" s="7"/>
      <c r="M993" s="8" t="n">
        <v>0</v>
      </c>
      <c r="N993" s="7" t="s">
        <v>2795</v>
      </c>
      <c r="O993" s="7" t="s">
        <v>1761</v>
      </c>
      <c r="P993" s="7" t="s">
        <v>124</v>
      </c>
      <c r="Q993" s="8" t="s">
        <v>2739</v>
      </c>
      <c r="R993" s="8" t="s">
        <v>2796</v>
      </c>
      <c r="S993" s="8" t="s">
        <v>325</v>
      </c>
      <c r="T993" s="8" t="s">
        <v>100</v>
      </c>
      <c r="U993" s="7" t="s">
        <v>87</v>
      </c>
      <c r="V993" s="7" t="s">
        <v>92</v>
      </c>
      <c r="W993" s="7"/>
      <c r="X993" s="7"/>
      <c r="Y993" s="7" t="s">
        <v>93</v>
      </c>
      <c r="Z993" s="8" t="s">
        <v>127</v>
      </c>
      <c r="AA993" s="7"/>
      <c r="AB993" s="7"/>
      <c r="AC993" s="7"/>
      <c r="AD993" s="7"/>
      <c r="AE993" s="8"/>
      <c r="AF993" s="9" t="s">
        <v>275</v>
      </c>
      <c r="AG993" s="9" t="s">
        <v>2741</v>
      </c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 t="s">
        <v>97</v>
      </c>
      <c r="BN993" s="7" t="s">
        <v>97</v>
      </c>
      <c r="BO993" s="7"/>
      <c r="BP993" s="7"/>
      <c r="BQ993" s="7"/>
      <c r="BR993" s="7" t="s">
        <v>98</v>
      </c>
      <c r="BS993" s="7" t="s">
        <v>98</v>
      </c>
      <c r="BT993" s="7" t="s">
        <v>98</v>
      </c>
      <c r="BU993" s="7" t="s">
        <v>98</v>
      </c>
      <c r="BV993" s="7" t="s">
        <v>98</v>
      </c>
      <c r="BW993" s="7" t="s">
        <v>98</v>
      </c>
      <c r="BX993" s="7" t="s">
        <v>98</v>
      </c>
      <c r="BY993" s="7" t="s">
        <v>98</v>
      </c>
      <c r="BZ993" s="7" t="s">
        <v>98</v>
      </c>
      <c r="CA993" s="7" t="s">
        <v>98</v>
      </c>
      <c r="CB993" s="7" t="s">
        <v>98</v>
      </c>
      <c r="CC993" s="7" t="s">
        <v>98</v>
      </c>
      <c r="CD993" s="7" t="s">
        <v>98</v>
      </c>
      <c r="CE993" s="7" t="s">
        <v>98</v>
      </c>
      <c r="CF993" s="7" t="s">
        <v>98</v>
      </c>
      <c r="CG993" s="7" t="s">
        <v>98</v>
      </c>
      <c r="CH993" s="7" t="s">
        <v>98</v>
      </c>
      <c r="CI993" s="6" t="n">
        <f aca="false">SUMIF($AH993:$CH993,35,Base!$B$5:$BB$5)*7*$Z993</f>
        <v>0</v>
      </c>
      <c r="CJ993" s="6" t="n">
        <f aca="false">SUMIF($AH993:$CH993,"PR",Base!$B$5:$BB$5)*7*$Z993</f>
        <v>2268</v>
      </c>
      <c r="CK993" s="6"/>
      <c r="CL993" s="6"/>
    </row>
    <row r="994" customFormat="false" ht="13.8" hidden="false" customHeight="false" outlineLevel="0" collapsed="false">
      <c r="A994" s="7" t="s">
        <v>1890</v>
      </c>
      <c r="B994" s="7" t="s">
        <v>2682</v>
      </c>
      <c r="C994" s="7" t="s">
        <v>319</v>
      </c>
      <c r="D994" s="7" t="s">
        <v>2794</v>
      </c>
      <c r="E994" s="7" t="s">
        <v>1550</v>
      </c>
      <c r="F994" s="7" t="s">
        <v>17</v>
      </c>
      <c r="G994" s="7" t="s">
        <v>2134</v>
      </c>
      <c r="H994" s="7" t="s">
        <v>2135</v>
      </c>
      <c r="I994" s="7" t="s">
        <v>84</v>
      </c>
      <c r="J994" s="7" t="s">
        <v>85</v>
      </c>
      <c r="K994" s="8" t="n">
        <v>0</v>
      </c>
      <c r="L994" s="7"/>
      <c r="M994" s="8" t="n">
        <v>0</v>
      </c>
      <c r="N994" s="7" t="s">
        <v>2795</v>
      </c>
      <c r="O994" s="7" t="s">
        <v>1761</v>
      </c>
      <c r="P994" s="7" t="s">
        <v>124</v>
      </c>
      <c r="Q994" s="8" t="s">
        <v>2739</v>
      </c>
      <c r="R994" s="8" t="s">
        <v>2796</v>
      </c>
      <c r="S994" s="8" t="s">
        <v>325</v>
      </c>
      <c r="T994" s="8" t="s">
        <v>100</v>
      </c>
      <c r="U994" s="7" t="s">
        <v>87</v>
      </c>
      <c r="V994" s="7" t="s">
        <v>92</v>
      </c>
      <c r="W994" s="7"/>
      <c r="X994" s="7"/>
      <c r="Y994" s="7" t="s">
        <v>99</v>
      </c>
      <c r="Z994" s="8" t="s">
        <v>94</v>
      </c>
      <c r="AA994" s="7"/>
      <c r="AB994" s="7"/>
      <c r="AC994" s="7"/>
      <c r="AD994" s="7"/>
      <c r="AE994" s="8"/>
      <c r="AF994" s="9" t="s">
        <v>275</v>
      </c>
      <c r="AG994" s="9" t="s">
        <v>2741</v>
      </c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 t="s">
        <v>97</v>
      </c>
      <c r="BN994" s="7" t="s">
        <v>97</v>
      </c>
      <c r="BO994" s="7"/>
      <c r="BP994" s="7"/>
      <c r="BQ994" s="7"/>
      <c r="BR994" s="7" t="s">
        <v>98</v>
      </c>
      <c r="BS994" s="7" t="s">
        <v>98</v>
      </c>
      <c r="BT994" s="7" t="s">
        <v>98</v>
      </c>
      <c r="BU994" s="7" t="s">
        <v>98</v>
      </c>
      <c r="BV994" s="7" t="s">
        <v>98</v>
      </c>
      <c r="BW994" s="7" t="s">
        <v>98</v>
      </c>
      <c r="BX994" s="7" t="s">
        <v>98</v>
      </c>
      <c r="BY994" s="7" t="s">
        <v>98</v>
      </c>
      <c r="BZ994" s="7" t="s">
        <v>98</v>
      </c>
      <c r="CA994" s="7" t="s">
        <v>98</v>
      </c>
      <c r="CB994" s="7" t="s">
        <v>98</v>
      </c>
      <c r="CC994" s="7" t="s">
        <v>98</v>
      </c>
      <c r="CD994" s="7" t="s">
        <v>98</v>
      </c>
      <c r="CE994" s="7" t="s">
        <v>98</v>
      </c>
      <c r="CF994" s="7" t="s">
        <v>98</v>
      </c>
      <c r="CG994" s="7" t="s">
        <v>98</v>
      </c>
      <c r="CH994" s="7" t="s">
        <v>98</v>
      </c>
      <c r="CI994" s="6" t="n">
        <f aca="false">SUMIF($AH994:$CH994,35,Base!$B$5:$BB$5)*7*$Z994</f>
        <v>0</v>
      </c>
      <c r="CJ994" s="6" t="n">
        <f aca="false">SUMIF($AH994:$CH994,"PR",Base!$B$5:$BB$5)*7*$Z994</f>
        <v>1134</v>
      </c>
      <c r="CK994" s="6"/>
      <c r="CL994" s="6"/>
    </row>
    <row r="995" customFormat="false" ht="13.8" hidden="false" customHeight="false" outlineLevel="0" collapsed="false">
      <c r="A995" s="7" t="s">
        <v>1890</v>
      </c>
      <c r="B995" s="7" t="s">
        <v>2682</v>
      </c>
      <c r="C995" s="7" t="s">
        <v>319</v>
      </c>
      <c r="D995" s="7" t="s">
        <v>2794</v>
      </c>
      <c r="E995" s="7" t="s">
        <v>1550</v>
      </c>
      <c r="F995" s="7" t="s">
        <v>17</v>
      </c>
      <c r="G995" s="7" t="s">
        <v>2134</v>
      </c>
      <c r="H995" s="7" t="s">
        <v>2135</v>
      </c>
      <c r="I995" s="7" t="s">
        <v>84</v>
      </c>
      <c r="J995" s="7" t="s">
        <v>85</v>
      </c>
      <c r="K995" s="8" t="n">
        <v>0</v>
      </c>
      <c r="L995" s="7"/>
      <c r="M995" s="8" t="n">
        <v>0</v>
      </c>
      <c r="N995" s="7" t="s">
        <v>2795</v>
      </c>
      <c r="O995" s="7" t="s">
        <v>1761</v>
      </c>
      <c r="P995" s="7" t="s">
        <v>124</v>
      </c>
      <c r="Q995" s="8" t="s">
        <v>2739</v>
      </c>
      <c r="R995" s="8" t="s">
        <v>2796</v>
      </c>
      <c r="S995" s="8" t="s">
        <v>325</v>
      </c>
      <c r="T995" s="8" t="s">
        <v>100</v>
      </c>
      <c r="U995" s="7" t="s">
        <v>87</v>
      </c>
      <c r="V995" s="7" t="s">
        <v>92</v>
      </c>
      <c r="W995" s="7"/>
      <c r="X995" s="7"/>
      <c r="Y995" s="7" t="s">
        <v>112</v>
      </c>
      <c r="Z995" s="8" t="s">
        <v>87</v>
      </c>
      <c r="AA995" s="7"/>
      <c r="AB995" s="7"/>
      <c r="AC995" s="7"/>
      <c r="AD995" s="7"/>
      <c r="AE995" s="8"/>
      <c r="AF995" s="9" t="s">
        <v>275</v>
      </c>
      <c r="AG995" s="9" t="s">
        <v>2741</v>
      </c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 t="s">
        <v>97</v>
      </c>
      <c r="BN995" s="7" t="s">
        <v>97</v>
      </c>
      <c r="BO995" s="7"/>
      <c r="BP995" s="7"/>
      <c r="BQ995" s="7"/>
      <c r="BR995" s="7" t="s">
        <v>98</v>
      </c>
      <c r="BS995" s="7" t="s">
        <v>98</v>
      </c>
      <c r="BT995" s="7" t="s">
        <v>98</v>
      </c>
      <c r="BU995" s="7" t="s">
        <v>98</v>
      </c>
      <c r="BV995" s="7" t="s">
        <v>98</v>
      </c>
      <c r="BW995" s="7" t="s">
        <v>98</v>
      </c>
      <c r="BX995" s="7" t="s">
        <v>98</v>
      </c>
      <c r="BY995" s="7" t="s">
        <v>98</v>
      </c>
      <c r="BZ995" s="7" t="s">
        <v>98</v>
      </c>
      <c r="CA995" s="7" t="s">
        <v>98</v>
      </c>
      <c r="CB995" s="7" t="s">
        <v>98</v>
      </c>
      <c r="CC995" s="7" t="s">
        <v>98</v>
      </c>
      <c r="CD995" s="7" t="s">
        <v>98</v>
      </c>
      <c r="CE995" s="7" t="s">
        <v>98</v>
      </c>
      <c r="CF995" s="7" t="s">
        <v>98</v>
      </c>
      <c r="CG995" s="7" t="s">
        <v>98</v>
      </c>
      <c r="CH995" s="7" t="s">
        <v>98</v>
      </c>
      <c r="CI995" s="6" t="n">
        <f aca="false">SUMIF($AH995:$CH995,35,Base!$B$5:$BB$5)*7*$Z995</f>
        <v>0</v>
      </c>
      <c r="CJ995" s="6" t="n">
        <f aca="false">SUMIF($AH995:$CH995,"PR",Base!$B$5:$BB$5)*7*$Z995</f>
        <v>567</v>
      </c>
      <c r="CK995" s="6"/>
      <c r="CL995" s="6"/>
    </row>
    <row r="996" customFormat="false" ht="13.8" hidden="false" customHeight="false" outlineLevel="0" collapsed="false">
      <c r="A996" s="7" t="s">
        <v>1890</v>
      </c>
      <c r="B996" s="7" t="s">
        <v>2682</v>
      </c>
      <c r="C996" s="7" t="s">
        <v>2722</v>
      </c>
      <c r="D996" s="7" t="s">
        <v>2797</v>
      </c>
      <c r="E996" s="7" t="s">
        <v>2798</v>
      </c>
      <c r="F996" s="7" t="s">
        <v>17</v>
      </c>
      <c r="G996" s="7" t="s">
        <v>2724</v>
      </c>
      <c r="H996" s="7" t="s">
        <v>2725</v>
      </c>
      <c r="I996" s="7" t="s">
        <v>84</v>
      </c>
      <c r="J996" s="7" t="s">
        <v>85</v>
      </c>
      <c r="K996" s="8" t="n">
        <v>0</v>
      </c>
      <c r="L996" s="7"/>
      <c r="M996" s="8" t="n">
        <v>0</v>
      </c>
      <c r="N996" s="7"/>
      <c r="O996" s="7" t="s">
        <v>2726</v>
      </c>
      <c r="P996" s="7" t="s">
        <v>87</v>
      </c>
      <c r="Q996" s="8" t="s">
        <v>2799</v>
      </c>
      <c r="R996" s="8" t="s">
        <v>2800</v>
      </c>
      <c r="S996" s="8" t="s">
        <v>90</v>
      </c>
      <c r="T996" s="8" t="s">
        <v>109</v>
      </c>
      <c r="U996" s="7" t="s">
        <v>87</v>
      </c>
      <c r="V996" s="7" t="s">
        <v>92</v>
      </c>
      <c r="W996" s="7"/>
      <c r="X996" s="7"/>
      <c r="Y996" s="7" t="s">
        <v>93</v>
      </c>
      <c r="Z996" s="8" t="s">
        <v>94</v>
      </c>
      <c r="AA996" s="7"/>
      <c r="AB996" s="7"/>
      <c r="AC996" s="7"/>
      <c r="AD996" s="7"/>
      <c r="AE996" s="8"/>
      <c r="AF996" s="9" t="s">
        <v>539</v>
      </c>
      <c r="AG996" s="9" t="s">
        <v>2727</v>
      </c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 t="s">
        <v>97</v>
      </c>
      <c r="BN996" s="7" t="s">
        <v>97</v>
      </c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 t="s">
        <v>98</v>
      </c>
      <c r="BZ996" s="7" t="s">
        <v>98</v>
      </c>
      <c r="CA996" s="7" t="s">
        <v>98</v>
      </c>
      <c r="CB996" s="7" t="s">
        <v>98</v>
      </c>
      <c r="CC996" s="7" t="s">
        <v>98</v>
      </c>
      <c r="CD996" s="7" t="s">
        <v>98</v>
      </c>
      <c r="CE996" s="7" t="s">
        <v>98</v>
      </c>
      <c r="CF996" s="7" t="s">
        <v>98</v>
      </c>
      <c r="CG996" s="7" t="s">
        <v>98</v>
      </c>
      <c r="CH996" s="7" t="s">
        <v>98</v>
      </c>
      <c r="CI996" s="6" t="n">
        <f aca="false">SUMIF($AH996:$CH996,35,Base!$B$5:$BB$5)*7*$Z996</f>
        <v>0</v>
      </c>
      <c r="CJ996" s="6" t="n">
        <f aca="false">SUMIF($AH996:$CH996,"PR",Base!$B$5:$BB$5)*7*$Z996</f>
        <v>644</v>
      </c>
      <c r="CK996" s="6"/>
      <c r="CL996" s="6"/>
    </row>
    <row r="997" customFormat="false" ht="13.8" hidden="false" customHeight="false" outlineLevel="0" collapsed="false">
      <c r="A997" s="7" t="s">
        <v>1890</v>
      </c>
      <c r="B997" s="7" t="s">
        <v>2682</v>
      </c>
      <c r="C997" s="7" t="s">
        <v>2722</v>
      </c>
      <c r="D997" s="7" t="s">
        <v>2797</v>
      </c>
      <c r="E997" s="7" t="s">
        <v>2798</v>
      </c>
      <c r="F997" s="7" t="s">
        <v>17</v>
      </c>
      <c r="G997" s="7" t="s">
        <v>2724</v>
      </c>
      <c r="H997" s="7" t="s">
        <v>2725</v>
      </c>
      <c r="I997" s="7" t="s">
        <v>84</v>
      </c>
      <c r="J997" s="7" t="s">
        <v>85</v>
      </c>
      <c r="K997" s="8" t="n">
        <v>0</v>
      </c>
      <c r="L997" s="7"/>
      <c r="M997" s="8" t="n">
        <v>0</v>
      </c>
      <c r="N997" s="7"/>
      <c r="O997" s="7" t="s">
        <v>2726</v>
      </c>
      <c r="P997" s="7" t="s">
        <v>87</v>
      </c>
      <c r="Q997" s="8" t="s">
        <v>2799</v>
      </c>
      <c r="R997" s="8" t="s">
        <v>2800</v>
      </c>
      <c r="S997" s="8" t="s">
        <v>90</v>
      </c>
      <c r="T997" s="8" t="s">
        <v>109</v>
      </c>
      <c r="U997" s="7" t="s">
        <v>87</v>
      </c>
      <c r="V997" s="7" t="s">
        <v>92</v>
      </c>
      <c r="W997" s="7"/>
      <c r="X997" s="7"/>
      <c r="Y997" s="7" t="s">
        <v>99</v>
      </c>
      <c r="Z997" s="8" t="s">
        <v>242</v>
      </c>
      <c r="AA997" s="7"/>
      <c r="AB997" s="7"/>
      <c r="AC997" s="7"/>
      <c r="AD997" s="7"/>
      <c r="AE997" s="8"/>
      <c r="AF997" s="9" t="s">
        <v>539</v>
      </c>
      <c r="AG997" s="9" t="s">
        <v>2727</v>
      </c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 t="s">
        <v>97</v>
      </c>
      <c r="BN997" s="7" t="s">
        <v>97</v>
      </c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 t="s">
        <v>98</v>
      </c>
      <c r="BZ997" s="7" t="s">
        <v>98</v>
      </c>
      <c r="CA997" s="7" t="s">
        <v>98</v>
      </c>
      <c r="CB997" s="7" t="s">
        <v>98</v>
      </c>
      <c r="CC997" s="7" t="s">
        <v>98</v>
      </c>
      <c r="CD997" s="7" t="s">
        <v>98</v>
      </c>
      <c r="CE997" s="7" t="s">
        <v>98</v>
      </c>
      <c r="CF997" s="7" t="s">
        <v>98</v>
      </c>
      <c r="CG997" s="7" t="s">
        <v>98</v>
      </c>
      <c r="CH997" s="7" t="s">
        <v>98</v>
      </c>
      <c r="CI997" s="6" t="n">
        <f aca="false">SUMIF($AH997:$CH997,35,Base!$B$5:$BB$5)*7*$Z997</f>
        <v>0</v>
      </c>
      <c r="CJ997" s="6" t="n">
        <f aca="false">SUMIF($AH997:$CH997,"PR",Base!$B$5:$BB$5)*7*$Z997</f>
        <v>3864</v>
      </c>
      <c r="CK997" s="6"/>
      <c r="CL997" s="6"/>
    </row>
    <row r="998" customFormat="false" ht="13.8" hidden="false" customHeight="false" outlineLevel="0" collapsed="false">
      <c r="A998" s="7" t="s">
        <v>1890</v>
      </c>
      <c r="B998" s="7" t="s">
        <v>2682</v>
      </c>
      <c r="C998" s="7" t="s">
        <v>2722</v>
      </c>
      <c r="D998" s="7" t="s">
        <v>2797</v>
      </c>
      <c r="E998" s="7" t="s">
        <v>2798</v>
      </c>
      <c r="F998" s="7" t="s">
        <v>17</v>
      </c>
      <c r="G998" s="7" t="s">
        <v>2724</v>
      </c>
      <c r="H998" s="7" t="s">
        <v>2725</v>
      </c>
      <c r="I998" s="7" t="s">
        <v>84</v>
      </c>
      <c r="J998" s="7" t="s">
        <v>85</v>
      </c>
      <c r="K998" s="8" t="n">
        <v>0</v>
      </c>
      <c r="L998" s="7"/>
      <c r="M998" s="8" t="n">
        <v>0</v>
      </c>
      <c r="N998" s="7"/>
      <c r="O998" s="7" t="s">
        <v>2726</v>
      </c>
      <c r="P998" s="7" t="s">
        <v>87</v>
      </c>
      <c r="Q998" s="8" t="s">
        <v>2799</v>
      </c>
      <c r="R998" s="8" t="s">
        <v>2800</v>
      </c>
      <c r="S998" s="8" t="s">
        <v>90</v>
      </c>
      <c r="T998" s="8" t="s">
        <v>109</v>
      </c>
      <c r="U998" s="7" t="s">
        <v>87</v>
      </c>
      <c r="V998" s="7" t="s">
        <v>92</v>
      </c>
      <c r="W998" s="7"/>
      <c r="X998" s="7"/>
      <c r="Y998" s="7" t="s">
        <v>112</v>
      </c>
      <c r="Z998" s="8" t="s">
        <v>94</v>
      </c>
      <c r="AA998" s="7"/>
      <c r="AB998" s="7"/>
      <c r="AC998" s="7"/>
      <c r="AD998" s="7"/>
      <c r="AE998" s="8"/>
      <c r="AF998" s="9" t="s">
        <v>539</v>
      </c>
      <c r="AG998" s="9" t="s">
        <v>2727</v>
      </c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 t="s">
        <v>97</v>
      </c>
      <c r="BN998" s="7" t="s">
        <v>97</v>
      </c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 t="s">
        <v>98</v>
      </c>
      <c r="BZ998" s="7" t="s">
        <v>98</v>
      </c>
      <c r="CA998" s="7" t="s">
        <v>98</v>
      </c>
      <c r="CB998" s="7" t="s">
        <v>98</v>
      </c>
      <c r="CC998" s="7" t="s">
        <v>98</v>
      </c>
      <c r="CD998" s="7" t="s">
        <v>98</v>
      </c>
      <c r="CE998" s="7" t="s">
        <v>98</v>
      </c>
      <c r="CF998" s="7" t="s">
        <v>98</v>
      </c>
      <c r="CG998" s="7" t="s">
        <v>98</v>
      </c>
      <c r="CH998" s="7" t="s">
        <v>98</v>
      </c>
      <c r="CI998" s="6" t="n">
        <f aca="false">SUMIF($AH998:$CH998,35,Base!$B$5:$BB$5)*7*$Z998</f>
        <v>0</v>
      </c>
      <c r="CJ998" s="6" t="n">
        <f aca="false">SUMIF($AH998:$CH998,"PR",Base!$B$5:$BB$5)*7*$Z998</f>
        <v>644</v>
      </c>
      <c r="CK998" s="6"/>
      <c r="CL998" s="6"/>
    </row>
    <row r="999" customFormat="false" ht="13.8" hidden="false" customHeight="false" outlineLevel="0" collapsed="false">
      <c r="A999" s="7" t="s">
        <v>1890</v>
      </c>
      <c r="B999" s="7" t="s">
        <v>2682</v>
      </c>
      <c r="C999" s="7" t="s">
        <v>1383</v>
      </c>
      <c r="D999" s="7" t="s">
        <v>2801</v>
      </c>
      <c r="E999" s="7" t="s">
        <v>2802</v>
      </c>
      <c r="F999" s="7" t="s">
        <v>17</v>
      </c>
      <c r="G999" s="7" t="s">
        <v>2100</v>
      </c>
      <c r="H999" s="7" t="s">
        <v>2101</v>
      </c>
      <c r="I999" s="7" t="s">
        <v>84</v>
      </c>
      <c r="J999" s="7" t="s">
        <v>85</v>
      </c>
      <c r="K999" s="8" t="n">
        <v>0</v>
      </c>
      <c r="L999" s="7"/>
      <c r="M999" s="8" t="n">
        <v>0</v>
      </c>
      <c r="N999" s="7" t="s">
        <v>2803</v>
      </c>
      <c r="O999" s="7" t="s">
        <v>1470</v>
      </c>
      <c r="P999" s="7" t="s">
        <v>124</v>
      </c>
      <c r="Q999" s="8" t="s">
        <v>2744</v>
      </c>
      <c r="R999" s="8" t="s">
        <v>849</v>
      </c>
      <c r="S999" s="8" t="s">
        <v>325</v>
      </c>
      <c r="T999" s="8" t="s">
        <v>113</v>
      </c>
      <c r="U999" s="7" t="s">
        <v>87</v>
      </c>
      <c r="V999" s="7" t="s">
        <v>92</v>
      </c>
      <c r="W999" s="7"/>
      <c r="X999" s="7"/>
      <c r="Y999" s="7" t="s">
        <v>125</v>
      </c>
      <c r="Z999" s="8" t="s">
        <v>87</v>
      </c>
      <c r="AA999" s="7"/>
      <c r="AB999" s="7"/>
      <c r="AC999" s="7"/>
      <c r="AD999" s="7"/>
      <c r="AE999" s="8"/>
      <c r="AF999" s="9" t="s">
        <v>356</v>
      </c>
      <c r="AG999" s="9" t="s">
        <v>2745</v>
      </c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 t="s">
        <v>97</v>
      </c>
      <c r="BN999" s="7" t="s">
        <v>97</v>
      </c>
      <c r="BO999" s="7"/>
      <c r="BP999" s="7"/>
      <c r="BQ999" s="7"/>
      <c r="BR999" s="7"/>
      <c r="BS999" s="7"/>
      <c r="BT999" s="7"/>
      <c r="BU999" s="7"/>
      <c r="BV999" s="7" t="s">
        <v>98</v>
      </c>
      <c r="BW999" s="7" t="s">
        <v>98</v>
      </c>
      <c r="BX999" s="7" t="s">
        <v>98</v>
      </c>
      <c r="BY999" s="7" t="s">
        <v>98</v>
      </c>
      <c r="BZ999" s="7" t="s">
        <v>98</v>
      </c>
      <c r="CA999" s="7" t="s">
        <v>98</v>
      </c>
      <c r="CB999" s="7" t="s">
        <v>98</v>
      </c>
      <c r="CC999" s="7" t="s">
        <v>98</v>
      </c>
      <c r="CD999" s="7" t="s">
        <v>98</v>
      </c>
      <c r="CE999" s="7" t="s">
        <v>98</v>
      </c>
      <c r="CF999" s="7" t="s">
        <v>98</v>
      </c>
      <c r="CG999" s="7" t="s">
        <v>98</v>
      </c>
      <c r="CH999" s="7" t="s">
        <v>98</v>
      </c>
      <c r="CI999" s="6" t="n">
        <f aca="false">SUMIF($AH999:$CH999,35,Base!$B$5:$BB$5)*7*$Z999</f>
        <v>0</v>
      </c>
      <c r="CJ999" s="6" t="n">
        <f aca="false">SUMIF($AH999:$CH999,"PR",Base!$B$5:$BB$5)*7*$Z999</f>
        <v>427</v>
      </c>
      <c r="CK999" s="6"/>
      <c r="CL999" s="6"/>
    </row>
    <row r="1000" customFormat="false" ht="13.8" hidden="false" customHeight="false" outlineLevel="0" collapsed="false">
      <c r="A1000" s="7" t="s">
        <v>1890</v>
      </c>
      <c r="B1000" s="7" t="s">
        <v>2682</v>
      </c>
      <c r="C1000" s="7" t="s">
        <v>1383</v>
      </c>
      <c r="D1000" s="7" t="s">
        <v>2801</v>
      </c>
      <c r="E1000" s="7" t="s">
        <v>2802</v>
      </c>
      <c r="F1000" s="7" t="s">
        <v>17</v>
      </c>
      <c r="G1000" s="7" t="s">
        <v>2100</v>
      </c>
      <c r="H1000" s="7" t="s">
        <v>2101</v>
      </c>
      <c r="I1000" s="7" t="s">
        <v>84</v>
      </c>
      <c r="J1000" s="7" t="s">
        <v>85</v>
      </c>
      <c r="K1000" s="8" t="n">
        <v>0</v>
      </c>
      <c r="L1000" s="7"/>
      <c r="M1000" s="8" t="n">
        <v>0</v>
      </c>
      <c r="N1000" s="7" t="s">
        <v>2803</v>
      </c>
      <c r="O1000" s="7" t="s">
        <v>1470</v>
      </c>
      <c r="P1000" s="7" t="s">
        <v>124</v>
      </c>
      <c r="Q1000" s="8" t="s">
        <v>2744</v>
      </c>
      <c r="R1000" s="8" t="s">
        <v>849</v>
      </c>
      <c r="S1000" s="8" t="s">
        <v>325</v>
      </c>
      <c r="T1000" s="8" t="s">
        <v>113</v>
      </c>
      <c r="U1000" s="7" t="s">
        <v>87</v>
      </c>
      <c r="V1000" s="7" t="s">
        <v>92</v>
      </c>
      <c r="W1000" s="7"/>
      <c r="X1000" s="7"/>
      <c r="Y1000" s="7" t="s">
        <v>93</v>
      </c>
      <c r="Z1000" s="8" t="s">
        <v>87</v>
      </c>
      <c r="AA1000" s="7"/>
      <c r="AB1000" s="7"/>
      <c r="AC1000" s="7"/>
      <c r="AD1000" s="7"/>
      <c r="AE1000" s="8"/>
      <c r="AF1000" s="9" t="s">
        <v>356</v>
      </c>
      <c r="AG1000" s="9" t="s">
        <v>2745</v>
      </c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 t="s">
        <v>97</v>
      </c>
      <c r="BN1000" s="7" t="s">
        <v>97</v>
      </c>
      <c r="BO1000" s="7"/>
      <c r="BP1000" s="7"/>
      <c r="BQ1000" s="7"/>
      <c r="BR1000" s="7"/>
      <c r="BS1000" s="7"/>
      <c r="BT1000" s="7"/>
      <c r="BU1000" s="7"/>
      <c r="BV1000" s="7" t="s">
        <v>98</v>
      </c>
      <c r="BW1000" s="7" t="s">
        <v>98</v>
      </c>
      <c r="BX1000" s="7" t="s">
        <v>98</v>
      </c>
      <c r="BY1000" s="7" t="s">
        <v>98</v>
      </c>
      <c r="BZ1000" s="7" t="s">
        <v>98</v>
      </c>
      <c r="CA1000" s="7" t="s">
        <v>98</v>
      </c>
      <c r="CB1000" s="7" t="s">
        <v>98</v>
      </c>
      <c r="CC1000" s="7" t="s">
        <v>98</v>
      </c>
      <c r="CD1000" s="7" t="s">
        <v>98</v>
      </c>
      <c r="CE1000" s="7" t="s">
        <v>98</v>
      </c>
      <c r="CF1000" s="7" t="s">
        <v>98</v>
      </c>
      <c r="CG1000" s="7" t="s">
        <v>98</v>
      </c>
      <c r="CH1000" s="7" t="s">
        <v>98</v>
      </c>
      <c r="CI1000" s="6" t="n">
        <f aca="false">SUMIF($AH1000:$CH1000,35,Base!$B$5:$BB$5)*7*$Z1000</f>
        <v>0</v>
      </c>
      <c r="CJ1000" s="6" t="n">
        <f aca="false">SUMIF($AH1000:$CH1000,"PR",Base!$B$5:$BB$5)*7*$Z1000</f>
        <v>427</v>
      </c>
      <c r="CK1000" s="6"/>
      <c r="CL1000" s="6"/>
    </row>
    <row r="1001" customFormat="false" ht="13.8" hidden="false" customHeight="false" outlineLevel="0" collapsed="false">
      <c r="A1001" s="7" t="s">
        <v>1890</v>
      </c>
      <c r="B1001" s="7" t="s">
        <v>2682</v>
      </c>
      <c r="C1001" s="7" t="s">
        <v>1383</v>
      </c>
      <c r="D1001" s="7" t="s">
        <v>2801</v>
      </c>
      <c r="E1001" s="7" t="s">
        <v>2802</v>
      </c>
      <c r="F1001" s="7" t="s">
        <v>17</v>
      </c>
      <c r="G1001" s="7" t="s">
        <v>2100</v>
      </c>
      <c r="H1001" s="7" t="s">
        <v>2101</v>
      </c>
      <c r="I1001" s="7" t="s">
        <v>84</v>
      </c>
      <c r="J1001" s="7" t="s">
        <v>85</v>
      </c>
      <c r="K1001" s="8" t="n">
        <v>0</v>
      </c>
      <c r="L1001" s="7"/>
      <c r="M1001" s="8" t="n">
        <v>0</v>
      </c>
      <c r="N1001" s="7" t="s">
        <v>2803</v>
      </c>
      <c r="O1001" s="7" t="s">
        <v>1470</v>
      </c>
      <c r="P1001" s="7" t="s">
        <v>124</v>
      </c>
      <c r="Q1001" s="8" t="s">
        <v>2744</v>
      </c>
      <c r="R1001" s="8" t="s">
        <v>849</v>
      </c>
      <c r="S1001" s="8" t="s">
        <v>325</v>
      </c>
      <c r="T1001" s="8" t="s">
        <v>113</v>
      </c>
      <c r="U1001" s="7" t="s">
        <v>87</v>
      </c>
      <c r="V1001" s="7" t="s">
        <v>92</v>
      </c>
      <c r="W1001" s="7"/>
      <c r="X1001" s="7"/>
      <c r="Y1001" s="7" t="s">
        <v>99</v>
      </c>
      <c r="Z1001" s="8" t="s">
        <v>127</v>
      </c>
      <c r="AA1001" s="7"/>
      <c r="AB1001" s="7"/>
      <c r="AC1001" s="7"/>
      <c r="AD1001" s="7"/>
      <c r="AE1001" s="8"/>
      <c r="AF1001" s="9" t="s">
        <v>356</v>
      </c>
      <c r="AG1001" s="9" t="s">
        <v>2745</v>
      </c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 t="s">
        <v>97</v>
      </c>
      <c r="BN1001" s="7" t="s">
        <v>97</v>
      </c>
      <c r="BO1001" s="7"/>
      <c r="BP1001" s="7"/>
      <c r="BQ1001" s="7"/>
      <c r="BR1001" s="7"/>
      <c r="BS1001" s="7"/>
      <c r="BT1001" s="7"/>
      <c r="BU1001" s="7"/>
      <c r="BV1001" s="7" t="s">
        <v>98</v>
      </c>
      <c r="BW1001" s="7" t="s">
        <v>98</v>
      </c>
      <c r="BX1001" s="7" t="s">
        <v>98</v>
      </c>
      <c r="BY1001" s="7" t="s">
        <v>98</v>
      </c>
      <c r="BZ1001" s="7" t="s">
        <v>98</v>
      </c>
      <c r="CA1001" s="7" t="s">
        <v>98</v>
      </c>
      <c r="CB1001" s="7" t="s">
        <v>98</v>
      </c>
      <c r="CC1001" s="7" t="s">
        <v>98</v>
      </c>
      <c r="CD1001" s="7" t="s">
        <v>98</v>
      </c>
      <c r="CE1001" s="7" t="s">
        <v>98</v>
      </c>
      <c r="CF1001" s="7" t="s">
        <v>98</v>
      </c>
      <c r="CG1001" s="7" t="s">
        <v>98</v>
      </c>
      <c r="CH1001" s="7" t="s">
        <v>98</v>
      </c>
      <c r="CI1001" s="6" t="n">
        <f aca="false">SUMIF($AH1001:$CH1001,35,Base!$B$5:$BB$5)*7*$Z1001</f>
        <v>0</v>
      </c>
      <c r="CJ1001" s="6" t="n">
        <f aca="false">SUMIF($AH1001:$CH1001,"PR",Base!$B$5:$BB$5)*7*$Z1001</f>
        <v>1708</v>
      </c>
      <c r="CK1001" s="6"/>
      <c r="CL1001" s="6"/>
    </row>
    <row r="1002" customFormat="false" ht="13.8" hidden="false" customHeight="false" outlineLevel="0" collapsed="false">
      <c r="A1002" s="7" t="s">
        <v>1890</v>
      </c>
      <c r="B1002" s="7" t="s">
        <v>2682</v>
      </c>
      <c r="C1002" s="7" t="s">
        <v>1383</v>
      </c>
      <c r="D1002" s="7" t="s">
        <v>2801</v>
      </c>
      <c r="E1002" s="7" t="s">
        <v>2802</v>
      </c>
      <c r="F1002" s="7" t="s">
        <v>17</v>
      </c>
      <c r="G1002" s="7" t="s">
        <v>2100</v>
      </c>
      <c r="H1002" s="7" t="s">
        <v>2101</v>
      </c>
      <c r="I1002" s="7" t="s">
        <v>84</v>
      </c>
      <c r="J1002" s="7" t="s">
        <v>85</v>
      </c>
      <c r="K1002" s="8" t="n">
        <v>0</v>
      </c>
      <c r="L1002" s="7"/>
      <c r="M1002" s="8" t="n">
        <v>0</v>
      </c>
      <c r="N1002" s="7" t="s">
        <v>2803</v>
      </c>
      <c r="O1002" s="7" t="s">
        <v>1470</v>
      </c>
      <c r="P1002" s="7" t="s">
        <v>124</v>
      </c>
      <c r="Q1002" s="8" t="s">
        <v>2744</v>
      </c>
      <c r="R1002" s="8" t="s">
        <v>849</v>
      </c>
      <c r="S1002" s="8" t="s">
        <v>325</v>
      </c>
      <c r="T1002" s="8" t="s">
        <v>113</v>
      </c>
      <c r="U1002" s="7" t="s">
        <v>87</v>
      </c>
      <c r="V1002" s="7" t="s">
        <v>92</v>
      </c>
      <c r="W1002" s="7"/>
      <c r="X1002" s="7"/>
      <c r="Y1002" s="7" t="s">
        <v>112</v>
      </c>
      <c r="Z1002" s="8" t="s">
        <v>87</v>
      </c>
      <c r="AA1002" s="7"/>
      <c r="AB1002" s="7"/>
      <c r="AC1002" s="7"/>
      <c r="AD1002" s="7"/>
      <c r="AE1002" s="8"/>
      <c r="AF1002" s="9" t="s">
        <v>356</v>
      </c>
      <c r="AG1002" s="9" t="s">
        <v>2745</v>
      </c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 t="s">
        <v>97</v>
      </c>
      <c r="BN1002" s="7" t="s">
        <v>97</v>
      </c>
      <c r="BO1002" s="7"/>
      <c r="BP1002" s="7"/>
      <c r="BQ1002" s="7"/>
      <c r="BR1002" s="7"/>
      <c r="BS1002" s="7"/>
      <c r="BT1002" s="7"/>
      <c r="BU1002" s="7"/>
      <c r="BV1002" s="7" t="s">
        <v>98</v>
      </c>
      <c r="BW1002" s="7" t="s">
        <v>98</v>
      </c>
      <c r="BX1002" s="7" t="s">
        <v>98</v>
      </c>
      <c r="BY1002" s="7" t="s">
        <v>98</v>
      </c>
      <c r="BZ1002" s="7" t="s">
        <v>98</v>
      </c>
      <c r="CA1002" s="7" t="s">
        <v>98</v>
      </c>
      <c r="CB1002" s="7" t="s">
        <v>98</v>
      </c>
      <c r="CC1002" s="7" t="s">
        <v>98</v>
      </c>
      <c r="CD1002" s="7" t="s">
        <v>98</v>
      </c>
      <c r="CE1002" s="7" t="s">
        <v>98</v>
      </c>
      <c r="CF1002" s="7" t="s">
        <v>98</v>
      </c>
      <c r="CG1002" s="7" t="s">
        <v>98</v>
      </c>
      <c r="CH1002" s="7" t="s">
        <v>98</v>
      </c>
      <c r="CI1002" s="6" t="n">
        <f aca="false">SUMIF($AH1002:$CH1002,35,Base!$B$5:$BB$5)*7*$Z1002</f>
        <v>0</v>
      </c>
      <c r="CJ1002" s="6" t="n">
        <f aca="false">SUMIF($AH1002:$CH1002,"PR",Base!$B$5:$BB$5)*7*$Z1002</f>
        <v>427</v>
      </c>
      <c r="CK1002" s="6"/>
      <c r="CL1002" s="6"/>
    </row>
    <row r="1003" customFormat="false" ht="13.8" hidden="false" customHeight="false" outlineLevel="0" collapsed="false">
      <c r="A1003" s="7" t="s">
        <v>1890</v>
      </c>
      <c r="B1003" s="7" t="s">
        <v>2682</v>
      </c>
      <c r="C1003" s="7" t="s">
        <v>1383</v>
      </c>
      <c r="D1003" s="7" t="s">
        <v>2804</v>
      </c>
      <c r="E1003" s="7" t="s">
        <v>1821</v>
      </c>
      <c r="F1003" s="7" t="s">
        <v>17</v>
      </c>
      <c r="G1003" s="7" t="s">
        <v>2684</v>
      </c>
      <c r="H1003" s="7" t="s">
        <v>2685</v>
      </c>
      <c r="I1003" s="7" t="s">
        <v>84</v>
      </c>
      <c r="J1003" s="7" t="s">
        <v>85</v>
      </c>
      <c r="K1003" s="8" t="n">
        <v>0</v>
      </c>
      <c r="L1003" s="7"/>
      <c r="M1003" s="8" t="n">
        <v>0</v>
      </c>
      <c r="N1003" s="7" t="s">
        <v>2805</v>
      </c>
      <c r="O1003" s="7" t="s">
        <v>1439</v>
      </c>
      <c r="P1003" s="7" t="s">
        <v>94</v>
      </c>
      <c r="Q1003" s="8" t="s">
        <v>2686</v>
      </c>
      <c r="R1003" s="8" t="s">
        <v>1442</v>
      </c>
      <c r="S1003" s="8" t="s">
        <v>1686</v>
      </c>
      <c r="T1003" s="8" t="s">
        <v>124</v>
      </c>
      <c r="U1003" s="7" t="s">
        <v>87</v>
      </c>
      <c r="V1003" s="7" t="s">
        <v>92</v>
      </c>
      <c r="W1003" s="7"/>
      <c r="X1003" s="7"/>
      <c r="Y1003" s="7" t="s">
        <v>125</v>
      </c>
      <c r="Z1003" s="8" t="s">
        <v>87</v>
      </c>
      <c r="AA1003" s="7"/>
      <c r="AB1003" s="7"/>
      <c r="AC1003" s="7"/>
      <c r="AD1003" s="7"/>
      <c r="AE1003" s="8"/>
      <c r="AF1003" s="9" t="s">
        <v>2428</v>
      </c>
      <c r="AG1003" s="9" t="s">
        <v>2742</v>
      </c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 t="s">
        <v>97</v>
      </c>
      <c r="BN1003" s="7" t="s">
        <v>97</v>
      </c>
      <c r="BO1003" s="7"/>
      <c r="BP1003" s="7"/>
      <c r="BQ1003" s="7"/>
      <c r="BR1003" s="7"/>
      <c r="BS1003" s="7"/>
      <c r="BT1003" s="7"/>
      <c r="BU1003" s="7" t="s">
        <v>98</v>
      </c>
      <c r="BV1003" s="7" t="s">
        <v>98</v>
      </c>
      <c r="BW1003" s="7" t="s">
        <v>98</v>
      </c>
      <c r="BX1003" s="7" t="s">
        <v>98</v>
      </c>
      <c r="BY1003" s="7" t="s">
        <v>98</v>
      </c>
      <c r="BZ1003" s="7" t="s">
        <v>98</v>
      </c>
      <c r="CA1003" s="7" t="s">
        <v>98</v>
      </c>
      <c r="CB1003" s="7" t="s">
        <v>98</v>
      </c>
      <c r="CC1003" s="7" t="s">
        <v>98</v>
      </c>
      <c r="CD1003" s="7" t="s">
        <v>98</v>
      </c>
      <c r="CE1003" s="7" t="s">
        <v>98</v>
      </c>
      <c r="CF1003" s="7" t="s">
        <v>98</v>
      </c>
      <c r="CG1003" s="7" t="s">
        <v>98</v>
      </c>
      <c r="CH1003" s="7" t="s">
        <v>98</v>
      </c>
      <c r="CI1003" s="6" t="n">
        <f aca="false">SUMIF($AH1003:$CH1003,35,Base!$B$5:$BB$5)*7*$Z1003</f>
        <v>0</v>
      </c>
      <c r="CJ1003" s="6" t="n">
        <f aca="false">SUMIF($AH1003:$CH1003,"PR",Base!$B$5:$BB$5)*7*$Z1003</f>
        <v>462</v>
      </c>
      <c r="CK1003" s="6"/>
      <c r="CL1003" s="6"/>
    </row>
    <row r="1004" customFormat="false" ht="13.8" hidden="false" customHeight="false" outlineLevel="0" collapsed="false">
      <c r="A1004" s="7" t="s">
        <v>1890</v>
      </c>
      <c r="B1004" s="7" t="s">
        <v>2682</v>
      </c>
      <c r="C1004" s="7" t="s">
        <v>1383</v>
      </c>
      <c r="D1004" s="7" t="s">
        <v>2804</v>
      </c>
      <c r="E1004" s="7" t="s">
        <v>1821</v>
      </c>
      <c r="F1004" s="7" t="s">
        <v>17</v>
      </c>
      <c r="G1004" s="7" t="s">
        <v>2684</v>
      </c>
      <c r="H1004" s="7" t="s">
        <v>2685</v>
      </c>
      <c r="I1004" s="7" t="s">
        <v>84</v>
      </c>
      <c r="J1004" s="7" t="s">
        <v>85</v>
      </c>
      <c r="K1004" s="8" t="n">
        <v>0</v>
      </c>
      <c r="L1004" s="7"/>
      <c r="M1004" s="8" t="n">
        <v>0</v>
      </c>
      <c r="N1004" s="7" t="s">
        <v>2805</v>
      </c>
      <c r="O1004" s="7" t="s">
        <v>1439</v>
      </c>
      <c r="P1004" s="7" t="s">
        <v>94</v>
      </c>
      <c r="Q1004" s="8" t="s">
        <v>2686</v>
      </c>
      <c r="R1004" s="8" t="s">
        <v>1442</v>
      </c>
      <c r="S1004" s="8" t="s">
        <v>1686</v>
      </c>
      <c r="T1004" s="8" t="s">
        <v>124</v>
      </c>
      <c r="U1004" s="7" t="s">
        <v>87</v>
      </c>
      <c r="V1004" s="7" t="s">
        <v>92</v>
      </c>
      <c r="W1004" s="7"/>
      <c r="X1004" s="7"/>
      <c r="Y1004" s="7" t="s">
        <v>93</v>
      </c>
      <c r="Z1004" s="8" t="s">
        <v>87</v>
      </c>
      <c r="AA1004" s="7"/>
      <c r="AB1004" s="7"/>
      <c r="AC1004" s="7"/>
      <c r="AD1004" s="7"/>
      <c r="AE1004" s="8"/>
      <c r="AF1004" s="9" t="s">
        <v>2428</v>
      </c>
      <c r="AG1004" s="9" t="s">
        <v>2742</v>
      </c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 t="s">
        <v>97</v>
      </c>
      <c r="BN1004" s="7" t="s">
        <v>97</v>
      </c>
      <c r="BO1004" s="7"/>
      <c r="BP1004" s="7"/>
      <c r="BQ1004" s="7"/>
      <c r="BR1004" s="7"/>
      <c r="BS1004" s="7"/>
      <c r="BT1004" s="7"/>
      <c r="BU1004" s="7" t="s">
        <v>98</v>
      </c>
      <c r="BV1004" s="7" t="s">
        <v>98</v>
      </c>
      <c r="BW1004" s="7" t="s">
        <v>98</v>
      </c>
      <c r="BX1004" s="7" t="s">
        <v>98</v>
      </c>
      <c r="BY1004" s="7" t="s">
        <v>98</v>
      </c>
      <c r="BZ1004" s="7" t="s">
        <v>98</v>
      </c>
      <c r="CA1004" s="7" t="s">
        <v>98</v>
      </c>
      <c r="CB1004" s="7" t="s">
        <v>98</v>
      </c>
      <c r="CC1004" s="7" t="s">
        <v>98</v>
      </c>
      <c r="CD1004" s="7" t="s">
        <v>98</v>
      </c>
      <c r="CE1004" s="7" t="s">
        <v>98</v>
      </c>
      <c r="CF1004" s="7" t="s">
        <v>98</v>
      </c>
      <c r="CG1004" s="7" t="s">
        <v>98</v>
      </c>
      <c r="CH1004" s="7" t="s">
        <v>98</v>
      </c>
      <c r="CI1004" s="6" t="n">
        <f aca="false">SUMIF($AH1004:$CH1004,35,Base!$B$5:$BB$5)*7*$Z1004</f>
        <v>0</v>
      </c>
      <c r="CJ1004" s="6" t="n">
        <f aca="false">SUMIF($AH1004:$CH1004,"PR",Base!$B$5:$BB$5)*7*$Z1004</f>
        <v>462</v>
      </c>
      <c r="CK1004" s="6"/>
      <c r="CL1004" s="6"/>
    </row>
    <row r="1005" customFormat="false" ht="13.8" hidden="false" customHeight="false" outlineLevel="0" collapsed="false">
      <c r="A1005" s="7" t="s">
        <v>1890</v>
      </c>
      <c r="B1005" s="7" t="s">
        <v>2682</v>
      </c>
      <c r="C1005" s="7" t="s">
        <v>1383</v>
      </c>
      <c r="D1005" s="7" t="s">
        <v>2804</v>
      </c>
      <c r="E1005" s="7" t="s">
        <v>1821</v>
      </c>
      <c r="F1005" s="7" t="s">
        <v>17</v>
      </c>
      <c r="G1005" s="7" t="s">
        <v>2684</v>
      </c>
      <c r="H1005" s="7" t="s">
        <v>2685</v>
      </c>
      <c r="I1005" s="7" t="s">
        <v>84</v>
      </c>
      <c r="J1005" s="7" t="s">
        <v>85</v>
      </c>
      <c r="K1005" s="8" t="n">
        <v>0</v>
      </c>
      <c r="L1005" s="7"/>
      <c r="M1005" s="8" t="n">
        <v>0</v>
      </c>
      <c r="N1005" s="7" t="s">
        <v>2805</v>
      </c>
      <c r="O1005" s="7" t="s">
        <v>1439</v>
      </c>
      <c r="P1005" s="7" t="s">
        <v>94</v>
      </c>
      <c r="Q1005" s="8" t="s">
        <v>2686</v>
      </c>
      <c r="R1005" s="8" t="s">
        <v>1442</v>
      </c>
      <c r="S1005" s="8" t="s">
        <v>1686</v>
      </c>
      <c r="T1005" s="8" t="s">
        <v>124</v>
      </c>
      <c r="U1005" s="7" t="s">
        <v>87</v>
      </c>
      <c r="V1005" s="7" t="s">
        <v>92</v>
      </c>
      <c r="W1005" s="7"/>
      <c r="X1005" s="7"/>
      <c r="Y1005" s="7" t="s">
        <v>99</v>
      </c>
      <c r="Z1005" s="8" t="s">
        <v>155</v>
      </c>
      <c r="AA1005" s="7"/>
      <c r="AB1005" s="7"/>
      <c r="AC1005" s="7"/>
      <c r="AD1005" s="7"/>
      <c r="AE1005" s="8"/>
      <c r="AF1005" s="9" t="s">
        <v>2428</v>
      </c>
      <c r="AG1005" s="9" t="s">
        <v>2742</v>
      </c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 t="s">
        <v>97</v>
      </c>
      <c r="BN1005" s="7" t="s">
        <v>97</v>
      </c>
      <c r="BO1005" s="7"/>
      <c r="BP1005" s="7"/>
      <c r="BQ1005" s="7"/>
      <c r="BR1005" s="7"/>
      <c r="BS1005" s="7"/>
      <c r="BT1005" s="7"/>
      <c r="BU1005" s="7" t="s">
        <v>98</v>
      </c>
      <c r="BV1005" s="7" t="s">
        <v>98</v>
      </c>
      <c r="BW1005" s="7" t="s">
        <v>98</v>
      </c>
      <c r="BX1005" s="7" t="s">
        <v>98</v>
      </c>
      <c r="BY1005" s="7" t="s">
        <v>98</v>
      </c>
      <c r="BZ1005" s="7" t="s">
        <v>98</v>
      </c>
      <c r="CA1005" s="7" t="s">
        <v>98</v>
      </c>
      <c r="CB1005" s="7" t="s">
        <v>98</v>
      </c>
      <c r="CC1005" s="7" t="s">
        <v>98</v>
      </c>
      <c r="CD1005" s="7" t="s">
        <v>98</v>
      </c>
      <c r="CE1005" s="7" t="s">
        <v>98</v>
      </c>
      <c r="CF1005" s="7" t="s">
        <v>98</v>
      </c>
      <c r="CG1005" s="7" t="s">
        <v>98</v>
      </c>
      <c r="CH1005" s="7" t="s">
        <v>98</v>
      </c>
      <c r="CI1005" s="6" t="n">
        <f aca="false">SUMIF($AH1005:$CH1005,35,Base!$B$5:$BB$5)*7*$Z1005</f>
        <v>0</v>
      </c>
      <c r="CJ1005" s="6" t="n">
        <f aca="false">SUMIF($AH1005:$CH1005,"PR",Base!$B$5:$BB$5)*7*$Z1005</f>
        <v>1386</v>
      </c>
      <c r="CK1005" s="6"/>
      <c r="CL1005" s="6"/>
    </row>
    <row r="1006" customFormat="false" ht="13.8" hidden="false" customHeight="false" outlineLevel="0" collapsed="false">
      <c r="A1006" s="7" t="s">
        <v>1890</v>
      </c>
      <c r="B1006" s="7" t="s">
        <v>2682</v>
      </c>
      <c r="C1006" s="7" t="s">
        <v>2722</v>
      </c>
      <c r="D1006" s="7" t="s">
        <v>2806</v>
      </c>
      <c r="E1006" s="7" t="s">
        <v>1823</v>
      </c>
      <c r="F1006" s="7" t="s">
        <v>17</v>
      </c>
      <c r="G1006" s="7" t="s">
        <v>2724</v>
      </c>
      <c r="H1006" s="7" t="s">
        <v>2725</v>
      </c>
      <c r="I1006" s="7" t="s">
        <v>84</v>
      </c>
      <c r="J1006" s="7" t="s">
        <v>85</v>
      </c>
      <c r="K1006" s="8" t="n">
        <v>0</v>
      </c>
      <c r="L1006" s="7"/>
      <c r="M1006" s="8" t="n">
        <v>0</v>
      </c>
      <c r="N1006" s="7" t="s">
        <v>2807</v>
      </c>
      <c r="O1006" s="7" t="s">
        <v>2726</v>
      </c>
      <c r="P1006" s="7" t="s">
        <v>87</v>
      </c>
      <c r="Q1006" s="8" t="s">
        <v>1206</v>
      </c>
      <c r="R1006" s="8" t="s">
        <v>2808</v>
      </c>
      <c r="S1006" s="8" t="s">
        <v>90</v>
      </c>
      <c r="T1006" s="8" t="s">
        <v>109</v>
      </c>
      <c r="U1006" s="7" t="s">
        <v>87</v>
      </c>
      <c r="V1006" s="7" t="s">
        <v>92</v>
      </c>
      <c r="W1006" s="7"/>
      <c r="X1006" s="7"/>
      <c r="Y1006" s="7" t="s">
        <v>93</v>
      </c>
      <c r="Z1006" s="8" t="s">
        <v>94</v>
      </c>
      <c r="AA1006" s="7"/>
      <c r="AB1006" s="7"/>
      <c r="AC1006" s="7"/>
      <c r="AD1006" s="7"/>
      <c r="AE1006" s="8"/>
      <c r="AF1006" s="9" t="s">
        <v>852</v>
      </c>
      <c r="AG1006" s="9" t="s">
        <v>148</v>
      </c>
      <c r="AH1006" s="7" t="s">
        <v>98</v>
      </c>
      <c r="AI1006" s="7" t="s">
        <v>98</v>
      </c>
      <c r="AJ1006" s="7" t="s">
        <v>98</v>
      </c>
      <c r="AK1006" s="7" t="s">
        <v>98</v>
      </c>
      <c r="AL1006" s="7" t="s">
        <v>98</v>
      </c>
      <c r="AM1006" s="7" t="s">
        <v>98</v>
      </c>
      <c r="AN1006" s="7" t="n">
        <v>35</v>
      </c>
      <c r="AO1006" s="7" t="n">
        <v>35</v>
      </c>
      <c r="AP1006" s="7" t="n">
        <v>35</v>
      </c>
      <c r="AQ1006" s="7" t="s">
        <v>98</v>
      </c>
      <c r="AR1006" s="7" t="s">
        <v>98</v>
      </c>
      <c r="AS1006" s="7" t="s">
        <v>98</v>
      </c>
      <c r="AT1006" s="7" t="s">
        <v>98</v>
      </c>
      <c r="AU1006" s="7" t="s">
        <v>98</v>
      </c>
      <c r="AV1006" s="7" t="n">
        <v>35</v>
      </c>
      <c r="AW1006" s="7" t="n">
        <v>35</v>
      </c>
      <c r="AX1006" s="7" t="n">
        <v>35</v>
      </c>
      <c r="AY1006" s="7" t="s">
        <v>98</v>
      </c>
      <c r="AZ1006" s="7" t="s">
        <v>98</v>
      </c>
      <c r="BA1006" s="7" t="s">
        <v>98</v>
      </c>
      <c r="BB1006" s="7" t="s">
        <v>98</v>
      </c>
      <c r="BC1006" s="7" t="s">
        <v>98</v>
      </c>
      <c r="BD1006" s="7" t="s">
        <v>98</v>
      </c>
      <c r="BE1006" s="7" t="s">
        <v>98</v>
      </c>
      <c r="BF1006" s="7" t="s">
        <v>98</v>
      </c>
      <c r="BG1006" s="7" t="s">
        <v>98</v>
      </c>
      <c r="BH1006" s="7"/>
      <c r="BI1006" s="7"/>
      <c r="BJ1006" s="7"/>
      <c r="BK1006" s="7"/>
      <c r="BL1006" s="7"/>
      <c r="BM1006" s="7" t="s">
        <v>97</v>
      </c>
      <c r="BN1006" s="7" t="s">
        <v>97</v>
      </c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6" t="n">
        <f aca="false">SUMIF($AH1006:$CH1006,35,Base!$B$5:$BB$5)*7*$Z1006</f>
        <v>406</v>
      </c>
      <c r="CJ1006" s="6" t="n">
        <f aca="false">SUMIF($AH1006:$CH1006,"PR",Base!$B$5:$BB$5)*7*$Z1006</f>
        <v>1330</v>
      </c>
      <c r="CK1006" s="6"/>
      <c r="CL1006" s="6"/>
    </row>
    <row r="1007" customFormat="false" ht="13.8" hidden="false" customHeight="false" outlineLevel="0" collapsed="false">
      <c r="A1007" s="7" t="s">
        <v>1890</v>
      </c>
      <c r="B1007" s="7" t="s">
        <v>2682</v>
      </c>
      <c r="C1007" s="7" t="s">
        <v>2722</v>
      </c>
      <c r="D1007" s="7" t="s">
        <v>2806</v>
      </c>
      <c r="E1007" s="7" t="s">
        <v>1823</v>
      </c>
      <c r="F1007" s="7" t="s">
        <v>17</v>
      </c>
      <c r="G1007" s="7" t="s">
        <v>2724</v>
      </c>
      <c r="H1007" s="7" t="s">
        <v>2725</v>
      </c>
      <c r="I1007" s="7" t="s">
        <v>84</v>
      </c>
      <c r="J1007" s="7" t="s">
        <v>85</v>
      </c>
      <c r="K1007" s="8" t="n">
        <v>0</v>
      </c>
      <c r="L1007" s="7"/>
      <c r="M1007" s="8" t="n">
        <v>0</v>
      </c>
      <c r="N1007" s="7" t="s">
        <v>2807</v>
      </c>
      <c r="O1007" s="7" t="s">
        <v>2726</v>
      </c>
      <c r="P1007" s="7" t="s">
        <v>87</v>
      </c>
      <c r="Q1007" s="8" t="s">
        <v>1206</v>
      </c>
      <c r="R1007" s="8" t="s">
        <v>2808</v>
      </c>
      <c r="S1007" s="8" t="s">
        <v>90</v>
      </c>
      <c r="T1007" s="8" t="s">
        <v>109</v>
      </c>
      <c r="U1007" s="7" t="s">
        <v>87</v>
      </c>
      <c r="V1007" s="7" t="s">
        <v>92</v>
      </c>
      <c r="W1007" s="7"/>
      <c r="X1007" s="7"/>
      <c r="Y1007" s="7" t="s">
        <v>112</v>
      </c>
      <c r="Z1007" s="8" t="s">
        <v>94</v>
      </c>
      <c r="AA1007" s="7"/>
      <c r="AB1007" s="7"/>
      <c r="AC1007" s="7"/>
      <c r="AD1007" s="7"/>
      <c r="AE1007" s="8"/>
      <c r="AF1007" s="9" t="s">
        <v>852</v>
      </c>
      <c r="AG1007" s="9" t="s">
        <v>148</v>
      </c>
      <c r="AH1007" s="7" t="s">
        <v>98</v>
      </c>
      <c r="AI1007" s="7" t="s">
        <v>98</v>
      </c>
      <c r="AJ1007" s="7" t="s">
        <v>98</v>
      </c>
      <c r="AK1007" s="7" t="s">
        <v>98</v>
      </c>
      <c r="AL1007" s="7" t="s">
        <v>98</v>
      </c>
      <c r="AM1007" s="7" t="s">
        <v>98</v>
      </c>
      <c r="AN1007" s="7" t="n">
        <v>35</v>
      </c>
      <c r="AO1007" s="7" t="n">
        <v>35</v>
      </c>
      <c r="AP1007" s="7" t="n">
        <v>35</v>
      </c>
      <c r="AQ1007" s="7" t="s">
        <v>98</v>
      </c>
      <c r="AR1007" s="7" t="s">
        <v>98</v>
      </c>
      <c r="AS1007" s="7" t="s">
        <v>98</v>
      </c>
      <c r="AT1007" s="7" t="s">
        <v>98</v>
      </c>
      <c r="AU1007" s="7" t="s">
        <v>98</v>
      </c>
      <c r="AV1007" s="7" t="n">
        <v>35</v>
      </c>
      <c r="AW1007" s="7" t="n">
        <v>35</v>
      </c>
      <c r="AX1007" s="7" t="n">
        <v>35</v>
      </c>
      <c r="AY1007" s="7" t="s">
        <v>98</v>
      </c>
      <c r="AZ1007" s="7" t="s">
        <v>98</v>
      </c>
      <c r="BA1007" s="7" t="s">
        <v>98</v>
      </c>
      <c r="BB1007" s="7" t="s">
        <v>98</v>
      </c>
      <c r="BC1007" s="7" t="s">
        <v>98</v>
      </c>
      <c r="BD1007" s="7" t="s">
        <v>98</v>
      </c>
      <c r="BE1007" s="7" t="s">
        <v>98</v>
      </c>
      <c r="BF1007" s="7" t="s">
        <v>98</v>
      </c>
      <c r="BG1007" s="7" t="s">
        <v>98</v>
      </c>
      <c r="BH1007" s="7"/>
      <c r="BI1007" s="7"/>
      <c r="BJ1007" s="7"/>
      <c r="BK1007" s="7"/>
      <c r="BL1007" s="7"/>
      <c r="BM1007" s="7" t="s">
        <v>97</v>
      </c>
      <c r="BN1007" s="7" t="s">
        <v>97</v>
      </c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6" t="n">
        <f aca="false">SUMIF($AH1007:$CH1007,35,Base!$B$5:$BB$5)*7*$Z1007</f>
        <v>406</v>
      </c>
      <c r="CJ1007" s="6" t="n">
        <f aca="false">SUMIF($AH1007:$CH1007,"PR",Base!$B$5:$BB$5)*7*$Z1007</f>
        <v>1330</v>
      </c>
      <c r="CK1007" s="6"/>
      <c r="CL1007" s="6"/>
    </row>
    <row r="1008" customFormat="false" ht="13.8" hidden="false" customHeight="false" outlineLevel="0" collapsed="false">
      <c r="A1008" s="7" t="s">
        <v>1890</v>
      </c>
      <c r="B1008" s="7" t="s">
        <v>2682</v>
      </c>
      <c r="C1008" s="7" t="s">
        <v>2722</v>
      </c>
      <c r="D1008" s="7" t="s">
        <v>2806</v>
      </c>
      <c r="E1008" s="7" t="s">
        <v>1823</v>
      </c>
      <c r="F1008" s="7" t="s">
        <v>17</v>
      </c>
      <c r="G1008" s="7" t="s">
        <v>2724</v>
      </c>
      <c r="H1008" s="7" t="s">
        <v>2725</v>
      </c>
      <c r="I1008" s="7" t="s">
        <v>84</v>
      </c>
      <c r="J1008" s="7" t="s">
        <v>85</v>
      </c>
      <c r="K1008" s="8" t="n">
        <v>0</v>
      </c>
      <c r="L1008" s="7"/>
      <c r="M1008" s="8" t="n">
        <v>0</v>
      </c>
      <c r="N1008" s="7" t="s">
        <v>2807</v>
      </c>
      <c r="O1008" s="7" t="s">
        <v>2726</v>
      </c>
      <c r="P1008" s="7" t="s">
        <v>87</v>
      </c>
      <c r="Q1008" s="8" t="s">
        <v>1206</v>
      </c>
      <c r="R1008" s="8" t="s">
        <v>2808</v>
      </c>
      <c r="S1008" s="8" t="s">
        <v>90</v>
      </c>
      <c r="T1008" s="8" t="s">
        <v>109</v>
      </c>
      <c r="U1008" s="7" t="s">
        <v>87</v>
      </c>
      <c r="V1008" s="7" t="s">
        <v>92</v>
      </c>
      <c r="W1008" s="7"/>
      <c r="X1008" s="7"/>
      <c r="Y1008" s="7" t="s">
        <v>99</v>
      </c>
      <c r="Z1008" s="8" t="s">
        <v>242</v>
      </c>
      <c r="AA1008" s="7"/>
      <c r="AB1008" s="7"/>
      <c r="AC1008" s="7"/>
      <c r="AD1008" s="7"/>
      <c r="AE1008" s="8"/>
      <c r="AF1008" s="9" t="s">
        <v>852</v>
      </c>
      <c r="AG1008" s="9" t="s">
        <v>148</v>
      </c>
      <c r="AH1008" s="7" t="s">
        <v>98</v>
      </c>
      <c r="AI1008" s="7" t="s">
        <v>98</v>
      </c>
      <c r="AJ1008" s="7" t="s">
        <v>98</v>
      </c>
      <c r="AK1008" s="7" t="s">
        <v>98</v>
      </c>
      <c r="AL1008" s="7" t="s">
        <v>98</v>
      </c>
      <c r="AM1008" s="7" t="s">
        <v>98</v>
      </c>
      <c r="AN1008" s="7" t="n">
        <v>35</v>
      </c>
      <c r="AO1008" s="7" t="n">
        <v>35</v>
      </c>
      <c r="AP1008" s="7" t="n">
        <v>35</v>
      </c>
      <c r="AQ1008" s="7" t="s">
        <v>98</v>
      </c>
      <c r="AR1008" s="7" t="s">
        <v>98</v>
      </c>
      <c r="AS1008" s="7" t="s">
        <v>98</v>
      </c>
      <c r="AT1008" s="7" t="s">
        <v>98</v>
      </c>
      <c r="AU1008" s="7" t="s">
        <v>98</v>
      </c>
      <c r="AV1008" s="7" t="n">
        <v>35</v>
      </c>
      <c r="AW1008" s="7" t="n">
        <v>35</v>
      </c>
      <c r="AX1008" s="7" t="n">
        <v>35</v>
      </c>
      <c r="AY1008" s="7" t="s">
        <v>98</v>
      </c>
      <c r="AZ1008" s="7" t="s">
        <v>98</v>
      </c>
      <c r="BA1008" s="7" t="s">
        <v>98</v>
      </c>
      <c r="BB1008" s="7" t="s">
        <v>98</v>
      </c>
      <c r="BC1008" s="7" t="s">
        <v>98</v>
      </c>
      <c r="BD1008" s="7" t="s">
        <v>98</v>
      </c>
      <c r="BE1008" s="7" t="s">
        <v>98</v>
      </c>
      <c r="BF1008" s="7" t="s">
        <v>98</v>
      </c>
      <c r="BG1008" s="7" t="s">
        <v>98</v>
      </c>
      <c r="BH1008" s="7"/>
      <c r="BI1008" s="7"/>
      <c r="BJ1008" s="7"/>
      <c r="BK1008" s="7"/>
      <c r="BL1008" s="7"/>
      <c r="BM1008" s="7" t="s">
        <v>97</v>
      </c>
      <c r="BN1008" s="7" t="s">
        <v>97</v>
      </c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6" t="n">
        <f aca="false">SUMIF($AH1008:$CH1008,35,Base!$B$5:$BB$5)*7*$Z1008</f>
        <v>2436</v>
      </c>
      <c r="CJ1008" s="6" t="n">
        <f aca="false">SUMIF($AH1008:$CH1008,"PR",Base!$B$5:$BB$5)*7*$Z1008</f>
        <v>7980</v>
      </c>
      <c r="CK1008" s="6"/>
      <c r="CL1008" s="6"/>
    </row>
    <row r="1009" customFormat="false" ht="13.8" hidden="false" customHeight="false" outlineLevel="0" collapsed="false">
      <c r="A1009" s="7" t="s">
        <v>1890</v>
      </c>
      <c r="B1009" s="7" t="s">
        <v>2682</v>
      </c>
      <c r="C1009" s="7" t="s">
        <v>319</v>
      </c>
      <c r="D1009" s="7" t="s">
        <v>2809</v>
      </c>
      <c r="E1009" s="7" t="s">
        <v>2810</v>
      </c>
      <c r="F1009" s="7" t="s">
        <v>17</v>
      </c>
      <c r="G1009" s="7" t="s">
        <v>2134</v>
      </c>
      <c r="H1009" s="7" t="s">
        <v>2135</v>
      </c>
      <c r="I1009" s="7" t="s">
        <v>84</v>
      </c>
      <c r="J1009" s="7" t="s">
        <v>85</v>
      </c>
      <c r="K1009" s="8" t="n">
        <v>0</v>
      </c>
      <c r="L1009" s="7"/>
      <c r="M1009" s="8" t="n">
        <v>0</v>
      </c>
      <c r="N1009" s="7" t="s">
        <v>2811</v>
      </c>
      <c r="O1009" s="7" t="s">
        <v>1761</v>
      </c>
      <c r="P1009" s="7" t="s">
        <v>124</v>
      </c>
      <c r="Q1009" s="8" t="s">
        <v>2812</v>
      </c>
      <c r="R1009" s="8" t="s">
        <v>1442</v>
      </c>
      <c r="S1009" s="8" t="s">
        <v>194</v>
      </c>
      <c r="T1009" s="8" t="s">
        <v>100</v>
      </c>
      <c r="U1009" s="7" t="s">
        <v>87</v>
      </c>
      <c r="V1009" s="7" t="s">
        <v>92</v>
      </c>
      <c r="W1009" s="7"/>
      <c r="X1009" s="7"/>
      <c r="Y1009" s="7" t="s">
        <v>125</v>
      </c>
      <c r="Z1009" s="8" t="s">
        <v>87</v>
      </c>
      <c r="AA1009" s="7"/>
      <c r="AB1009" s="7"/>
      <c r="AC1009" s="7"/>
      <c r="AD1009" s="7"/>
      <c r="AE1009" s="8"/>
      <c r="AF1009" s="9" t="s">
        <v>161</v>
      </c>
      <c r="AG1009" s="9" t="s">
        <v>2198</v>
      </c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 t="s">
        <v>98</v>
      </c>
      <c r="AY1009" s="7" t="s">
        <v>98</v>
      </c>
      <c r="AZ1009" s="7" t="s">
        <v>98</v>
      </c>
      <c r="BA1009" s="7" t="s">
        <v>98</v>
      </c>
      <c r="BB1009" s="7" t="s">
        <v>98</v>
      </c>
      <c r="BC1009" s="7" t="s">
        <v>98</v>
      </c>
      <c r="BD1009" s="7" t="s">
        <v>98</v>
      </c>
      <c r="BE1009" s="7" t="s">
        <v>98</v>
      </c>
      <c r="BF1009" s="7" t="s">
        <v>98</v>
      </c>
      <c r="BG1009" s="7" t="s">
        <v>98</v>
      </c>
      <c r="BH1009" s="7" t="s">
        <v>98</v>
      </c>
      <c r="BI1009" s="7" t="s">
        <v>98</v>
      </c>
      <c r="BJ1009" s="7" t="s">
        <v>98</v>
      </c>
      <c r="BK1009" s="7" t="s">
        <v>98</v>
      </c>
      <c r="BL1009" s="7" t="s">
        <v>98</v>
      </c>
      <c r="BM1009" s="7" t="s">
        <v>97</v>
      </c>
      <c r="BN1009" s="7" t="s">
        <v>97</v>
      </c>
      <c r="BO1009" s="7" t="s">
        <v>98</v>
      </c>
      <c r="BP1009" s="7" t="s">
        <v>98</v>
      </c>
      <c r="BQ1009" s="7" t="s">
        <v>98</v>
      </c>
      <c r="BR1009" s="7" t="s">
        <v>98</v>
      </c>
      <c r="BS1009" s="7" t="s">
        <v>98</v>
      </c>
      <c r="BT1009" s="7" t="s">
        <v>98</v>
      </c>
      <c r="BU1009" s="7" t="s">
        <v>98</v>
      </c>
      <c r="BV1009" s="7" t="n">
        <v>35</v>
      </c>
      <c r="BW1009" s="7" t="n">
        <v>35</v>
      </c>
      <c r="BX1009" s="7" t="n">
        <v>35</v>
      </c>
      <c r="BY1009" s="7" t="n">
        <v>35</v>
      </c>
      <c r="BZ1009" s="7" t="s">
        <v>98</v>
      </c>
      <c r="CA1009" s="7" t="s">
        <v>98</v>
      </c>
      <c r="CB1009" s="7" t="s">
        <v>98</v>
      </c>
      <c r="CC1009" s="7" t="s">
        <v>98</v>
      </c>
      <c r="CD1009" s="7"/>
      <c r="CE1009" s="7"/>
      <c r="CF1009" s="7"/>
      <c r="CG1009" s="7"/>
      <c r="CH1009" s="7"/>
      <c r="CI1009" s="6" t="n">
        <f aca="false">SUMIF($AH1009:$CH1009,35,Base!$B$5:$BB$5)*7*$Z1009</f>
        <v>133</v>
      </c>
      <c r="CJ1009" s="6" t="n">
        <f aca="false">SUMIF($AH1009:$CH1009,"PR",Base!$B$5:$BB$5)*7*$Z1009</f>
        <v>868</v>
      </c>
      <c r="CK1009" s="6"/>
      <c r="CL1009" s="6"/>
    </row>
    <row r="1010" customFormat="false" ht="13.8" hidden="false" customHeight="false" outlineLevel="0" collapsed="false">
      <c r="A1010" s="7" t="s">
        <v>1890</v>
      </c>
      <c r="B1010" s="7" t="s">
        <v>2682</v>
      </c>
      <c r="C1010" s="7" t="s">
        <v>319</v>
      </c>
      <c r="D1010" s="7" t="s">
        <v>2809</v>
      </c>
      <c r="E1010" s="7" t="s">
        <v>2810</v>
      </c>
      <c r="F1010" s="7" t="s">
        <v>17</v>
      </c>
      <c r="G1010" s="7" t="s">
        <v>2134</v>
      </c>
      <c r="H1010" s="7" t="s">
        <v>2135</v>
      </c>
      <c r="I1010" s="7" t="s">
        <v>84</v>
      </c>
      <c r="J1010" s="7" t="s">
        <v>85</v>
      </c>
      <c r="K1010" s="8" t="n">
        <v>0</v>
      </c>
      <c r="L1010" s="7"/>
      <c r="M1010" s="8" t="n">
        <v>0</v>
      </c>
      <c r="N1010" s="7" t="s">
        <v>2811</v>
      </c>
      <c r="O1010" s="7" t="s">
        <v>1761</v>
      </c>
      <c r="P1010" s="7" t="s">
        <v>124</v>
      </c>
      <c r="Q1010" s="8" t="s">
        <v>2812</v>
      </c>
      <c r="R1010" s="8" t="s">
        <v>1442</v>
      </c>
      <c r="S1010" s="8" t="s">
        <v>194</v>
      </c>
      <c r="T1010" s="8" t="s">
        <v>100</v>
      </c>
      <c r="U1010" s="7" t="s">
        <v>87</v>
      </c>
      <c r="V1010" s="7" t="s">
        <v>92</v>
      </c>
      <c r="W1010" s="7"/>
      <c r="X1010" s="7"/>
      <c r="Y1010" s="7" t="s">
        <v>93</v>
      </c>
      <c r="Z1010" s="8" t="s">
        <v>87</v>
      </c>
      <c r="AA1010" s="7"/>
      <c r="AB1010" s="7"/>
      <c r="AC1010" s="7"/>
      <c r="AD1010" s="7"/>
      <c r="AE1010" s="8"/>
      <c r="AF1010" s="9" t="s">
        <v>161</v>
      </c>
      <c r="AG1010" s="9" t="s">
        <v>2198</v>
      </c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 t="s">
        <v>98</v>
      </c>
      <c r="AY1010" s="7" t="s">
        <v>98</v>
      </c>
      <c r="AZ1010" s="7" t="s">
        <v>98</v>
      </c>
      <c r="BA1010" s="7" t="s">
        <v>98</v>
      </c>
      <c r="BB1010" s="7" t="s">
        <v>98</v>
      </c>
      <c r="BC1010" s="7" t="s">
        <v>98</v>
      </c>
      <c r="BD1010" s="7" t="s">
        <v>98</v>
      </c>
      <c r="BE1010" s="7" t="s">
        <v>98</v>
      </c>
      <c r="BF1010" s="7" t="s">
        <v>98</v>
      </c>
      <c r="BG1010" s="7" t="s">
        <v>98</v>
      </c>
      <c r="BH1010" s="7" t="s">
        <v>98</v>
      </c>
      <c r="BI1010" s="7" t="s">
        <v>98</v>
      </c>
      <c r="BJ1010" s="7" t="s">
        <v>98</v>
      </c>
      <c r="BK1010" s="7" t="s">
        <v>98</v>
      </c>
      <c r="BL1010" s="7" t="s">
        <v>98</v>
      </c>
      <c r="BM1010" s="7" t="s">
        <v>97</v>
      </c>
      <c r="BN1010" s="7" t="s">
        <v>97</v>
      </c>
      <c r="BO1010" s="7" t="s">
        <v>98</v>
      </c>
      <c r="BP1010" s="7" t="s">
        <v>98</v>
      </c>
      <c r="BQ1010" s="7" t="s">
        <v>98</v>
      </c>
      <c r="BR1010" s="7" t="s">
        <v>98</v>
      </c>
      <c r="BS1010" s="7" t="s">
        <v>98</v>
      </c>
      <c r="BT1010" s="7" t="s">
        <v>98</v>
      </c>
      <c r="BU1010" s="7" t="s">
        <v>98</v>
      </c>
      <c r="BV1010" s="7" t="n">
        <v>35</v>
      </c>
      <c r="BW1010" s="7" t="n">
        <v>35</v>
      </c>
      <c r="BX1010" s="7" t="n">
        <v>35</v>
      </c>
      <c r="BY1010" s="7" t="n">
        <v>35</v>
      </c>
      <c r="BZ1010" s="7" t="s">
        <v>98</v>
      </c>
      <c r="CA1010" s="7" t="s">
        <v>98</v>
      </c>
      <c r="CB1010" s="7" t="s">
        <v>98</v>
      </c>
      <c r="CC1010" s="7" t="s">
        <v>98</v>
      </c>
      <c r="CD1010" s="7"/>
      <c r="CE1010" s="7"/>
      <c r="CF1010" s="7"/>
      <c r="CG1010" s="7"/>
      <c r="CH1010" s="7"/>
      <c r="CI1010" s="6" t="n">
        <f aca="false">SUMIF($AH1010:$CH1010,35,Base!$B$5:$BB$5)*7*$Z1010</f>
        <v>133</v>
      </c>
      <c r="CJ1010" s="6" t="n">
        <f aca="false">SUMIF($AH1010:$CH1010,"PR",Base!$B$5:$BB$5)*7*$Z1010</f>
        <v>868</v>
      </c>
      <c r="CK1010" s="6"/>
      <c r="CL1010" s="6"/>
    </row>
    <row r="1011" customFormat="false" ht="13.8" hidden="false" customHeight="false" outlineLevel="0" collapsed="false">
      <c r="A1011" s="7" t="s">
        <v>1890</v>
      </c>
      <c r="B1011" s="7" t="s">
        <v>2682</v>
      </c>
      <c r="C1011" s="7" t="s">
        <v>319</v>
      </c>
      <c r="D1011" s="7" t="s">
        <v>2809</v>
      </c>
      <c r="E1011" s="7" t="s">
        <v>2810</v>
      </c>
      <c r="F1011" s="7" t="s">
        <v>17</v>
      </c>
      <c r="G1011" s="7" t="s">
        <v>2134</v>
      </c>
      <c r="H1011" s="7" t="s">
        <v>2135</v>
      </c>
      <c r="I1011" s="7" t="s">
        <v>84</v>
      </c>
      <c r="J1011" s="7" t="s">
        <v>85</v>
      </c>
      <c r="K1011" s="8" t="n">
        <v>0</v>
      </c>
      <c r="L1011" s="7"/>
      <c r="M1011" s="8" t="n">
        <v>0</v>
      </c>
      <c r="N1011" s="7" t="s">
        <v>2811</v>
      </c>
      <c r="O1011" s="7" t="s">
        <v>1761</v>
      </c>
      <c r="P1011" s="7" t="s">
        <v>124</v>
      </c>
      <c r="Q1011" s="8" t="s">
        <v>2812</v>
      </c>
      <c r="R1011" s="8" t="s">
        <v>1442</v>
      </c>
      <c r="S1011" s="8" t="s">
        <v>194</v>
      </c>
      <c r="T1011" s="8" t="s">
        <v>100</v>
      </c>
      <c r="U1011" s="7" t="s">
        <v>87</v>
      </c>
      <c r="V1011" s="7" t="s">
        <v>92</v>
      </c>
      <c r="W1011" s="7"/>
      <c r="X1011" s="7"/>
      <c r="Y1011" s="7" t="s">
        <v>99</v>
      </c>
      <c r="Z1011" s="8" t="s">
        <v>127</v>
      </c>
      <c r="AA1011" s="7"/>
      <c r="AB1011" s="7"/>
      <c r="AC1011" s="7"/>
      <c r="AD1011" s="7"/>
      <c r="AE1011" s="8"/>
      <c r="AF1011" s="9" t="s">
        <v>161</v>
      </c>
      <c r="AG1011" s="9" t="s">
        <v>2198</v>
      </c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 t="s">
        <v>98</v>
      </c>
      <c r="AY1011" s="7" t="s">
        <v>98</v>
      </c>
      <c r="AZ1011" s="7" t="s">
        <v>98</v>
      </c>
      <c r="BA1011" s="7" t="s">
        <v>98</v>
      </c>
      <c r="BB1011" s="7" t="s">
        <v>98</v>
      </c>
      <c r="BC1011" s="7" t="s">
        <v>98</v>
      </c>
      <c r="BD1011" s="7" t="s">
        <v>98</v>
      </c>
      <c r="BE1011" s="7" t="s">
        <v>98</v>
      </c>
      <c r="BF1011" s="7" t="s">
        <v>98</v>
      </c>
      <c r="BG1011" s="7" t="s">
        <v>98</v>
      </c>
      <c r="BH1011" s="7" t="s">
        <v>98</v>
      </c>
      <c r="BI1011" s="7" t="s">
        <v>98</v>
      </c>
      <c r="BJ1011" s="7" t="s">
        <v>98</v>
      </c>
      <c r="BK1011" s="7" t="s">
        <v>98</v>
      </c>
      <c r="BL1011" s="7" t="s">
        <v>98</v>
      </c>
      <c r="BM1011" s="7" t="s">
        <v>97</v>
      </c>
      <c r="BN1011" s="7" t="s">
        <v>97</v>
      </c>
      <c r="BO1011" s="7" t="s">
        <v>98</v>
      </c>
      <c r="BP1011" s="7" t="s">
        <v>98</v>
      </c>
      <c r="BQ1011" s="7" t="s">
        <v>98</v>
      </c>
      <c r="BR1011" s="7" t="s">
        <v>98</v>
      </c>
      <c r="BS1011" s="7" t="s">
        <v>98</v>
      </c>
      <c r="BT1011" s="7" t="s">
        <v>98</v>
      </c>
      <c r="BU1011" s="7" t="s">
        <v>98</v>
      </c>
      <c r="BV1011" s="7" t="n">
        <v>35</v>
      </c>
      <c r="BW1011" s="7" t="n">
        <v>35</v>
      </c>
      <c r="BX1011" s="7" t="n">
        <v>35</v>
      </c>
      <c r="BY1011" s="7" t="n">
        <v>35</v>
      </c>
      <c r="BZ1011" s="7" t="s">
        <v>98</v>
      </c>
      <c r="CA1011" s="7" t="s">
        <v>98</v>
      </c>
      <c r="CB1011" s="7" t="s">
        <v>98</v>
      </c>
      <c r="CC1011" s="7" t="s">
        <v>98</v>
      </c>
      <c r="CD1011" s="7"/>
      <c r="CE1011" s="7"/>
      <c r="CF1011" s="7"/>
      <c r="CG1011" s="7"/>
      <c r="CH1011" s="7"/>
      <c r="CI1011" s="6" t="n">
        <f aca="false">SUMIF($AH1011:$CH1011,35,Base!$B$5:$BB$5)*7*$Z1011</f>
        <v>532</v>
      </c>
      <c r="CJ1011" s="6" t="n">
        <f aca="false">SUMIF($AH1011:$CH1011,"PR",Base!$B$5:$BB$5)*7*$Z1011</f>
        <v>3472</v>
      </c>
      <c r="CK1011" s="6"/>
      <c r="CL1011" s="6"/>
    </row>
    <row r="1012" customFormat="false" ht="13.8" hidden="false" customHeight="false" outlineLevel="0" collapsed="false">
      <c r="A1012" s="7" t="s">
        <v>1890</v>
      </c>
      <c r="B1012" s="7" t="s">
        <v>2682</v>
      </c>
      <c r="C1012" s="7" t="s">
        <v>319</v>
      </c>
      <c r="D1012" s="7" t="s">
        <v>2813</v>
      </c>
      <c r="E1012" s="7" t="s">
        <v>2814</v>
      </c>
      <c r="F1012" s="7" t="s">
        <v>17</v>
      </c>
      <c r="G1012" s="7" t="s">
        <v>2134</v>
      </c>
      <c r="H1012" s="7" t="s">
        <v>2135</v>
      </c>
      <c r="I1012" s="7" t="s">
        <v>84</v>
      </c>
      <c r="J1012" s="7" t="s">
        <v>85</v>
      </c>
      <c r="K1012" s="8" t="n">
        <v>0</v>
      </c>
      <c r="L1012" s="7"/>
      <c r="M1012" s="8" t="n">
        <v>0</v>
      </c>
      <c r="N1012" s="7" t="s">
        <v>2815</v>
      </c>
      <c r="O1012" s="7" t="s">
        <v>1761</v>
      </c>
      <c r="P1012" s="7" t="s">
        <v>124</v>
      </c>
      <c r="Q1012" s="8" t="s">
        <v>2816</v>
      </c>
      <c r="R1012" s="8" t="s">
        <v>2817</v>
      </c>
      <c r="S1012" s="8" t="s">
        <v>1818</v>
      </c>
      <c r="T1012" s="8" t="s">
        <v>91</v>
      </c>
      <c r="U1012" s="7" t="s">
        <v>87</v>
      </c>
      <c r="V1012" s="7" t="s">
        <v>92</v>
      </c>
      <c r="W1012" s="7"/>
      <c r="X1012" s="7"/>
      <c r="Y1012" s="7" t="s">
        <v>93</v>
      </c>
      <c r="Z1012" s="8" t="s">
        <v>94</v>
      </c>
      <c r="AA1012" s="7"/>
      <c r="AB1012" s="7"/>
      <c r="AC1012" s="7"/>
      <c r="AD1012" s="7"/>
      <c r="AE1012" s="8"/>
      <c r="AF1012" s="9" t="s">
        <v>1223</v>
      </c>
      <c r="AG1012" s="9" t="s">
        <v>2496</v>
      </c>
      <c r="AH1012" s="7"/>
      <c r="AI1012" s="7" t="s">
        <v>98</v>
      </c>
      <c r="AJ1012" s="7" t="s">
        <v>98</v>
      </c>
      <c r="AK1012" s="7" t="s">
        <v>98</v>
      </c>
      <c r="AL1012" s="7" t="s">
        <v>98</v>
      </c>
      <c r="AM1012" s="7" t="s">
        <v>98</v>
      </c>
      <c r="AN1012" s="7" t="s">
        <v>98</v>
      </c>
      <c r="AO1012" s="7" t="s">
        <v>98</v>
      </c>
      <c r="AP1012" s="7" t="s">
        <v>98</v>
      </c>
      <c r="AQ1012" s="7" t="s">
        <v>98</v>
      </c>
      <c r="AR1012" s="7" t="s">
        <v>98</v>
      </c>
      <c r="AS1012" s="7" t="s">
        <v>98</v>
      </c>
      <c r="AT1012" s="7" t="s">
        <v>98</v>
      </c>
      <c r="AU1012" s="7" t="s">
        <v>98</v>
      </c>
      <c r="AV1012" s="7" t="n">
        <v>35</v>
      </c>
      <c r="AW1012" s="7" t="n">
        <v>35</v>
      </c>
      <c r="AX1012" s="7" t="n">
        <v>35</v>
      </c>
      <c r="AY1012" s="7" t="n">
        <v>35</v>
      </c>
      <c r="AZ1012" s="7" t="s">
        <v>98</v>
      </c>
      <c r="BA1012" s="7" t="s">
        <v>98</v>
      </c>
      <c r="BB1012" s="7" t="s">
        <v>98</v>
      </c>
      <c r="BC1012" s="7" t="s">
        <v>98</v>
      </c>
      <c r="BD1012" s="7" t="s">
        <v>98</v>
      </c>
      <c r="BE1012" s="7" t="s">
        <v>98</v>
      </c>
      <c r="BF1012" s="7" t="s">
        <v>98</v>
      </c>
      <c r="BG1012" s="7" t="s">
        <v>98</v>
      </c>
      <c r="BH1012" s="7" t="s">
        <v>98</v>
      </c>
      <c r="BI1012" s="7" t="s">
        <v>98</v>
      </c>
      <c r="BJ1012" s="7" t="s">
        <v>98</v>
      </c>
      <c r="BK1012" s="7" t="s">
        <v>98</v>
      </c>
      <c r="BL1012" s="7" t="s">
        <v>98</v>
      </c>
      <c r="BM1012" s="7" t="s">
        <v>97</v>
      </c>
      <c r="BN1012" s="7" t="s">
        <v>97</v>
      </c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6" t="n">
        <f aca="false">SUMIF($AH1012:$CH1012,35,Base!$B$5:$BB$5)*7*$Z1012</f>
        <v>252</v>
      </c>
      <c r="CJ1012" s="6" t="n">
        <f aca="false">SUMIF($AH1012:$CH1012,"PR",Base!$B$5:$BB$5)*7*$Z1012</f>
        <v>1778</v>
      </c>
      <c r="CK1012" s="6"/>
      <c r="CL1012" s="6"/>
    </row>
    <row r="1013" customFormat="false" ht="13.8" hidden="false" customHeight="false" outlineLevel="0" collapsed="false">
      <c r="A1013" s="7" t="s">
        <v>1890</v>
      </c>
      <c r="B1013" s="7" t="s">
        <v>2682</v>
      </c>
      <c r="C1013" s="7" t="s">
        <v>319</v>
      </c>
      <c r="D1013" s="7" t="s">
        <v>2813</v>
      </c>
      <c r="E1013" s="7" t="s">
        <v>2814</v>
      </c>
      <c r="F1013" s="7" t="s">
        <v>17</v>
      </c>
      <c r="G1013" s="7" t="s">
        <v>2134</v>
      </c>
      <c r="H1013" s="7" t="s">
        <v>2135</v>
      </c>
      <c r="I1013" s="7" t="s">
        <v>84</v>
      </c>
      <c r="J1013" s="7" t="s">
        <v>85</v>
      </c>
      <c r="K1013" s="8" t="n">
        <v>0</v>
      </c>
      <c r="L1013" s="7"/>
      <c r="M1013" s="8" t="n">
        <v>0</v>
      </c>
      <c r="N1013" s="7" t="s">
        <v>2815</v>
      </c>
      <c r="O1013" s="7" t="s">
        <v>1761</v>
      </c>
      <c r="P1013" s="7" t="s">
        <v>124</v>
      </c>
      <c r="Q1013" s="8" t="s">
        <v>2816</v>
      </c>
      <c r="R1013" s="8" t="s">
        <v>2817</v>
      </c>
      <c r="S1013" s="8" t="s">
        <v>1818</v>
      </c>
      <c r="T1013" s="8" t="s">
        <v>91</v>
      </c>
      <c r="U1013" s="7" t="s">
        <v>87</v>
      </c>
      <c r="V1013" s="7" t="s">
        <v>92</v>
      </c>
      <c r="W1013" s="7"/>
      <c r="X1013" s="7"/>
      <c r="Y1013" s="7" t="s">
        <v>99</v>
      </c>
      <c r="Z1013" s="8" t="s">
        <v>108</v>
      </c>
      <c r="AA1013" s="7"/>
      <c r="AB1013" s="7"/>
      <c r="AC1013" s="7"/>
      <c r="AD1013" s="7"/>
      <c r="AE1013" s="8"/>
      <c r="AF1013" s="9" t="s">
        <v>1223</v>
      </c>
      <c r="AG1013" s="9" t="s">
        <v>2496</v>
      </c>
      <c r="AH1013" s="7"/>
      <c r="AI1013" s="7" t="s">
        <v>98</v>
      </c>
      <c r="AJ1013" s="7" t="s">
        <v>98</v>
      </c>
      <c r="AK1013" s="7" t="s">
        <v>98</v>
      </c>
      <c r="AL1013" s="7" t="s">
        <v>98</v>
      </c>
      <c r="AM1013" s="7" t="s">
        <v>98</v>
      </c>
      <c r="AN1013" s="7" t="s">
        <v>98</v>
      </c>
      <c r="AO1013" s="7" t="s">
        <v>98</v>
      </c>
      <c r="AP1013" s="7" t="s">
        <v>98</v>
      </c>
      <c r="AQ1013" s="7" t="s">
        <v>98</v>
      </c>
      <c r="AR1013" s="7" t="s">
        <v>98</v>
      </c>
      <c r="AS1013" s="7" t="s">
        <v>98</v>
      </c>
      <c r="AT1013" s="7" t="s">
        <v>98</v>
      </c>
      <c r="AU1013" s="7" t="s">
        <v>98</v>
      </c>
      <c r="AV1013" s="7" t="n">
        <v>35</v>
      </c>
      <c r="AW1013" s="7" t="n">
        <v>35</v>
      </c>
      <c r="AX1013" s="7" t="n">
        <v>35</v>
      </c>
      <c r="AY1013" s="7" t="n">
        <v>35</v>
      </c>
      <c r="AZ1013" s="7" t="s">
        <v>98</v>
      </c>
      <c r="BA1013" s="7" t="s">
        <v>98</v>
      </c>
      <c r="BB1013" s="7" t="s">
        <v>98</v>
      </c>
      <c r="BC1013" s="7" t="s">
        <v>98</v>
      </c>
      <c r="BD1013" s="7" t="s">
        <v>98</v>
      </c>
      <c r="BE1013" s="7" t="s">
        <v>98</v>
      </c>
      <c r="BF1013" s="7" t="s">
        <v>98</v>
      </c>
      <c r="BG1013" s="7" t="s">
        <v>98</v>
      </c>
      <c r="BH1013" s="7" t="s">
        <v>98</v>
      </c>
      <c r="BI1013" s="7" t="s">
        <v>98</v>
      </c>
      <c r="BJ1013" s="7" t="s">
        <v>98</v>
      </c>
      <c r="BK1013" s="7" t="s">
        <v>98</v>
      </c>
      <c r="BL1013" s="7" t="s">
        <v>98</v>
      </c>
      <c r="BM1013" s="7" t="s">
        <v>97</v>
      </c>
      <c r="BN1013" s="7" t="s">
        <v>97</v>
      </c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6" t="n">
        <f aca="false">SUMIF($AH1013:$CH1013,35,Base!$B$5:$BB$5)*7*$Z1013</f>
        <v>1008</v>
      </c>
      <c r="CJ1013" s="6" t="n">
        <f aca="false">SUMIF($AH1013:$CH1013,"PR",Base!$B$5:$BB$5)*7*$Z1013</f>
        <v>7112</v>
      </c>
      <c r="CK1013" s="6"/>
      <c r="CL1013" s="6"/>
    </row>
    <row r="1014" customFormat="false" ht="13.8" hidden="false" customHeight="false" outlineLevel="0" collapsed="false">
      <c r="A1014" s="7" t="s">
        <v>1890</v>
      </c>
      <c r="B1014" s="7" t="s">
        <v>2682</v>
      </c>
      <c r="C1014" s="7" t="s">
        <v>1383</v>
      </c>
      <c r="D1014" s="7" t="s">
        <v>2818</v>
      </c>
      <c r="E1014" s="7" t="s">
        <v>2819</v>
      </c>
      <c r="F1014" s="7" t="s">
        <v>17</v>
      </c>
      <c r="G1014" s="7" t="s">
        <v>2820</v>
      </c>
      <c r="H1014" s="7" t="s">
        <v>2821</v>
      </c>
      <c r="I1014" s="7" t="s">
        <v>84</v>
      </c>
      <c r="J1014" s="7" t="s">
        <v>85</v>
      </c>
      <c r="K1014" s="8" t="n">
        <v>0</v>
      </c>
      <c r="L1014" s="7"/>
      <c r="M1014" s="8" t="n">
        <v>0</v>
      </c>
      <c r="N1014" s="7"/>
      <c r="O1014" s="7" t="s">
        <v>1415</v>
      </c>
      <c r="P1014" s="7" t="s">
        <v>155</v>
      </c>
      <c r="Q1014" s="8" t="s">
        <v>258</v>
      </c>
      <c r="R1014" s="8" t="s">
        <v>1078</v>
      </c>
      <c r="S1014" s="8" t="s">
        <v>347</v>
      </c>
      <c r="T1014" s="8" t="s">
        <v>91</v>
      </c>
      <c r="U1014" s="7" t="s">
        <v>87</v>
      </c>
      <c r="V1014" s="7" t="s">
        <v>92</v>
      </c>
      <c r="W1014" s="7"/>
      <c r="X1014" s="7"/>
      <c r="Y1014" s="7" t="s">
        <v>99</v>
      </c>
      <c r="Z1014" s="8" t="s">
        <v>242</v>
      </c>
      <c r="AA1014" s="7"/>
      <c r="AB1014" s="7"/>
      <c r="AC1014" s="7"/>
      <c r="AD1014" s="7"/>
      <c r="AE1014" s="8"/>
      <c r="AF1014" s="9" t="s">
        <v>674</v>
      </c>
      <c r="AG1014" s="9" t="s">
        <v>625</v>
      </c>
      <c r="AH1014" s="7"/>
      <c r="AI1014" s="7"/>
      <c r="AJ1014" s="7"/>
      <c r="AK1014" s="7"/>
      <c r="AL1014" s="7"/>
      <c r="AM1014" s="7"/>
      <c r="AN1014" s="7"/>
      <c r="AO1014" s="7"/>
      <c r="AP1014" s="7" t="s">
        <v>98</v>
      </c>
      <c r="AQ1014" s="7" t="s">
        <v>98</v>
      </c>
      <c r="AR1014" s="7" t="s">
        <v>98</v>
      </c>
      <c r="AS1014" s="7" t="s">
        <v>98</v>
      </c>
      <c r="AT1014" s="7" t="s">
        <v>98</v>
      </c>
      <c r="AU1014" s="7" t="s">
        <v>98</v>
      </c>
      <c r="AV1014" s="7" t="s">
        <v>98</v>
      </c>
      <c r="AW1014" s="7" t="s">
        <v>98</v>
      </c>
      <c r="AX1014" s="7" t="s">
        <v>98</v>
      </c>
      <c r="AY1014" s="7" t="s">
        <v>98</v>
      </c>
      <c r="AZ1014" s="7" t="s">
        <v>98</v>
      </c>
      <c r="BA1014" s="7" t="s">
        <v>98</v>
      </c>
      <c r="BB1014" s="7" t="s">
        <v>98</v>
      </c>
      <c r="BC1014" s="7" t="s">
        <v>98</v>
      </c>
      <c r="BD1014" s="7" t="s">
        <v>98</v>
      </c>
      <c r="BE1014" s="7" t="s">
        <v>98</v>
      </c>
      <c r="BF1014" s="7" t="s">
        <v>98</v>
      </c>
      <c r="BG1014" s="7" t="s">
        <v>98</v>
      </c>
      <c r="BH1014" s="7" t="n">
        <v>35</v>
      </c>
      <c r="BI1014" s="7" t="n">
        <v>35</v>
      </c>
      <c r="BJ1014" s="7" t="n">
        <v>35</v>
      </c>
      <c r="BK1014" s="7" t="n">
        <v>35</v>
      </c>
      <c r="BL1014" s="7" t="n">
        <v>35</v>
      </c>
      <c r="BM1014" s="7" t="s">
        <v>97</v>
      </c>
      <c r="BN1014" s="7" t="s">
        <v>97</v>
      </c>
      <c r="BO1014" s="7" t="s">
        <v>98</v>
      </c>
      <c r="BP1014" s="7" t="s">
        <v>98</v>
      </c>
      <c r="BQ1014" s="7" t="s">
        <v>98</v>
      </c>
      <c r="BR1014" s="7" t="s">
        <v>98</v>
      </c>
      <c r="BS1014" s="7" t="s">
        <v>98</v>
      </c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6" t="n">
        <f aca="false">SUMIF($AH1014:$CH1014,35,Base!$B$5:$BB$5)*7*$Z1014</f>
        <v>2100</v>
      </c>
      <c r="CJ1014" s="6" t="n">
        <f aca="false">SUMIF($AH1014:$CH1014,"PR",Base!$B$5:$BB$5)*7*$Z1014</f>
        <v>9240</v>
      </c>
      <c r="CK1014" s="6"/>
      <c r="CL1014" s="6"/>
    </row>
    <row r="1015" customFormat="false" ht="13.8" hidden="false" customHeight="false" outlineLevel="0" collapsed="false">
      <c r="A1015" s="7" t="s">
        <v>1890</v>
      </c>
      <c r="B1015" s="7" t="s">
        <v>2682</v>
      </c>
      <c r="C1015" s="7" t="s">
        <v>1383</v>
      </c>
      <c r="D1015" s="7" t="s">
        <v>2822</v>
      </c>
      <c r="E1015" s="7" t="s">
        <v>2823</v>
      </c>
      <c r="F1015" s="7" t="s">
        <v>17</v>
      </c>
      <c r="G1015" s="7" t="s">
        <v>2684</v>
      </c>
      <c r="H1015" s="7" t="s">
        <v>2685</v>
      </c>
      <c r="I1015" s="7" t="s">
        <v>84</v>
      </c>
      <c r="J1015" s="7" t="s">
        <v>85</v>
      </c>
      <c r="K1015" s="8" t="n">
        <v>0</v>
      </c>
      <c r="L1015" s="7"/>
      <c r="M1015" s="8" t="n">
        <v>0</v>
      </c>
      <c r="N1015" s="7" t="s">
        <v>2824</v>
      </c>
      <c r="O1015" s="7" t="s">
        <v>1439</v>
      </c>
      <c r="P1015" s="7" t="s">
        <v>94</v>
      </c>
      <c r="Q1015" s="8" t="s">
        <v>1807</v>
      </c>
      <c r="R1015" s="8" t="s">
        <v>2825</v>
      </c>
      <c r="S1015" s="8" t="s">
        <v>325</v>
      </c>
      <c r="T1015" s="8" t="s">
        <v>127</v>
      </c>
      <c r="U1015" s="7" t="s">
        <v>87</v>
      </c>
      <c r="V1015" s="7" t="s">
        <v>92</v>
      </c>
      <c r="W1015" s="7"/>
      <c r="X1015" s="7"/>
      <c r="Y1015" s="7" t="s">
        <v>125</v>
      </c>
      <c r="Z1015" s="8" t="s">
        <v>87</v>
      </c>
      <c r="AA1015" s="7"/>
      <c r="AB1015" s="7"/>
      <c r="AC1015" s="7"/>
      <c r="AD1015" s="7"/>
      <c r="AE1015" s="8"/>
      <c r="AF1015" s="9" t="s">
        <v>2826</v>
      </c>
      <c r="AG1015" s="9" t="s">
        <v>172</v>
      </c>
      <c r="AH1015" s="7" t="s">
        <v>98</v>
      </c>
      <c r="AI1015" s="7" t="s">
        <v>98</v>
      </c>
      <c r="AJ1015" s="7" t="s">
        <v>98</v>
      </c>
      <c r="AK1015" s="7" t="s">
        <v>98</v>
      </c>
      <c r="AL1015" s="7" t="s">
        <v>98</v>
      </c>
      <c r="AM1015" s="7" t="s">
        <v>98</v>
      </c>
      <c r="AN1015" s="7" t="s">
        <v>98</v>
      </c>
      <c r="AO1015" s="7" t="s">
        <v>98</v>
      </c>
      <c r="AP1015" s="7" t="s">
        <v>98</v>
      </c>
      <c r="AQ1015" s="7" t="s">
        <v>98</v>
      </c>
      <c r="AR1015" s="7" t="s">
        <v>98</v>
      </c>
      <c r="AS1015" s="7" t="s">
        <v>98</v>
      </c>
      <c r="AT1015" s="7" t="n">
        <v>35</v>
      </c>
      <c r="AU1015" s="7" t="n">
        <v>35</v>
      </c>
      <c r="AV1015" s="7" t="n">
        <v>35</v>
      </c>
      <c r="AW1015" s="7" t="n">
        <v>35</v>
      </c>
      <c r="AX1015" s="7" t="s">
        <v>98</v>
      </c>
      <c r="AY1015" s="7" t="s">
        <v>98</v>
      </c>
      <c r="AZ1015" s="7" t="s">
        <v>98</v>
      </c>
      <c r="BA1015" s="7" t="s">
        <v>98</v>
      </c>
      <c r="BB1015" s="7" t="s">
        <v>98</v>
      </c>
      <c r="BC1015" s="7" t="s">
        <v>98</v>
      </c>
      <c r="BD1015" s="7" t="s">
        <v>98</v>
      </c>
      <c r="BE1015" s="7" t="s">
        <v>98</v>
      </c>
      <c r="BF1015" s="7" t="s">
        <v>98</v>
      </c>
      <c r="BG1015" s="7" t="s">
        <v>98</v>
      </c>
      <c r="BH1015" s="7" t="s">
        <v>98</v>
      </c>
      <c r="BI1015" s="7" t="s">
        <v>98</v>
      </c>
      <c r="BJ1015" s="7" t="s">
        <v>98</v>
      </c>
      <c r="BK1015" s="7" t="s">
        <v>98</v>
      </c>
      <c r="BL1015" s="7"/>
      <c r="BM1015" s="7" t="s">
        <v>97</v>
      </c>
      <c r="BN1015" s="7" t="s">
        <v>97</v>
      </c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6" t="n">
        <f aca="false">SUMIF($AH1015:$CH1015,35,Base!$B$5:$BB$5)*7*$Z1015</f>
        <v>140</v>
      </c>
      <c r="CJ1015" s="6" t="n">
        <f aca="false">SUMIF($AH1015:$CH1015,"PR",Base!$B$5:$BB$5)*7*$Z1015</f>
        <v>868</v>
      </c>
      <c r="CK1015" s="6"/>
      <c r="CL1015" s="6"/>
    </row>
    <row r="1016" customFormat="false" ht="13.8" hidden="false" customHeight="false" outlineLevel="0" collapsed="false">
      <c r="A1016" s="7" t="s">
        <v>1890</v>
      </c>
      <c r="B1016" s="7" t="s">
        <v>2682</v>
      </c>
      <c r="C1016" s="7" t="s">
        <v>1383</v>
      </c>
      <c r="D1016" s="7" t="s">
        <v>2822</v>
      </c>
      <c r="E1016" s="7" t="s">
        <v>2823</v>
      </c>
      <c r="F1016" s="7" t="s">
        <v>17</v>
      </c>
      <c r="G1016" s="7" t="s">
        <v>2684</v>
      </c>
      <c r="H1016" s="7" t="s">
        <v>2685</v>
      </c>
      <c r="I1016" s="7" t="s">
        <v>84</v>
      </c>
      <c r="J1016" s="7" t="s">
        <v>85</v>
      </c>
      <c r="K1016" s="8" t="n">
        <v>0</v>
      </c>
      <c r="L1016" s="7"/>
      <c r="M1016" s="8" t="n">
        <v>0</v>
      </c>
      <c r="N1016" s="7" t="s">
        <v>2824</v>
      </c>
      <c r="O1016" s="7" t="s">
        <v>1439</v>
      </c>
      <c r="P1016" s="7" t="s">
        <v>94</v>
      </c>
      <c r="Q1016" s="8" t="s">
        <v>1807</v>
      </c>
      <c r="R1016" s="8" t="s">
        <v>2825</v>
      </c>
      <c r="S1016" s="8" t="s">
        <v>325</v>
      </c>
      <c r="T1016" s="8" t="s">
        <v>127</v>
      </c>
      <c r="U1016" s="7" t="s">
        <v>87</v>
      </c>
      <c r="V1016" s="7" t="s">
        <v>92</v>
      </c>
      <c r="W1016" s="7"/>
      <c r="X1016" s="7"/>
      <c r="Y1016" s="7" t="s">
        <v>93</v>
      </c>
      <c r="Z1016" s="8" t="s">
        <v>87</v>
      </c>
      <c r="AA1016" s="7"/>
      <c r="AB1016" s="7"/>
      <c r="AC1016" s="7"/>
      <c r="AD1016" s="7"/>
      <c r="AE1016" s="8"/>
      <c r="AF1016" s="9" t="s">
        <v>2826</v>
      </c>
      <c r="AG1016" s="9" t="s">
        <v>172</v>
      </c>
      <c r="AH1016" s="7" t="s">
        <v>98</v>
      </c>
      <c r="AI1016" s="7" t="s">
        <v>98</v>
      </c>
      <c r="AJ1016" s="7" t="s">
        <v>98</v>
      </c>
      <c r="AK1016" s="7" t="s">
        <v>98</v>
      </c>
      <c r="AL1016" s="7" t="s">
        <v>98</v>
      </c>
      <c r="AM1016" s="7" t="s">
        <v>98</v>
      </c>
      <c r="AN1016" s="7" t="s">
        <v>98</v>
      </c>
      <c r="AO1016" s="7" t="s">
        <v>98</v>
      </c>
      <c r="AP1016" s="7" t="s">
        <v>98</v>
      </c>
      <c r="AQ1016" s="7" t="s">
        <v>98</v>
      </c>
      <c r="AR1016" s="7" t="s">
        <v>98</v>
      </c>
      <c r="AS1016" s="7" t="s">
        <v>98</v>
      </c>
      <c r="AT1016" s="7" t="n">
        <v>35</v>
      </c>
      <c r="AU1016" s="7" t="n">
        <v>35</v>
      </c>
      <c r="AV1016" s="7" t="n">
        <v>35</v>
      </c>
      <c r="AW1016" s="7" t="n">
        <v>35</v>
      </c>
      <c r="AX1016" s="7" t="s">
        <v>98</v>
      </c>
      <c r="AY1016" s="7" t="s">
        <v>98</v>
      </c>
      <c r="AZ1016" s="7" t="s">
        <v>98</v>
      </c>
      <c r="BA1016" s="7" t="s">
        <v>98</v>
      </c>
      <c r="BB1016" s="7" t="s">
        <v>98</v>
      </c>
      <c r="BC1016" s="7" t="s">
        <v>98</v>
      </c>
      <c r="BD1016" s="7" t="s">
        <v>98</v>
      </c>
      <c r="BE1016" s="7" t="s">
        <v>98</v>
      </c>
      <c r="BF1016" s="7" t="s">
        <v>98</v>
      </c>
      <c r="BG1016" s="7" t="s">
        <v>98</v>
      </c>
      <c r="BH1016" s="7" t="s">
        <v>98</v>
      </c>
      <c r="BI1016" s="7" t="s">
        <v>98</v>
      </c>
      <c r="BJ1016" s="7" t="s">
        <v>98</v>
      </c>
      <c r="BK1016" s="7" t="s">
        <v>98</v>
      </c>
      <c r="BL1016" s="7"/>
      <c r="BM1016" s="7" t="s">
        <v>97</v>
      </c>
      <c r="BN1016" s="7" t="s">
        <v>97</v>
      </c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6" t="n">
        <f aca="false">SUMIF($AH1016:$CH1016,35,Base!$B$5:$BB$5)*7*$Z1016</f>
        <v>140</v>
      </c>
      <c r="CJ1016" s="6" t="n">
        <f aca="false">SUMIF($AH1016:$CH1016,"PR",Base!$B$5:$BB$5)*7*$Z1016</f>
        <v>868</v>
      </c>
      <c r="CK1016" s="6"/>
      <c r="CL1016" s="6"/>
    </row>
    <row r="1017" customFormat="false" ht="13.8" hidden="false" customHeight="false" outlineLevel="0" collapsed="false">
      <c r="A1017" s="7" t="s">
        <v>1890</v>
      </c>
      <c r="B1017" s="7" t="s">
        <v>2682</v>
      </c>
      <c r="C1017" s="7" t="s">
        <v>1383</v>
      </c>
      <c r="D1017" s="7" t="s">
        <v>2822</v>
      </c>
      <c r="E1017" s="7" t="s">
        <v>2823</v>
      </c>
      <c r="F1017" s="7" t="s">
        <v>17</v>
      </c>
      <c r="G1017" s="7" t="s">
        <v>2684</v>
      </c>
      <c r="H1017" s="7" t="s">
        <v>2685</v>
      </c>
      <c r="I1017" s="7" t="s">
        <v>84</v>
      </c>
      <c r="J1017" s="7" t="s">
        <v>85</v>
      </c>
      <c r="K1017" s="8" t="n">
        <v>0</v>
      </c>
      <c r="L1017" s="7"/>
      <c r="M1017" s="8" t="n">
        <v>0</v>
      </c>
      <c r="N1017" s="7" t="s">
        <v>2824</v>
      </c>
      <c r="O1017" s="7" t="s">
        <v>1439</v>
      </c>
      <c r="P1017" s="7" t="s">
        <v>94</v>
      </c>
      <c r="Q1017" s="8" t="s">
        <v>1807</v>
      </c>
      <c r="R1017" s="8" t="s">
        <v>2825</v>
      </c>
      <c r="S1017" s="8" t="s">
        <v>325</v>
      </c>
      <c r="T1017" s="8" t="s">
        <v>127</v>
      </c>
      <c r="U1017" s="7" t="s">
        <v>87</v>
      </c>
      <c r="V1017" s="7" t="s">
        <v>92</v>
      </c>
      <c r="W1017" s="7"/>
      <c r="X1017" s="7"/>
      <c r="Y1017" s="7" t="s">
        <v>99</v>
      </c>
      <c r="Z1017" s="8" t="s">
        <v>94</v>
      </c>
      <c r="AA1017" s="7"/>
      <c r="AB1017" s="7"/>
      <c r="AC1017" s="7"/>
      <c r="AD1017" s="7"/>
      <c r="AE1017" s="8"/>
      <c r="AF1017" s="9" t="s">
        <v>2826</v>
      </c>
      <c r="AG1017" s="9" t="s">
        <v>172</v>
      </c>
      <c r="AH1017" s="7" t="s">
        <v>98</v>
      </c>
      <c r="AI1017" s="7" t="s">
        <v>98</v>
      </c>
      <c r="AJ1017" s="7" t="s">
        <v>98</v>
      </c>
      <c r="AK1017" s="7" t="s">
        <v>98</v>
      </c>
      <c r="AL1017" s="7" t="s">
        <v>98</v>
      </c>
      <c r="AM1017" s="7" t="s">
        <v>98</v>
      </c>
      <c r="AN1017" s="7" t="s">
        <v>98</v>
      </c>
      <c r="AO1017" s="7" t="s">
        <v>98</v>
      </c>
      <c r="AP1017" s="7" t="s">
        <v>98</v>
      </c>
      <c r="AQ1017" s="7" t="s">
        <v>98</v>
      </c>
      <c r="AR1017" s="7" t="s">
        <v>98</v>
      </c>
      <c r="AS1017" s="7" t="s">
        <v>98</v>
      </c>
      <c r="AT1017" s="7" t="n">
        <v>35</v>
      </c>
      <c r="AU1017" s="7" t="n">
        <v>35</v>
      </c>
      <c r="AV1017" s="7" t="n">
        <v>35</v>
      </c>
      <c r="AW1017" s="7" t="n">
        <v>35</v>
      </c>
      <c r="AX1017" s="7" t="s">
        <v>98</v>
      </c>
      <c r="AY1017" s="7" t="s">
        <v>98</v>
      </c>
      <c r="AZ1017" s="7" t="s">
        <v>98</v>
      </c>
      <c r="BA1017" s="7" t="s">
        <v>98</v>
      </c>
      <c r="BB1017" s="7" t="s">
        <v>98</v>
      </c>
      <c r="BC1017" s="7" t="s">
        <v>98</v>
      </c>
      <c r="BD1017" s="7" t="s">
        <v>98</v>
      </c>
      <c r="BE1017" s="7" t="s">
        <v>98</v>
      </c>
      <c r="BF1017" s="7" t="s">
        <v>98</v>
      </c>
      <c r="BG1017" s="7" t="s">
        <v>98</v>
      </c>
      <c r="BH1017" s="7" t="s">
        <v>98</v>
      </c>
      <c r="BI1017" s="7" t="s">
        <v>98</v>
      </c>
      <c r="BJ1017" s="7" t="s">
        <v>98</v>
      </c>
      <c r="BK1017" s="7" t="s">
        <v>98</v>
      </c>
      <c r="BL1017" s="7"/>
      <c r="BM1017" s="7" t="s">
        <v>97</v>
      </c>
      <c r="BN1017" s="7" t="s">
        <v>97</v>
      </c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6" t="n">
        <f aca="false">SUMIF($AH1017:$CH1017,35,Base!$B$5:$BB$5)*7*$Z1017</f>
        <v>280</v>
      </c>
      <c r="CJ1017" s="6" t="n">
        <f aca="false">SUMIF($AH1017:$CH1017,"PR",Base!$B$5:$BB$5)*7*$Z1017</f>
        <v>1736</v>
      </c>
      <c r="CK1017" s="6"/>
      <c r="CL1017" s="6"/>
    </row>
    <row r="1018" customFormat="false" ht="13.8" hidden="false" customHeight="false" outlineLevel="0" collapsed="false">
      <c r="A1018" s="7" t="s">
        <v>1890</v>
      </c>
      <c r="B1018" s="7" t="s">
        <v>2682</v>
      </c>
      <c r="C1018" s="7" t="s">
        <v>1383</v>
      </c>
      <c r="D1018" s="7" t="s">
        <v>2827</v>
      </c>
      <c r="E1018" s="7" t="s">
        <v>2671</v>
      </c>
      <c r="F1018" s="7" t="s">
        <v>17</v>
      </c>
      <c r="G1018" s="7" t="s">
        <v>2684</v>
      </c>
      <c r="H1018" s="7" t="s">
        <v>2685</v>
      </c>
      <c r="I1018" s="7" t="s">
        <v>84</v>
      </c>
      <c r="J1018" s="7" t="s">
        <v>85</v>
      </c>
      <c r="K1018" s="8" t="n">
        <v>0</v>
      </c>
      <c r="L1018" s="7"/>
      <c r="M1018" s="8" t="n">
        <v>0</v>
      </c>
      <c r="N1018" s="7"/>
      <c r="O1018" s="7" t="s">
        <v>1439</v>
      </c>
      <c r="P1018" s="7" t="s">
        <v>94</v>
      </c>
      <c r="Q1018" s="8" t="s">
        <v>2812</v>
      </c>
      <c r="R1018" s="8" t="s">
        <v>1817</v>
      </c>
      <c r="S1018" s="8" t="s">
        <v>325</v>
      </c>
      <c r="T1018" s="8" t="s">
        <v>113</v>
      </c>
      <c r="U1018" s="7" t="s">
        <v>87</v>
      </c>
      <c r="V1018" s="7" t="s">
        <v>92</v>
      </c>
      <c r="W1018" s="7"/>
      <c r="X1018" s="7"/>
      <c r="Y1018" s="7" t="s">
        <v>93</v>
      </c>
      <c r="Z1018" s="8" t="s">
        <v>87</v>
      </c>
      <c r="AA1018" s="7"/>
      <c r="AB1018" s="7"/>
      <c r="AC1018" s="7"/>
      <c r="AD1018" s="7"/>
      <c r="AE1018" s="8"/>
      <c r="AF1018" s="9" t="s">
        <v>1208</v>
      </c>
      <c r="AG1018" s="9" t="s">
        <v>2828</v>
      </c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 t="s">
        <v>98</v>
      </c>
      <c r="AV1018" s="7" t="s">
        <v>98</v>
      </c>
      <c r="AW1018" s="7" t="s">
        <v>98</v>
      </c>
      <c r="AX1018" s="7" t="s">
        <v>98</v>
      </c>
      <c r="AY1018" s="7" t="s">
        <v>98</v>
      </c>
      <c r="AZ1018" s="7" t="s">
        <v>98</v>
      </c>
      <c r="BA1018" s="7" t="s">
        <v>98</v>
      </c>
      <c r="BB1018" s="7" t="s">
        <v>98</v>
      </c>
      <c r="BC1018" s="7" t="s">
        <v>98</v>
      </c>
      <c r="BD1018" s="7" t="s">
        <v>98</v>
      </c>
      <c r="BE1018" s="7" t="s">
        <v>98</v>
      </c>
      <c r="BF1018" s="7" t="s">
        <v>98</v>
      </c>
      <c r="BG1018" s="7" t="s">
        <v>98</v>
      </c>
      <c r="BH1018" s="7" t="s">
        <v>98</v>
      </c>
      <c r="BI1018" s="7" t="s">
        <v>98</v>
      </c>
      <c r="BJ1018" s="7" t="s">
        <v>98</v>
      </c>
      <c r="BK1018" s="7" t="s">
        <v>98</v>
      </c>
      <c r="BL1018" s="7" t="s">
        <v>98</v>
      </c>
      <c r="BM1018" s="7" t="s">
        <v>97</v>
      </c>
      <c r="BN1018" s="7" t="s">
        <v>97</v>
      </c>
      <c r="BO1018" s="7" t="s">
        <v>98</v>
      </c>
      <c r="BP1018" s="7" t="s">
        <v>98</v>
      </c>
      <c r="BQ1018" s="7" t="s">
        <v>98</v>
      </c>
      <c r="BR1018" s="7" t="s">
        <v>98</v>
      </c>
      <c r="BS1018" s="7" t="s">
        <v>98</v>
      </c>
      <c r="BT1018" s="7" t="n">
        <v>35</v>
      </c>
      <c r="BU1018" s="7" t="n">
        <v>35</v>
      </c>
      <c r="BV1018" s="7" t="n">
        <v>35</v>
      </c>
      <c r="BW1018" s="7" t="n">
        <v>35</v>
      </c>
      <c r="BX1018" s="7" t="s">
        <v>98</v>
      </c>
      <c r="BY1018" s="7" t="s">
        <v>98</v>
      </c>
      <c r="BZ1018" s="7" t="s">
        <v>98</v>
      </c>
      <c r="CA1018" s="7"/>
      <c r="CB1018" s="7"/>
      <c r="CC1018" s="7"/>
      <c r="CD1018" s="7"/>
      <c r="CE1018" s="7"/>
      <c r="CF1018" s="7"/>
      <c r="CG1018" s="7"/>
      <c r="CH1018" s="7"/>
      <c r="CI1018" s="6" t="n">
        <f aca="false">SUMIF($AH1018:$CH1018,35,Base!$B$5:$BB$5)*7*$Z1018</f>
        <v>140</v>
      </c>
      <c r="CJ1018" s="6" t="n">
        <f aca="false">SUMIF($AH1018:$CH1018,"PR",Base!$B$5:$BB$5)*7*$Z1018</f>
        <v>868</v>
      </c>
      <c r="CK1018" s="6"/>
      <c r="CL1018" s="6"/>
    </row>
    <row r="1019" customFormat="false" ht="13.8" hidden="false" customHeight="false" outlineLevel="0" collapsed="false">
      <c r="A1019" s="7" t="s">
        <v>1890</v>
      </c>
      <c r="B1019" s="7" t="s">
        <v>2682</v>
      </c>
      <c r="C1019" s="7" t="s">
        <v>1383</v>
      </c>
      <c r="D1019" s="7" t="s">
        <v>2827</v>
      </c>
      <c r="E1019" s="7" t="s">
        <v>2671</v>
      </c>
      <c r="F1019" s="7" t="s">
        <v>17</v>
      </c>
      <c r="G1019" s="7" t="s">
        <v>2684</v>
      </c>
      <c r="H1019" s="7" t="s">
        <v>2685</v>
      </c>
      <c r="I1019" s="7" t="s">
        <v>84</v>
      </c>
      <c r="J1019" s="7" t="s">
        <v>85</v>
      </c>
      <c r="K1019" s="8" t="n">
        <v>0</v>
      </c>
      <c r="L1019" s="7"/>
      <c r="M1019" s="8" t="n">
        <v>0</v>
      </c>
      <c r="N1019" s="7"/>
      <c r="O1019" s="7" t="s">
        <v>1439</v>
      </c>
      <c r="P1019" s="7" t="s">
        <v>94</v>
      </c>
      <c r="Q1019" s="8" t="s">
        <v>2812</v>
      </c>
      <c r="R1019" s="8" t="s">
        <v>1817</v>
      </c>
      <c r="S1019" s="8" t="s">
        <v>325</v>
      </c>
      <c r="T1019" s="8" t="s">
        <v>113</v>
      </c>
      <c r="U1019" s="7" t="s">
        <v>87</v>
      </c>
      <c r="V1019" s="7" t="s">
        <v>92</v>
      </c>
      <c r="W1019" s="7"/>
      <c r="X1019" s="7"/>
      <c r="Y1019" s="7" t="s">
        <v>99</v>
      </c>
      <c r="Z1019" s="8" t="s">
        <v>155</v>
      </c>
      <c r="AA1019" s="7"/>
      <c r="AB1019" s="7"/>
      <c r="AC1019" s="7"/>
      <c r="AD1019" s="7"/>
      <c r="AE1019" s="8"/>
      <c r="AF1019" s="9" t="s">
        <v>1208</v>
      </c>
      <c r="AG1019" s="9" t="s">
        <v>2828</v>
      </c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 t="s">
        <v>98</v>
      </c>
      <c r="AV1019" s="7" t="s">
        <v>98</v>
      </c>
      <c r="AW1019" s="7" t="s">
        <v>98</v>
      </c>
      <c r="AX1019" s="7" t="s">
        <v>98</v>
      </c>
      <c r="AY1019" s="7" t="s">
        <v>98</v>
      </c>
      <c r="AZ1019" s="7" t="s">
        <v>98</v>
      </c>
      <c r="BA1019" s="7" t="s">
        <v>98</v>
      </c>
      <c r="BB1019" s="7" t="s">
        <v>98</v>
      </c>
      <c r="BC1019" s="7" t="s">
        <v>98</v>
      </c>
      <c r="BD1019" s="7" t="s">
        <v>98</v>
      </c>
      <c r="BE1019" s="7" t="s">
        <v>98</v>
      </c>
      <c r="BF1019" s="7" t="s">
        <v>98</v>
      </c>
      <c r="BG1019" s="7" t="s">
        <v>98</v>
      </c>
      <c r="BH1019" s="7" t="s">
        <v>98</v>
      </c>
      <c r="BI1019" s="7" t="s">
        <v>98</v>
      </c>
      <c r="BJ1019" s="7" t="s">
        <v>98</v>
      </c>
      <c r="BK1019" s="7" t="s">
        <v>98</v>
      </c>
      <c r="BL1019" s="7" t="s">
        <v>98</v>
      </c>
      <c r="BM1019" s="7" t="s">
        <v>97</v>
      </c>
      <c r="BN1019" s="7" t="s">
        <v>97</v>
      </c>
      <c r="BO1019" s="7" t="s">
        <v>98</v>
      </c>
      <c r="BP1019" s="7" t="s">
        <v>98</v>
      </c>
      <c r="BQ1019" s="7" t="s">
        <v>98</v>
      </c>
      <c r="BR1019" s="7" t="s">
        <v>98</v>
      </c>
      <c r="BS1019" s="7" t="s">
        <v>98</v>
      </c>
      <c r="BT1019" s="7" t="n">
        <v>35</v>
      </c>
      <c r="BU1019" s="7" t="n">
        <v>35</v>
      </c>
      <c r="BV1019" s="7" t="n">
        <v>35</v>
      </c>
      <c r="BW1019" s="7" t="n">
        <v>35</v>
      </c>
      <c r="BX1019" s="7" t="s">
        <v>98</v>
      </c>
      <c r="BY1019" s="7" t="s">
        <v>98</v>
      </c>
      <c r="BZ1019" s="7" t="s">
        <v>98</v>
      </c>
      <c r="CA1019" s="7"/>
      <c r="CB1019" s="7"/>
      <c r="CC1019" s="7"/>
      <c r="CD1019" s="7"/>
      <c r="CE1019" s="7"/>
      <c r="CF1019" s="7"/>
      <c r="CG1019" s="7"/>
      <c r="CH1019" s="7"/>
      <c r="CI1019" s="6" t="n">
        <f aca="false">SUMIF($AH1019:$CH1019,35,Base!$B$5:$BB$5)*7*$Z1019</f>
        <v>420</v>
      </c>
      <c r="CJ1019" s="6" t="n">
        <f aca="false">SUMIF($AH1019:$CH1019,"PR",Base!$B$5:$BB$5)*7*$Z1019</f>
        <v>2604</v>
      </c>
      <c r="CK1019" s="6"/>
      <c r="CL1019" s="6"/>
    </row>
    <row r="1020" customFormat="false" ht="13.8" hidden="false" customHeight="false" outlineLevel="0" collapsed="false">
      <c r="A1020" s="7" t="s">
        <v>1890</v>
      </c>
      <c r="B1020" s="7" t="s">
        <v>2682</v>
      </c>
      <c r="C1020" s="7" t="s">
        <v>1383</v>
      </c>
      <c r="D1020" s="7" t="s">
        <v>2829</v>
      </c>
      <c r="E1020" s="7" t="s">
        <v>2830</v>
      </c>
      <c r="F1020" s="7" t="s">
        <v>17</v>
      </c>
      <c r="G1020" s="7" t="s">
        <v>2684</v>
      </c>
      <c r="H1020" s="7" t="s">
        <v>2685</v>
      </c>
      <c r="I1020" s="7" t="s">
        <v>84</v>
      </c>
      <c r="J1020" s="7" t="s">
        <v>85</v>
      </c>
      <c r="K1020" s="8" t="n">
        <v>0</v>
      </c>
      <c r="L1020" s="7"/>
      <c r="M1020" s="8" t="n">
        <v>0</v>
      </c>
      <c r="N1020" s="7" t="s">
        <v>2831</v>
      </c>
      <c r="O1020" s="7" t="s">
        <v>1439</v>
      </c>
      <c r="P1020" s="7" t="s">
        <v>94</v>
      </c>
      <c r="Q1020" s="8" t="s">
        <v>2739</v>
      </c>
      <c r="R1020" s="8" t="s">
        <v>2796</v>
      </c>
      <c r="S1020" s="8" t="s">
        <v>325</v>
      </c>
      <c r="T1020" s="8" t="s">
        <v>113</v>
      </c>
      <c r="U1020" s="7" t="s">
        <v>87</v>
      </c>
      <c r="V1020" s="7" t="s">
        <v>92</v>
      </c>
      <c r="W1020" s="7"/>
      <c r="X1020" s="7"/>
      <c r="Y1020" s="7" t="s">
        <v>125</v>
      </c>
      <c r="Z1020" s="8" t="s">
        <v>87</v>
      </c>
      <c r="AA1020" s="7"/>
      <c r="AB1020" s="7"/>
      <c r="AC1020" s="7"/>
      <c r="AD1020" s="7"/>
      <c r="AE1020" s="8"/>
      <c r="AF1020" s="9" t="s">
        <v>907</v>
      </c>
      <c r="AG1020" s="9" t="s">
        <v>1147</v>
      </c>
      <c r="AH1020" s="7" t="s">
        <v>98</v>
      </c>
      <c r="AI1020" s="7" t="s">
        <v>98</v>
      </c>
      <c r="AJ1020" s="7" t="s">
        <v>98</v>
      </c>
      <c r="AK1020" s="7" t="s">
        <v>98</v>
      </c>
      <c r="AL1020" s="7" t="s">
        <v>98</v>
      </c>
      <c r="AM1020" s="7" t="s">
        <v>98</v>
      </c>
      <c r="AN1020" s="7" t="s">
        <v>98</v>
      </c>
      <c r="AO1020" s="7" t="n">
        <v>35</v>
      </c>
      <c r="AP1020" s="7" t="n">
        <v>35</v>
      </c>
      <c r="AQ1020" s="7" t="n">
        <v>35</v>
      </c>
      <c r="AR1020" s="7" t="n">
        <v>35</v>
      </c>
      <c r="AS1020" s="7" t="s">
        <v>98</v>
      </c>
      <c r="AT1020" s="7" t="s">
        <v>98</v>
      </c>
      <c r="AU1020" s="7" t="s">
        <v>98</v>
      </c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 t="s">
        <v>97</v>
      </c>
      <c r="BN1020" s="7" t="s">
        <v>97</v>
      </c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6" t="n">
        <f aca="false">SUMIF($AH1020:$CH1020,35,Base!$B$5:$BB$5)*7*$Z1020</f>
        <v>140</v>
      </c>
      <c r="CJ1020" s="6" t="n">
        <f aca="false">SUMIF($AH1020:$CH1020,"PR",Base!$B$5:$BB$5)*7*$Z1020</f>
        <v>343</v>
      </c>
      <c r="CK1020" s="6"/>
      <c r="CL1020" s="6"/>
    </row>
    <row r="1021" customFormat="false" ht="13.8" hidden="false" customHeight="false" outlineLevel="0" collapsed="false">
      <c r="A1021" s="7" t="s">
        <v>1890</v>
      </c>
      <c r="B1021" s="7" t="s">
        <v>2682</v>
      </c>
      <c r="C1021" s="7" t="s">
        <v>1383</v>
      </c>
      <c r="D1021" s="7" t="s">
        <v>2829</v>
      </c>
      <c r="E1021" s="7" t="s">
        <v>2830</v>
      </c>
      <c r="F1021" s="7" t="s">
        <v>17</v>
      </c>
      <c r="G1021" s="7" t="s">
        <v>2684</v>
      </c>
      <c r="H1021" s="7" t="s">
        <v>2685</v>
      </c>
      <c r="I1021" s="7" t="s">
        <v>84</v>
      </c>
      <c r="J1021" s="7" t="s">
        <v>85</v>
      </c>
      <c r="K1021" s="8" t="n">
        <v>0</v>
      </c>
      <c r="L1021" s="7"/>
      <c r="M1021" s="8" t="n">
        <v>0</v>
      </c>
      <c r="N1021" s="7" t="s">
        <v>2831</v>
      </c>
      <c r="O1021" s="7" t="s">
        <v>1439</v>
      </c>
      <c r="P1021" s="7" t="s">
        <v>94</v>
      </c>
      <c r="Q1021" s="8" t="s">
        <v>2739</v>
      </c>
      <c r="R1021" s="8" t="s">
        <v>2796</v>
      </c>
      <c r="S1021" s="8" t="s">
        <v>325</v>
      </c>
      <c r="T1021" s="8" t="s">
        <v>113</v>
      </c>
      <c r="U1021" s="7" t="s">
        <v>87</v>
      </c>
      <c r="V1021" s="7" t="s">
        <v>92</v>
      </c>
      <c r="W1021" s="7"/>
      <c r="X1021" s="7"/>
      <c r="Y1021" s="7" t="s">
        <v>93</v>
      </c>
      <c r="Z1021" s="8" t="s">
        <v>94</v>
      </c>
      <c r="AA1021" s="7"/>
      <c r="AB1021" s="7"/>
      <c r="AC1021" s="7"/>
      <c r="AD1021" s="7"/>
      <c r="AE1021" s="8"/>
      <c r="AF1021" s="9" t="s">
        <v>907</v>
      </c>
      <c r="AG1021" s="9" t="s">
        <v>1147</v>
      </c>
      <c r="AH1021" s="7" t="s">
        <v>98</v>
      </c>
      <c r="AI1021" s="7" t="s">
        <v>98</v>
      </c>
      <c r="AJ1021" s="7" t="s">
        <v>98</v>
      </c>
      <c r="AK1021" s="7" t="s">
        <v>98</v>
      </c>
      <c r="AL1021" s="7" t="s">
        <v>98</v>
      </c>
      <c r="AM1021" s="7" t="s">
        <v>98</v>
      </c>
      <c r="AN1021" s="7" t="s">
        <v>98</v>
      </c>
      <c r="AO1021" s="7" t="n">
        <v>35</v>
      </c>
      <c r="AP1021" s="7" t="n">
        <v>35</v>
      </c>
      <c r="AQ1021" s="7" t="n">
        <v>35</v>
      </c>
      <c r="AR1021" s="7" t="n">
        <v>35</v>
      </c>
      <c r="AS1021" s="7" t="s">
        <v>98</v>
      </c>
      <c r="AT1021" s="7" t="s">
        <v>98</v>
      </c>
      <c r="AU1021" s="7" t="s">
        <v>98</v>
      </c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 t="s">
        <v>97</v>
      </c>
      <c r="BN1021" s="7" t="s">
        <v>97</v>
      </c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6" t="n">
        <f aca="false">SUMIF($AH1021:$CH1021,35,Base!$B$5:$BB$5)*7*$Z1021</f>
        <v>280</v>
      </c>
      <c r="CJ1021" s="6" t="n">
        <f aca="false">SUMIF($AH1021:$CH1021,"PR",Base!$B$5:$BB$5)*7*$Z1021</f>
        <v>686</v>
      </c>
      <c r="CK1021" s="6"/>
      <c r="CL1021" s="6"/>
    </row>
    <row r="1022" customFormat="false" ht="13.8" hidden="false" customHeight="false" outlineLevel="0" collapsed="false">
      <c r="A1022" s="7" t="s">
        <v>1890</v>
      </c>
      <c r="B1022" s="7" t="s">
        <v>2682</v>
      </c>
      <c r="C1022" s="7" t="s">
        <v>1383</v>
      </c>
      <c r="D1022" s="7" t="s">
        <v>2829</v>
      </c>
      <c r="E1022" s="7" t="s">
        <v>2830</v>
      </c>
      <c r="F1022" s="7" t="s">
        <v>17</v>
      </c>
      <c r="G1022" s="7" t="s">
        <v>2684</v>
      </c>
      <c r="H1022" s="7" t="s">
        <v>2685</v>
      </c>
      <c r="I1022" s="7" t="s">
        <v>84</v>
      </c>
      <c r="J1022" s="7" t="s">
        <v>85</v>
      </c>
      <c r="K1022" s="8" t="n">
        <v>0</v>
      </c>
      <c r="L1022" s="7"/>
      <c r="M1022" s="8" t="n">
        <v>0</v>
      </c>
      <c r="N1022" s="7" t="s">
        <v>2831</v>
      </c>
      <c r="O1022" s="7" t="s">
        <v>1439</v>
      </c>
      <c r="P1022" s="7" t="s">
        <v>94</v>
      </c>
      <c r="Q1022" s="8" t="s">
        <v>2739</v>
      </c>
      <c r="R1022" s="8" t="s">
        <v>2796</v>
      </c>
      <c r="S1022" s="8" t="s">
        <v>325</v>
      </c>
      <c r="T1022" s="8" t="s">
        <v>113</v>
      </c>
      <c r="U1022" s="7" t="s">
        <v>87</v>
      </c>
      <c r="V1022" s="7" t="s">
        <v>92</v>
      </c>
      <c r="W1022" s="7"/>
      <c r="X1022" s="7"/>
      <c r="Y1022" s="7" t="s">
        <v>99</v>
      </c>
      <c r="Z1022" s="8" t="s">
        <v>113</v>
      </c>
      <c r="AA1022" s="7"/>
      <c r="AB1022" s="7"/>
      <c r="AC1022" s="7"/>
      <c r="AD1022" s="7"/>
      <c r="AE1022" s="8"/>
      <c r="AF1022" s="9" t="s">
        <v>907</v>
      </c>
      <c r="AG1022" s="9" t="s">
        <v>1147</v>
      </c>
      <c r="AH1022" s="7" t="s">
        <v>98</v>
      </c>
      <c r="AI1022" s="7" t="s">
        <v>98</v>
      </c>
      <c r="AJ1022" s="7" t="s">
        <v>98</v>
      </c>
      <c r="AK1022" s="7" t="s">
        <v>98</v>
      </c>
      <c r="AL1022" s="7" t="s">
        <v>98</v>
      </c>
      <c r="AM1022" s="7" t="s">
        <v>98</v>
      </c>
      <c r="AN1022" s="7" t="s">
        <v>98</v>
      </c>
      <c r="AO1022" s="7" t="n">
        <v>35</v>
      </c>
      <c r="AP1022" s="7" t="n">
        <v>35</v>
      </c>
      <c r="AQ1022" s="7" t="n">
        <v>35</v>
      </c>
      <c r="AR1022" s="7" t="n">
        <v>35</v>
      </c>
      <c r="AS1022" s="7" t="s">
        <v>98</v>
      </c>
      <c r="AT1022" s="7" t="s">
        <v>98</v>
      </c>
      <c r="AU1022" s="7" t="s">
        <v>98</v>
      </c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 t="s">
        <v>97</v>
      </c>
      <c r="BN1022" s="7" t="s">
        <v>97</v>
      </c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6" t="n">
        <f aca="false">SUMIF($AH1022:$CH1022,35,Base!$B$5:$BB$5)*7*$Z1022</f>
        <v>980</v>
      </c>
      <c r="CJ1022" s="6" t="n">
        <f aca="false">SUMIF($AH1022:$CH1022,"PR",Base!$B$5:$BB$5)*7*$Z1022</f>
        <v>2401</v>
      </c>
      <c r="CK1022" s="6"/>
      <c r="CL1022" s="6"/>
    </row>
    <row r="1023" customFormat="false" ht="13.8" hidden="false" customHeight="false" outlineLevel="0" collapsed="false">
      <c r="A1023" s="7" t="s">
        <v>1890</v>
      </c>
      <c r="B1023" s="7" t="s">
        <v>2682</v>
      </c>
      <c r="C1023" s="7" t="s">
        <v>1383</v>
      </c>
      <c r="D1023" s="7" t="s">
        <v>2832</v>
      </c>
      <c r="E1023" s="7" t="s">
        <v>2833</v>
      </c>
      <c r="F1023" s="7" t="s">
        <v>17</v>
      </c>
      <c r="G1023" s="7" t="s">
        <v>2100</v>
      </c>
      <c r="H1023" s="7" t="s">
        <v>2101</v>
      </c>
      <c r="I1023" s="7" t="s">
        <v>84</v>
      </c>
      <c r="J1023" s="7" t="s">
        <v>85</v>
      </c>
      <c r="K1023" s="8" t="n">
        <v>0</v>
      </c>
      <c r="L1023" s="7"/>
      <c r="M1023" s="8" t="n">
        <v>0</v>
      </c>
      <c r="N1023" s="7" t="s">
        <v>2834</v>
      </c>
      <c r="O1023" s="7" t="s">
        <v>1470</v>
      </c>
      <c r="P1023" s="7" t="s">
        <v>124</v>
      </c>
      <c r="Q1023" s="8" t="s">
        <v>1824</v>
      </c>
      <c r="R1023" s="8" t="s">
        <v>1865</v>
      </c>
      <c r="S1023" s="8" t="s">
        <v>325</v>
      </c>
      <c r="T1023" s="8" t="s">
        <v>113</v>
      </c>
      <c r="U1023" s="7" t="s">
        <v>87</v>
      </c>
      <c r="V1023" s="7" t="s">
        <v>92</v>
      </c>
      <c r="W1023" s="7"/>
      <c r="X1023" s="7"/>
      <c r="Y1023" s="7" t="s">
        <v>99</v>
      </c>
      <c r="Z1023" s="8" t="s">
        <v>127</v>
      </c>
      <c r="AA1023" s="7"/>
      <c r="AB1023" s="7"/>
      <c r="AC1023" s="7"/>
      <c r="AD1023" s="7"/>
      <c r="AE1023" s="8"/>
      <c r="AF1023" s="9" t="s">
        <v>1479</v>
      </c>
      <c r="AG1023" s="9" t="s">
        <v>2532</v>
      </c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 t="s">
        <v>98</v>
      </c>
      <c r="AW1023" s="7" t="s">
        <v>98</v>
      </c>
      <c r="AX1023" s="7" t="s">
        <v>98</v>
      </c>
      <c r="AY1023" s="7" t="s">
        <v>98</v>
      </c>
      <c r="AZ1023" s="7" t="s">
        <v>98</v>
      </c>
      <c r="BA1023" s="7" t="s">
        <v>98</v>
      </c>
      <c r="BB1023" s="7" t="s">
        <v>98</v>
      </c>
      <c r="BC1023" s="7" t="s">
        <v>98</v>
      </c>
      <c r="BD1023" s="7" t="s">
        <v>98</v>
      </c>
      <c r="BE1023" s="7" t="s">
        <v>98</v>
      </c>
      <c r="BF1023" s="7" t="s">
        <v>98</v>
      </c>
      <c r="BG1023" s="7" t="s">
        <v>98</v>
      </c>
      <c r="BH1023" s="7" t="s">
        <v>98</v>
      </c>
      <c r="BI1023" s="7" t="s">
        <v>98</v>
      </c>
      <c r="BJ1023" s="7" t="s">
        <v>98</v>
      </c>
      <c r="BK1023" s="7" t="s">
        <v>98</v>
      </c>
      <c r="BL1023" s="7" t="s">
        <v>98</v>
      </c>
      <c r="BM1023" s="7" t="s">
        <v>97</v>
      </c>
      <c r="BN1023" s="7" t="s">
        <v>97</v>
      </c>
      <c r="BO1023" s="7" t="s">
        <v>98</v>
      </c>
      <c r="BP1023" s="7" t="s">
        <v>98</v>
      </c>
      <c r="BQ1023" s="7" t="s">
        <v>98</v>
      </c>
      <c r="BR1023" s="7" t="s">
        <v>98</v>
      </c>
      <c r="BS1023" s="7" t="n">
        <v>35</v>
      </c>
      <c r="BT1023" s="7" t="n">
        <v>35</v>
      </c>
      <c r="BU1023" s="7" t="n">
        <v>35</v>
      </c>
      <c r="BV1023" s="7" t="n">
        <v>35</v>
      </c>
      <c r="BW1023" s="7" t="s">
        <v>98</v>
      </c>
      <c r="BX1023" s="7" t="s">
        <v>98</v>
      </c>
      <c r="BY1023" s="7" t="s">
        <v>98</v>
      </c>
      <c r="BZ1023" s="7" t="s">
        <v>98</v>
      </c>
      <c r="CA1023" s="7"/>
      <c r="CB1023" s="7"/>
      <c r="CC1023" s="7"/>
      <c r="CD1023" s="7"/>
      <c r="CE1023" s="7"/>
      <c r="CF1023" s="7"/>
      <c r="CG1023" s="7"/>
      <c r="CH1023" s="7"/>
      <c r="CI1023" s="6" t="n">
        <f aca="false">SUMIF($AH1023:$CH1023,35,Base!$B$5:$BB$5)*7*$Z1023</f>
        <v>560</v>
      </c>
      <c r="CJ1023" s="6" t="n">
        <f aca="false">SUMIF($AH1023:$CH1023,"PR",Base!$B$5:$BB$5)*7*$Z1023</f>
        <v>3332</v>
      </c>
      <c r="CK1023" s="6"/>
      <c r="CL1023" s="6"/>
    </row>
    <row r="1024" customFormat="false" ht="13.8" hidden="false" customHeight="false" outlineLevel="0" collapsed="false">
      <c r="A1024" s="7" t="s">
        <v>1890</v>
      </c>
      <c r="B1024" s="7" t="s">
        <v>2682</v>
      </c>
      <c r="C1024" s="7" t="s">
        <v>1383</v>
      </c>
      <c r="D1024" s="7" t="s">
        <v>2835</v>
      </c>
      <c r="E1024" s="7" t="s">
        <v>2836</v>
      </c>
      <c r="F1024" s="7" t="s">
        <v>17</v>
      </c>
      <c r="G1024" s="7" t="s">
        <v>2100</v>
      </c>
      <c r="H1024" s="7" t="s">
        <v>2101</v>
      </c>
      <c r="I1024" s="7" t="s">
        <v>84</v>
      </c>
      <c r="J1024" s="7" t="s">
        <v>85</v>
      </c>
      <c r="K1024" s="8" t="n">
        <v>0</v>
      </c>
      <c r="L1024" s="7"/>
      <c r="M1024" s="8" t="n">
        <v>0</v>
      </c>
      <c r="N1024" s="7" t="s">
        <v>2837</v>
      </c>
      <c r="O1024" s="7" t="s">
        <v>1470</v>
      </c>
      <c r="P1024" s="7" t="s">
        <v>124</v>
      </c>
      <c r="Q1024" s="8" t="s">
        <v>1824</v>
      </c>
      <c r="R1024" s="8" t="s">
        <v>1865</v>
      </c>
      <c r="S1024" s="8" t="s">
        <v>325</v>
      </c>
      <c r="T1024" s="8" t="s">
        <v>113</v>
      </c>
      <c r="U1024" s="7" t="s">
        <v>87</v>
      </c>
      <c r="V1024" s="7" t="s">
        <v>92</v>
      </c>
      <c r="W1024" s="7"/>
      <c r="X1024" s="7"/>
      <c r="Y1024" s="7" t="s">
        <v>93</v>
      </c>
      <c r="Z1024" s="8" t="s">
        <v>155</v>
      </c>
      <c r="AA1024" s="7"/>
      <c r="AB1024" s="7"/>
      <c r="AC1024" s="7"/>
      <c r="AD1024" s="7"/>
      <c r="AE1024" s="8"/>
      <c r="AF1024" s="9" t="s">
        <v>1092</v>
      </c>
      <c r="AG1024" s="9" t="s">
        <v>172</v>
      </c>
      <c r="AH1024" s="7"/>
      <c r="AI1024" s="7" t="s">
        <v>98</v>
      </c>
      <c r="AJ1024" s="7" t="s">
        <v>98</v>
      </c>
      <c r="AK1024" s="7" t="s">
        <v>98</v>
      </c>
      <c r="AL1024" s="7" t="s">
        <v>98</v>
      </c>
      <c r="AM1024" s="7" t="s">
        <v>98</v>
      </c>
      <c r="AN1024" s="7" t="s">
        <v>98</v>
      </c>
      <c r="AO1024" s="7" t="s">
        <v>98</v>
      </c>
      <c r="AP1024" s="7" t="s">
        <v>98</v>
      </c>
      <c r="AQ1024" s="7" t="s">
        <v>98</v>
      </c>
      <c r="AR1024" s="7" t="s">
        <v>98</v>
      </c>
      <c r="AS1024" s="7" t="s">
        <v>98</v>
      </c>
      <c r="AT1024" s="7" t="s">
        <v>98</v>
      </c>
      <c r="AU1024" s="7" t="s">
        <v>98</v>
      </c>
      <c r="AV1024" s="7" t="s">
        <v>98</v>
      </c>
      <c r="AW1024" s="7" t="s">
        <v>98</v>
      </c>
      <c r="AX1024" s="7" t="s">
        <v>98</v>
      </c>
      <c r="AY1024" s="7" t="s">
        <v>98</v>
      </c>
      <c r="AZ1024" s="7" t="s">
        <v>98</v>
      </c>
      <c r="BA1024" s="7" t="s">
        <v>98</v>
      </c>
      <c r="BB1024" s="7" t="s">
        <v>98</v>
      </c>
      <c r="BC1024" s="7" t="s">
        <v>98</v>
      </c>
      <c r="BD1024" s="7" t="n">
        <v>35</v>
      </c>
      <c r="BE1024" s="7" t="n">
        <v>35</v>
      </c>
      <c r="BF1024" s="7" t="n">
        <v>35</v>
      </c>
      <c r="BG1024" s="7" t="n">
        <v>35</v>
      </c>
      <c r="BH1024" s="7" t="n">
        <v>35</v>
      </c>
      <c r="BI1024" s="7" t="s">
        <v>98</v>
      </c>
      <c r="BJ1024" s="7" t="s">
        <v>98</v>
      </c>
      <c r="BK1024" s="7" t="s">
        <v>98</v>
      </c>
      <c r="BL1024" s="7"/>
      <c r="BM1024" s="7" t="s">
        <v>97</v>
      </c>
      <c r="BN1024" s="7" t="s">
        <v>97</v>
      </c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6" t="n">
        <f aca="false">SUMIF($AH1024:$CH1024,35,Base!$B$5:$BB$5)*7*$Z1024</f>
        <v>504</v>
      </c>
      <c r="CJ1024" s="6" t="n">
        <f aca="false">SUMIF($AH1024:$CH1024,"PR",Base!$B$5:$BB$5)*7*$Z1024</f>
        <v>2436</v>
      </c>
      <c r="CK1024" s="6"/>
      <c r="CL1024" s="6"/>
    </row>
    <row r="1025" customFormat="false" ht="13.8" hidden="false" customHeight="false" outlineLevel="0" collapsed="false">
      <c r="A1025" s="7" t="s">
        <v>1890</v>
      </c>
      <c r="B1025" s="7" t="s">
        <v>2682</v>
      </c>
      <c r="C1025" s="7" t="s">
        <v>1383</v>
      </c>
      <c r="D1025" s="7" t="s">
        <v>2835</v>
      </c>
      <c r="E1025" s="7" t="s">
        <v>2836</v>
      </c>
      <c r="F1025" s="7" t="s">
        <v>17</v>
      </c>
      <c r="G1025" s="7" t="s">
        <v>2100</v>
      </c>
      <c r="H1025" s="7" t="s">
        <v>2101</v>
      </c>
      <c r="I1025" s="7" t="s">
        <v>84</v>
      </c>
      <c r="J1025" s="7" t="s">
        <v>85</v>
      </c>
      <c r="K1025" s="8" t="n">
        <v>0</v>
      </c>
      <c r="L1025" s="7"/>
      <c r="M1025" s="8" t="n">
        <v>0</v>
      </c>
      <c r="N1025" s="7" t="s">
        <v>2837</v>
      </c>
      <c r="O1025" s="7" t="s">
        <v>1470</v>
      </c>
      <c r="P1025" s="7" t="s">
        <v>124</v>
      </c>
      <c r="Q1025" s="8" t="s">
        <v>1824</v>
      </c>
      <c r="R1025" s="8" t="s">
        <v>1865</v>
      </c>
      <c r="S1025" s="8" t="s">
        <v>325</v>
      </c>
      <c r="T1025" s="8" t="s">
        <v>113</v>
      </c>
      <c r="U1025" s="7" t="s">
        <v>87</v>
      </c>
      <c r="V1025" s="7" t="s">
        <v>92</v>
      </c>
      <c r="W1025" s="7"/>
      <c r="X1025" s="7"/>
      <c r="Y1025" s="7" t="s">
        <v>99</v>
      </c>
      <c r="Z1025" s="8" t="s">
        <v>127</v>
      </c>
      <c r="AA1025" s="7"/>
      <c r="AB1025" s="7"/>
      <c r="AC1025" s="7"/>
      <c r="AD1025" s="7"/>
      <c r="AE1025" s="8"/>
      <c r="AF1025" s="9" t="s">
        <v>1092</v>
      </c>
      <c r="AG1025" s="9" t="s">
        <v>172</v>
      </c>
      <c r="AH1025" s="7"/>
      <c r="AI1025" s="7" t="s">
        <v>98</v>
      </c>
      <c r="AJ1025" s="7" t="s">
        <v>98</v>
      </c>
      <c r="AK1025" s="7" t="s">
        <v>98</v>
      </c>
      <c r="AL1025" s="7" t="s">
        <v>98</v>
      </c>
      <c r="AM1025" s="7" t="s">
        <v>98</v>
      </c>
      <c r="AN1025" s="7" t="s">
        <v>98</v>
      </c>
      <c r="AO1025" s="7" t="s">
        <v>98</v>
      </c>
      <c r="AP1025" s="7" t="s">
        <v>98</v>
      </c>
      <c r="AQ1025" s="7" t="s">
        <v>98</v>
      </c>
      <c r="AR1025" s="7" t="s">
        <v>98</v>
      </c>
      <c r="AS1025" s="7" t="s">
        <v>98</v>
      </c>
      <c r="AT1025" s="7" t="s">
        <v>98</v>
      </c>
      <c r="AU1025" s="7" t="s">
        <v>98</v>
      </c>
      <c r="AV1025" s="7" t="s">
        <v>98</v>
      </c>
      <c r="AW1025" s="7" t="s">
        <v>98</v>
      </c>
      <c r="AX1025" s="7" t="s">
        <v>98</v>
      </c>
      <c r="AY1025" s="7" t="s">
        <v>98</v>
      </c>
      <c r="AZ1025" s="7" t="s">
        <v>98</v>
      </c>
      <c r="BA1025" s="7" t="s">
        <v>98</v>
      </c>
      <c r="BB1025" s="7" t="s">
        <v>98</v>
      </c>
      <c r="BC1025" s="7" t="s">
        <v>98</v>
      </c>
      <c r="BD1025" s="7" t="n">
        <v>35</v>
      </c>
      <c r="BE1025" s="7" t="n">
        <v>35</v>
      </c>
      <c r="BF1025" s="7" t="n">
        <v>35</v>
      </c>
      <c r="BG1025" s="7" t="n">
        <v>35</v>
      </c>
      <c r="BH1025" s="7" t="n">
        <v>35</v>
      </c>
      <c r="BI1025" s="7" t="s">
        <v>98</v>
      </c>
      <c r="BJ1025" s="7" t="s">
        <v>98</v>
      </c>
      <c r="BK1025" s="7" t="s">
        <v>98</v>
      </c>
      <c r="BL1025" s="7"/>
      <c r="BM1025" s="7" t="s">
        <v>97</v>
      </c>
      <c r="BN1025" s="7" t="s">
        <v>97</v>
      </c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6" t="n">
        <f aca="false">SUMIF($AH1025:$CH1025,35,Base!$B$5:$BB$5)*7*$Z1025</f>
        <v>672</v>
      </c>
      <c r="CJ1025" s="6" t="n">
        <f aca="false">SUMIF($AH1025:$CH1025,"PR",Base!$B$5:$BB$5)*7*$Z1025</f>
        <v>3248</v>
      </c>
      <c r="CK1025" s="6"/>
      <c r="CL1025" s="6"/>
    </row>
    <row r="1026" customFormat="false" ht="13.8" hidden="false" customHeight="false" outlineLevel="0" collapsed="false">
      <c r="A1026" s="7" t="s">
        <v>1890</v>
      </c>
      <c r="B1026" s="7" t="s">
        <v>2682</v>
      </c>
      <c r="C1026" s="7" t="s">
        <v>1383</v>
      </c>
      <c r="D1026" s="7" t="s">
        <v>2838</v>
      </c>
      <c r="E1026" s="7" t="s">
        <v>2839</v>
      </c>
      <c r="F1026" s="7" t="s">
        <v>17</v>
      </c>
      <c r="G1026" s="7" t="s">
        <v>2100</v>
      </c>
      <c r="H1026" s="7" t="s">
        <v>2101</v>
      </c>
      <c r="I1026" s="7" t="s">
        <v>84</v>
      </c>
      <c r="J1026" s="7" t="s">
        <v>85</v>
      </c>
      <c r="K1026" s="8" t="n">
        <v>0</v>
      </c>
      <c r="L1026" s="7"/>
      <c r="M1026" s="8" t="n">
        <v>0</v>
      </c>
      <c r="N1026" s="7"/>
      <c r="O1026" s="7" t="s">
        <v>1470</v>
      </c>
      <c r="P1026" s="7" t="s">
        <v>124</v>
      </c>
      <c r="Q1026" s="8" t="s">
        <v>2840</v>
      </c>
      <c r="R1026" s="8" t="s">
        <v>2841</v>
      </c>
      <c r="S1026" s="8" t="s">
        <v>325</v>
      </c>
      <c r="T1026" s="8" t="s">
        <v>113</v>
      </c>
      <c r="U1026" s="7" t="s">
        <v>87</v>
      </c>
      <c r="V1026" s="7" t="s">
        <v>92</v>
      </c>
      <c r="W1026" s="7"/>
      <c r="X1026" s="7"/>
      <c r="Y1026" s="7" t="s">
        <v>125</v>
      </c>
      <c r="Z1026" s="8" t="s">
        <v>87</v>
      </c>
      <c r="AA1026" s="7"/>
      <c r="AB1026" s="7"/>
      <c r="AC1026" s="7"/>
      <c r="AD1026" s="7"/>
      <c r="AE1026" s="8"/>
      <c r="AF1026" s="9" t="s">
        <v>915</v>
      </c>
      <c r="AG1026" s="9" t="s">
        <v>1147</v>
      </c>
      <c r="AH1026" s="7" t="s">
        <v>98</v>
      </c>
      <c r="AI1026" s="7" t="s">
        <v>98</v>
      </c>
      <c r="AJ1026" s="7" t="s">
        <v>98</v>
      </c>
      <c r="AK1026" s="7" t="s">
        <v>98</v>
      </c>
      <c r="AL1026" s="7" t="s">
        <v>98</v>
      </c>
      <c r="AM1026" s="7" t="s">
        <v>98</v>
      </c>
      <c r="AN1026" s="7" t="s">
        <v>98</v>
      </c>
      <c r="AO1026" s="7" t="n">
        <v>35</v>
      </c>
      <c r="AP1026" s="7" t="n">
        <v>35</v>
      </c>
      <c r="AQ1026" s="7" t="n">
        <v>35</v>
      </c>
      <c r="AR1026" s="7" t="n">
        <v>35</v>
      </c>
      <c r="AS1026" s="7" t="s">
        <v>98</v>
      </c>
      <c r="AT1026" s="7" t="s">
        <v>98</v>
      </c>
      <c r="AU1026" s="7" t="s">
        <v>98</v>
      </c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 t="s">
        <v>97</v>
      </c>
      <c r="BN1026" s="7" t="s">
        <v>97</v>
      </c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6" t="n">
        <f aca="false">SUMIF($AH1026:$CH1026,35,Base!$B$5:$BB$5)*7*$Z1026</f>
        <v>140</v>
      </c>
      <c r="CJ1026" s="6" t="n">
        <f aca="false">SUMIF($AH1026:$CH1026,"PR",Base!$B$5:$BB$5)*7*$Z1026</f>
        <v>343</v>
      </c>
      <c r="CK1026" s="6"/>
      <c r="CL1026" s="6"/>
    </row>
    <row r="1027" customFormat="false" ht="13.8" hidden="false" customHeight="false" outlineLevel="0" collapsed="false">
      <c r="A1027" s="7" t="s">
        <v>1890</v>
      </c>
      <c r="B1027" s="7" t="s">
        <v>2682</v>
      </c>
      <c r="C1027" s="7" t="s">
        <v>1383</v>
      </c>
      <c r="D1027" s="7" t="s">
        <v>2838</v>
      </c>
      <c r="E1027" s="7" t="s">
        <v>2839</v>
      </c>
      <c r="F1027" s="7" t="s">
        <v>17</v>
      </c>
      <c r="G1027" s="7" t="s">
        <v>2100</v>
      </c>
      <c r="H1027" s="7" t="s">
        <v>2101</v>
      </c>
      <c r="I1027" s="7" t="s">
        <v>84</v>
      </c>
      <c r="J1027" s="7" t="s">
        <v>85</v>
      </c>
      <c r="K1027" s="8" t="n">
        <v>0</v>
      </c>
      <c r="L1027" s="7"/>
      <c r="M1027" s="8" t="n">
        <v>0</v>
      </c>
      <c r="N1027" s="7"/>
      <c r="O1027" s="7" t="s">
        <v>1470</v>
      </c>
      <c r="P1027" s="7" t="s">
        <v>124</v>
      </c>
      <c r="Q1027" s="8" t="s">
        <v>2840</v>
      </c>
      <c r="R1027" s="8" t="s">
        <v>2841</v>
      </c>
      <c r="S1027" s="8" t="s">
        <v>325</v>
      </c>
      <c r="T1027" s="8" t="s">
        <v>113</v>
      </c>
      <c r="U1027" s="7" t="s">
        <v>87</v>
      </c>
      <c r="V1027" s="7" t="s">
        <v>92</v>
      </c>
      <c r="W1027" s="7"/>
      <c r="X1027" s="7"/>
      <c r="Y1027" s="7" t="s">
        <v>93</v>
      </c>
      <c r="Z1027" s="8" t="s">
        <v>87</v>
      </c>
      <c r="AA1027" s="7"/>
      <c r="AB1027" s="7"/>
      <c r="AC1027" s="7"/>
      <c r="AD1027" s="7"/>
      <c r="AE1027" s="8"/>
      <c r="AF1027" s="9" t="s">
        <v>915</v>
      </c>
      <c r="AG1027" s="9" t="s">
        <v>1147</v>
      </c>
      <c r="AH1027" s="7" t="s">
        <v>98</v>
      </c>
      <c r="AI1027" s="7" t="s">
        <v>98</v>
      </c>
      <c r="AJ1027" s="7" t="s">
        <v>98</v>
      </c>
      <c r="AK1027" s="7" t="s">
        <v>98</v>
      </c>
      <c r="AL1027" s="7" t="s">
        <v>98</v>
      </c>
      <c r="AM1027" s="7" t="s">
        <v>98</v>
      </c>
      <c r="AN1027" s="7" t="s">
        <v>98</v>
      </c>
      <c r="AO1027" s="7" t="n">
        <v>35</v>
      </c>
      <c r="AP1027" s="7" t="n">
        <v>35</v>
      </c>
      <c r="AQ1027" s="7" t="n">
        <v>35</v>
      </c>
      <c r="AR1027" s="7" t="n">
        <v>35</v>
      </c>
      <c r="AS1027" s="7" t="s">
        <v>98</v>
      </c>
      <c r="AT1027" s="7" t="s">
        <v>98</v>
      </c>
      <c r="AU1027" s="7" t="s">
        <v>98</v>
      </c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 t="s">
        <v>97</v>
      </c>
      <c r="BN1027" s="7" t="s">
        <v>97</v>
      </c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6" t="n">
        <f aca="false">SUMIF($AH1027:$CH1027,35,Base!$B$5:$BB$5)*7*$Z1027</f>
        <v>140</v>
      </c>
      <c r="CJ1027" s="6" t="n">
        <f aca="false">SUMIF($AH1027:$CH1027,"PR",Base!$B$5:$BB$5)*7*$Z1027</f>
        <v>343</v>
      </c>
      <c r="CK1027" s="6"/>
      <c r="CL1027" s="6"/>
    </row>
    <row r="1028" customFormat="false" ht="13.8" hidden="false" customHeight="false" outlineLevel="0" collapsed="false">
      <c r="A1028" s="7" t="s">
        <v>1890</v>
      </c>
      <c r="B1028" s="7" t="s">
        <v>2682</v>
      </c>
      <c r="C1028" s="7" t="s">
        <v>1383</v>
      </c>
      <c r="D1028" s="7" t="s">
        <v>2838</v>
      </c>
      <c r="E1028" s="7" t="s">
        <v>2839</v>
      </c>
      <c r="F1028" s="7" t="s">
        <v>17</v>
      </c>
      <c r="G1028" s="7" t="s">
        <v>2100</v>
      </c>
      <c r="H1028" s="7" t="s">
        <v>2101</v>
      </c>
      <c r="I1028" s="7" t="s">
        <v>84</v>
      </c>
      <c r="J1028" s="7" t="s">
        <v>85</v>
      </c>
      <c r="K1028" s="8" t="n">
        <v>0</v>
      </c>
      <c r="L1028" s="7"/>
      <c r="M1028" s="8" t="n">
        <v>0</v>
      </c>
      <c r="N1028" s="7"/>
      <c r="O1028" s="7" t="s">
        <v>1470</v>
      </c>
      <c r="P1028" s="7" t="s">
        <v>124</v>
      </c>
      <c r="Q1028" s="8" t="s">
        <v>2840</v>
      </c>
      <c r="R1028" s="8" t="s">
        <v>2841</v>
      </c>
      <c r="S1028" s="8" t="s">
        <v>325</v>
      </c>
      <c r="T1028" s="8" t="s">
        <v>113</v>
      </c>
      <c r="U1028" s="7" t="s">
        <v>87</v>
      </c>
      <c r="V1028" s="7" t="s">
        <v>92</v>
      </c>
      <c r="W1028" s="7"/>
      <c r="X1028" s="7"/>
      <c r="Y1028" s="7" t="s">
        <v>99</v>
      </c>
      <c r="Z1028" s="8" t="s">
        <v>127</v>
      </c>
      <c r="AA1028" s="7"/>
      <c r="AB1028" s="7"/>
      <c r="AC1028" s="7"/>
      <c r="AD1028" s="7"/>
      <c r="AE1028" s="8"/>
      <c r="AF1028" s="9" t="s">
        <v>915</v>
      </c>
      <c r="AG1028" s="9" t="s">
        <v>1147</v>
      </c>
      <c r="AH1028" s="7" t="s">
        <v>98</v>
      </c>
      <c r="AI1028" s="7" t="s">
        <v>98</v>
      </c>
      <c r="AJ1028" s="7" t="s">
        <v>98</v>
      </c>
      <c r="AK1028" s="7" t="s">
        <v>98</v>
      </c>
      <c r="AL1028" s="7" t="s">
        <v>98</v>
      </c>
      <c r="AM1028" s="7" t="s">
        <v>98</v>
      </c>
      <c r="AN1028" s="7" t="s">
        <v>98</v>
      </c>
      <c r="AO1028" s="7" t="n">
        <v>35</v>
      </c>
      <c r="AP1028" s="7" t="n">
        <v>35</v>
      </c>
      <c r="AQ1028" s="7" t="n">
        <v>35</v>
      </c>
      <c r="AR1028" s="7" t="n">
        <v>35</v>
      </c>
      <c r="AS1028" s="7" t="s">
        <v>98</v>
      </c>
      <c r="AT1028" s="7" t="s">
        <v>98</v>
      </c>
      <c r="AU1028" s="7" t="s">
        <v>98</v>
      </c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 t="s">
        <v>97</v>
      </c>
      <c r="BN1028" s="7" t="s">
        <v>97</v>
      </c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6" t="n">
        <f aca="false">SUMIF($AH1028:$CH1028,35,Base!$B$5:$BB$5)*7*$Z1028</f>
        <v>560</v>
      </c>
      <c r="CJ1028" s="6" t="n">
        <f aca="false">SUMIF($AH1028:$CH1028,"PR",Base!$B$5:$BB$5)*7*$Z1028</f>
        <v>1372</v>
      </c>
      <c r="CK1028" s="6"/>
      <c r="CL1028" s="6"/>
    </row>
    <row r="1029" customFormat="false" ht="13.8" hidden="false" customHeight="false" outlineLevel="0" collapsed="false">
      <c r="A1029" s="7" t="s">
        <v>1890</v>
      </c>
      <c r="B1029" s="7" t="s">
        <v>2682</v>
      </c>
      <c r="C1029" s="7" t="s">
        <v>1383</v>
      </c>
      <c r="D1029" s="7" t="s">
        <v>2838</v>
      </c>
      <c r="E1029" s="7" t="s">
        <v>2839</v>
      </c>
      <c r="F1029" s="7" t="s">
        <v>17</v>
      </c>
      <c r="G1029" s="7" t="s">
        <v>2100</v>
      </c>
      <c r="H1029" s="7" t="s">
        <v>2101</v>
      </c>
      <c r="I1029" s="7" t="s">
        <v>84</v>
      </c>
      <c r="J1029" s="7" t="s">
        <v>85</v>
      </c>
      <c r="K1029" s="8" t="n">
        <v>0</v>
      </c>
      <c r="L1029" s="7"/>
      <c r="M1029" s="8" t="n">
        <v>0</v>
      </c>
      <c r="N1029" s="7"/>
      <c r="O1029" s="7" t="s">
        <v>1470</v>
      </c>
      <c r="P1029" s="7" t="s">
        <v>124</v>
      </c>
      <c r="Q1029" s="8" t="s">
        <v>2840</v>
      </c>
      <c r="R1029" s="8" t="s">
        <v>2841</v>
      </c>
      <c r="S1029" s="8" t="s">
        <v>325</v>
      </c>
      <c r="T1029" s="8" t="s">
        <v>113</v>
      </c>
      <c r="U1029" s="7" t="s">
        <v>87</v>
      </c>
      <c r="V1029" s="7" t="s">
        <v>92</v>
      </c>
      <c r="W1029" s="7"/>
      <c r="X1029" s="7"/>
      <c r="Y1029" s="7" t="s">
        <v>112</v>
      </c>
      <c r="Z1029" s="8" t="s">
        <v>87</v>
      </c>
      <c r="AA1029" s="7"/>
      <c r="AB1029" s="7"/>
      <c r="AC1029" s="7"/>
      <c r="AD1029" s="7"/>
      <c r="AE1029" s="8"/>
      <c r="AF1029" s="9" t="s">
        <v>915</v>
      </c>
      <c r="AG1029" s="9" t="s">
        <v>1147</v>
      </c>
      <c r="AH1029" s="7" t="s">
        <v>98</v>
      </c>
      <c r="AI1029" s="7" t="s">
        <v>98</v>
      </c>
      <c r="AJ1029" s="7" t="s">
        <v>98</v>
      </c>
      <c r="AK1029" s="7" t="s">
        <v>98</v>
      </c>
      <c r="AL1029" s="7" t="s">
        <v>98</v>
      </c>
      <c r="AM1029" s="7" t="s">
        <v>98</v>
      </c>
      <c r="AN1029" s="7" t="s">
        <v>98</v>
      </c>
      <c r="AO1029" s="7" t="n">
        <v>35</v>
      </c>
      <c r="AP1029" s="7" t="n">
        <v>35</v>
      </c>
      <c r="AQ1029" s="7" t="n">
        <v>35</v>
      </c>
      <c r="AR1029" s="7" t="n">
        <v>35</v>
      </c>
      <c r="AS1029" s="7" t="s">
        <v>98</v>
      </c>
      <c r="AT1029" s="7" t="s">
        <v>98</v>
      </c>
      <c r="AU1029" s="7" t="s">
        <v>98</v>
      </c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 t="s">
        <v>97</v>
      </c>
      <c r="BN1029" s="7" t="s">
        <v>97</v>
      </c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6" t="n">
        <f aca="false">SUMIF($AH1029:$CH1029,35,Base!$B$5:$BB$5)*7*$Z1029</f>
        <v>140</v>
      </c>
      <c r="CJ1029" s="6" t="n">
        <f aca="false">SUMIF($AH1029:$CH1029,"PR",Base!$B$5:$BB$5)*7*$Z1029</f>
        <v>343</v>
      </c>
      <c r="CK1029" s="6"/>
      <c r="CL1029" s="6"/>
    </row>
    <row r="1030" customFormat="false" ht="13.8" hidden="false" customHeight="false" outlineLevel="0" collapsed="false">
      <c r="A1030" s="7" t="s">
        <v>1890</v>
      </c>
      <c r="B1030" s="7" t="s">
        <v>2682</v>
      </c>
      <c r="C1030" s="7" t="s">
        <v>103</v>
      </c>
      <c r="D1030" s="7" t="s">
        <v>2842</v>
      </c>
      <c r="E1030" s="7" t="s">
        <v>1828</v>
      </c>
      <c r="F1030" s="7" t="s">
        <v>17</v>
      </c>
      <c r="G1030" s="7" t="s">
        <v>461</v>
      </c>
      <c r="H1030" s="7" t="s">
        <v>462</v>
      </c>
      <c r="I1030" s="7" t="s">
        <v>84</v>
      </c>
      <c r="J1030" s="7" t="s">
        <v>85</v>
      </c>
      <c r="K1030" s="8" t="n">
        <v>0</v>
      </c>
      <c r="L1030" s="7"/>
      <c r="M1030" s="8" t="n">
        <v>0</v>
      </c>
      <c r="N1030" s="7"/>
      <c r="O1030" s="7" t="s">
        <v>107</v>
      </c>
      <c r="P1030" s="7" t="s">
        <v>108</v>
      </c>
      <c r="Q1030" s="8" t="s">
        <v>2843</v>
      </c>
      <c r="R1030" s="8" t="s">
        <v>306</v>
      </c>
      <c r="S1030" s="8" t="s">
        <v>2052</v>
      </c>
      <c r="T1030" s="8" t="s">
        <v>109</v>
      </c>
      <c r="U1030" s="7" t="s">
        <v>87</v>
      </c>
      <c r="V1030" s="7" t="s">
        <v>92</v>
      </c>
      <c r="W1030" s="7"/>
      <c r="X1030" s="7"/>
      <c r="Y1030" s="7" t="s">
        <v>99</v>
      </c>
      <c r="Z1030" s="8" t="s">
        <v>170</v>
      </c>
      <c r="AA1030" s="7"/>
      <c r="AB1030" s="7"/>
      <c r="AC1030" s="7"/>
      <c r="AD1030" s="7"/>
      <c r="AE1030" s="8"/>
      <c r="AF1030" s="9" t="s">
        <v>1001</v>
      </c>
      <c r="AG1030" s="9" t="s">
        <v>397</v>
      </c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 t="s">
        <v>98</v>
      </c>
      <c r="AS1030" s="7" t="s">
        <v>98</v>
      </c>
      <c r="AT1030" s="7" t="s">
        <v>98</v>
      </c>
      <c r="AU1030" s="7" t="s">
        <v>98</v>
      </c>
      <c r="AV1030" s="7" t="s">
        <v>98</v>
      </c>
      <c r="AW1030" s="7" t="s">
        <v>98</v>
      </c>
      <c r="AX1030" s="7" t="s">
        <v>98</v>
      </c>
      <c r="AY1030" s="7" t="s">
        <v>98</v>
      </c>
      <c r="AZ1030" s="7" t="s">
        <v>98</v>
      </c>
      <c r="BA1030" s="7" t="s">
        <v>98</v>
      </c>
      <c r="BB1030" s="7" t="s">
        <v>98</v>
      </c>
      <c r="BC1030" s="7" t="s">
        <v>98</v>
      </c>
      <c r="BD1030" s="7" t="n">
        <v>35</v>
      </c>
      <c r="BE1030" s="7" t="n">
        <v>35</v>
      </c>
      <c r="BF1030" s="7" t="n">
        <v>35</v>
      </c>
      <c r="BG1030" s="7" t="n">
        <v>35</v>
      </c>
      <c r="BH1030" s="7" t="n">
        <v>35</v>
      </c>
      <c r="BI1030" s="7" t="s">
        <v>98</v>
      </c>
      <c r="BJ1030" s="7" t="s">
        <v>98</v>
      </c>
      <c r="BK1030" s="7" t="s">
        <v>98</v>
      </c>
      <c r="BL1030" s="7" t="s">
        <v>98</v>
      </c>
      <c r="BM1030" s="7" t="s">
        <v>97</v>
      </c>
      <c r="BN1030" s="7" t="s">
        <v>97</v>
      </c>
      <c r="BO1030" s="7" t="s">
        <v>98</v>
      </c>
      <c r="BP1030" s="7" t="s">
        <v>98</v>
      </c>
      <c r="BQ1030" s="7" t="s">
        <v>98</v>
      </c>
      <c r="BR1030" s="7" t="s">
        <v>98</v>
      </c>
      <c r="BS1030" s="7" t="s">
        <v>98</v>
      </c>
      <c r="BT1030" s="7" t="s">
        <v>98</v>
      </c>
      <c r="BU1030" s="7" t="s">
        <v>98</v>
      </c>
      <c r="BV1030" s="7" t="s">
        <v>98</v>
      </c>
      <c r="BW1030" s="7" t="s">
        <v>98</v>
      </c>
      <c r="BX1030" s="7" t="s">
        <v>98</v>
      </c>
      <c r="BY1030" s="7" t="s">
        <v>98</v>
      </c>
      <c r="BZ1030" s="7" t="s">
        <v>98</v>
      </c>
      <c r="CA1030" s="7" t="s">
        <v>98</v>
      </c>
      <c r="CB1030" s="7" t="s">
        <v>98</v>
      </c>
      <c r="CC1030" s="7" t="s">
        <v>98</v>
      </c>
      <c r="CD1030" s="7"/>
      <c r="CE1030" s="7"/>
      <c r="CF1030" s="7"/>
      <c r="CG1030" s="7"/>
      <c r="CH1030" s="7"/>
      <c r="CI1030" s="6" t="n">
        <f aca="false">SUMIF($AH1030:$CH1030,35,Base!$B$5:$BB$5)*7*$Z1030</f>
        <v>2520</v>
      </c>
      <c r="CJ1030" s="6" t="n">
        <f aca="false">SUMIF($AH1030:$CH1030,"PR",Base!$B$5:$BB$5)*7*$Z1030</f>
        <v>15645</v>
      </c>
      <c r="CK1030" s="6"/>
      <c r="CL1030" s="6"/>
    </row>
    <row r="1031" customFormat="false" ht="13.8" hidden="false" customHeight="false" outlineLevel="0" collapsed="false">
      <c r="A1031" s="7" t="s">
        <v>1890</v>
      </c>
      <c r="B1031" s="7" t="s">
        <v>2682</v>
      </c>
      <c r="C1031" s="7" t="s">
        <v>118</v>
      </c>
      <c r="D1031" s="7" t="s">
        <v>2676</v>
      </c>
      <c r="E1031" s="7" t="s">
        <v>2844</v>
      </c>
      <c r="F1031" s="7" t="s">
        <v>17</v>
      </c>
      <c r="G1031" s="7" t="s">
        <v>2049</v>
      </c>
      <c r="H1031" s="7" t="s">
        <v>2050</v>
      </c>
      <c r="I1031" s="7" t="s">
        <v>84</v>
      </c>
      <c r="J1031" s="7" t="s">
        <v>85</v>
      </c>
      <c r="K1031" s="8" t="n">
        <v>0</v>
      </c>
      <c r="L1031" s="7"/>
      <c r="M1031" s="8" t="n">
        <v>0</v>
      </c>
      <c r="N1031" s="7"/>
      <c r="O1031" s="7" t="s">
        <v>2051</v>
      </c>
      <c r="P1031" s="7" t="s">
        <v>87</v>
      </c>
      <c r="Q1031" s="8" t="s">
        <v>355</v>
      </c>
      <c r="R1031" s="8" t="s">
        <v>355</v>
      </c>
      <c r="S1031" s="8" t="s">
        <v>110</v>
      </c>
      <c r="T1031" s="8" t="s">
        <v>100</v>
      </c>
      <c r="U1031" s="7" t="s">
        <v>87</v>
      </c>
      <c r="V1031" s="7" t="s">
        <v>92</v>
      </c>
      <c r="W1031" s="7"/>
      <c r="X1031" s="7"/>
      <c r="Y1031" s="7" t="s">
        <v>125</v>
      </c>
      <c r="Z1031" s="8" t="s">
        <v>94</v>
      </c>
      <c r="AA1031" s="7"/>
      <c r="AB1031" s="7"/>
      <c r="AC1031" s="7"/>
      <c r="AD1031" s="7"/>
      <c r="AE1031" s="8"/>
      <c r="AF1031" s="9" t="s">
        <v>383</v>
      </c>
      <c r="AG1031" s="9" t="s">
        <v>828</v>
      </c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 t="s">
        <v>97</v>
      </c>
      <c r="BN1031" s="7" t="s">
        <v>97</v>
      </c>
      <c r="BO1031" s="7"/>
      <c r="BP1031" s="7"/>
      <c r="BQ1031" s="7"/>
      <c r="BR1031" s="7"/>
      <c r="BS1031" s="7"/>
      <c r="BT1031" s="7"/>
      <c r="BU1031" s="7" t="s">
        <v>98</v>
      </c>
      <c r="BV1031" s="7" t="s">
        <v>98</v>
      </c>
      <c r="BW1031" s="7" t="s">
        <v>98</v>
      </c>
      <c r="BX1031" s="7" t="s">
        <v>98</v>
      </c>
      <c r="BY1031" s="7" t="s">
        <v>98</v>
      </c>
      <c r="BZ1031" s="7"/>
      <c r="CA1031" s="7"/>
      <c r="CB1031" s="7"/>
      <c r="CC1031" s="7"/>
      <c r="CD1031" s="7"/>
      <c r="CE1031" s="7"/>
      <c r="CF1031" s="7"/>
      <c r="CG1031" s="7"/>
      <c r="CH1031" s="7"/>
      <c r="CI1031" s="6" t="n">
        <f aca="false">SUMIF($AH1031:$CH1031,35,Base!$B$5:$BB$5)*7*$Z1031</f>
        <v>0</v>
      </c>
      <c r="CJ1031" s="6" t="n">
        <f aca="false">SUMIF($AH1031:$CH1031,"PR",Base!$B$5:$BB$5)*7*$Z1031</f>
        <v>336</v>
      </c>
      <c r="CK1031" s="6"/>
      <c r="CL1031" s="6"/>
    </row>
    <row r="1032" customFormat="false" ht="13.8" hidden="false" customHeight="false" outlineLevel="0" collapsed="false">
      <c r="A1032" s="7" t="s">
        <v>1890</v>
      </c>
      <c r="B1032" s="7" t="s">
        <v>2682</v>
      </c>
      <c r="C1032" s="7" t="s">
        <v>118</v>
      </c>
      <c r="D1032" s="7" t="s">
        <v>2676</v>
      </c>
      <c r="E1032" s="7" t="s">
        <v>2844</v>
      </c>
      <c r="F1032" s="7" t="s">
        <v>17</v>
      </c>
      <c r="G1032" s="7" t="s">
        <v>2049</v>
      </c>
      <c r="H1032" s="7" t="s">
        <v>2050</v>
      </c>
      <c r="I1032" s="7" t="s">
        <v>84</v>
      </c>
      <c r="J1032" s="7" t="s">
        <v>85</v>
      </c>
      <c r="K1032" s="8" t="n">
        <v>0</v>
      </c>
      <c r="L1032" s="7"/>
      <c r="M1032" s="8" t="n">
        <v>0</v>
      </c>
      <c r="N1032" s="7"/>
      <c r="O1032" s="7" t="s">
        <v>2051</v>
      </c>
      <c r="P1032" s="7" t="s">
        <v>87</v>
      </c>
      <c r="Q1032" s="8" t="s">
        <v>355</v>
      </c>
      <c r="R1032" s="8" t="s">
        <v>355</v>
      </c>
      <c r="S1032" s="8" t="s">
        <v>110</v>
      </c>
      <c r="T1032" s="8" t="s">
        <v>100</v>
      </c>
      <c r="U1032" s="7" t="s">
        <v>87</v>
      </c>
      <c r="V1032" s="7" t="s">
        <v>92</v>
      </c>
      <c r="W1032" s="7"/>
      <c r="X1032" s="7"/>
      <c r="Y1032" s="7" t="s">
        <v>112</v>
      </c>
      <c r="Z1032" s="8" t="s">
        <v>178</v>
      </c>
      <c r="AA1032" s="7"/>
      <c r="AB1032" s="7"/>
      <c r="AC1032" s="7"/>
      <c r="AD1032" s="7"/>
      <c r="AE1032" s="8"/>
      <c r="AF1032" s="9" t="s">
        <v>383</v>
      </c>
      <c r="AG1032" s="9" t="s">
        <v>828</v>
      </c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 t="s">
        <v>97</v>
      </c>
      <c r="BN1032" s="7" t="s">
        <v>97</v>
      </c>
      <c r="BO1032" s="7"/>
      <c r="BP1032" s="7"/>
      <c r="BQ1032" s="7"/>
      <c r="BR1032" s="7"/>
      <c r="BS1032" s="7"/>
      <c r="BT1032" s="7"/>
      <c r="BU1032" s="7" t="s">
        <v>98</v>
      </c>
      <c r="BV1032" s="7" t="s">
        <v>98</v>
      </c>
      <c r="BW1032" s="7" t="s">
        <v>98</v>
      </c>
      <c r="BX1032" s="7" t="s">
        <v>98</v>
      </c>
      <c r="BY1032" s="7" t="s">
        <v>98</v>
      </c>
      <c r="BZ1032" s="7"/>
      <c r="CA1032" s="7"/>
      <c r="CB1032" s="7"/>
      <c r="CC1032" s="7"/>
      <c r="CD1032" s="7"/>
      <c r="CE1032" s="7"/>
      <c r="CF1032" s="7"/>
      <c r="CG1032" s="7"/>
      <c r="CH1032" s="7"/>
      <c r="CI1032" s="6" t="n">
        <f aca="false">SUMIF($AH1032:$CH1032,35,Base!$B$5:$BB$5)*7*$Z1032</f>
        <v>0</v>
      </c>
      <c r="CJ1032" s="6" t="n">
        <f aca="false">SUMIF($AH1032:$CH1032,"PR",Base!$B$5:$BB$5)*7*$Z1032</f>
        <v>840</v>
      </c>
      <c r="CK1032" s="6"/>
      <c r="CL1032" s="6"/>
    </row>
    <row r="1033" customFormat="false" ht="13.8" hidden="false" customHeight="false" outlineLevel="0" collapsed="false">
      <c r="A1033" s="7" t="s">
        <v>1890</v>
      </c>
      <c r="B1033" s="7" t="s">
        <v>2682</v>
      </c>
      <c r="C1033" s="7" t="s">
        <v>118</v>
      </c>
      <c r="D1033" s="7" t="s">
        <v>2676</v>
      </c>
      <c r="E1033" s="7" t="s">
        <v>2844</v>
      </c>
      <c r="F1033" s="7" t="s">
        <v>17</v>
      </c>
      <c r="G1033" s="7" t="s">
        <v>2049</v>
      </c>
      <c r="H1033" s="7" t="s">
        <v>2050</v>
      </c>
      <c r="I1033" s="7" t="s">
        <v>84</v>
      </c>
      <c r="J1033" s="7" t="s">
        <v>85</v>
      </c>
      <c r="K1033" s="8" t="n">
        <v>0</v>
      </c>
      <c r="L1033" s="7"/>
      <c r="M1033" s="8" t="n">
        <v>0</v>
      </c>
      <c r="N1033" s="7"/>
      <c r="O1033" s="7" t="s">
        <v>2051</v>
      </c>
      <c r="P1033" s="7" t="s">
        <v>87</v>
      </c>
      <c r="Q1033" s="8" t="s">
        <v>355</v>
      </c>
      <c r="R1033" s="8" t="s">
        <v>355</v>
      </c>
      <c r="S1033" s="8" t="s">
        <v>110</v>
      </c>
      <c r="T1033" s="8" t="s">
        <v>100</v>
      </c>
      <c r="U1033" s="7" t="s">
        <v>87</v>
      </c>
      <c r="V1033" s="7" t="s">
        <v>92</v>
      </c>
      <c r="W1033" s="7"/>
      <c r="X1033" s="7"/>
      <c r="Y1033" s="7" t="s">
        <v>102</v>
      </c>
      <c r="Z1033" s="8" t="s">
        <v>155</v>
      </c>
      <c r="AA1033" s="7"/>
      <c r="AB1033" s="7"/>
      <c r="AC1033" s="7"/>
      <c r="AD1033" s="7"/>
      <c r="AE1033" s="8"/>
      <c r="AF1033" s="9" t="s">
        <v>383</v>
      </c>
      <c r="AG1033" s="9" t="s">
        <v>828</v>
      </c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 t="s">
        <v>97</v>
      </c>
      <c r="BN1033" s="7" t="s">
        <v>97</v>
      </c>
      <c r="BO1033" s="7"/>
      <c r="BP1033" s="7"/>
      <c r="BQ1033" s="7"/>
      <c r="BR1033" s="7"/>
      <c r="BS1033" s="7"/>
      <c r="BT1033" s="7"/>
      <c r="BU1033" s="7" t="s">
        <v>98</v>
      </c>
      <c r="BV1033" s="7" t="s">
        <v>98</v>
      </c>
      <c r="BW1033" s="7" t="s">
        <v>98</v>
      </c>
      <c r="BX1033" s="7" t="s">
        <v>98</v>
      </c>
      <c r="BY1033" s="7" t="s">
        <v>98</v>
      </c>
      <c r="BZ1033" s="7"/>
      <c r="CA1033" s="7"/>
      <c r="CB1033" s="7"/>
      <c r="CC1033" s="7"/>
      <c r="CD1033" s="7"/>
      <c r="CE1033" s="7"/>
      <c r="CF1033" s="7"/>
      <c r="CG1033" s="7"/>
      <c r="CH1033" s="7"/>
      <c r="CI1033" s="6" t="n">
        <f aca="false">SUMIF($AH1033:$CH1033,35,Base!$B$5:$BB$5)*7*$Z1033</f>
        <v>0</v>
      </c>
      <c r="CJ1033" s="6" t="n">
        <f aca="false">SUMIF($AH1033:$CH1033,"PR",Base!$B$5:$BB$5)*7*$Z1033</f>
        <v>504</v>
      </c>
      <c r="CK1033" s="6"/>
      <c r="CL1033" s="6"/>
    </row>
    <row r="1034" customFormat="false" ht="13.8" hidden="false" customHeight="false" outlineLevel="0" collapsed="false">
      <c r="A1034" s="7" t="s">
        <v>1890</v>
      </c>
      <c r="B1034" s="7" t="s">
        <v>2682</v>
      </c>
      <c r="C1034" s="7" t="s">
        <v>103</v>
      </c>
      <c r="D1034" s="7" t="s">
        <v>2845</v>
      </c>
      <c r="E1034" s="7" t="s">
        <v>1253</v>
      </c>
      <c r="F1034" s="7" t="s">
        <v>17</v>
      </c>
      <c r="G1034" s="7" t="s">
        <v>2069</v>
      </c>
      <c r="H1034" s="7" t="s">
        <v>2070</v>
      </c>
      <c r="I1034" s="7" t="s">
        <v>84</v>
      </c>
      <c r="J1034" s="7" t="s">
        <v>85</v>
      </c>
      <c r="K1034" s="8" t="n">
        <v>0</v>
      </c>
      <c r="L1034" s="7"/>
      <c r="M1034" s="8" t="n">
        <v>0</v>
      </c>
      <c r="N1034" s="7"/>
      <c r="O1034" s="7" t="s">
        <v>2071</v>
      </c>
      <c r="P1034" s="7" t="s">
        <v>87</v>
      </c>
      <c r="Q1034" s="8" t="s">
        <v>2609</v>
      </c>
      <c r="R1034" s="8" t="s">
        <v>2609</v>
      </c>
      <c r="S1034" s="8" t="s">
        <v>110</v>
      </c>
      <c r="T1034" s="8" t="s">
        <v>100</v>
      </c>
      <c r="U1034" s="7" t="s">
        <v>87</v>
      </c>
      <c r="V1034" s="7" t="s">
        <v>92</v>
      </c>
      <c r="W1034" s="7"/>
      <c r="X1034" s="7"/>
      <c r="Y1034" s="7" t="s">
        <v>125</v>
      </c>
      <c r="Z1034" s="8" t="s">
        <v>94</v>
      </c>
      <c r="AA1034" s="7"/>
      <c r="AB1034" s="7"/>
      <c r="AC1034" s="7"/>
      <c r="AD1034" s="7"/>
      <c r="AE1034" s="8"/>
      <c r="AF1034" s="9" t="s">
        <v>192</v>
      </c>
      <c r="AG1034" s="9" t="s">
        <v>828</v>
      </c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 t="s">
        <v>97</v>
      </c>
      <c r="BN1034" s="7" t="s">
        <v>97</v>
      </c>
      <c r="BO1034" s="7"/>
      <c r="BP1034" s="7"/>
      <c r="BQ1034" s="7"/>
      <c r="BR1034" s="7"/>
      <c r="BS1034" s="7" t="s">
        <v>98</v>
      </c>
      <c r="BT1034" s="7" t="s">
        <v>98</v>
      </c>
      <c r="BU1034" s="7" t="s">
        <v>98</v>
      </c>
      <c r="BV1034" s="7" t="s">
        <v>98</v>
      </c>
      <c r="BW1034" s="7" t="s">
        <v>98</v>
      </c>
      <c r="BX1034" s="7" t="s">
        <v>98</v>
      </c>
      <c r="BY1034" s="7" t="s">
        <v>98</v>
      </c>
      <c r="BZ1034" s="7"/>
      <c r="CA1034" s="7"/>
      <c r="CB1034" s="7"/>
      <c r="CC1034" s="7"/>
      <c r="CD1034" s="7"/>
      <c r="CE1034" s="7"/>
      <c r="CF1034" s="7"/>
      <c r="CG1034" s="7"/>
      <c r="CH1034" s="7"/>
      <c r="CI1034" s="6" t="n">
        <f aca="false">SUMIF($AH1034:$CH1034,35,Base!$B$5:$BB$5)*7*$Z1034</f>
        <v>0</v>
      </c>
      <c r="CJ1034" s="6" t="n">
        <f aca="false">SUMIF($AH1034:$CH1034,"PR",Base!$B$5:$BB$5)*7*$Z1034</f>
        <v>476</v>
      </c>
      <c r="CK1034" s="6"/>
      <c r="CL1034" s="6"/>
    </row>
    <row r="1035" customFormat="false" ht="13.8" hidden="false" customHeight="false" outlineLevel="0" collapsed="false">
      <c r="A1035" s="7" t="s">
        <v>1890</v>
      </c>
      <c r="B1035" s="7" t="s">
        <v>2682</v>
      </c>
      <c r="C1035" s="7" t="s">
        <v>103</v>
      </c>
      <c r="D1035" s="7" t="s">
        <v>2845</v>
      </c>
      <c r="E1035" s="7" t="s">
        <v>1253</v>
      </c>
      <c r="F1035" s="7" t="s">
        <v>17</v>
      </c>
      <c r="G1035" s="7" t="s">
        <v>2069</v>
      </c>
      <c r="H1035" s="7" t="s">
        <v>2070</v>
      </c>
      <c r="I1035" s="7" t="s">
        <v>84</v>
      </c>
      <c r="J1035" s="7" t="s">
        <v>85</v>
      </c>
      <c r="K1035" s="8" t="n">
        <v>0</v>
      </c>
      <c r="L1035" s="7"/>
      <c r="M1035" s="8" t="n">
        <v>0</v>
      </c>
      <c r="N1035" s="7"/>
      <c r="O1035" s="7" t="s">
        <v>2071</v>
      </c>
      <c r="P1035" s="7" t="s">
        <v>87</v>
      </c>
      <c r="Q1035" s="8" t="s">
        <v>2609</v>
      </c>
      <c r="R1035" s="8" t="s">
        <v>2609</v>
      </c>
      <c r="S1035" s="8" t="s">
        <v>110</v>
      </c>
      <c r="T1035" s="8" t="s">
        <v>100</v>
      </c>
      <c r="U1035" s="7" t="s">
        <v>87</v>
      </c>
      <c r="V1035" s="7" t="s">
        <v>92</v>
      </c>
      <c r="W1035" s="7"/>
      <c r="X1035" s="7"/>
      <c r="Y1035" s="7" t="s">
        <v>112</v>
      </c>
      <c r="Z1035" s="8" t="s">
        <v>178</v>
      </c>
      <c r="AA1035" s="7"/>
      <c r="AB1035" s="7"/>
      <c r="AC1035" s="7"/>
      <c r="AD1035" s="7"/>
      <c r="AE1035" s="8"/>
      <c r="AF1035" s="9" t="s">
        <v>192</v>
      </c>
      <c r="AG1035" s="9" t="s">
        <v>828</v>
      </c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 t="s">
        <v>97</v>
      </c>
      <c r="BN1035" s="7" t="s">
        <v>97</v>
      </c>
      <c r="BO1035" s="7"/>
      <c r="BP1035" s="7"/>
      <c r="BQ1035" s="7"/>
      <c r="BR1035" s="7"/>
      <c r="BS1035" s="7" t="s">
        <v>98</v>
      </c>
      <c r="BT1035" s="7" t="s">
        <v>98</v>
      </c>
      <c r="BU1035" s="7" t="s">
        <v>98</v>
      </c>
      <c r="BV1035" s="7" t="s">
        <v>98</v>
      </c>
      <c r="BW1035" s="7" t="s">
        <v>98</v>
      </c>
      <c r="BX1035" s="7" t="s">
        <v>98</v>
      </c>
      <c r="BY1035" s="7" t="s">
        <v>98</v>
      </c>
      <c r="BZ1035" s="7"/>
      <c r="CA1035" s="7"/>
      <c r="CB1035" s="7"/>
      <c r="CC1035" s="7"/>
      <c r="CD1035" s="7"/>
      <c r="CE1035" s="7"/>
      <c r="CF1035" s="7"/>
      <c r="CG1035" s="7"/>
      <c r="CH1035" s="7"/>
      <c r="CI1035" s="6" t="n">
        <f aca="false">SUMIF($AH1035:$CH1035,35,Base!$B$5:$BB$5)*7*$Z1035</f>
        <v>0</v>
      </c>
      <c r="CJ1035" s="6" t="n">
        <f aca="false">SUMIF($AH1035:$CH1035,"PR",Base!$B$5:$BB$5)*7*$Z1035</f>
        <v>1190</v>
      </c>
      <c r="CK1035" s="6"/>
      <c r="CL1035" s="6"/>
    </row>
    <row r="1036" customFormat="false" ht="13.8" hidden="false" customHeight="false" outlineLevel="0" collapsed="false">
      <c r="A1036" s="7" t="s">
        <v>1890</v>
      </c>
      <c r="B1036" s="7" t="s">
        <v>2682</v>
      </c>
      <c r="C1036" s="7" t="s">
        <v>103</v>
      </c>
      <c r="D1036" s="7" t="s">
        <v>2845</v>
      </c>
      <c r="E1036" s="7" t="s">
        <v>1253</v>
      </c>
      <c r="F1036" s="7" t="s">
        <v>17</v>
      </c>
      <c r="G1036" s="7" t="s">
        <v>2069</v>
      </c>
      <c r="H1036" s="7" t="s">
        <v>2070</v>
      </c>
      <c r="I1036" s="7" t="s">
        <v>84</v>
      </c>
      <c r="J1036" s="7" t="s">
        <v>85</v>
      </c>
      <c r="K1036" s="8" t="n">
        <v>0</v>
      </c>
      <c r="L1036" s="7"/>
      <c r="M1036" s="8" t="n">
        <v>0</v>
      </c>
      <c r="N1036" s="7"/>
      <c r="O1036" s="7" t="s">
        <v>2071</v>
      </c>
      <c r="P1036" s="7" t="s">
        <v>87</v>
      </c>
      <c r="Q1036" s="8" t="s">
        <v>2609</v>
      </c>
      <c r="R1036" s="8" t="s">
        <v>2609</v>
      </c>
      <c r="S1036" s="8" t="s">
        <v>110</v>
      </c>
      <c r="T1036" s="8" t="s">
        <v>100</v>
      </c>
      <c r="U1036" s="7" t="s">
        <v>87</v>
      </c>
      <c r="V1036" s="7" t="s">
        <v>92</v>
      </c>
      <c r="W1036" s="7"/>
      <c r="X1036" s="7"/>
      <c r="Y1036" s="7" t="s">
        <v>102</v>
      </c>
      <c r="Z1036" s="8" t="s">
        <v>155</v>
      </c>
      <c r="AA1036" s="7"/>
      <c r="AB1036" s="7"/>
      <c r="AC1036" s="7"/>
      <c r="AD1036" s="7"/>
      <c r="AE1036" s="8"/>
      <c r="AF1036" s="9" t="s">
        <v>192</v>
      </c>
      <c r="AG1036" s="9" t="s">
        <v>828</v>
      </c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 t="s">
        <v>97</v>
      </c>
      <c r="BN1036" s="7" t="s">
        <v>97</v>
      </c>
      <c r="BO1036" s="7"/>
      <c r="BP1036" s="7"/>
      <c r="BQ1036" s="7"/>
      <c r="BR1036" s="7"/>
      <c r="BS1036" s="7" t="s">
        <v>98</v>
      </c>
      <c r="BT1036" s="7" t="s">
        <v>98</v>
      </c>
      <c r="BU1036" s="7" t="s">
        <v>98</v>
      </c>
      <c r="BV1036" s="7" t="s">
        <v>98</v>
      </c>
      <c r="BW1036" s="7" t="s">
        <v>98</v>
      </c>
      <c r="BX1036" s="7" t="s">
        <v>98</v>
      </c>
      <c r="BY1036" s="7" t="s">
        <v>98</v>
      </c>
      <c r="BZ1036" s="7"/>
      <c r="CA1036" s="7"/>
      <c r="CB1036" s="7"/>
      <c r="CC1036" s="7"/>
      <c r="CD1036" s="7"/>
      <c r="CE1036" s="7"/>
      <c r="CF1036" s="7"/>
      <c r="CG1036" s="7"/>
      <c r="CH1036" s="7"/>
      <c r="CI1036" s="6" t="n">
        <f aca="false">SUMIF($AH1036:$CH1036,35,Base!$B$5:$BB$5)*7*$Z1036</f>
        <v>0</v>
      </c>
      <c r="CJ1036" s="6" t="n">
        <f aca="false">SUMIF($AH1036:$CH1036,"PR",Base!$B$5:$BB$5)*7*$Z1036</f>
        <v>714</v>
      </c>
      <c r="CK1036" s="6"/>
      <c r="CL1036" s="6"/>
    </row>
    <row r="1037" customFormat="false" ht="13.8" hidden="false" customHeight="false" outlineLevel="0" collapsed="false">
      <c r="A1037" s="7" t="s">
        <v>1890</v>
      </c>
      <c r="B1037" s="7" t="s">
        <v>2682</v>
      </c>
      <c r="C1037" s="7" t="s">
        <v>103</v>
      </c>
      <c r="D1037" s="7" t="s">
        <v>2846</v>
      </c>
      <c r="E1037" s="7" t="s">
        <v>2847</v>
      </c>
      <c r="F1037" s="7" t="s">
        <v>17</v>
      </c>
      <c r="G1037" s="7" t="s">
        <v>2065</v>
      </c>
      <c r="H1037" s="7" t="s">
        <v>2066</v>
      </c>
      <c r="I1037" s="7" t="s">
        <v>84</v>
      </c>
      <c r="J1037" s="7" t="s">
        <v>85</v>
      </c>
      <c r="K1037" s="8" t="n">
        <v>0</v>
      </c>
      <c r="L1037" s="7"/>
      <c r="M1037" s="8" t="n">
        <v>0</v>
      </c>
      <c r="N1037" s="7"/>
      <c r="O1037" s="7" t="s">
        <v>2067</v>
      </c>
      <c r="P1037" s="7" t="s">
        <v>87</v>
      </c>
      <c r="Q1037" s="8" t="s">
        <v>2609</v>
      </c>
      <c r="R1037" s="8" t="s">
        <v>2609</v>
      </c>
      <c r="S1037" s="8" t="s">
        <v>110</v>
      </c>
      <c r="T1037" s="8" t="s">
        <v>100</v>
      </c>
      <c r="U1037" s="7" t="s">
        <v>87</v>
      </c>
      <c r="V1037" s="7" t="s">
        <v>92</v>
      </c>
      <c r="W1037" s="7"/>
      <c r="X1037" s="7"/>
      <c r="Y1037" s="7" t="s">
        <v>125</v>
      </c>
      <c r="Z1037" s="8" t="s">
        <v>178</v>
      </c>
      <c r="AA1037" s="7"/>
      <c r="AB1037" s="7"/>
      <c r="AC1037" s="7"/>
      <c r="AD1037" s="7"/>
      <c r="AE1037" s="8"/>
      <c r="AF1037" s="9" t="s">
        <v>192</v>
      </c>
      <c r="AG1037" s="9" t="s">
        <v>828</v>
      </c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 t="s">
        <v>97</v>
      </c>
      <c r="BN1037" s="7" t="s">
        <v>97</v>
      </c>
      <c r="BO1037" s="7"/>
      <c r="BP1037" s="7"/>
      <c r="BQ1037" s="7"/>
      <c r="BR1037" s="7"/>
      <c r="BS1037" s="7" t="s">
        <v>98</v>
      </c>
      <c r="BT1037" s="7" t="s">
        <v>98</v>
      </c>
      <c r="BU1037" s="7" t="s">
        <v>98</v>
      </c>
      <c r="BV1037" s="7" t="s">
        <v>98</v>
      </c>
      <c r="BW1037" s="7" t="s">
        <v>98</v>
      </c>
      <c r="BX1037" s="7" t="s">
        <v>98</v>
      </c>
      <c r="BY1037" s="7" t="s">
        <v>98</v>
      </c>
      <c r="BZ1037" s="7"/>
      <c r="CA1037" s="7"/>
      <c r="CB1037" s="7"/>
      <c r="CC1037" s="7"/>
      <c r="CD1037" s="7"/>
      <c r="CE1037" s="7"/>
      <c r="CF1037" s="7"/>
      <c r="CG1037" s="7"/>
      <c r="CH1037" s="7"/>
      <c r="CI1037" s="6" t="n">
        <f aca="false">SUMIF($AH1037:$CH1037,35,Base!$B$5:$BB$5)*7*$Z1037</f>
        <v>0</v>
      </c>
      <c r="CJ1037" s="6" t="n">
        <f aca="false">SUMIF($AH1037:$CH1037,"PR",Base!$B$5:$BB$5)*7*$Z1037</f>
        <v>1190</v>
      </c>
      <c r="CK1037" s="6"/>
      <c r="CL1037" s="6"/>
    </row>
    <row r="1038" customFormat="false" ht="13.8" hidden="false" customHeight="false" outlineLevel="0" collapsed="false">
      <c r="A1038" s="7" t="s">
        <v>1890</v>
      </c>
      <c r="B1038" s="7" t="s">
        <v>2682</v>
      </c>
      <c r="C1038" s="7" t="s">
        <v>103</v>
      </c>
      <c r="D1038" s="7" t="s">
        <v>2846</v>
      </c>
      <c r="E1038" s="7" t="s">
        <v>2847</v>
      </c>
      <c r="F1038" s="7" t="s">
        <v>17</v>
      </c>
      <c r="G1038" s="7" t="s">
        <v>2065</v>
      </c>
      <c r="H1038" s="7" t="s">
        <v>2066</v>
      </c>
      <c r="I1038" s="7" t="s">
        <v>84</v>
      </c>
      <c r="J1038" s="7" t="s">
        <v>85</v>
      </c>
      <c r="K1038" s="8" t="n">
        <v>0</v>
      </c>
      <c r="L1038" s="7"/>
      <c r="M1038" s="8" t="n">
        <v>0</v>
      </c>
      <c r="N1038" s="7"/>
      <c r="O1038" s="7" t="s">
        <v>2067</v>
      </c>
      <c r="P1038" s="7" t="s">
        <v>87</v>
      </c>
      <c r="Q1038" s="8" t="s">
        <v>2609</v>
      </c>
      <c r="R1038" s="8" t="s">
        <v>2609</v>
      </c>
      <c r="S1038" s="8" t="s">
        <v>110</v>
      </c>
      <c r="T1038" s="8" t="s">
        <v>100</v>
      </c>
      <c r="U1038" s="7" t="s">
        <v>87</v>
      </c>
      <c r="V1038" s="7" t="s">
        <v>92</v>
      </c>
      <c r="W1038" s="7"/>
      <c r="X1038" s="7"/>
      <c r="Y1038" s="7" t="s">
        <v>112</v>
      </c>
      <c r="Z1038" s="8" t="s">
        <v>178</v>
      </c>
      <c r="AA1038" s="7"/>
      <c r="AB1038" s="7"/>
      <c r="AC1038" s="7"/>
      <c r="AD1038" s="7"/>
      <c r="AE1038" s="8"/>
      <c r="AF1038" s="9" t="s">
        <v>192</v>
      </c>
      <c r="AG1038" s="9" t="s">
        <v>828</v>
      </c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 t="s">
        <v>97</v>
      </c>
      <c r="BN1038" s="7" t="s">
        <v>97</v>
      </c>
      <c r="BO1038" s="7"/>
      <c r="BP1038" s="7"/>
      <c r="BQ1038" s="7"/>
      <c r="BR1038" s="7"/>
      <c r="BS1038" s="7" t="s">
        <v>98</v>
      </c>
      <c r="BT1038" s="7" t="s">
        <v>98</v>
      </c>
      <c r="BU1038" s="7" t="s">
        <v>98</v>
      </c>
      <c r="BV1038" s="7" t="s">
        <v>98</v>
      </c>
      <c r="BW1038" s="7" t="s">
        <v>98</v>
      </c>
      <c r="BX1038" s="7" t="s">
        <v>98</v>
      </c>
      <c r="BY1038" s="7" t="s">
        <v>98</v>
      </c>
      <c r="BZ1038" s="7"/>
      <c r="CA1038" s="7"/>
      <c r="CB1038" s="7"/>
      <c r="CC1038" s="7"/>
      <c r="CD1038" s="7"/>
      <c r="CE1038" s="7"/>
      <c r="CF1038" s="7"/>
      <c r="CG1038" s="7"/>
      <c r="CH1038" s="7"/>
      <c r="CI1038" s="6" t="n">
        <f aca="false">SUMIF($AH1038:$CH1038,35,Base!$B$5:$BB$5)*7*$Z1038</f>
        <v>0</v>
      </c>
      <c r="CJ1038" s="6" t="n">
        <f aca="false">SUMIF($AH1038:$CH1038,"PR",Base!$B$5:$BB$5)*7*$Z1038</f>
        <v>1190</v>
      </c>
      <c r="CK1038" s="6"/>
      <c r="CL1038" s="6"/>
    </row>
    <row r="1039" customFormat="false" ht="13.8" hidden="false" customHeight="false" outlineLevel="0" collapsed="false">
      <c r="A1039" s="7" t="s">
        <v>1890</v>
      </c>
      <c r="B1039" s="7" t="s">
        <v>2682</v>
      </c>
      <c r="C1039" s="7" t="s">
        <v>103</v>
      </c>
      <c r="D1039" s="7" t="s">
        <v>2848</v>
      </c>
      <c r="E1039" s="7" t="s">
        <v>2849</v>
      </c>
      <c r="F1039" s="7" t="s">
        <v>17</v>
      </c>
      <c r="G1039" s="7" t="s">
        <v>1124</v>
      </c>
      <c r="H1039" s="7" t="s">
        <v>1125</v>
      </c>
      <c r="I1039" s="7" t="s">
        <v>84</v>
      </c>
      <c r="J1039" s="7" t="s">
        <v>85</v>
      </c>
      <c r="K1039" s="8" t="n">
        <v>0</v>
      </c>
      <c r="L1039" s="7"/>
      <c r="M1039" s="8" t="n">
        <v>0</v>
      </c>
      <c r="N1039" s="7"/>
      <c r="O1039" s="7" t="s">
        <v>1126</v>
      </c>
      <c r="P1039" s="7" t="s">
        <v>87</v>
      </c>
      <c r="Q1039" s="8" t="s">
        <v>2609</v>
      </c>
      <c r="R1039" s="8" t="s">
        <v>2609</v>
      </c>
      <c r="S1039" s="8" t="s">
        <v>110</v>
      </c>
      <c r="T1039" s="8" t="s">
        <v>100</v>
      </c>
      <c r="U1039" s="7" t="s">
        <v>87</v>
      </c>
      <c r="V1039" s="7" t="s">
        <v>92</v>
      </c>
      <c r="W1039" s="7"/>
      <c r="X1039" s="7"/>
      <c r="Y1039" s="7" t="s">
        <v>125</v>
      </c>
      <c r="Z1039" s="8" t="s">
        <v>94</v>
      </c>
      <c r="AA1039" s="7"/>
      <c r="AB1039" s="7"/>
      <c r="AC1039" s="7"/>
      <c r="AD1039" s="7"/>
      <c r="AE1039" s="8"/>
      <c r="AF1039" s="9" t="s">
        <v>192</v>
      </c>
      <c r="AG1039" s="9" t="s">
        <v>828</v>
      </c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 t="s">
        <v>97</v>
      </c>
      <c r="BN1039" s="7" t="s">
        <v>97</v>
      </c>
      <c r="BO1039" s="7"/>
      <c r="BP1039" s="7"/>
      <c r="BQ1039" s="7"/>
      <c r="BR1039" s="7"/>
      <c r="BS1039" s="7" t="s">
        <v>98</v>
      </c>
      <c r="BT1039" s="7" t="s">
        <v>98</v>
      </c>
      <c r="BU1039" s="7" t="s">
        <v>98</v>
      </c>
      <c r="BV1039" s="7" t="s">
        <v>98</v>
      </c>
      <c r="BW1039" s="7" t="s">
        <v>98</v>
      </c>
      <c r="BX1039" s="7" t="s">
        <v>98</v>
      </c>
      <c r="BY1039" s="7" t="s">
        <v>98</v>
      </c>
      <c r="BZ1039" s="7"/>
      <c r="CA1039" s="7"/>
      <c r="CB1039" s="7"/>
      <c r="CC1039" s="7"/>
      <c r="CD1039" s="7"/>
      <c r="CE1039" s="7"/>
      <c r="CF1039" s="7"/>
      <c r="CG1039" s="7"/>
      <c r="CH1039" s="7"/>
      <c r="CI1039" s="6" t="n">
        <f aca="false">SUMIF($AH1039:$CH1039,35,Base!$B$5:$BB$5)*7*$Z1039</f>
        <v>0</v>
      </c>
      <c r="CJ1039" s="6" t="n">
        <f aca="false">SUMIF($AH1039:$CH1039,"PR",Base!$B$5:$BB$5)*7*$Z1039</f>
        <v>476</v>
      </c>
      <c r="CK1039" s="6"/>
      <c r="CL1039" s="6"/>
    </row>
    <row r="1040" customFormat="false" ht="13.8" hidden="false" customHeight="false" outlineLevel="0" collapsed="false">
      <c r="A1040" s="7" t="s">
        <v>1890</v>
      </c>
      <c r="B1040" s="7" t="s">
        <v>2682</v>
      </c>
      <c r="C1040" s="7" t="s">
        <v>103</v>
      </c>
      <c r="D1040" s="7" t="s">
        <v>2848</v>
      </c>
      <c r="E1040" s="7" t="s">
        <v>2849</v>
      </c>
      <c r="F1040" s="7" t="s">
        <v>17</v>
      </c>
      <c r="G1040" s="7" t="s">
        <v>1124</v>
      </c>
      <c r="H1040" s="7" t="s">
        <v>1125</v>
      </c>
      <c r="I1040" s="7" t="s">
        <v>84</v>
      </c>
      <c r="J1040" s="7" t="s">
        <v>85</v>
      </c>
      <c r="K1040" s="8" t="n">
        <v>0</v>
      </c>
      <c r="L1040" s="7"/>
      <c r="M1040" s="8" t="n">
        <v>0</v>
      </c>
      <c r="N1040" s="7"/>
      <c r="O1040" s="7" t="s">
        <v>1126</v>
      </c>
      <c r="P1040" s="7" t="s">
        <v>87</v>
      </c>
      <c r="Q1040" s="8" t="s">
        <v>2609</v>
      </c>
      <c r="R1040" s="8" t="s">
        <v>2609</v>
      </c>
      <c r="S1040" s="8" t="s">
        <v>110</v>
      </c>
      <c r="T1040" s="8" t="s">
        <v>100</v>
      </c>
      <c r="U1040" s="7" t="s">
        <v>87</v>
      </c>
      <c r="V1040" s="7" t="s">
        <v>92</v>
      </c>
      <c r="W1040" s="7"/>
      <c r="X1040" s="7"/>
      <c r="Y1040" s="7" t="s">
        <v>112</v>
      </c>
      <c r="Z1040" s="8" t="s">
        <v>178</v>
      </c>
      <c r="AA1040" s="7"/>
      <c r="AB1040" s="7"/>
      <c r="AC1040" s="7"/>
      <c r="AD1040" s="7"/>
      <c r="AE1040" s="8"/>
      <c r="AF1040" s="9" t="s">
        <v>192</v>
      </c>
      <c r="AG1040" s="9" t="s">
        <v>828</v>
      </c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 t="s">
        <v>97</v>
      </c>
      <c r="BN1040" s="7" t="s">
        <v>97</v>
      </c>
      <c r="BO1040" s="7"/>
      <c r="BP1040" s="7"/>
      <c r="BQ1040" s="7"/>
      <c r="BR1040" s="7"/>
      <c r="BS1040" s="7" t="s">
        <v>98</v>
      </c>
      <c r="BT1040" s="7" t="s">
        <v>98</v>
      </c>
      <c r="BU1040" s="7" t="s">
        <v>98</v>
      </c>
      <c r="BV1040" s="7" t="s">
        <v>98</v>
      </c>
      <c r="BW1040" s="7" t="s">
        <v>98</v>
      </c>
      <c r="BX1040" s="7" t="s">
        <v>98</v>
      </c>
      <c r="BY1040" s="7" t="s">
        <v>98</v>
      </c>
      <c r="BZ1040" s="7"/>
      <c r="CA1040" s="7"/>
      <c r="CB1040" s="7"/>
      <c r="CC1040" s="7"/>
      <c r="CD1040" s="7"/>
      <c r="CE1040" s="7"/>
      <c r="CF1040" s="7"/>
      <c r="CG1040" s="7"/>
      <c r="CH1040" s="7"/>
      <c r="CI1040" s="6" t="n">
        <f aca="false">SUMIF($AH1040:$CH1040,35,Base!$B$5:$BB$5)*7*$Z1040</f>
        <v>0</v>
      </c>
      <c r="CJ1040" s="6" t="n">
        <f aca="false">SUMIF($AH1040:$CH1040,"PR",Base!$B$5:$BB$5)*7*$Z1040</f>
        <v>1190</v>
      </c>
      <c r="CK1040" s="6"/>
      <c r="CL1040" s="6"/>
    </row>
    <row r="1041" customFormat="false" ht="13.8" hidden="false" customHeight="false" outlineLevel="0" collapsed="false">
      <c r="A1041" s="7" t="s">
        <v>1890</v>
      </c>
      <c r="B1041" s="7" t="s">
        <v>2682</v>
      </c>
      <c r="C1041" s="7" t="s">
        <v>103</v>
      </c>
      <c r="D1041" s="7" t="s">
        <v>2848</v>
      </c>
      <c r="E1041" s="7" t="s">
        <v>2849</v>
      </c>
      <c r="F1041" s="7" t="s">
        <v>17</v>
      </c>
      <c r="G1041" s="7" t="s">
        <v>1124</v>
      </c>
      <c r="H1041" s="7" t="s">
        <v>1125</v>
      </c>
      <c r="I1041" s="7" t="s">
        <v>84</v>
      </c>
      <c r="J1041" s="7" t="s">
        <v>85</v>
      </c>
      <c r="K1041" s="8" t="n">
        <v>0</v>
      </c>
      <c r="L1041" s="7"/>
      <c r="M1041" s="8" t="n">
        <v>0</v>
      </c>
      <c r="N1041" s="7"/>
      <c r="O1041" s="7" t="s">
        <v>1126</v>
      </c>
      <c r="P1041" s="7" t="s">
        <v>87</v>
      </c>
      <c r="Q1041" s="8" t="s">
        <v>2609</v>
      </c>
      <c r="R1041" s="8" t="s">
        <v>2609</v>
      </c>
      <c r="S1041" s="8" t="s">
        <v>110</v>
      </c>
      <c r="T1041" s="8" t="s">
        <v>100</v>
      </c>
      <c r="U1041" s="7" t="s">
        <v>87</v>
      </c>
      <c r="V1041" s="7" t="s">
        <v>92</v>
      </c>
      <c r="W1041" s="7"/>
      <c r="X1041" s="7"/>
      <c r="Y1041" s="7" t="s">
        <v>102</v>
      </c>
      <c r="Z1041" s="8" t="s">
        <v>155</v>
      </c>
      <c r="AA1041" s="7"/>
      <c r="AB1041" s="7"/>
      <c r="AC1041" s="7"/>
      <c r="AD1041" s="7"/>
      <c r="AE1041" s="8"/>
      <c r="AF1041" s="9" t="s">
        <v>192</v>
      </c>
      <c r="AG1041" s="9" t="s">
        <v>828</v>
      </c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 t="s">
        <v>97</v>
      </c>
      <c r="BN1041" s="7" t="s">
        <v>97</v>
      </c>
      <c r="BO1041" s="7"/>
      <c r="BP1041" s="7"/>
      <c r="BQ1041" s="7"/>
      <c r="BR1041" s="7"/>
      <c r="BS1041" s="7" t="s">
        <v>98</v>
      </c>
      <c r="BT1041" s="7" t="s">
        <v>98</v>
      </c>
      <c r="BU1041" s="7" t="s">
        <v>98</v>
      </c>
      <c r="BV1041" s="7" t="s">
        <v>98</v>
      </c>
      <c r="BW1041" s="7" t="s">
        <v>98</v>
      </c>
      <c r="BX1041" s="7" t="s">
        <v>98</v>
      </c>
      <c r="BY1041" s="7" t="s">
        <v>98</v>
      </c>
      <c r="BZ1041" s="7"/>
      <c r="CA1041" s="7"/>
      <c r="CB1041" s="7"/>
      <c r="CC1041" s="7"/>
      <c r="CD1041" s="7"/>
      <c r="CE1041" s="7"/>
      <c r="CF1041" s="7"/>
      <c r="CG1041" s="7"/>
      <c r="CH1041" s="7"/>
      <c r="CI1041" s="6" t="n">
        <f aca="false">SUMIF($AH1041:$CH1041,35,Base!$B$5:$BB$5)*7*$Z1041</f>
        <v>0</v>
      </c>
      <c r="CJ1041" s="6" t="n">
        <f aca="false">SUMIF($AH1041:$CH1041,"PR",Base!$B$5:$BB$5)*7*$Z1041</f>
        <v>714</v>
      </c>
      <c r="CK1041" s="6"/>
      <c r="CL1041" s="6"/>
    </row>
    <row r="1042" customFormat="false" ht="13.8" hidden="false" customHeight="false" outlineLevel="0" collapsed="false">
      <c r="A1042" s="7" t="s">
        <v>1890</v>
      </c>
      <c r="B1042" s="7" t="s">
        <v>2682</v>
      </c>
      <c r="C1042" s="7" t="s">
        <v>118</v>
      </c>
      <c r="D1042" s="7" t="s">
        <v>2850</v>
      </c>
      <c r="E1042" s="7" t="s">
        <v>2851</v>
      </c>
      <c r="F1042" s="7" t="s">
        <v>17</v>
      </c>
      <c r="G1042" s="7" t="s">
        <v>1120</v>
      </c>
      <c r="H1042" s="7" t="s">
        <v>1113</v>
      </c>
      <c r="I1042" s="7" t="s">
        <v>84</v>
      </c>
      <c r="J1042" s="7" t="s">
        <v>85</v>
      </c>
      <c r="K1042" s="8" t="n">
        <v>0</v>
      </c>
      <c r="L1042" s="7"/>
      <c r="M1042" s="8" t="n">
        <v>0</v>
      </c>
      <c r="N1042" s="7"/>
      <c r="O1042" s="7" t="s">
        <v>1114</v>
      </c>
      <c r="P1042" s="7" t="s">
        <v>87</v>
      </c>
      <c r="Q1042" s="8" t="s">
        <v>2366</v>
      </c>
      <c r="R1042" s="8" t="s">
        <v>2366</v>
      </c>
      <c r="S1042" s="8" t="s">
        <v>110</v>
      </c>
      <c r="T1042" s="8" t="s">
        <v>100</v>
      </c>
      <c r="U1042" s="7" t="s">
        <v>87</v>
      </c>
      <c r="V1042" s="7" t="s">
        <v>92</v>
      </c>
      <c r="W1042" s="7"/>
      <c r="X1042" s="7"/>
      <c r="Y1042" s="7" t="s">
        <v>125</v>
      </c>
      <c r="Z1042" s="8" t="s">
        <v>94</v>
      </c>
      <c r="AA1042" s="7"/>
      <c r="AB1042" s="7"/>
      <c r="AC1042" s="7"/>
      <c r="AD1042" s="7"/>
      <c r="AE1042" s="8"/>
      <c r="AF1042" s="9" t="s">
        <v>275</v>
      </c>
      <c r="AG1042" s="9" t="s">
        <v>828</v>
      </c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 t="s">
        <v>97</v>
      </c>
      <c r="BN1042" s="7" t="s">
        <v>97</v>
      </c>
      <c r="BO1042" s="7"/>
      <c r="BP1042" s="7"/>
      <c r="BQ1042" s="7"/>
      <c r="BR1042" s="7" t="s">
        <v>98</v>
      </c>
      <c r="BS1042" s="7" t="s">
        <v>98</v>
      </c>
      <c r="BT1042" s="7" t="s">
        <v>98</v>
      </c>
      <c r="BU1042" s="7" t="s">
        <v>98</v>
      </c>
      <c r="BV1042" s="7" t="s">
        <v>98</v>
      </c>
      <c r="BW1042" s="7" t="s">
        <v>98</v>
      </c>
      <c r="BX1042" s="7" t="s">
        <v>98</v>
      </c>
      <c r="BY1042" s="7" t="s">
        <v>98</v>
      </c>
      <c r="BZ1042" s="7"/>
      <c r="CA1042" s="7"/>
      <c r="CB1042" s="7"/>
      <c r="CC1042" s="7"/>
      <c r="CD1042" s="7"/>
      <c r="CE1042" s="7"/>
      <c r="CF1042" s="7"/>
      <c r="CG1042" s="7"/>
      <c r="CH1042" s="7"/>
      <c r="CI1042" s="6" t="n">
        <f aca="false">SUMIF($AH1042:$CH1042,35,Base!$B$5:$BB$5)*7*$Z1042</f>
        <v>0</v>
      </c>
      <c r="CJ1042" s="6" t="n">
        <f aca="false">SUMIF($AH1042:$CH1042,"PR",Base!$B$5:$BB$5)*7*$Z1042</f>
        <v>546</v>
      </c>
      <c r="CK1042" s="6"/>
      <c r="CL1042" s="6"/>
    </row>
    <row r="1043" customFormat="false" ht="13.8" hidden="false" customHeight="false" outlineLevel="0" collapsed="false">
      <c r="A1043" s="7" t="s">
        <v>1890</v>
      </c>
      <c r="B1043" s="7" t="s">
        <v>2682</v>
      </c>
      <c r="C1043" s="7" t="s">
        <v>118</v>
      </c>
      <c r="D1043" s="7" t="s">
        <v>2850</v>
      </c>
      <c r="E1043" s="7" t="s">
        <v>2851</v>
      </c>
      <c r="F1043" s="7" t="s">
        <v>17</v>
      </c>
      <c r="G1043" s="7" t="s">
        <v>1120</v>
      </c>
      <c r="H1043" s="7" t="s">
        <v>1113</v>
      </c>
      <c r="I1043" s="7" t="s">
        <v>84</v>
      </c>
      <c r="J1043" s="7" t="s">
        <v>85</v>
      </c>
      <c r="K1043" s="8" t="n">
        <v>0</v>
      </c>
      <c r="L1043" s="7"/>
      <c r="M1043" s="8" t="n">
        <v>0</v>
      </c>
      <c r="N1043" s="7"/>
      <c r="O1043" s="7" t="s">
        <v>1114</v>
      </c>
      <c r="P1043" s="7" t="s">
        <v>87</v>
      </c>
      <c r="Q1043" s="8" t="s">
        <v>2366</v>
      </c>
      <c r="R1043" s="8" t="s">
        <v>2366</v>
      </c>
      <c r="S1043" s="8" t="s">
        <v>110</v>
      </c>
      <c r="T1043" s="8" t="s">
        <v>100</v>
      </c>
      <c r="U1043" s="7" t="s">
        <v>87</v>
      </c>
      <c r="V1043" s="7" t="s">
        <v>92</v>
      </c>
      <c r="W1043" s="7"/>
      <c r="X1043" s="7"/>
      <c r="Y1043" s="7" t="s">
        <v>112</v>
      </c>
      <c r="Z1043" s="8" t="s">
        <v>178</v>
      </c>
      <c r="AA1043" s="7"/>
      <c r="AB1043" s="7"/>
      <c r="AC1043" s="7"/>
      <c r="AD1043" s="7"/>
      <c r="AE1043" s="8"/>
      <c r="AF1043" s="9" t="s">
        <v>275</v>
      </c>
      <c r="AG1043" s="9" t="s">
        <v>828</v>
      </c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 t="s">
        <v>97</v>
      </c>
      <c r="BN1043" s="7" t="s">
        <v>97</v>
      </c>
      <c r="BO1043" s="7"/>
      <c r="BP1043" s="7"/>
      <c r="BQ1043" s="7"/>
      <c r="BR1043" s="7" t="s">
        <v>98</v>
      </c>
      <c r="BS1043" s="7" t="s">
        <v>98</v>
      </c>
      <c r="BT1043" s="7" t="s">
        <v>98</v>
      </c>
      <c r="BU1043" s="7" t="s">
        <v>98</v>
      </c>
      <c r="BV1043" s="7" t="s">
        <v>98</v>
      </c>
      <c r="BW1043" s="7" t="s">
        <v>98</v>
      </c>
      <c r="BX1043" s="7" t="s">
        <v>98</v>
      </c>
      <c r="BY1043" s="7" t="s">
        <v>98</v>
      </c>
      <c r="BZ1043" s="7"/>
      <c r="CA1043" s="7"/>
      <c r="CB1043" s="7"/>
      <c r="CC1043" s="7"/>
      <c r="CD1043" s="7"/>
      <c r="CE1043" s="7"/>
      <c r="CF1043" s="7"/>
      <c r="CG1043" s="7"/>
      <c r="CH1043" s="7"/>
      <c r="CI1043" s="6" t="n">
        <f aca="false">SUMIF($AH1043:$CH1043,35,Base!$B$5:$BB$5)*7*$Z1043</f>
        <v>0</v>
      </c>
      <c r="CJ1043" s="6" t="n">
        <f aca="false">SUMIF($AH1043:$CH1043,"PR",Base!$B$5:$BB$5)*7*$Z1043</f>
        <v>1365</v>
      </c>
      <c r="CK1043" s="6"/>
      <c r="CL1043" s="6"/>
    </row>
    <row r="1044" customFormat="false" ht="13.8" hidden="false" customHeight="false" outlineLevel="0" collapsed="false">
      <c r="A1044" s="7" t="s">
        <v>1890</v>
      </c>
      <c r="B1044" s="7" t="s">
        <v>2682</v>
      </c>
      <c r="C1044" s="7" t="s">
        <v>118</v>
      </c>
      <c r="D1044" s="7" t="s">
        <v>2850</v>
      </c>
      <c r="E1044" s="7" t="s">
        <v>2851</v>
      </c>
      <c r="F1044" s="7" t="s">
        <v>17</v>
      </c>
      <c r="G1044" s="7" t="s">
        <v>1120</v>
      </c>
      <c r="H1044" s="7" t="s">
        <v>1113</v>
      </c>
      <c r="I1044" s="7" t="s">
        <v>84</v>
      </c>
      <c r="J1044" s="7" t="s">
        <v>85</v>
      </c>
      <c r="K1044" s="8" t="n">
        <v>0</v>
      </c>
      <c r="L1044" s="7"/>
      <c r="M1044" s="8" t="n">
        <v>0</v>
      </c>
      <c r="N1044" s="7"/>
      <c r="O1044" s="7" t="s">
        <v>1114</v>
      </c>
      <c r="P1044" s="7" t="s">
        <v>87</v>
      </c>
      <c r="Q1044" s="8" t="s">
        <v>2366</v>
      </c>
      <c r="R1044" s="8" t="s">
        <v>2366</v>
      </c>
      <c r="S1044" s="8" t="s">
        <v>110</v>
      </c>
      <c r="T1044" s="8" t="s">
        <v>100</v>
      </c>
      <c r="U1044" s="7" t="s">
        <v>87</v>
      </c>
      <c r="V1044" s="7" t="s">
        <v>92</v>
      </c>
      <c r="W1044" s="7"/>
      <c r="X1044" s="7"/>
      <c r="Y1044" s="7" t="s">
        <v>102</v>
      </c>
      <c r="Z1044" s="8" t="s">
        <v>155</v>
      </c>
      <c r="AA1044" s="7"/>
      <c r="AB1044" s="7"/>
      <c r="AC1044" s="7"/>
      <c r="AD1044" s="7"/>
      <c r="AE1044" s="8"/>
      <c r="AF1044" s="9" t="s">
        <v>275</v>
      </c>
      <c r="AG1044" s="9" t="s">
        <v>828</v>
      </c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 t="s">
        <v>97</v>
      </c>
      <c r="BN1044" s="7" t="s">
        <v>97</v>
      </c>
      <c r="BO1044" s="7"/>
      <c r="BP1044" s="7"/>
      <c r="BQ1044" s="7"/>
      <c r="BR1044" s="7" t="s">
        <v>98</v>
      </c>
      <c r="BS1044" s="7" t="s">
        <v>98</v>
      </c>
      <c r="BT1044" s="7" t="s">
        <v>98</v>
      </c>
      <c r="BU1044" s="7" t="s">
        <v>98</v>
      </c>
      <c r="BV1044" s="7" t="s">
        <v>98</v>
      </c>
      <c r="BW1044" s="7" t="s">
        <v>98</v>
      </c>
      <c r="BX1044" s="7" t="s">
        <v>98</v>
      </c>
      <c r="BY1044" s="7" t="s">
        <v>98</v>
      </c>
      <c r="BZ1044" s="7"/>
      <c r="CA1044" s="7"/>
      <c r="CB1044" s="7"/>
      <c r="CC1044" s="7"/>
      <c r="CD1044" s="7"/>
      <c r="CE1044" s="7"/>
      <c r="CF1044" s="7"/>
      <c r="CG1044" s="7"/>
      <c r="CH1044" s="7"/>
      <c r="CI1044" s="6" t="n">
        <f aca="false">SUMIF($AH1044:$CH1044,35,Base!$B$5:$BB$5)*7*$Z1044</f>
        <v>0</v>
      </c>
      <c r="CJ1044" s="6" t="n">
        <f aca="false">SUMIF($AH1044:$CH1044,"PR",Base!$B$5:$BB$5)*7*$Z1044</f>
        <v>819</v>
      </c>
      <c r="CK1044" s="6"/>
      <c r="CL1044" s="6"/>
    </row>
    <row r="1045" customFormat="false" ht="13.8" hidden="false" customHeight="false" outlineLevel="0" collapsed="false">
      <c r="A1045" s="7" t="s">
        <v>1890</v>
      </c>
      <c r="B1045" s="7" t="s">
        <v>2682</v>
      </c>
      <c r="C1045" s="7" t="s">
        <v>103</v>
      </c>
      <c r="D1045" s="7" t="s">
        <v>2852</v>
      </c>
      <c r="E1045" s="7" t="s">
        <v>2853</v>
      </c>
      <c r="F1045" s="7" t="s">
        <v>17</v>
      </c>
      <c r="G1045" s="7" t="s">
        <v>2854</v>
      </c>
      <c r="H1045" s="7" t="s">
        <v>2855</v>
      </c>
      <c r="I1045" s="7" t="s">
        <v>84</v>
      </c>
      <c r="J1045" s="7" t="s">
        <v>85</v>
      </c>
      <c r="K1045" s="8" t="n">
        <v>0</v>
      </c>
      <c r="L1045" s="7"/>
      <c r="M1045" s="8" t="n">
        <v>0</v>
      </c>
      <c r="N1045" s="7"/>
      <c r="O1045" s="7" t="s">
        <v>2856</v>
      </c>
      <c r="P1045" s="7" t="s">
        <v>87</v>
      </c>
      <c r="Q1045" s="8" t="s">
        <v>2609</v>
      </c>
      <c r="R1045" s="8" t="s">
        <v>2609</v>
      </c>
      <c r="S1045" s="8" t="s">
        <v>110</v>
      </c>
      <c r="T1045" s="8" t="s">
        <v>100</v>
      </c>
      <c r="U1045" s="7" t="s">
        <v>87</v>
      </c>
      <c r="V1045" s="7" t="s">
        <v>92</v>
      </c>
      <c r="W1045" s="7"/>
      <c r="X1045" s="7"/>
      <c r="Y1045" s="7" t="s">
        <v>125</v>
      </c>
      <c r="Z1045" s="8" t="s">
        <v>94</v>
      </c>
      <c r="AA1045" s="7"/>
      <c r="AB1045" s="7"/>
      <c r="AC1045" s="7"/>
      <c r="AD1045" s="7"/>
      <c r="AE1045" s="8"/>
      <c r="AF1045" s="9" t="s">
        <v>192</v>
      </c>
      <c r="AG1045" s="9" t="s">
        <v>828</v>
      </c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 t="s">
        <v>97</v>
      </c>
      <c r="BN1045" s="7" t="s">
        <v>97</v>
      </c>
      <c r="BO1045" s="7"/>
      <c r="BP1045" s="7"/>
      <c r="BQ1045" s="7"/>
      <c r="BR1045" s="7"/>
      <c r="BS1045" s="7" t="s">
        <v>98</v>
      </c>
      <c r="BT1045" s="7" t="s">
        <v>98</v>
      </c>
      <c r="BU1045" s="7" t="s">
        <v>98</v>
      </c>
      <c r="BV1045" s="7" t="s">
        <v>98</v>
      </c>
      <c r="BW1045" s="7" t="s">
        <v>98</v>
      </c>
      <c r="BX1045" s="7" t="s">
        <v>98</v>
      </c>
      <c r="BY1045" s="7" t="s">
        <v>98</v>
      </c>
      <c r="BZ1045" s="7"/>
      <c r="CA1045" s="7"/>
      <c r="CB1045" s="7"/>
      <c r="CC1045" s="7"/>
      <c r="CD1045" s="7"/>
      <c r="CE1045" s="7"/>
      <c r="CF1045" s="7"/>
      <c r="CG1045" s="7"/>
      <c r="CH1045" s="7"/>
      <c r="CI1045" s="6" t="n">
        <f aca="false">SUMIF($AH1045:$CH1045,35,Base!$B$5:$BB$5)*7*$Z1045</f>
        <v>0</v>
      </c>
      <c r="CJ1045" s="6" t="n">
        <f aca="false">SUMIF($AH1045:$CH1045,"PR",Base!$B$5:$BB$5)*7*$Z1045</f>
        <v>476</v>
      </c>
      <c r="CK1045" s="6"/>
      <c r="CL1045" s="6"/>
    </row>
    <row r="1046" customFormat="false" ht="13.8" hidden="false" customHeight="false" outlineLevel="0" collapsed="false">
      <c r="A1046" s="7" t="s">
        <v>1890</v>
      </c>
      <c r="B1046" s="7" t="s">
        <v>2682</v>
      </c>
      <c r="C1046" s="7" t="s">
        <v>103</v>
      </c>
      <c r="D1046" s="7" t="s">
        <v>2852</v>
      </c>
      <c r="E1046" s="7" t="s">
        <v>2853</v>
      </c>
      <c r="F1046" s="7" t="s">
        <v>17</v>
      </c>
      <c r="G1046" s="7" t="s">
        <v>2854</v>
      </c>
      <c r="H1046" s="7" t="s">
        <v>2855</v>
      </c>
      <c r="I1046" s="7" t="s">
        <v>84</v>
      </c>
      <c r="J1046" s="7" t="s">
        <v>85</v>
      </c>
      <c r="K1046" s="8" t="n">
        <v>0</v>
      </c>
      <c r="L1046" s="7"/>
      <c r="M1046" s="8" t="n">
        <v>0</v>
      </c>
      <c r="N1046" s="7"/>
      <c r="O1046" s="7" t="s">
        <v>2856</v>
      </c>
      <c r="P1046" s="7" t="s">
        <v>87</v>
      </c>
      <c r="Q1046" s="8" t="s">
        <v>2609</v>
      </c>
      <c r="R1046" s="8" t="s">
        <v>2609</v>
      </c>
      <c r="S1046" s="8" t="s">
        <v>110</v>
      </c>
      <c r="T1046" s="8" t="s">
        <v>100</v>
      </c>
      <c r="U1046" s="7" t="s">
        <v>87</v>
      </c>
      <c r="V1046" s="7" t="s">
        <v>92</v>
      </c>
      <c r="W1046" s="7"/>
      <c r="X1046" s="7"/>
      <c r="Y1046" s="7" t="s">
        <v>112</v>
      </c>
      <c r="Z1046" s="8" t="s">
        <v>178</v>
      </c>
      <c r="AA1046" s="7"/>
      <c r="AB1046" s="7"/>
      <c r="AC1046" s="7"/>
      <c r="AD1046" s="7"/>
      <c r="AE1046" s="8"/>
      <c r="AF1046" s="9" t="s">
        <v>192</v>
      </c>
      <c r="AG1046" s="9" t="s">
        <v>828</v>
      </c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 t="s">
        <v>97</v>
      </c>
      <c r="BN1046" s="7" t="s">
        <v>97</v>
      </c>
      <c r="BO1046" s="7"/>
      <c r="BP1046" s="7"/>
      <c r="BQ1046" s="7"/>
      <c r="BR1046" s="7"/>
      <c r="BS1046" s="7" t="s">
        <v>98</v>
      </c>
      <c r="BT1046" s="7" t="s">
        <v>98</v>
      </c>
      <c r="BU1046" s="7" t="s">
        <v>98</v>
      </c>
      <c r="BV1046" s="7" t="s">
        <v>98</v>
      </c>
      <c r="BW1046" s="7" t="s">
        <v>98</v>
      </c>
      <c r="BX1046" s="7" t="s">
        <v>98</v>
      </c>
      <c r="BY1046" s="7" t="s">
        <v>98</v>
      </c>
      <c r="BZ1046" s="7"/>
      <c r="CA1046" s="7"/>
      <c r="CB1046" s="7"/>
      <c r="CC1046" s="7"/>
      <c r="CD1046" s="7"/>
      <c r="CE1046" s="7"/>
      <c r="CF1046" s="7"/>
      <c r="CG1046" s="7"/>
      <c r="CH1046" s="7"/>
      <c r="CI1046" s="6" t="n">
        <f aca="false">SUMIF($AH1046:$CH1046,35,Base!$B$5:$BB$5)*7*$Z1046</f>
        <v>0</v>
      </c>
      <c r="CJ1046" s="6" t="n">
        <f aca="false">SUMIF($AH1046:$CH1046,"PR",Base!$B$5:$BB$5)*7*$Z1046</f>
        <v>1190</v>
      </c>
      <c r="CK1046" s="6"/>
      <c r="CL1046" s="6"/>
    </row>
    <row r="1047" customFormat="false" ht="13.8" hidden="false" customHeight="false" outlineLevel="0" collapsed="false">
      <c r="A1047" s="7" t="s">
        <v>1890</v>
      </c>
      <c r="B1047" s="7" t="s">
        <v>2682</v>
      </c>
      <c r="C1047" s="7" t="s">
        <v>103</v>
      </c>
      <c r="D1047" s="7" t="s">
        <v>2852</v>
      </c>
      <c r="E1047" s="7" t="s">
        <v>2853</v>
      </c>
      <c r="F1047" s="7" t="s">
        <v>17</v>
      </c>
      <c r="G1047" s="7" t="s">
        <v>2854</v>
      </c>
      <c r="H1047" s="7" t="s">
        <v>2855</v>
      </c>
      <c r="I1047" s="7" t="s">
        <v>84</v>
      </c>
      <c r="J1047" s="7" t="s">
        <v>85</v>
      </c>
      <c r="K1047" s="8" t="n">
        <v>0</v>
      </c>
      <c r="L1047" s="7"/>
      <c r="M1047" s="8" t="n">
        <v>0</v>
      </c>
      <c r="N1047" s="7"/>
      <c r="O1047" s="7" t="s">
        <v>2856</v>
      </c>
      <c r="P1047" s="7" t="s">
        <v>87</v>
      </c>
      <c r="Q1047" s="8" t="s">
        <v>2609</v>
      </c>
      <c r="R1047" s="8" t="s">
        <v>2609</v>
      </c>
      <c r="S1047" s="8" t="s">
        <v>110</v>
      </c>
      <c r="T1047" s="8" t="s">
        <v>100</v>
      </c>
      <c r="U1047" s="7" t="s">
        <v>87</v>
      </c>
      <c r="V1047" s="7" t="s">
        <v>92</v>
      </c>
      <c r="W1047" s="7"/>
      <c r="X1047" s="7"/>
      <c r="Y1047" s="7" t="s">
        <v>102</v>
      </c>
      <c r="Z1047" s="8" t="s">
        <v>155</v>
      </c>
      <c r="AA1047" s="7"/>
      <c r="AB1047" s="7"/>
      <c r="AC1047" s="7"/>
      <c r="AD1047" s="7"/>
      <c r="AE1047" s="8"/>
      <c r="AF1047" s="9" t="s">
        <v>192</v>
      </c>
      <c r="AG1047" s="9" t="s">
        <v>828</v>
      </c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 t="s">
        <v>97</v>
      </c>
      <c r="BN1047" s="7" t="s">
        <v>97</v>
      </c>
      <c r="BO1047" s="7"/>
      <c r="BP1047" s="7"/>
      <c r="BQ1047" s="7"/>
      <c r="BR1047" s="7"/>
      <c r="BS1047" s="7" t="s">
        <v>98</v>
      </c>
      <c r="BT1047" s="7" t="s">
        <v>98</v>
      </c>
      <c r="BU1047" s="7" t="s">
        <v>98</v>
      </c>
      <c r="BV1047" s="7" t="s">
        <v>98</v>
      </c>
      <c r="BW1047" s="7" t="s">
        <v>98</v>
      </c>
      <c r="BX1047" s="7" t="s">
        <v>98</v>
      </c>
      <c r="BY1047" s="7" t="s">
        <v>98</v>
      </c>
      <c r="BZ1047" s="7"/>
      <c r="CA1047" s="7"/>
      <c r="CB1047" s="7"/>
      <c r="CC1047" s="7"/>
      <c r="CD1047" s="7"/>
      <c r="CE1047" s="7"/>
      <c r="CF1047" s="7"/>
      <c r="CG1047" s="7"/>
      <c r="CH1047" s="7"/>
      <c r="CI1047" s="6" t="n">
        <f aca="false">SUMIF($AH1047:$CH1047,35,Base!$B$5:$BB$5)*7*$Z1047</f>
        <v>0</v>
      </c>
      <c r="CJ1047" s="6" t="n">
        <f aca="false">SUMIF($AH1047:$CH1047,"PR",Base!$B$5:$BB$5)*7*$Z1047</f>
        <v>714</v>
      </c>
      <c r="CK1047" s="6"/>
      <c r="CL1047" s="6"/>
    </row>
    <row r="1048" customFormat="false" ht="13.8" hidden="false" customHeight="false" outlineLevel="0" collapsed="false">
      <c r="A1048" s="7" t="s">
        <v>1890</v>
      </c>
      <c r="B1048" s="7" t="s">
        <v>2682</v>
      </c>
      <c r="C1048" s="7" t="s">
        <v>194</v>
      </c>
      <c r="D1048" s="7" t="s">
        <v>2857</v>
      </c>
      <c r="E1048" s="7" t="s">
        <v>2858</v>
      </c>
      <c r="F1048" s="7" t="s">
        <v>17</v>
      </c>
      <c r="G1048" s="7" t="s">
        <v>2859</v>
      </c>
      <c r="H1048" s="7" t="s">
        <v>2860</v>
      </c>
      <c r="I1048" s="7" t="s">
        <v>84</v>
      </c>
      <c r="J1048" s="7" t="s">
        <v>85</v>
      </c>
      <c r="K1048" s="8" t="n">
        <v>0</v>
      </c>
      <c r="L1048" s="7"/>
      <c r="M1048" s="8" t="n">
        <v>0</v>
      </c>
      <c r="N1048" s="7"/>
      <c r="O1048" s="7" t="s">
        <v>2861</v>
      </c>
      <c r="P1048" s="7" t="s">
        <v>87</v>
      </c>
      <c r="Q1048" s="8" t="s">
        <v>2862</v>
      </c>
      <c r="R1048" s="8" t="s">
        <v>2862</v>
      </c>
      <c r="S1048" s="8" t="s">
        <v>110</v>
      </c>
      <c r="T1048" s="8" t="s">
        <v>100</v>
      </c>
      <c r="U1048" s="7" t="s">
        <v>87</v>
      </c>
      <c r="V1048" s="7" t="s">
        <v>92</v>
      </c>
      <c r="W1048" s="7"/>
      <c r="X1048" s="7"/>
      <c r="Y1048" s="7" t="s">
        <v>125</v>
      </c>
      <c r="Z1048" s="8" t="s">
        <v>94</v>
      </c>
      <c r="AA1048" s="7"/>
      <c r="AB1048" s="7"/>
      <c r="AC1048" s="7"/>
      <c r="AD1048" s="7"/>
      <c r="AE1048" s="8"/>
      <c r="AF1048" s="9" t="s">
        <v>2863</v>
      </c>
      <c r="AG1048" s="9" t="s">
        <v>397</v>
      </c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 t="s">
        <v>97</v>
      </c>
      <c r="BN1048" s="7" t="s">
        <v>97</v>
      </c>
      <c r="BO1048" s="7"/>
      <c r="BP1048" s="7"/>
      <c r="BQ1048" s="7"/>
      <c r="BR1048" s="7"/>
      <c r="BS1048" s="7"/>
      <c r="BT1048" s="7"/>
      <c r="BU1048" s="7"/>
      <c r="BV1048" s="7"/>
      <c r="BW1048" s="7"/>
      <c r="BX1048" s="7" t="s">
        <v>98</v>
      </c>
      <c r="BY1048" s="7" t="s">
        <v>98</v>
      </c>
      <c r="BZ1048" s="7" t="s">
        <v>98</v>
      </c>
      <c r="CA1048" s="7" t="s">
        <v>98</v>
      </c>
      <c r="CB1048" s="7" t="s">
        <v>98</v>
      </c>
      <c r="CC1048" s="7" t="s">
        <v>98</v>
      </c>
      <c r="CD1048" s="7"/>
      <c r="CE1048" s="7"/>
      <c r="CF1048" s="7"/>
      <c r="CG1048" s="7"/>
      <c r="CH1048" s="7"/>
      <c r="CI1048" s="6" t="n">
        <f aca="false">SUMIF($AH1048:$CH1048,35,Base!$B$5:$BB$5)*7*$Z1048</f>
        <v>0</v>
      </c>
      <c r="CJ1048" s="6" t="n">
        <f aca="false">SUMIF($AH1048:$CH1048,"PR",Base!$B$5:$BB$5)*7*$Z1048</f>
        <v>392</v>
      </c>
      <c r="CK1048" s="6"/>
      <c r="CL1048" s="6"/>
    </row>
    <row r="1049" customFormat="false" ht="13.8" hidden="false" customHeight="false" outlineLevel="0" collapsed="false">
      <c r="A1049" s="7" t="s">
        <v>1890</v>
      </c>
      <c r="B1049" s="7" t="s">
        <v>2682</v>
      </c>
      <c r="C1049" s="7" t="s">
        <v>194</v>
      </c>
      <c r="D1049" s="7" t="s">
        <v>2857</v>
      </c>
      <c r="E1049" s="7" t="s">
        <v>2858</v>
      </c>
      <c r="F1049" s="7" t="s">
        <v>17</v>
      </c>
      <c r="G1049" s="7" t="s">
        <v>2859</v>
      </c>
      <c r="H1049" s="7" t="s">
        <v>2860</v>
      </c>
      <c r="I1049" s="7" t="s">
        <v>84</v>
      </c>
      <c r="J1049" s="7" t="s">
        <v>85</v>
      </c>
      <c r="K1049" s="8" t="n">
        <v>0</v>
      </c>
      <c r="L1049" s="7"/>
      <c r="M1049" s="8" t="n">
        <v>0</v>
      </c>
      <c r="N1049" s="7"/>
      <c r="O1049" s="7" t="s">
        <v>2861</v>
      </c>
      <c r="P1049" s="7" t="s">
        <v>87</v>
      </c>
      <c r="Q1049" s="8" t="s">
        <v>2862</v>
      </c>
      <c r="R1049" s="8" t="s">
        <v>2862</v>
      </c>
      <c r="S1049" s="8" t="s">
        <v>110</v>
      </c>
      <c r="T1049" s="8" t="s">
        <v>100</v>
      </c>
      <c r="U1049" s="7" t="s">
        <v>87</v>
      </c>
      <c r="V1049" s="7" t="s">
        <v>92</v>
      </c>
      <c r="W1049" s="7"/>
      <c r="X1049" s="7"/>
      <c r="Y1049" s="7" t="s">
        <v>112</v>
      </c>
      <c r="Z1049" s="8" t="s">
        <v>178</v>
      </c>
      <c r="AA1049" s="7"/>
      <c r="AB1049" s="7"/>
      <c r="AC1049" s="7"/>
      <c r="AD1049" s="7"/>
      <c r="AE1049" s="8"/>
      <c r="AF1049" s="9" t="s">
        <v>2863</v>
      </c>
      <c r="AG1049" s="9" t="s">
        <v>397</v>
      </c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 t="s">
        <v>97</v>
      </c>
      <c r="BN1049" s="7" t="s">
        <v>97</v>
      </c>
      <c r="BO1049" s="7"/>
      <c r="BP1049" s="7"/>
      <c r="BQ1049" s="7"/>
      <c r="BR1049" s="7"/>
      <c r="BS1049" s="7"/>
      <c r="BT1049" s="7"/>
      <c r="BU1049" s="7"/>
      <c r="BV1049" s="7"/>
      <c r="BW1049" s="7"/>
      <c r="BX1049" s="7" t="s">
        <v>98</v>
      </c>
      <c r="BY1049" s="7" t="s">
        <v>98</v>
      </c>
      <c r="BZ1049" s="7" t="s">
        <v>98</v>
      </c>
      <c r="CA1049" s="7" t="s">
        <v>98</v>
      </c>
      <c r="CB1049" s="7" t="s">
        <v>98</v>
      </c>
      <c r="CC1049" s="7" t="s">
        <v>98</v>
      </c>
      <c r="CD1049" s="7"/>
      <c r="CE1049" s="7"/>
      <c r="CF1049" s="7"/>
      <c r="CG1049" s="7"/>
      <c r="CH1049" s="7"/>
      <c r="CI1049" s="6" t="n">
        <f aca="false">SUMIF($AH1049:$CH1049,35,Base!$B$5:$BB$5)*7*$Z1049</f>
        <v>0</v>
      </c>
      <c r="CJ1049" s="6" t="n">
        <f aca="false">SUMIF($AH1049:$CH1049,"PR",Base!$B$5:$BB$5)*7*$Z1049</f>
        <v>980</v>
      </c>
      <c r="CK1049" s="6"/>
      <c r="CL1049" s="6"/>
    </row>
    <row r="1050" customFormat="false" ht="13.8" hidden="false" customHeight="false" outlineLevel="0" collapsed="false">
      <c r="A1050" s="7" t="s">
        <v>1890</v>
      </c>
      <c r="B1050" s="7" t="s">
        <v>2682</v>
      </c>
      <c r="C1050" s="7" t="s">
        <v>194</v>
      </c>
      <c r="D1050" s="7" t="s">
        <v>2857</v>
      </c>
      <c r="E1050" s="7" t="s">
        <v>2858</v>
      </c>
      <c r="F1050" s="7" t="s">
        <v>17</v>
      </c>
      <c r="G1050" s="7" t="s">
        <v>2859</v>
      </c>
      <c r="H1050" s="7" t="s">
        <v>2860</v>
      </c>
      <c r="I1050" s="7" t="s">
        <v>84</v>
      </c>
      <c r="J1050" s="7" t="s">
        <v>85</v>
      </c>
      <c r="K1050" s="8" t="n">
        <v>0</v>
      </c>
      <c r="L1050" s="7"/>
      <c r="M1050" s="8" t="n">
        <v>0</v>
      </c>
      <c r="N1050" s="7"/>
      <c r="O1050" s="7" t="s">
        <v>2861</v>
      </c>
      <c r="P1050" s="7" t="s">
        <v>87</v>
      </c>
      <c r="Q1050" s="8" t="s">
        <v>2862</v>
      </c>
      <c r="R1050" s="8" t="s">
        <v>2862</v>
      </c>
      <c r="S1050" s="8" t="s">
        <v>110</v>
      </c>
      <c r="T1050" s="8" t="s">
        <v>100</v>
      </c>
      <c r="U1050" s="7" t="s">
        <v>87</v>
      </c>
      <c r="V1050" s="7" t="s">
        <v>92</v>
      </c>
      <c r="W1050" s="7"/>
      <c r="X1050" s="7"/>
      <c r="Y1050" s="7" t="s">
        <v>102</v>
      </c>
      <c r="Z1050" s="8" t="s">
        <v>155</v>
      </c>
      <c r="AA1050" s="7"/>
      <c r="AB1050" s="7"/>
      <c r="AC1050" s="7"/>
      <c r="AD1050" s="7"/>
      <c r="AE1050" s="8"/>
      <c r="AF1050" s="9" t="s">
        <v>2863</v>
      </c>
      <c r="AG1050" s="9" t="s">
        <v>397</v>
      </c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 t="s">
        <v>97</v>
      </c>
      <c r="BN1050" s="7" t="s">
        <v>97</v>
      </c>
      <c r="BO1050" s="7"/>
      <c r="BP1050" s="7"/>
      <c r="BQ1050" s="7"/>
      <c r="BR1050" s="7"/>
      <c r="BS1050" s="7"/>
      <c r="BT1050" s="7"/>
      <c r="BU1050" s="7"/>
      <c r="BV1050" s="7"/>
      <c r="BW1050" s="7"/>
      <c r="BX1050" s="7" t="s">
        <v>98</v>
      </c>
      <c r="BY1050" s="7" t="s">
        <v>98</v>
      </c>
      <c r="BZ1050" s="7" t="s">
        <v>98</v>
      </c>
      <c r="CA1050" s="7" t="s">
        <v>98</v>
      </c>
      <c r="CB1050" s="7" t="s">
        <v>98</v>
      </c>
      <c r="CC1050" s="7" t="s">
        <v>98</v>
      </c>
      <c r="CD1050" s="7"/>
      <c r="CE1050" s="7"/>
      <c r="CF1050" s="7"/>
      <c r="CG1050" s="7"/>
      <c r="CH1050" s="7"/>
      <c r="CI1050" s="6" t="n">
        <f aca="false">SUMIF($AH1050:$CH1050,35,Base!$B$5:$BB$5)*7*$Z1050</f>
        <v>0</v>
      </c>
      <c r="CJ1050" s="6" t="n">
        <f aca="false">SUMIF($AH1050:$CH1050,"PR",Base!$B$5:$BB$5)*7*$Z1050</f>
        <v>588</v>
      </c>
      <c r="CK1050" s="6"/>
      <c r="CL1050" s="6"/>
    </row>
    <row r="1051" customFormat="false" ht="13.8" hidden="false" customHeight="false" outlineLevel="0" collapsed="false">
      <c r="A1051" s="7" t="s">
        <v>1890</v>
      </c>
      <c r="B1051" s="7" t="s">
        <v>2682</v>
      </c>
      <c r="C1051" s="7" t="s">
        <v>1984</v>
      </c>
      <c r="D1051" s="7" t="s">
        <v>2864</v>
      </c>
      <c r="E1051" s="7" t="s">
        <v>2865</v>
      </c>
      <c r="F1051" s="7" t="s">
        <v>17</v>
      </c>
      <c r="G1051" s="7" t="s">
        <v>2775</v>
      </c>
      <c r="H1051" s="7" t="s">
        <v>2775</v>
      </c>
      <c r="I1051" s="7" t="s">
        <v>84</v>
      </c>
      <c r="J1051" s="7" t="s">
        <v>85</v>
      </c>
      <c r="K1051" s="8" t="n">
        <v>0</v>
      </c>
      <c r="L1051" s="7"/>
      <c r="M1051" s="8" t="n">
        <v>0</v>
      </c>
      <c r="N1051" s="7"/>
      <c r="O1051" s="7" t="s">
        <v>1989</v>
      </c>
      <c r="P1051" s="7" t="s">
        <v>94</v>
      </c>
      <c r="Q1051" s="8" t="s">
        <v>1214</v>
      </c>
      <c r="R1051" s="8" t="s">
        <v>1214</v>
      </c>
      <c r="S1051" s="8" t="s">
        <v>110</v>
      </c>
      <c r="T1051" s="8" t="s">
        <v>100</v>
      </c>
      <c r="U1051" s="7" t="s">
        <v>87</v>
      </c>
      <c r="V1051" s="7" t="s">
        <v>159</v>
      </c>
      <c r="W1051" s="7"/>
      <c r="X1051" s="7"/>
      <c r="Y1051" s="7" t="s">
        <v>99</v>
      </c>
      <c r="Z1051" s="8" t="s">
        <v>100</v>
      </c>
      <c r="AA1051" s="7"/>
      <c r="AB1051" s="7"/>
      <c r="AC1051" s="7"/>
      <c r="AD1051" s="7"/>
      <c r="AE1051" s="8"/>
      <c r="AF1051" s="9" t="s">
        <v>877</v>
      </c>
      <c r="AG1051" s="9" t="s">
        <v>898</v>
      </c>
      <c r="AH1051" s="7" t="s">
        <v>98</v>
      </c>
      <c r="AI1051" s="7" t="s">
        <v>98</v>
      </c>
      <c r="AJ1051" s="7" t="s">
        <v>98</v>
      </c>
      <c r="AK1051" s="7" t="s">
        <v>98</v>
      </c>
      <c r="AL1051" s="7" t="s">
        <v>98</v>
      </c>
      <c r="AM1051" s="7" t="s">
        <v>98</v>
      </c>
      <c r="AN1051" s="7" t="s">
        <v>98</v>
      </c>
      <c r="AO1051" s="7" t="s">
        <v>98</v>
      </c>
      <c r="AP1051" s="7" t="s">
        <v>98</v>
      </c>
      <c r="AQ1051" s="7" t="s">
        <v>98</v>
      </c>
      <c r="AR1051" s="7" t="s">
        <v>98</v>
      </c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 t="s">
        <v>97</v>
      </c>
      <c r="BN1051" s="7" t="s">
        <v>97</v>
      </c>
      <c r="BO1051" s="7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  <c r="CC1051" s="7"/>
      <c r="CD1051" s="7"/>
      <c r="CE1051" s="7"/>
      <c r="CF1051" s="7"/>
      <c r="CG1051" s="7"/>
      <c r="CH1051" s="7"/>
      <c r="CI1051" s="6" t="n">
        <f aca="false">SUMIF($AH1051:$CH1051,35,Base!$B$5:$BB$5)*7*$Z1051</f>
        <v>0</v>
      </c>
      <c r="CJ1051" s="6" t="n">
        <f aca="false">SUMIF($AH1051:$CH1051,"PR",Base!$B$5:$BB$5)*7*$Z1051</f>
        <v>3780</v>
      </c>
      <c r="CK1051" s="6"/>
      <c r="CL1051" s="6"/>
    </row>
    <row r="1052" customFormat="false" ht="13.8" hidden="false" customHeight="false" outlineLevel="0" collapsed="false">
      <c r="A1052" s="7" t="s">
        <v>1890</v>
      </c>
      <c r="B1052" s="7" t="s">
        <v>2682</v>
      </c>
      <c r="C1052" s="7" t="s">
        <v>319</v>
      </c>
      <c r="D1052" s="7" t="s">
        <v>2866</v>
      </c>
      <c r="E1052" s="7" t="s">
        <v>2867</v>
      </c>
      <c r="F1052" s="7" t="s">
        <v>17</v>
      </c>
      <c r="G1052" s="7" t="s">
        <v>2868</v>
      </c>
      <c r="H1052" s="7" t="s">
        <v>2869</v>
      </c>
      <c r="I1052" s="7" t="s">
        <v>84</v>
      </c>
      <c r="J1052" s="7" t="s">
        <v>85</v>
      </c>
      <c r="K1052" s="8" t="n">
        <v>0</v>
      </c>
      <c r="L1052" s="7"/>
      <c r="M1052" s="8" t="n">
        <v>0</v>
      </c>
      <c r="N1052" s="7"/>
      <c r="O1052" s="7" t="s">
        <v>1761</v>
      </c>
      <c r="P1052" s="7" t="s">
        <v>178</v>
      </c>
      <c r="Q1052" s="8" t="s">
        <v>1276</v>
      </c>
      <c r="R1052" s="8" t="s">
        <v>1399</v>
      </c>
      <c r="S1052" s="8" t="s">
        <v>325</v>
      </c>
      <c r="T1052" s="8" t="s">
        <v>100</v>
      </c>
      <c r="U1052" s="7" t="s">
        <v>87</v>
      </c>
      <c r="V1052" s="7" t="s">
        <v>92</v>
      </c>
      <c r="W1052" s="7"/>
      <c r="X1052" s="7"/>
      <c r="Y1052" s="7" t="s">
        <v>93</v>
      </c>
      <c r="Z1052" s="8" t="s">
        <v>127</v>
      </c>
      <c r="AA1052" s="7"/>
      <c r="AB1052" s="7"/>
      <c r="AC1052" s="7"/>
      <c r="AD1052" s="7"/>
      <c r="AE1052" s="8"/>
      <c r="AF1052" s="9" t="s">
        <v>915</v>
      </c>
      <c r="AG1052" s="9" t="s">
        <v>1340</v>
      </c>
      <c r="AH1052" s="7" t="s">
        <v>98</v>
      </c>
      <c r="AI1052" s="7" t="s">
        <v>98</v>
      </c>
      <c r="AJ1052" s="7" t="s">
        <v>98</v>
      </c>
      <c r="AK1052" s="7" t="s">
        <v>98</v>
      </c>
      <c r="AL1052" s="7" t="s">
        <v>98</v>
      </c>
      <c r="AM1052" s="7" t="s">
        <v>98</v>
      </c>
      <c r="AN1052" s="7" t="n">
        <v>35</v>
      </c>
      <c r="AO1052" s="7" t="n">
        <v>35</v>
      </c>
      <c r="AP1052" s="7" t="n">
        <v>35</v>
      </c>
      <c r="AQ1052" s="7" t="n">
        <v>35</v>
      </c>
      <c r="AR1052" s="7" t="s">
        <v>98</v>
      </c>
      <c r="AS1052" s="7" t="s">
        <v>98</v>
      </c>
      <c r="AT1052" s="7" t="s">
        <v>98</v>
      </c>
      <c r="AU1052" s="7" t="s">
        <v>98</v>
      </c>
      <c r="AV1052" s="7" t="s">
        <v>98</v>
      </c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 t="s">
        <v>97</v>
      </c>
      <c r="BN1052" s="7" t="s">
        <v>97</v>
      </c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  <c r="CC1052" s="7"/>
      <c r="CD1052" s="7"/>
      <c r="CE1052" s="7"/>
      <c r="CF1052" s="7"/>
      <c r="CG1052" s="7"/>
      <c r="CH1052" s="7"/>
      <c r="CI1052" s="6" t="n">
        <f aca="false">SUMIF($AH1052:$CH1052,35,Base!$B$5:$BB$5)*7*$Z1052</f>
        <v>560</v>
      </c>
      <c r="CJ1052" s="6" t="n">
        <f aca="false">SUMIF($AH1052:$CH1052,"PR",Base!$B$5:$BB$5)*7*$Z1052</f>
        <v>1512</v>
      </c>
      <c r="CK1052" s="6"/>
      <c r="CL1052" s="6"/>
    </row>
    <row r="1053" customFormat="false" ht="13.8" hidden="false" customHeight="false" outlineLevel="0" collapsed="false">
      <c r="A1053" s="7" t="s">
        <v>1890</v>
      </c>
      <c r="B1053" s="7" t="s">
        <v>2682</v>
      </c>
      <c r="C1053" s="7" t="s">
        <v>319</v>
      </c>
      <c r="D1053" s="7" t="s">
        <v>2866</v>
      </c>
      <c r="E1053" s="7" t="s">
        <v>2867</v>
      </c>
      <c r="F1053" s="7" t="s">
        <v>17</v>
      </c>
      <c r="G1053" s="7" t="s">
        <v>2868</v>
      </c>
      <c r="H1053" s="7" t="s">
        <v>2869</v>
      </c>
      <c r="I1053" s="7" t="s">
        <v>84</v>
      </c>
      <c r="J1053" s="7" t="s">
        <v>85</v>
      </c>
      <c r="K1053" s="8" t="n">
        <v>0</v>
      </c>
      <c r="L1053" s="7"/>
      <c r="M1053" s="8" t="n">
        <v>0</v>
      </c>
      <c r="N1053" s="7"/>
      <c r="O1053" s="7" t="s">
        <v>1761</v>
      </c>
      <c r="P1053" s="7" t="s">
        <v>178</v>
      </c>
      <c r="Q1053" s="8" t="s">
        <v>1276</v>
      </c>
      <c r="R1053" s="8" t="s">
        <v>1399</v>
      </c>
      <c r="S1053" s="8" t="s">
        <v>325</v>
      </c>
      <c r="T1053" s="8" t="s">
        <v>100</v>
      </c>
      <c r="U1053" s="7" t="s">
        <v>87</v>
      </c>
      <c r="V1053" s="7" t="s">
        <v>92</v>
      </c>
      <c r="W1053" s="7"/>
      <c r="X1053" s="7"/>
      <c r="Y1053" s="7" t="s">
        <v>125</v>
      </c>
      <c r="Z1053" s="8" t="s">
        <v>94</v>
      </c>
      <c r="AA1053" s="7"/>
      <c r="AB1053" s="7"/>
      <c r="AC1053" s="7"/>
      <c r="AD1053" s="7"/>
      <c r="AE1053" s="8"/>
      <c r="AF1053" s="9" t="s">
        <v>915</v>
      </c>
      <c r="AG1053" s="9" t="s">
        <v>1340</v>
      </c>
      <c r="AH1053" s="7" t="s">
        <v>98</v>
      </c>
      <c r="AI1053" s="7" t="s">
        <v>98</v>
      </c>
      <c r="AJ1053" s="7" t="s">
        <v>98</v>
      </c>
      <c r="AK1053" s="7" t="s">
        <v>98</v>
      </c>
      <c r="AL1053" s="7" t="s">
        <v>98</v>
      </c>
      <c r="AM1053" s="7" t="s">
        <v>98</v>
      </c>
      <c r="AN1053" s="7" t="n">
        <v>35</v>
      </c>
      <c r="AO1053" s="7" t="n">
        <v>35</v>
      </c>
      <c r="AP1053" s="7" t="n">
        <v>35</v>
      </c>
      <c r="AQ1053" s="7" t="n">
        <v>35</v>
      </c>
      <c r="AR1053" s="7" t="s">
        <v>98</v>
      </c>
      <c r="AS1053" s="7" t="s">
        <v>98</v>
      </c>
      <c r="AT1053" s="7" t="s">
        <v>98</v>
      </c>
      <c r="AU1053" s="7" t="s">
        <v>98</v>
      </c>
      <c r="AV1053" s="7" t="s">
        <v>98</v>
      </c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 t="s">
        <v>97</v>
      </c>
      <c r="BN1053" s="7" t="s">
        <v>97</v>
      </c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  <c r="CC1053" s="7"/>
      <c r="CD1053" s="7"/>
      <c r="CE1053" s="7"/>
      <c r="CF1053" s="7"/>
      <c r="CG1053" s="7"/>
      <c r="CH1053" s="7"/>
      <c r="CI1053" s="6" t="n">
        <f aca="false">SUMIF($AH1053:$CH1053,35,Base!$B$5:$BB$5)*7*$Z1053</f>
        <v>280</v>
      </c>
      <c r="CJ1053" s="6" t="n">
        <f aca="false">SUMIF($AH1053:$CH1053,"PR",Base!$B$5:$BB$5)*7*$Z1053</f>
        <v>756</v>
      </c>
      <c r="CK1053" s="6"/>
      <c r="CL1053" s="6"/>
    </row>
    <row r="1054" customFormat="false" ht="13.8" hidden="false" customHeight="false" outlineLevel="0" collapsed="false">
      <c r="A1054" s="7" t="s">
        <v>1890</v>
      </c>
      <c r="B1054" s="7" t="s">
        <v>2682</v>
      </c>
      <c r="C1054" s="7" t="s">
        <v>1383</v>
      </c>
      <c r="D1054" s="7" t="s">
        <v>2870</v>
      </c>
      <c r="E1054" s="7" t="s">
        <v>2871</v>
      </c>
      <c r="F1054" s="7" t="s">
        <v>17</v>
      </c>
      <c r="G1054" s="7" t="s">
        <v>2684</v>
      </c>
      <c r="H1054" s="7" t="s">
        <v>2685</v>
      </c>
      <c r="I1054" s="7" t="s">
        <v>84</v>
      </c>
      <c r="J1054" s="7" t="s">
        <v>85</v>
      </c>
      <c r="K1054" s="8" t="n">
        <v>0</v>
      </c>
      <c r="L1054" s="7"/>
      <c r="M1054" s="8" t="n">
        <v>0</v>
      </c>
      <c r="N1054" s="7" t="s">
        <v>2872</v>
      </c>
      <c r="O1054" s="7" t="s">
        <v>1439</v>
      </c>
      <c r="P1054" s="7" t="s">
        <v>94</v>
      </c>
      <c r="Q1054" s="8" t="s">
        <v>2873</v>
      </c>
      <c r="R1054" s="8" t="s">
        <v>2285</v>
      </c>
      <c r="S1054" s="8" t="s">
        <v>325</v>
      </c>
      <c r="T1054" s="8" t="s">
        <v>94</v>
      </c>
      <c r="U1054" s="7" t="s">
        <v>87</v>
      </c>
      <c r="V1054" s="7" t="s">
        <v>92</v>
      </c>
      <c r="W1054" s="7"/>
      <c r="X1054" s="7"/>
      <c r="Y1054" s="7" t="s">
        <v>99</v>
      </c>
      <c r="Z1054" s="8" t="s">
        <v>94</v>
      </c>
      <c r="AA1054" s="7"/>
      <c r="AB1054" s="7"/>
      <c r="AC1054" s="7"/>
      <c r="AD1054" s="7"/>
      <c r="AE1054" s="8"/>
      <c r="AF1054" s="9" t="s">
        <v>2874</v>
      </c>
      <c r="AG1054" s="9" t="s">
        <v>2875</v>
      </c>
      <c r="AH1054" s="7" t="s">
        <v>98</v>
      </c>
      <c r="AI1054" s="7" t="s">
        <v>98</v>
      </c>
      <c r="AJ1054" s="7" t="s">
        <v>98</v>
      </c>
      <c r="AK1054" s="7" t="s">
        <v>98</v>
      </c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 t="s">
        <v>97</v>
      </c>
      <c r="BN1054" s="7" t="s">
        <v>97</v>
      </c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  <c r="CC1054" s="7"/>
      <c r="CD1054" s="7"/>
      <c r="CE1054" s="7"/>
      <c r="CF1054" s="7"/>
      <c r="CG1054" s="7"/>
      <c r="CH1054" s="7"/>
      <c r="CI1054" s="6" t="n">
        <f aca="false">SUMIF($AH1054:$CH1054,35,Base!$B$5:$BB$5)*7*$Z1054</f>
        <v>0</v>
      </c>
      <c r="CJ1054" s="6" t="n">
        <f aca="false">SUMIF($AH1054:$CH1054,"PR",Base!$B$5:$BB$5)*7*$Z1054</f>
        <v>266</v>
      </c>
      <c r="CK1054" s="6"/>
      <c r="CL1054" s="6"/>
    </row>
    <row r="1055" customFormat="false" ht="13.8" hidden="false" customHeight="false" outlineLevel="0" collapsed="false">
      <c r="A1055" s="7" t="s">
        <v>1890</v>
      </c>
      <c r="B1055" s="7" t="s">
        <v>2682</v>
      </c>
      <c r="C1055" s="7" t="s">
        <v>289</v>
      </c>
      <c r="D1055" s="7" t="s">
        <v>2876</v>
      </c>
      <c r="E1055" s="7" t="s">
        <v>1874</v>
      </c>
      <c r="F1055" s="7" t="s">
        <v>17</v>
      </c>
      <c r="G1055" s="7" t="s">
        <v>2734</v>
      </c>
      <c r="H1055" s="7" t="s">
        <v>2735</v>
      </c>
      <c r="I1055" s="7" t="s">
        <v>84</v>
      </c>
      <c r="J1055" s="7" t="s">
        <v>85</v>
      </c>
      <c r="K1055" s="8" t="n">
        <v>0</v>
      </c>
      <c r="L1055" s="7"/>
      <c r="M1055" s="8" t="n">
        <v>0</v>
      </c>
      <c r="N1055" s="7" t="s">
        <v>2877</v>
      </c>
      <c r="O1055" s="7" t="s">
        <v>2736</v>
      </c>
      <c r="P1055" s="7" t="s">
        <v>155</v>
      </c>
      <c r="Q1055" s="8" t="s">
        <v>884</v>
      </c>
      <c r="R1055" s="8" t="s">
        <v>258</v>
      </c>
      <c r="S1055" s="8" t="s">
        <v>2052</v>
      </c>
      <c r="T1055" s="8" t="s">
        <v>170</v>
      </c>
      <c r="U1055" s="7" t="s">
        <v>87</v>
      </c>
      <c r="V1055" s="7" t="s">
        <v>92</v>
      </c>
      <c r="W1055" s="7"/>
      <c r="X1055" s="7"/>
      <c r="Y1055" s="7" t="s">
        <v>93</v>
      </c>
      <c r="Z1055" s="8" t="s">
        <v>87</v>
      </c>
      <c r="AA1055" s="7"/>
      <c r="AB1055" s="7"/>
      <c r="AC1055" s="7"/>
      <c r="AD1055" s="7"/>
      <c r="AE1055" s="8"/>
      <c r="AF1055" s="9" t="s">
        <v>938</v>
      </c>
      <c r="AG1055" s="9" t="s">
        <v>2878</v>
      </c>
      <c r="AH1055" s="7" t="s">
        <v>98</v>
      </c>
      <c r="AI1055" s="7" t="s">
        <v>98</v>
      </c>
      <c r="AJ1055" s="7" t="s">
        <v>98</v>
      </c>
      <c r="AK1055" s="7" t="s">
        <v>98</v>
      </c>
      <c r="AL1055" s="7" t="s">
        <v>98</v>
      </c>
      <c r="AM1055" s="7" t="s">
        <v>98</v>
      </c>
      <c r="AN1055" s="7" t="s">
        <v>98</v>
      </c>
      <c r="AO1055" s="7" t="s">
        <v>98</v>
      </c>
      <c r="AP1055" s="7" t="s">
        <v>98</v>
      </c>
      <c r="AQ1055" s="7" t="s">
        <v>98</v>
      </c>
      <c r="AR1055" s="7" t="s">
        <v>98</v>
      </c>
      <c r="AS1055" s="7" t="s">
        <v>98</v>
      </c>
      <c r="AT1055" s="7" t="n">
        <v>35</v>
      </c>
      <c r="AU1055" s="7" t="n">
        <v>35</v>
      </c>
      <c r="AV1055" s="7" t="n">
        <v>35</v>
      </c>
      <c r="AW1055" s="7" t="n">
        <v>35</v>
      </c>
      <c r="AX1055" s="7" t="n">
        <v>35</v>
      </c>
      <c r="AY1055" s="7" t="s">
        <v>98</v>
      </c>
      <c r="AZ1055" s="7" t="s">
        <v>98</v>
      </c>
      <c r="BA1055" s="7" t="s">
        <v>98</v>
      </c>
      <c r="BB1055" s="7" t="s">
        <v>98</v>
      </c>
      <c r="BC1055" s="7" t="s">
        <v>98</v>
      </c>
      <c r="BD1055" s="7" t="s">
        <v>98</v>
      </c>
      <c r="BE1055" s="7" t="s">
        <v>98</v>
      </c>
      <c r="BF1055" s="7" t="s">
        <v>98</v>
      </c>
      <c r="BG1055" s="7" t="s">
        <v>98</v>
      </c>
      <c r="BH1055" s="7" t="s">
        <v>98</v>
      </c>
      <c r="BI1055" s="7" t="s">
        <v>98</v>
      </c>
      <c r="BJ1055" s="7" t="s">
        <v>98</v>
      </c>
      <c r="BK1055" s="7" t="s">
        <v>98</v>
      </c>
      <c r="BL1055" s="7" t="s">
        <v>98</v>
      </c>
      <c r="BM1055" s="7" t="s">
        <v>97</v>
      </c>
      <c r="BN1055" s="7" t="s">
        <v>97</v>
      </c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  <c r="CC1055" s="7"/>
      <c r="CD1055" s="7"/>
      <c r="CE1055" s="7"/>
      <c r="CF1055" s="7"/>
      <c r="CG1055" s="7"/>
      <c r="CH1055" s="7"/>
      <c r="CI1055" s="6" t="n">
        <f aca="false">SUMIF($AH1055:$CH1055,35,Base!$B$5:$BB$5)*7*$Z1055</f>
        <v>168</v>
      </c>
      <c r="CJ1055" s="6" t="n">
        <f aca="false">SUMIF($AH1055:$CH1055,"PR",Base!$B$5:$BB$5)*7*$Z1055</f>
        <v>875</v>
      </c>
      <c r="CK1055" s="6"/>
      <c r="CL1055" s="6"/>
    </row>
    <row r="1056" customFormat="false" ht="13.8" hidden="false" customHeight="false" outlineLevel="0" collapsed="false">
      <c r="A1056" s="7" t="s">
        <v>1890</v>
      </c>
      <c r="B1056" s="7" t="s">
        <v>2682</v>
      </c>
      <c r="C1056" s="7" t="s">
        <v>289</v>
      </c>
      <c r="D1056" s="7" t="s">
        <v>2876</v>
      </c>
      <c r="E1056" s="7" t="s">
        <v>1874</v>
      </c>
      <c r="F1056" s="7" t="s">
        <v>17</v>
      </c>
      <c r="G1056" s="7" t="s">
        <v>2734</v>
      </c>
      <c r="H1056" s="7" t="s">
        <v>2735</v>
      </c>
      <c r="I1056" s="7" t="s">
        <v>84</v>
      </c>
      <c r="J1056" s="7" t="s">
        <v>85</v>
      </c>
      <c r="K1056" s="8" t="n">
        <v>0</v>
      </c>
      <c r="L1056" s="7"/>
      <c r="M1056" s="8" t="n">
        <v>0</v>
      </c>
      <c r="N1056" s="7" t="s">
        <v>2877</v>
      </c>
      <c r="O1056" s="7" t="s">
        <v>2736</v>
      </c>
      <c r="P1056" s="7" t="s">
        <v>155</v>
      </c>
      <c r="Q1056" s="8" t="s">
        <v>884</v>
      </c>
      <c r="R1056" s="8" t="s">
        <v>258</v>
      </c>
      <c r="S1056" s="8" t="s">
        <v>2052</v>
      </c>
      <c r="T1056" s="8" t="s">
        <v>170</v>
      </c>
      <c r="U1056" s="7" t="s">
        <v>87</v>
      </c>
      <c r="V1056" s="7" t="s">
        <v>92</v>
      </c>
      <c r="W1056" s="7"/>
      <c r="X1056" s="7"/>
      <c r="Y1056" s="7" t="s">
        <v>99</v>
      </c>
      <c r="Z1056" s="8" t="s">
        <v>100</v>
      </c>
      <c r="AA1056" s="7"/>
      <c r="AB1056" s="7"/>
      <c r="AC1056" s="7"/>
      <c r="AD1056" s="7"/>
      <c r="AE1056" s="8"/>
      <c r="AF1056" s="9" t="s">
        <v>938</v>
      </c>
      <c r="AG1056" s="9" t="s">
        <v>2878</v>
      </c>
      <c r="AH1056" s="7" t="s">
        <v>98</v>
      </c>
      <c r="AI1056" s="7" t="s">
        <v>98</v>
      </c>
      <c r="AJ1056" s="7" t="s">
        <v>98</v>
      </c>
      <c r="AK1056" s="7" t="s">
        <v>98</v>
      </c>
      <c r="AL1056" s="7" t="s">
        <v>98</v>
      </c>
      <c r="AM1056" s="7" t="s">
        <v>98</v>
      </c>
      <c r="AN1056" s="7" t="s">
        <v>98</v>
      </c>
      <c r="AO1056" s="7" t="s">
        <v>98</v>
      </c>
      <c r="AP1056" s="7" t="s">
        <v>98</v>
      </c>
      <c r="AQ1056" s="7" t="s">
        <v>98</v>
      </c>
      <c r="AR1056" s="7" t="s">
        <v>98</v>
      </c>
      <c r="AS1056" s="7" t="s">
        <v>98</v>
      </c>
      <c r="AT1056" s="7" t="n">
        <v>35</v>
      </c>
      <c r="AU1056" s="7" t="n">
        <v>35</v>
      </c>
      <c r="AV1056" s="7" t="n">
        <v>35</v>
      </c>
      <c r="AW1056" s="7" t="n">
        <v>35</v>
      </c>
      <c r="AX1056" s="7" t="n">
        <v>35</v>
      </c>
      <c r="AY1056" s="7" t="s">
        <v>98</v>
      </c>
      <c r="AZ1056" s="7" t="s">
        <v>98</v>
      </c>
      <c r="BA1056" s="7" t="s">
        <v>98</v>
      </c>
      <c r="BB1056" s="7" t="s">
        <v>98</v>
      </c>
      <c r="BC1056" s="7" t="s">
        <v>98</v>
      </c>
      <c r="BD1056" s="7" t="s">
        <v>98</v>
      </c>
      <c r="BE1056" s="7" t="s">
        <v>98</v>
      </c>
      <c r="BF1056" s="7" t="s">
        <v>98</v>
      </c>
      <c r="BG1056" s="7" t="s">
        <v>98</v>
      </c>
      <c r="BH1056" s="7" t="s">
        <v>98</v>
      </c>
      <c r="BI1056" s="7" t="s">
        <v>98</v>
      </c>
      <c r="BJ1056" s="7" t="s">
        <v>98</v>
      </c>
      <c r="BK1056" s="7" t="s">
        <v>98</v>
      </c>
      <c r="BL1056" s="7" t="s">
        <v>98</v>
      </c>
      <c r="BM1056" s="7" t="s">
        <v>97</v>
      </c>
      <c r="BN1056" s="7" t="s">
        <v>97</v>
      </c>
      <c r="BO1056" s="7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  <c r="CC1056" s="7"/>
      <c r="CD1056" s="7"/>
      <c r="CE1056" s="7"/>
      <c r="CF1056" s="7"/>
      <c r="CG1056" s="7"/>
      <c r="CH1056" s="7"/>
      <c r="CI1056" s="6" t="n">
        <f aca="false">SUMIF($AH1056:$CH1056,35,Base!$B$5:$BB$5)*7*$Z1056</f>
        <v>1680</v>
      </c>
      <c r="CJ1056" s="6" t="n">
        <f aca="false">SUMIF($AH1056:$CH1056,"PR",Base!$B$5:$BB$5)*7*$Z1056</f>
        <v>8750</v>
      </c>
      <c r="CK1056" s="6"/>
      <c r="CL1056" s="6"/>
    </row>
    <row r="1057" customFormat="false" ht="13.8" hidden="false" customHeight="false" outlineLevel="0" collapsed="false">
      <c r="A1057" s="7" t="s">
        <v>1890</v>
      </c>
      <c r="B1057" s="7" t="s">
        <v>2682</v>
      </c>
      <c r="C1057" s="7" t="s">
        <v>289</v>
      </c>
      <c r="D1057" s="7" t="s">
        <v>2876</v>
      </c>
      <c r="E1057" s="7" t="s">
        <v>1874</v>
      </c>
      <c r="F1057" s="7" t="s">
        <v>17</v>
      </c>
      <c r="G1057" s="7" t="s">
        <v>2734</v>
      </c>
      <c r="H1057" s="7" t="s">
        <v>2735</v>
      </c>
      <c r="I1057" s="7" t="s">
        <v>84</v>
      </c>
      <c r="J1057" s="7" t="s">
        <v>85</v>
      </c>
      <c r="K1057" s="8" t="n">
        <v>0</v>
      </c>
      <c r="L1057" s="7"/>
      <c r="M1057" s="8" t="n">
        <v>0</v>
      </c>
      <c r="N1057" s="7" t="s">
        <v>2877</v>
      </c>
      <c r="O1057" s="7" t="s">
        <v>2736</v>
      </c>
      <c r="P1057" s="7" t="s">
        <v>155</v>
      </c>
      <c r="Q1057" s="8" t="s">
        <v>884</v>
      </c>
      <c r="R1057" s="8" t="s">
        <v>258</v>
      </c>
      <c r="S1057" s="8" t="s">
        <v>2052</v>
      </c>
      <c r="T1057" s="8" t="s">
        <v>170</v>
      </c>
      <c r="U1057" s="7" t="s">
        <v>87</v>
      </c>
      <c r="V1057" s="7" t="s">
        <v>92</v>
      </c>
      <c r="W1057" s="7"/>
      <c r="X1057" s="7"/>
      <c r="Y1057" s="7" t="s">
        <v>101</v>
      </c>
      <c r="Z1057" s="8" t="s">
        <v>87</v>
      </c>
      <c r="AA1057" s="7"/>
      <c r="AB1057" s="7"/>
      <c r="AC1057" s="7"/>
      <c r="AD1057" s="7"/>
      <c r="AE1057" s="8"/>
      <c r="AF1057" s="9" t="s">
        <v>938</v>
      </c>
      <c r="AG1057" s="9" t="s">
        <v>2878</v>
      </c>
      <c r="AH1057" s="7" t="s">
        <v>98</v>
      </c>
      <c r="AI1057" s="7" t="s">
        <v>98</v>
      </c>
      <c r="AJ1057" s="7" t="s">
        <v>98</v>
      </c>
      <c r="AK1057" s="7" t="s">
        <v>98</v>
      </c>
      <c r="AL1057" s="7" t="s">
        <v>98</v>
      </c>
      <c r="AM1057" s="7" t="s">
        <v>98</v>
      </c>
      <c r="AN1057" s="7" t="s">
        <v>98</v>
      </c>
      <c r="AO1057" s="7" t="s">
        <v>98</v>
      </c>
      <c r="AP1057" s="7" t="s">
        <v>98</v>
      </c>
      <c r="AQ1057" s="7" t="s">
        <v>98</v>
      </c>
      <c r="AR1057" s="7" t="s">
        <v>98</v>
      </c>
      <c r="AS1057" s="7" t="s">
        <v>98</v>
      </c>
      <c r="AT1057" s="7" t="n">
        <v>35</v>
      </c>
      <c r="AU1057" s="7" t="n">
        <v>35</v>
      </c>
      <c r="AV1057" s="7" t="n">
        <v>35</v>
      </c>
      <c r="AW1057" s="7" t="n">
        <v>35</v>
      </c>
      <c r="AX1057" s="7" t="n">
        <v>35</v>
      </c>
      <c r="AY1057" s="7" t="s">
        <v>98</v>
      </c>
      <c r="AZ1057" s="7" t="s">
        <v>98</v>
      </c>
      <c r="BA1057" s="7" t="s">
        <v>98</v>
      </c>
      <c r="BB1057" s="7" t="s">
        <v>98</v>
      </c>
      <c r="BC1057" s="7" t="s">
        <v>98</v>
      </c>
      <c r="BD1057" s="7" t="s">
        <v>98</v>
      </c>
      <c r="BE1057" s="7" t="s">
        <v>98</v>
      </c>
      <c r="BF1057" s="7" t="s">
        <v>98</v>
      </c>
      <c r="BG1057" s="7" t="s">
        <v>98</v>
      </c>
      <c r="BH1057" s="7" t="s">
        <v>98</v>
      </c>
      <c r="BI1057" s="7" t="s">
        <v>98</v>
      </c>
      <c r="BJ1057" s="7" t="s">
        <v>98</v>
      </c>
      <c r="BK1057" s="7" t="s">
        <v>98</v>
      </c>
      <c r="BL1057" s="7" t="s">
        <v>98</v>
      </c>
      <c r="BM1057" s="7" t="s">
        <v>97</v>
      </c>
      <c r="BN1057" s="7" t="s">
        <v>97</v>
      </c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6" t="n">
        <f aca="false">SUMIF($AH1057:$CH1057,35,Base!$B$5:$BB$5)*7*$Z1057</f>
        <v>168</v>
      </c>
      <c r="CJ1057" s="6" t="n">
        <f aca="false">SUMIF($AH1057:$CH1057,"PR",Base!$B$5:$BB$5)*7*$Z1057</f>
        <v>875</v>
      </c>
      <c r="CK1057" s="6"/>
      <c r="CL1057" s="6"/>
    </row>
    <row r="1058" customFormat="false" ht="13.8" hidden="false" customHeight="false" outlineLevel="0" collapsed="false">
      <c r="A1058" s="7" t="s">
        <v>1890</v>
      </c>
      <c r="B1058" s="7" t="s">
        <v>2682</v>
      </c>
      <c r="C1058" s="7" t="s">
        <v>289</v>
      </c>
      <c r="D1058" s="7" t="s">
        <v>2876</v>
      </c>
      <c r="E1058" s="7" t="s">
        <v>1874</v>
      </c>
      <c r="F1058" s="7" t="s">
        <v>17</v>
      </c>
      <c r="G1058" s="7" t="s">
        <v>2734</v>
      </c>
      <c r="H1058" s="7" t="s">
        <v>2735</v>
      </c>
      <c r="I1058" s="7" t="s">
        <v>84</v>
      </c>
      <c r="J1058" s="7" t="s">
        <v>85</v>
      </c>
      <c r="K1058" s="8" t="n">
        <v>0</v>
      </c>
      <c r="L1058" s="7"/>
      <c r="M1058" s="8" t="n">
        <v>0</v>
      </c>
      <c r="N1058" s="7" t="s">
        <v>2877</v>
      </c>
      <c r="O1058" s="7" t="s">
        <v>2736</v>
      </c>
      <c r="P1058" s="7" t="s">
        <v>155</v>
      </c>
      <c r="Q1058" s="8" t="s">
        <v>884</v>
      </c>
      <c r="R1058" s="8" t="s">
        <v>258</v>
      </c>
      <c r="S1058" s="8" t="s">
        <v>2052</v>
      </c>
      <c r="T1058" s="8" t="s">
        <v>170</v>
      </c>
      <c r="U1058" s="7" t="s">
        <v>87</v>
      </c>
      <c r="V1058" s="7" t="s">
        <v>92</v>
      </c>
      <c r="W1058" s="7"/>
      <c r="X1058" s="7"/>
      <c r="Y1058" s="7" t="s">
        <v>102</v>
      </c>
      <c r="Z1058" s="8" t="s">
        <v>87</v>
      </c>
      <c r="AA1058" s="7"/>
      <c r="AB1058" s="7"/>
      <c r="AC1058" s="7"/>
      <c r="AD1058" s="7"/>
      <c r="AE1058" s="8"/>
      <c r="AF1058" s="9" t="s">
        <v>938</v>
      </c>
      <c r="AG1058" s="9" t="s">
        <v>2878</v>
      </c>
      <c r="AH1058" s="7" t="s">
        <v>98</v>
      </c>
      <c r="AI1058" s="7" t="s">
        <v>98</v>
      </c>
      <c r="AJ1058" s="7" t="s">
        <v>98</v>
      </c>
      <c r="AK1058" s="7" t="s">
        <v>98</v>
      </c>
      <c r="AL1058" s="7" t="s">
        <v>98</v>
      </c>
      <c r="AM1058" s="7" t="s">
        <v>98</v>
      </c>
      <c r="AN1058" s="7" t="s">
        <v>98</v>
      </c>
      <c r="AO1058" s="7" t="s">
        <v>98</v>
      </c>
      <c r="AP1058" s="7" t="s">
        <v>98</v>
      </c>
      <c r="AQ1058" s="7" t="s">
        <v>98</v>
      </c>
      <c r="AR1058" s="7" t="s">
        <v>98</v>
      </c>
      <c r="AS1058" s="7" t="s">
        <v>98</v>
      </c>
      <c r="AT1058" s="7" t="n">
        <v>35</v>
      </c>
      <c r="AU1058" s="7" t="n">
        <v>35</v>
      </c>
      <c r="AV1058" s="7" t="n">
        <v>35</v>
      </c>
      <c r="AW1058" s="7" t="n">
        <v>35</v>
      </c>
      <c r="AX1058" s="7" t="n">
        <v>35</v>
      </c>
      <c r="AY1058" s="7" t="s">
        <v>98</v>
      </c>
      <c r="AZ1058" s="7" t="s">
        <v>98</v>
      </c>
      <c r="BA1058" s="7" t="s">
        <v>98</v>
      </c>
      <c r="BB1058" s="7" t="s">
        <v>98</v>
      </c>
      <c r="BC1058" s="7" t="s">
        <v>98</v>
      </c>
      <c r="BD1058" s="7" t="s">
        <v>98</v>
      </c>
      <c r="BE1058" s="7" t="s">
        <v>98</v>
      </c>
      <c r="BF1058" s="7" t="s">
        <v>98</v>
      </c>
      <c r="BG1058" s="7" t="s">
        <v>98</v>
      </c>
      <c r="BH1058" s="7" t="s">
        <v>98</v>
      </c>
      <c r="BI1058" s="7" t="s">
        <v>98</v>
      </c>
      <c r="BJ1058" s="7" t="s">
        <v>98</v>
      </c>
      <c r="BK1058" s="7" t="s">
        <v>98</v>
      </c>
      <c r="BL1058" s="7" t="s">
        <v>98</v>
      </c>
      <c r="BM1058" s="7" t="s">
        <v>97</v>
      </c>
      <c r="BN1058" s="7" t="s">
        <v>97</v>
      </c>
      <c r="BO1058" s="7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6" t="n">
        <f aca="false">SUMIF($AH1058:$CH1058,35,Base!$B$5:$BB$5)*7*$Z1058</f>
        <v>168</v>
      </c>
      <c r="CJ1058" s="6" t="n">
        <f aca="false">SUMIF($AH1058:$CH1058,"PR",Base!$B$5:$BB$5)*7*$Z1058</f>
        <v>875</v>
      </c>
      <c r="CK1058" s="6"/>
      <c r="CL1058" s="6"/>
    </row>
    <row r="1059" customFormat="false" ht="13.8" hidden="false" customHeight="false" outlineLevel="0" collapsed="false">
      <c r="A1059" s="7" t="s">
        <v>1890</v>
      </c>
      <c r="B1059" s="7" t="s">
        <v>2682</v>
      </c>
      <c r="C1059" s="7" t="s">
        <v>289</v>
      </c>
      <c r="D1059" s="7" t="s">
        <v>2879</v>
      </c>
      <c r="E1059" s="7" t="s">
        <v>2880</v>
      </c>
      <c r="F1059" s="7" t="s">
        <v>17</v>
      </c>
      <c r="G1059" s="7" t="s">
        <v>2729</v>
      </c>
      <c r="H1059" s="7" t="s">
        <v>2730</v>
      </c>
      <c r="I1059" s="7" t="s">
        <v>84</v>
      </c>
      <c r="J1059" s="7" t="s">
        <v>85</v>
      </c>
      <c r="K1059" s="8" t="n">
        <v>0</v>
      </c>
      <c r="L1059" s="7"/>
      <c r="M1059" s="8" t="n">
        <v>0</v>
      </c>
      <c r="N1059" s="7" t="s">
        <v>2881</v>
      </c>
      <c r="O1059" s="7" t="s">
        <v>2731</v>
      </c>
      <c r="P1059" s="7" t="s">
        <v>178</v>
      </c>
      <c r="Q1059" s="8" t="s">
        <v>2882</v>
      </c>
      <c r="R1059" s="8" t="s">
        <v>2739</v>
      </c>
      <c r="S1059" s="8" t="s">
        <v>325</v>
      </c>
      <c r="T1059" s="8" t="s">
        <v>100</v>
      </c>
      <c r="U1059" s="7" t="s">
        <v>87</v>
      </c>
      <c r="V1059" s="7" t="s">
        <v>92</v>
      </c>
      <c r="W1059" s="7"/>
      <c r="X1059" s="7"/>
      <c r="Y1059" s="7" t="s">
        <v>99</v>
      </c>
      <c r="Z1059" s="8" t="s">
        <v>100</v>
      </c>
      <c r="AA1059" s="7"/>
      <c r="AB1059" s="7"/>
      <c r="AC1059" s="7"/>
      <c r="AD1059" s="7"/>
      <c r="AE1059" s="8"/>
      <c r="AF1059" s="9" t="s">
        <v>923</v>
      </c>
      <c r="AG1059" s="9" t="s">
        <v>720</v>
      </c>
      <c r="AH1059" s="7" t="s">
        <v>98</v>
      </c>
      <c r="AI1059" s="7" t="s">
        <v>98</v>
      </c>
      <c r="AJ1059" s="7" t="n">
        <v>35</v>
      </c>
      <c r="AK1059" s="7" t="n">
        <v>35</v>
      </c>
      <c r="AL1059" s="7" t="n">
        <v>35</v>
      </c>
      <c r="AM1059" s="7" t="n">
        <v>35</v>
      </c>
      <c r="AN1059" s="7" t="s">
        <v>98</v>
      </c>
      <c r="AO1059" s="7" t="s">
        <v>98</v>
      </c>
      <c r="AP1059" s="7" t="s">
        <v>98</v>
      </c>
      <c r="AQ1059" s="7" t="s">
        <v>98</v>
      </c>
      <c r="AR1059" s="7" t="s">
        <v>98</v>
      </c>
      <c r="AS1059" s="7" t="s">
        <v>98</v>
      </c>
      <c r="AT1059" s="7" t="s">
        <v>98</v>
      </c>
      <c r="AU1059" s="7" t="s">
        <v>98</v>
      </c>
      <c r="AV1059" s="7" t="s">
        <v>98</v>
      </c>
      <c r="AW1059" s="7" t="s">
        <v>98</v>
      </c>
      <c r="AX1059" s="7" t="s">
        <v>98</v>
      </c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 t="s">
        <v>97</v>
      </c>
      <c r="BN1059" s="7" t="s">
        <v>97</v>
      </c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  <c r="CC1059" s="7"/>
      <c r="CD1059" s="7"/>
      <c r="CE1059" s="7"/>
      <c r="CF1059" s="7"/>
      <c r="CG1059" s="7"/>
      <c r="CH1059" s="7"/>
      <c r="CI1059" s="6" t="n">
        <f aca="false">SUMIF($AH1059:$CH1059,35,Base!$B$5:$BB$5)*7*$Z1059</f>
        <v>1400</v>
      </c>
      <c r="CJ1059" s="6" t="n">
        <f aca="false">SUMIF($AH1059:$CH1059,"PR",Base!$B$5:$BB$5)*7*$Z1059</f>
        <v>4410</v>
      </c>
      <c r="CK1059" s="6"/>
      <c r="CL1059" s="6"/>
    </row>
    <row r="1060" customFormat="false" ht="13.8" hidden="false" customHeight="false" outlineLevel="0" collapsed="false">
      <c r="A1060" s="7" t="s">
        <v>77</v>
      </c>
      <c r="B1060" s="7" t="s">
        <v>2883</v>
      </c>
      <c r="C1060" s="7" t="s">
        <v>118</v>
      </c>
      <c r="D1060" s="7" t="s">
        <v>2884</v>
      </c>
      <c r="E1060" s="7" t="s">
        <v>2885</v>
      </c>
      <c r="F1060" s="7" t="s">
        <v>17</v>
      </c>
      <c r="G1060" s="7" t="s">
        <v>2886</v>
      </c>
      <c r="H1060" s="7" t="s">
        <v>2887</v>
      </c>
      <c r="I1060" s="7" t="s">
        <v>84</v>
      </c>
      <c r="J1060" s="7" t="s">
        <v>85</v>
      </c>
      <c r="K1060" s="8" t="n">
        <v>0</v>
      </c>
      <c r="L1060" s="7"/>
      <c r="M1060" s="8" t="n">
        <v>0</v>
      </c>
      <c r="N1060" s="7"/>
      <c r="O1060" s="7" t="s">
        <v>213</v>
      </c>
      <c r="P1060" s="7" t="s">
        <v>168</v>
      </c>
      <c r="Q1060" s="8" t="s">
        <v>2888</v>
      </c>
      <c r="R1060" s="8" t="s">
        <v>2888</v>
      </c>
      <c r="S1060" s="8" t="s">
        <v>110</v>
      </c>
      <c r="T1060" s="8" t="s">
        <v>117</v>
      </c>
      <c r="U1060" s="7" t="s">
        <v>87</v>
      </c>
      <c r="V1060" s="7" t="s">
        <v>92</v>
      </c>
      <c r="W1060" s="7"/>
      <c r="X1060" s="7"/>
      <c r="Y1060" s="7" t="s">
        <v>112</v>
      </c>
      <c r="Z1060" s="8" t="s">
        <v>117</v>
      </c>
      <c r="AA1060" s="7"/>
      <c r="AB1060" s="7"/>
      <c r="AC1060" s="7"/>
      <c r="AD1060" s="7"/>
      <c r="AE1060" s="8"/>
      <c r="AF1060" s="9" t="s">
        <v>1046</v>
      </c>
      <c r="AG1060" s="9" t="s">
        <v>1022</v>
      </c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 t="s">
        <v>98</v>
      </c>
      <c r="BF1060" s="7"/>
      <c r="BG1060" s="7"/>
      <c r="BH1060" s="7"/>
      <c r="BI1060" s="7"/>
      <c r="BJ1060" s="7"/>
      <c r="BK1060" s="7"/>
      <c r="BL1060" s="7"/>
      <c r="BM1060" s="7" t="s">
        <v>97</v>
      </c>
      <c r="BN1060" s="7" t="s">
        <v>97</v>
      </c>
      <c r="BO1060" s="7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  <c r="CB1060" s="7"/>
      <c r="CC1060" s="7"/>
      <c r="CD1060" s="7"/>
      <c r="CE1060" s="7"/>
      <c r="CF1060" s="7"/>
      <c r="CG1060" s="7"/>
      <c r="CH1060" s="7"/>
      <c r="CI1060" s="6" t="n">
        <f aca="false">SUMIF($AH1060:$CH1060,35,Base!$B$5:$BB$5)*7*$Z1060</f>
        <v>0</v>
      </c>
      <c r="CJ1060" s="6" t="n">
        <f aca="false">SUMIF($AH1060:$CH1060,"PR",Base!$B$5:$BB$5)*7*$Z1060</f>
        <v>308</v>
      </c>
      <c r="CK1060" s="6"/>
      <c r="CL1060" s="6"/>
    </row>
    <row r="1061" customFormat="false" ht="13.8" hidden="false" customHeight="false" outlineLevel="0" collapsed="false">
      <c r="A1061" s="7" t="s">
        <v>77</v>
      </c>
      <c r="B1061" s="7" t="s">
        <v>2883</v>
      </c>
      <c r="C1061" s="7" t="s">
        <v>194</v>
      </c>
      <c r="D1061" s="7" t="s">
        <v>2889</v>
      </c>
      <c r="E1061" s="7" t="s">
        <v>2464</v>
      </c>
      <c r="F1061" s="7" t="s">
        <v>17</v>
      </c>
      <c r="G1061" s="7" t="s">
        <v>2890</v>
      </c>
      <c r="H1061" s="7" t="s">
        <v>2890</v>
      </c>
      <c r="I1061" s="7" t="s">
        <v>84</v>
      </c>
      <c r="J1061" s="7" t="s">
        <v>85</v>
      </c>
      <c r="K1061" s="8" t="n">
        <v>9800419328</v>
      </c>
      <c r="L1061" s="7"/>
      <c r="M1061" s="8" t="n">
        <v>0</v>
      </c>
      <c r="N1061" s="7"/>
      <c r="O1061" s="7" t="s">
        <v>2891</v>
      </c>
      <c r="P1061" s="7" t="s">
        <v>178</v>
      </c>
      <c r="Q1061" s="8" t="s">
        <v>2892</v>
      </c>
      <c r="R1061" s="8" t="s">
        <v>2892</v>
      </c>
      <c r="S1061" s="8" t="s">
        <v>110</v>
      </c>
      <c r="T1061" s="8" t="s">
        <v>100</v>
      </c>
      <c r="U1061" s="7" t="s">
        <v>87</v>
      </c>
      <c r="V1061" s="7" t="s">
        <v>92</v>
      </c>
      <c r="W1061" s="7"/>
      <c r="X1061" s="7"/>
      <c r="Y1061" s="7" t="s">
        <v>112</v>
      </c>
      <c r="Z1061" s="8" t="s">
        <v>100</v>
      </c>
      <c r="AA1061" s="7"/>
      <c r="AB1061" s="7"/>
      <c r="AC1061" s="7"/>
      <c r="AD1061" s="7"/>
      <c r="AE1061" s="8"/>
      <c r="AF1061" s="9" t="s">
        <v>525</v>
      </c>
      <c r="AG1061" s="9" t="s">
        <v>1854</v>
      </c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 t="s">
        <v>98</v>
      </c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 t="s">
        <v>97</v>
      </c>
      <c r="BN1061" s="7" t="s">
        <v>97</v>
      </c>
      <c r="BO1061" s="7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  <c r="CC1061" s="7"/>
      <c r="CD1061" s="7"/>
      <c r="CE1061" s="7"/>
      <c r="CF1061" s="7"/>
      <c r="CG1061" s="7"/>
      <c r="CH1061" s="7"/>
      <c r="CI1061" s="6" t="n">
        <f aca="false">SUMIF($AH1061:$CH1061,35,Base!$B$5:$BB$5)*7*$Z1061</f>
        <v>0</v>
      </c>
      <c r="CJ1061" s="6" t="n">
        <f aca="false">SUMIF($AH1061:$CH1061,"PR",Base!$B$5:$BB$5)*7*$Z1061</f>
        <v>350</v>
      </c>
      <c r="CK1061" s="6"/>
      <c r="CL1061" s="6"/>
    </row>
    <row r="1062" customFormat="false" ht="13.8" hidden="false" customHeight="false" outlineLevel="0" collapsed="false">
      <c r="A1062" s="7" t="s">
        <v>77</v>
      </c>
      <c r="B1062" s="7" t="s">
        <v>2883</v>
      </c>
      <c r="C1062" s="7" t="s">
        <v>756</v>
      </c>
      <c r="D1062" s="7" t="s">
        <v>2893</v>
      </c>
      <c r="E1062" s="7" t="s">
        <v>2894</v>
      </c>
      <c r="F1062" s="7" t="s">
        <v>17</v>
      </c>
      <c r="G1062" s="7" t="s">
        <v>784</v>
      </c>
      <c r="H1062" s="7" t="s">
        <v>785</v>
      </c>
      <c r="I1062" s="7" t="s">
        <v>84</v>
      </c>
      <c r="J1062" s="7" t="s">
        <v>85</v>
      </c>
      <c r="K1062" s="8" t="n">
        <v>93950148608</v>
      </c>
      <c r="L1062" s="7"/>
      <c r="M1062" s="8" t="n">
        <v>0</v>
      </c>
      <c r="N1062" s="7"/>
      <c r="O1062" s="7" t="s">
        <v>786</v>
      </c>
      <c r="P1062" s="7" t="s">
        <v>87</v>
      </c>
      <c r="Q1062" s="8" t="s">
        <v>763</v>
      </c>
      <c r="R1062" s="8" t="s">
        <v>763</v>
      </c>
      <c r="S1062" s="8" t="s">
        <v>110</v>
      </c>
      <c r="T1062" s="8" t="s">
        <v>764</v>
      </c>
      <c r="U1062" s="7" t="s">
        <v>94</v>
      </c>
      <c r="V1062" s="7" t="s">
        <v>92</v>
      </c>
      <c r="W1062" s="7"/>
      <c r="X1062" s="7"/>
      <c r="Y1062" s="7" t="s">
        <v>179</v>
      </c>
      <c r="Z1062" s="8" t="s">
        <v>764</v>
      </c>
      <c r="AA1062" s="7"/>
      <c r="AB1062" s="7"/>
      <c r="AC1062" s="7"/>
      <c r="AD1062" s="7"/>
      <c r="AE1062" s="8"/>
      <c r="AF1062" s="9" t="s">
        <v>765</v>
      </c>
      <c r="AG1062" s="9" t="s">
        <v>96</v>
      </c>
      <c r="AH1062" s="7" t="s">
        <v>98</v>
      </c>
      <c r="AI1062" s="7" t="s">
        <v>98</v>
      </c>
      <c r="AJ1062" s="7" t="s">
        <v>98</v>
      </c>
      <c r="AK1062" s="7" t="s">
        <v>98</v>
      </c>
      <c r="AL1062" s="7" t="s">
        <v>98</v>
      </c>
      <c r="AM1062" s="7" t="s">
        <v>98</v>
      </c>
      <c r="AN1062" s="7" t="s">
        <v>98</v>
      </c>
      <c r="AO1062" s="7" t="s">
        <v>98</v>
      </c>
      <c r="AP1062" s="7" t="s">
        <v>98</v>
      </c>
      <c r="AQ1062" s="7" t="s">
        <v>98</v>
      </c>
      <c r="AR1062" s="7" t="s">
        <v>98</v>
      </c>
      <c r="AS1062" s="7" t="s">
        <v>98</v>
      </c>
      <c r="AT1062" s="7" t="s">
        <v>98</v>
      </c>
      <c r="AU1062" s="7" t="s">
        <v>98</v>
      </c>
      <c r="AV1062" s="7" t="s">
        <v>98</v>
      </c>
      <c r="AW1062" s="7" t="s">
        <v>98</v>
      </c>
      <c r="AX1062" s="7" t="s">
        <v>98</v>
      </c>
      <c r="AY1062" s="7" t="s">
        <v>98</v>
      </c>
      <c r="AZ1062" s="7" t="s">
        <v>98</v>
      </c>
      <c r="BA1062" s="7" t="s">
        <v>98</v>
      </c>
      <c r="BB1062" s="7" t="s">
        <v>98</v>
      </c>
      <c r="BC1062" s="7" t="s">
        <v>98</v>
      </c>
      <c r="BD1062" s="7" t="s">
        <v>98</v>
      </c>
      <c r="BE1062" s="7" t="s">
        <v>98</v>
      </c>
      <c r="BF1062" s="7" t="s">
        <v>98</v>
      </c>
      <c r="BG1062" s="7" t="s">
        <v>98</v>
      </c>
      <c r="BH1062" s="7" t="s">
        <v>98</v>
      </c>
      <c r="BI1062" s="7" t="s">
        <v>98</v>
      </c>
      <c r="BJ1062" s="7" t="s">
        <v>98</v>
      </c>
      <c r="BK1062" s="7" t="s">
        <v>98</v>
      </c>
      <c r="BL1062" s="7" t="s">
        <v>98</v>
      </c>
      <c r="BM1062" s="7" t="s">
        <v>97</v>
      </c>
      <c r="BN1062" s="7" t="s">
        <v>97</v>
      </c>
      <c r="BO1062" s="7" t="s">
        <v>98</v>
      </c>
      <c r="BP1062" s="7" t="s">
        <v>98</v>
      </c>
      <c r="BQ1062" s="7" t="s">
        <v>98</v>
      </c>
      <c r="BR1062" s="7" t="s">
        <v>98</v>
      </c>
      <c r="BS1062" s="7" t="s">
        <v>98</v>
      </c>
      <c r="BT1062" s="7" t="s">
        <v>98</v>
      </c>
      <c r="BU1062" s="7" t="s">
        <v>98</v>
      </c>
      <c r="BV1062" s="7" t="s">
        <v>98</v>
      </c>
      <c r="BW1062" s="7" t="s">
        <v>98</v>
      </c>
      <c r="BX1062" s="7" t="s">
        <v>98</v>
      </c>
      <c r="BY1062" s="7" t="s">
        <v>98</v>
      </c>
      <c r="BZ1062" s="7" t="s">
        <v>98</v>
      </c>
      <c r="CA1062" s="7" t="s">
        <v>98</v>
      </c>
      <c r="CB1062" s="7" t="s">
        <v>98</v>
      </c>
      <c r="CC1062" s="7" t="s">
        <v>98</v>
      </c>
      <c r="CD1062" s="7" t="s">
        <v>98</v>
      </c>
      <c r="CE1062" s="7" t="s">
        <v>98</v>
      </c>
      <c r="CF1062" s="7" t="s">
        <v>98</v>
      </c>
      <c r="CG1062" s="7" t="s">
        <v>98</v>
      </c>
      <c r="CH1062" s="7" t="s">
        <v>98</v>
      </c>
      <c r="CI1062" s="6" t="n">
        <f aca="false">SUMIF($AH1062:$CH1062,35,Base!$B$5:$BB$5)*7*$Z1062</f>
        <v>0</v>
      </c>
      <c r="CJ1062" s="6" t="n">
        <f aca="false">SUMIF($AH1062:$CH1062,"PR",Base!$B$5:$BB$5)*7*$Z1062</f>
        <v>171500</v>
      </c>
      <c r="CK1062" s="6"/>
      <c r="CL1062" s="6"/>
    </row>
    <row r="1063" customFormat="false" ht="13.8" hidden="false" customHeight="false" outlineLevel="0" collapsed="false">
      <c r="A1063" s="7" t="s">
        <v>77</v>
      </c>
      <c r="B1063" s="7" t="s">
        <v>2883</v>
      </c>
      <c r="C1063" s="7" t="s">
        <v>756</v>
      </c>
      <c r="D1063" s="7" t="s">
        <v>2895</v>
      </c>
      <c r="E1063" s="7" t="s">
        <v>2458</v>
      </c>
      <c r="F1063" s="7" t="s">
        <v>17</v>
      </c>
      <c r="G1063" s="7" t="s">
        <v>789</v>
      </c>
      <c r="H1063" s="7" t="s">
        <v>789</v>
      </c>
      <c r="I1063" s="7" t="s">
        <v>84</v>
      </c>
      <c r="J1063" s="7" t="s">
        <v>85</v>
      </c>
      <c r="K1063" s="8" t="n">
        <v>93950148608</v>
      </c>
      <c r="L1063" s="7"/>
      <c r="M1063" s="8" t="n">
        <v>0</v>
      </c>
      <c r="N1063" s="7"/>
      <c r="O1063" s="7" t="s">
        <v>790</v>
      </c>
      <c r="P1063" s="7" t="s">
        <v>87</v>
      </c>
      <c r="Q1063" s="8" t="s">
        <v>763</v>
      </c>
      <c r="R1063" s="8" t="s">
        <v>763</v>
      </c>
      <c r="S1063" s="8" t="s">
        <v>110</v>
      </c>
      <c r="T1063" s="8" t="s">
        <v>764</v>
      </c>
      <c r="U1063" s="7" t="s">
        <v>94</v>
      </c>
      <c r="V1063" s="7" t="s">
        <v>92</v>
      </c>
      <c r="W1063" s="7"/>
      <c r="X1063" s="7"/>
      <c r="Y1063" s="7" t="s">
        <v>179</v>
      </c>
      <c r="Z1063" s="8" t="s">
        <v>764</v>
      </c>
      <c r="AA1063" s="7"/>
      <c r="AB1063" s="7"/>
      <c r="AC1063" s="7"/>
      <c r="AD1063" s="7"/>
      <c r="AE1063" s="8"/>
      <c r="AF1063" s="9" t="s">
        <v>765</v>
      </c>
      <c r="AG1063" s="9" t="s">
        <v>96</v>
      </c>
      <c r="AH1063" s="7" t="s">
        <v>98</v>
      </c>
      <c r="AI1063" s="7" t="s">
        <v>98</v>
      </c>
      <c r="AJ1063" s="7" t="s">
        <v>98</v>
      </c>
      <c r="AK1063" s="7" t="s">
        <v>98</v>
      </c>
      <c r="AL1063" s="7" t="s">
        <v>98</v>
      </c>
      <c r="AM1063" s="7" t="s">
        <v>98</v>
      </c>
      <c r="AN1063" s="7" t="s">
        <v>98</v>
      </c>
      <c r="AO1063" s="7" t="s">
        <v>98</v>
      </c>
      <c r="AP1063" s="7" t="s">
        <v>98</v>
      </c>
      <c r="AQ1063" s="7" t="s">
        <v>98</v>
      </c>
      <c r="AR1063" s="7" t="s">
        <v>98</v>
      </c>
      <c r="AS1063" s="7" t="s">
        <v>98</v>
      </c>
      <c r="AT1063" s="7" t="s">
        <v>98</v>
      </c>
      <c r="AU1063" s="7" t="s">
        <v>98</v>
      </c>
      <c r="AV1063" s="7" t="s">
        <v>98</v>
      </c>
      <c r="AW1063" s="7" t="s">
        <v>98</v>
      </c>
      <c r="AX1063" s="7" t="s">
        <v>98</v>
      </c>
      <c r="AY1063" s="7" t="s">
        <v>98</v>
      </c>
      <c r="AZ1063" s="7" t="s">
        <v>98</v>
      </c>
      <c r="BA1063" s="7" t="s">
        <v>98</v>
      </c>
      <c r="BB1063" s="7" t="s">
        <v>98</v>
      </c>
      <c r="BC1063" s="7" t="s">
        <v>98</v>
      </c>
      <c r="BD1063" s="7" t="s">
        <v>98</v>
      </c>
      <c r="BE1063" s="7" t="s">
        <v>98</v>
      </c>
      <c r="BF1063" s="7" t="s">
        <v>98</v>
      </c>
      <c r="BG1063" s="7" t="s">
        <v>98</v>
      </c>
      <c r="BH1063" s="7" t="s">
        <v>98</v>
      </c>
      <c r="BI1063" s="7" t="s">
        <v>98</v>
      </c>
      <c r="BJ1063" s="7" t="s">
        <v>98</v>
      </c>
      <c r="BK1063" s="7" t="s">
        <v>98</v>
      </c>
      <c r="BL1063" s="7" t="s">
        <v>98</v>
      </c>
      <c r="BM1063" s="7" t="s">
        <v>97</v>
      </c>
      <c r="BN1063" s="7" t="s">
        <v>97</v>
      </c>
      <c r="BO1063" s="7" t="s">
        <v>98</v>
      </c>
      <c r="BP1063" s="7" t="s">
        <v>98</v>
      </c>
      <c r="BQ1063" s="7" t="s">
        <v>98</v>
      </c>
      <c r="BR1063" s="7" t="s">
        <v>98</v>
      </c>
      <c r="BS1063" s="7" t="s">
        <v>98</v>
      </c>
      <c r="BT1063" s="7" t="s">
        <v>98</v>
      </c>
      <c r="BU1063" s="7" t="s">
        <v>98</v>
      </c>
      <c r="BV1063" s="7" t="s">
        <v>98</v>
      </c>
      <c r="BW1063" s="7" t="s">
        <v>98</v>
      </c>
      <c r="BX1063" s="7" t="s">
        <v>98</v>
      </c>
      <c r="BY1063" s="7" t="s">
        <v>98</v>
      </c>
      <c r="BZ1063" s="7" t="s">
        <v>98</v>
      </c>
      <c r="CA1063" s="7" t="s">
        <v>98</v>
      </c>
      <c r="CB1063" s="7" t="s">
        <v>98</v>
      </c>
      <c r="CC1063" s="7" t="s">
        <v>98</v>
      </c>
      <c r="CD1063" s="7" t="s">
        <v>98</v>
      </c>
      <c r="CE1063" s="7" t="s">
        <v>98</v>
      </c>
      <c r="CF1063" s="7" t="s">
        <v>98</v>
      </c>
      <c r="CG1063" s="7" t="s">
        <v>98</v>
      </c>
      <c r="CH1063" s="7" t="s">
        <v>98</v>
      </c>
      <c r="CI1063" s="6" t="n">
        <f aca="false">SUMIF($AH1063:$CH1063,35,Base!$B$5:$BB$5)*7*$Z1063</f>
        <v>0</v>
      </c>
      <c r="CJ1063" s="6" t="n">
        <f aca="false">SUMIF($AH1063:$CH1063,"PR",Base!$B$5:$BB$5)*7*$Z1063</f>
        <v>171500</v>
      </c>
      <c r="CK1063" s="6"/>
      <c r="CL1063" s="6"/>
    </row>
    <row r="1064" customFormat="false" ht="13.8" hidden="false" customHeight="false" outlineLevel="0" collapsed="false">
      <c r="A1064" s="7" t="s">
        <v>77</v>
      </c>
      <c r="B1064" s="7" t="s">
        <v>2883</v>
      </c>
      <c r="C1064" s="7" t="s">
        <v>756</v>
      </c>
      <c r="D1064" s="7" t="s">
        <v>2896</v>
      </c>
      <c r="E1064" s="7" t="s">
        <v>2455</v>
      </c>
      <c r="F1064" s="7" t="s">
        <v>17</v>
      </c>
      <c r="G1064" s="7" t="s">
        <v>759</v>
      </c>
      <c r="H1064" s="7" t="s">
        <v>760</v>
      </c>
      <c r="I1064" s="7" t="s">
        <v>84</v>
      </c>
      <c r="J1064" s="7" t="s">
        <v>85</v>
      </c>
      <c r="K1064" s="8" t="n">
        <v>9399015424</v>
      </c>
      <c r="L1064" s="7" t="s">
        <v>761</v>
      </c>
      <c r="M1064" s="8" t="n">
        <v>0</v>
      </c>
      <c r="N1064" s="7"/>
      <c r="O1064" s="7" t="s">
        <v>762</v>
      </c>
      <c r="P1064" s="7" t="s">
        <v>87</v>
      </c>
      <c r="Q1064" s="8" t="s">
        <v>763</v>
      </c>
      <c r="R1064" s="8" t="s">
        <v>763</v>
      </c>
      <c r="S1064" s="8" t="s">
        <v>110</v>
      </c>
      <c r="T1064" s="8" t="s">
        <v>764</v>
      </c>
      <c r="U1064" s="7" t="s">
        <v>94</v>
      </c>
      <c r="V1064" s="7" t="s">
        <v>92</v>
      </c>
      <c r="W1064" s="7"/>
      <c r="X1064" s="7"/>
      <c r="Y1064" s="7" t="s">
        <v>179</v>
      </c>
      <c r="Z1064" s="8" t="s">
        <v>764</v>
      </c>
      <c r="AA1064" s="7"/>
      <c r="AB1064" s="7"/>
      <c r="AC1064" s="7"/>
      <c r="AD1064" s="7"/>
      <c r="AE1064" s="8"/>
      <c r="AF1064" s="9" t="s">
        <v>765</v>
      </c>
      <c r="AG1064" s="9" t="s">
        <v>96</v>
      </c>
      <c r="AH1064" s="7" t="s">
        <v>98</v>
      </c>
      <c r="AI1064" s="7" t="s">
        <v>98</v>
      </c>
      <c r="AJ1064" s="7" t="s">
        <v>98</v>
      </c>
      <c r="AK1064" s="7" t="s">
        <v>98</v>
      </c>
      <c r="AL1064" s="7" t="s">
        <v>98</v>
      </c>
      <c r="AM1064" s="7" t="s">
        <v>98</v>
      </c>
      <c r="AN1064" s="7" t="s">
        <v>98</v>
      </c>
      <c r="AO1064" s="7" t="s">
        <v>98</v>
      </c>
      <c r="AP1064" s="7" t="s">
        <v>98</v>
      </c>
      <c r="AQ1064" s="7" t="s">
        <v>98</v>
      </c>
      <c r="AR1064" s="7" t="s">
        <v>98</v>
      </c>
      <c r="AS1064" s="7" t="s">
        <v>98</v>
      </c>
      <c r="AT1064" s="7" t="s">
        <v>98</v>
      </c>
      <c r="AU1064" s="7" t="s">
        <v>98</v>
      </c>
      <c r="AV1064" s="7" t="s">
        <v>98</v>
      </c>
      <c r="AW1064" s="7" t="s">
        <v>98</v>
      </c>
      <c r="AX1064" s="7" t="s">
        <v>98</v>
      </c>
      <c r="AY1064" s="7" t="s">
        <v>98</v>
      </c>
      <c r="AZ1064" s="7" t="s">
        <v>98</v>
      </c>
      <c r="BA1064" s="7" t="s">
        <v>98</v>
      </c>
      <c r="BB1064" s="7" t="s">
        <v>98</v>
      </c>
      <c r="BC1064" s="7" t="s">
        <v>98</v>
      </c>
      <c r="BD1064" s="7" t="s">
        <v>98</v>
      </c>
      <c r="BE1064" s="7" t="s">
        <v>98</v>
      </c>
      <c r="BF1064" s="7" t="s">
        <v>98</v>
      </c>
      <c r="BG1064" s="7" t="s">
        <v>98</v>
      </c>
      <c r="BH1064" s="7" t="s">
        <v>98</v>
      </c>
      <c r="BI1064" s="7" t="s">
        <v>98</v>
      </c>
      <c r="BJ1064" s="7" t="s">
        <v>98</v>
      </c>
      <c r="BK1064" s="7" t="s">
        <v>98</v>
      </c>
      <c r="BL1064" s="7" t="s">
        <v>98</v>
      </c>
      <c r="BM1064" s="7" t="s">
        <v>97</v>
      </c>
      <c r="BN1064" s="7" t="s">
        <v>97</v>
      </c>
      <c r="BO1064" s="7" t="s">
        <v>98</v>
      </c>
      <c r="BP1064" s="7" t="s">
        <v>98</v>
      </c>
      <c r="BQ1064" s="7" t="s">
        <v>98</v>
      </c>
      <c r="BR1064" s="7" t="s">
        <v>98</v>
      </c>
      <c r="BS1064" s="7" t="s">
        <v>98</v>
      </c>
      <c r="BT1064" s="7" t="s">
        <v>98</v>
      </c>
      <c r="BU1064" s="7" t="s">
        <v>98</v>
      </c>
      <c r="BV1064" s="7" t="s">
        <v>98</v>
      </c>
      <c r="BW1064" s="7" t="s">
        <v>98</v>
      </c>
      <c r="BX1064" s="7" t="s">
        <v>98</v>
      </c>
      <c r="BY1064" s="7" t="s">
        <v>98</v>
      </c>
      <c r="BZ1064" s="7" t="s">
        <v>98</v>
      </c>
      <c r="CA1064" s="7" t="s">
        <v>98</v>
      </c>
      <c r="CB1064" s="7" t="s">
        <v>98</v>
      </c>
      <c r="CC1064" s="7" t="s">
        <v>98</v>
      </c>
      <c r="CD1064" s="7" t="s">
        <v>98</v>
      </c>
      <c r="CE1064" s="7" t="s">
        <v>98</v>
      </c>
      <c r="CF1064" s="7" t="s">
        <v>98</v>
      </c>
      <c r="CG1064" s="7" t="s">
        <v>98</v>
      </c>
      <c r="CH1064" s="7" t="s">
        <v>98</v>
      </c>
      <c r="CI1064" s="6" t="n">
        <f aca="false">SUMIF($AH1064:$CH1064,35,Base!$B$5:$BB$5)*7*$Z1064</f>
        <v>0</v>
      </c>
      <c r="CJ1064" s="6" t="n">
        <f aca="false">SUMIF($AH1064:$CH1064,"PR",Base!$B$5:$BB$5)*7*$Z1064</f>
        <v>171500</v>
      </c>
      <c r="CK1064" s="6"/>
      <c r="CL1064" s="6"/>
    </row>
    <row r="1065" customFormat="false" ht="13.8" hidden="false" customHeight="false" outlineLevel="0" collapsed="false">
      <c r="A1065" s="7" t="s">
        <v>77</v>
      </c>
      <c r="B1065" s="7" t="s">
        <v>2883</v>
      </c>
      <c r="C1065" s="7" t="s">
        <v>756</v>
      </c>
      <c r="D1065" s="7" t="s">
        <v>2897</v>
      </c>
      <c r="E1065" s="7" t="s">
        <v>2451</v>
      </c>
      <c r="F1065" s="7" t="s">
        <v>17</v>
      </c>
      <c r="G1065" s="7" t="s">
        <v>768</v>
      </c>
      <c r="H1065" s="7" t="s">
        <v>769</v>
      </c>
      <c r="I1065" s="7" t="s">
        <v>84</v>
      </c>
      <c r="J1065" s="7" t="s">
        <v>85</v>
      </c>
      <c r="K1065" s="8" t="n">
        <v>93990150144</v>
      </c>
      <c r="L1065" s="7" t="s">
        <v>761</v>
      </c>
      <c r="M1065" s="8" t="n">
        <v>0</v>
      </c>
      <c r="N1065" s="7"/>
      <c r="O1065" s="7" t="s">
        <v>770</v>
      </c>
      <c r="P1065" s="7" t="s">
        <v>87</v>
      </c>
      <c r="Q1065" s="8" t="s">
        <v>763</v>
      </c>
      <c r="R1065" s="8" t="s">
        <v>763</v>
      </c>
      <c r="S1065" s="8" t="s">
        <v>110</v>
      </c>
      <c r="T1065" s="8" t="s">
        <v>764</v>
      </c>
      <c r="U1065" s="7" t="s">
        <v>94</v>
      </c>
      <c r="V1065" s="7" t="s">
        <v>92</v>
      </c>
      <c r="W1065" s="7"/>
      <c r="X1065" s="7"/>
      <c r="Y1065" s="7" t="s">
        <v>179</v>
      </c>
      <c r="Z1065" s="8" t="s">
        <v>764</v>
      </c>
      <c r="AA1065" s="7"/>
      <c r="AB1065" s="7"/>
      <c r="AC1065" s="7"/>
      <c r="AD1065" s="7"/>
      <c r="AE1065" s="8"/>
      <c r="AF1065" s="9" t="s">
        <v>765</v>
      </c>
      <c r="AG1065" s="9" t="s">
        <v>96</v>
      </c>
      <c r="AH1065" s="7" t="s">
        <v>98</v>
      </c>
      <c r="AI1065" s="7" t="s">
        <v>98</v>
      </c>
      <c r="AJ1065" s="7" t="s">
        <v>98</v>
      </c>
      <c r="AK1065" s="7" t="s">
        <v>98</v>
      </c>
      <c r="AL1065" s="7" t="s">
        <v>98</v>
      </c>
      <c r="AM1065" s="7" t="s">
        <v>98</v>
      </c>
      <c r="AN1065" s="7" t="s">
        <v>98</v>
      </c>
      <c r="AO1065" s="7" t="s">
        <v>98</v>
      </c>
      <c r="AP1065" s="7" t="s">
        <v>98</v>
      </c>
      <c r="AQ1065" s="7" t="s">
        <v>98</v>
      </c>
      <c r="AR1065" s="7" t="s">
        <v>98</v>
      </c>
      <c r="AS1065" s="7" t="s">
        <v>98</v>
      </c>
      <c r="AT1065" s="7" t="s">
        <v>98</v>
      </c>
      <c r="AU1065" s="7" t="s">
        <v>98</v>
      </c>
      <c r="AV1065" s="7" t="s">
        <v>98</v>
      </c>
      <c r="AW1065" s="7" t="s">
        <v>98</v>
      </c>
      <c r="AX1065" s="7" t="s">
        <v>98</v>
      </c>
      <c r="AY1065" s="7" t="s">
        <v>98</v>
      </c>
      <c r="AZ1065" s="7" t="s">
        <v>98</v>
      </c>
      <c r="BA1065" s="7" t="s">
        <v>98</v>
      </c>
      <c r="BB1065" s="7" t="s">
        <v>98</v>
      </c>
      <c r="BC1065" s="7" t="s">
        <v>98</v>
      </c>
      <c r="BD1065" s="7" t="s">
        <v>98</v>
      </c>
      <c r="BE1065" s="7" t="s">
        <v>98</v>
      </c>
      <c r="BF1065" s="7" t="s">
        <v>98</v>
      </c>
      <c r="BG1065" s="7" t="s">
        <v>98</v>
      </c>
      <c r="BH1065" s="7" t="s">
        <v>98</v>
      </c>
      <c r="BI1065" s="7" t="s">
        <v>98</v>
      </c>
      <c r="BJ1065" s="7" t="s">
        <v>98</v>
      </c>
      <c r="BK1065" s="7" t="s">
        <v>98</v>
      </c>
      <c r="BL1065" s="7" t="s">
        <v>98</v>
      </c>
      <c r="BM1065" s="7" t="s">
        <v>97</v>
      </c>
      <c r="BN1065" s="7" t="s">
        <v>97</v>
      </c>
      <c r="BO1065" s="7" t="s">
        <v>98</v>
      </c>
      <c r="BP1065" s="7" t="s">
        <v>98</v>
      </c>
      <c r="BQ1065" s="7" t="s">
        <v>98</v>
      </c>
      <c r="BR1065" s="7" t="s">
        <v>98</v>
      </c>
      <c r="BS1065" s="7" t="s">
        <v>98</v>
      </c>
      <c r="BT1065" s="7" t="s">
        <v>98</v>
      </c>
      <c r="BU1065" s="7" t="s">
        <v>98</v>
      </c>
      <c r="BV1065" s="7" t="s">
        <v>98</v>
      </c>
      <c r="BW1065" s="7" t="s">
        <v>98</v>
      </c>
      <c r="BX1065" s="7" t="s">
        <v>98</v>
      </c>
      <c r="BY1065" s="7" t="s">
        <v>98</v>
      </c>
      <c r="BZ1065" s="7" t="s">
        <v>98</v>
      </c>
      <c r="CA1065" s="7" t="s">
        <v>98</v>
      </c>
      <c r="CB1065" s="7" t="s">
        <v>98</v>
      </c>
      <c r="CC1065" s="7" t="s">
        <v>98</v>
      </c>
      <c r="CD1065" s="7" t="s">
        <v>98</v>
      </c>
      <c r="CE1065" s="7" t="s">
        <v>98</v>
      </c>
      <c r="CF1065" s="7" t="s">
        <v>98</v>
      </c>
      <c r="CG1065" s="7" t="s">
        <v>98</v>
      </c>
      <c r="CH1065" s="7" t="s">
        <v>98</v>
      </c>
      <c r="CI1065" s="6" t="n">
        <f aca="false">SUMIF($AH1065:$CH1065,35,Base!$B$5:$BB$5)*7*$Z1065</f>
        <v>0</v>
      </c>
      <c r="CJ1065" s="6" t="n">
        <f aca="false">SUMIF($AH1065:$CH1065,"PR",Base!$B$5:$BB$5)*7*$Z1065</f>
        <v>171500</v>
      </c>
      <c r="CK1065" s="6"/>
      <c r="CL1065" s="6"/>
    </row>
    <row r="1066" customFormat="false" ht="13.8" hidden="false" customHeight="false" outlineLevel="0" collapsed="false">
      <c r="A1066" s="7" t="s">
        <v>77</v>
      </c>
      <c r="B1066" s="7" t="s">
        <v>2883</v>
      </c>
      <c r="C1066" s="7" t="s">
        <v>756</v>
      </c>
      <c r="D1066" s="7" t="s">
        <v>2898</v>
      </c>
      <c r="E1066" s="7" t="s">
        <v>2449</v>
      </c>
      <c r="F1066" s="7" t="s">
        <v>17</v>
      </c>
      <c r="G1066" s="7" t="s">
        <v>773</v>
      </c>
      <c r="H1066" s="7" t="s">
        <v>774</v>
      </c>
      <c r="I1066" s="7" t="s">
        <v>84</v>
      </c>
      <c r="J1066" s="7" t="s">
        <v>85</v>
      </c>
      <c r="K1066" s="8" t="n">
        <v>93990150144</v>
      </c>
      <c r="L1066" s="7" t="s">
        <v>761</v>
      </c>
      <c r="M1066" s="8" t="n">
        <v>0</v>
      </c>
      <c r="N1066" s="7"/>
      <c r="O1066" s="7" t="s">
        <v>775</v>
      </c>
      <c r="P1066" s="7" t="s">
        <v>87</v>
      </c>
      <c r="Q1066" s="8" t="s">
        <v>763</v>
      </c>
      <c r="R1066" s="8" t="s">
        <v>763</v>
      </c>
      <c r="S1066" s="8" t="s">
        <v>110</v>
      </c>
      <c r="T1066" s="8" t="s">
        <v>764</v>
      </c>
      <c r="U1066" s="7" t="s">
        <v>94</v>
      </c>
      <c r="V1066" s="7" t="s">
        <v>92</v>
      </c>
      <c r="W1066" s="7"/>
      <c r="X1066" s="7"/>
      <c r="Y1066" s="7" t="s">
        <v>179</v>
      </c>
      <c r="Z1066" s="8" t="s">
        <v>764</v>
      </c>
      <c r="AA1066" s="7"/>
      <c r="AB1066" s="7"/>
      <c r="AC1066" s="7"/>
      <c r="AD1066" s="7"/>
      <c r="AE1066" s="8"/>
      <c r="AF1066" s="9" t="s">
        <v>765</v>
      </c>
      <c r="AG1066" s="9" t="s">
        <v>96</v>
      </c>
      <c r="AH1066" s="7" t="s">
        <v>98</v>
      </c>
      <c r="AI1066" s="7" t="s">
        <v>98</v>
      </c>
      <c r="AJ1066" s="7" t="s">
        <v>98</v>
      </c>
      <c r="AK1066" s="7" t="s">
        <v>98</v>
      </c>
      <c r="AL1066" s="7" t="s">
        <v>98</v>
      </c>
      <c r="AM1066" s="7" t="s">
        <v>98</v>
      </c>
      <c r="AN1066" s="7" t="s">
        <v>98</v>
      </c>
      <c r="AO1066" s="7" t="s">
        <v>98</v>
      </c>
      <c r="AP1066" s="7" t="s">
        <v>98</v>
      </c>
      <c r="AQ1066" s="7" t="s">
        <v>98</v>
      </c>
      <c r="AR1066" s="7" t="s">
        <v>98</v>
      </c>
      <c r="AS1066" s="7" t="s">
        <v>98</v>
      </c>
      <c r="AT1066" s="7" t="s">
        <v>98</v>
      </c>
      <c r="AU1066" s="7" t="s">
        <v>98</v>
      </c>
      <c r="AV1066" s="7" t="s">
        <v>98</v>
      </c>
      <c r="AW1066" s="7" t="s">
        <v>98</v>
      </c>
      <c r="AX1066" s="7" t="s">
        <v>98</v>
      </c>
      <c r="AY1066" s="7" t="s">
        <v>98</v>
      </c>
      <c r="AZ1066" s="7" t="s">
        <v>98</v>
      </c>
      <c r="BA1066" s="7" t="s">
        <v>98</v>
      </c>
      <c r="BB1066" s="7" t="s">
        <v>98</v>
      </c>
      <c r="BC1066" s="7" t="s">
        <v>98</v>
      </c>
      <c r="BD1066" s="7" t="s">
        <v>98</v>
      </c>
      <c r="BE1066" s="7" t="s">
        <v>98</v>
      </c>
      <c r="BF1066" s="7" t="s">
        <v>98</v>
      </c>
      <c r="BG1066" s="7" t="s">
        <v>98</v>
      </c>
      <c r="BH1066" s="7" t="s">
        <v>98</v>
      </c>
      <c r="BI1066" s="7" t="s">
        <v>98</v>
      </c>
      <c r="BJ1066" s="7" t="s">
        <v>98</v>
      </c>
      <c r="BK1066" s="7" t="s">
        <v>98</v>
      </c>
      <c r="BL1066" s="7" t="s">
        <v>98</v>
      </c>
      <c r="BM1066" s="7" t="s">
        <v>97</v>
      </c>
      <c r="BN1066" s="7" t="s">
        <v>97</v>
      </c>
      <c r="BO1066" s="7" t="s">
        <v>98</v>
      </c>
      <c r="BP1066" s="7" t="s">
        <v>98</v>
      </c>
      <c r="BQ1066" s="7" t="s">
        <v>98</v>
      </c>
      <c r="BR1066" s="7" t="s">
        <v>98</v>
      </c>
      <c r="BS1066" s="7" t="s">
        <v>98</v>
      </c>
      <c r="BT1066" s="7" t="s">
        <v>98</v>
      </c>
      <c r="BU1066" s="7" t="s">
        <v>98</v>
      </c>
      <c r="BV1066" s="7" t="s">
        <v>98</v>
      </c>
      <c r="BW1066" s="7" t="s">
        <v>98</v>
      </c>
      <c r="BX1066" s="7" t="s">
        <v>98</v>
      </c>
      <c r="BY1066" s="7" t="s">
        <v>98</v>
      </c>
      <c r="BZ1066" s="7" t="s">
        <v>98</v>
      </c>
      <c r="CA1066" s="7" t="s">
        <v>98</v>
      </c>
      <c r="CB1066" s="7" t="s">
        <v>98</v>
      </c>
      <c r="CC1066" s="7" t="s">
        <v>98</v>
      </c>
      <c r="CD1066" s="7" t="s">
        <v>98</v>
      </c>
      <c r="CE1066" s="7" t="s">
        <v>98</v>
      </c>
      <c r="CF1066" s="7" t="s">
        <v>98</v>
      </c>
      <c r="CG1066" s="7" t="s">
        <v>98</v>
      </c>
      <c r="CH1066" s="7" t="s">
        <v>98</v>
      </c>
      <c r="CI1066" s="6" t="n">
        <f aca="false">SUMIF($AH1066:$CH1066,35,Base!$B$5:$BB$5)*7*$Z1066</f>
        <v>0</v>
      </c>
      <c r="CJ1066" s="6" t="n">
        <f aca="false">SUMIF($AH1066:$CH1066,"PR",Base!$B$5:$BB$5)*7*$Z1066</f>
        <v>171500</v>
      </c>
      <c r="CK1066" s="6"/>
      <c r="CL1066" s="6"/>
    </row>
    <row r="1067" customFormat="false" ht="13.8" hidden="false" customHeight="false" outlineLevel="0" collapsed="false">
      <c r="A1067" s="7" t="s">
        <v>77</v>
      </c>
      <c r="B1067" s="7" t="s">
        <v>2883</v>
      </c>
      <c r="C1067" s="7" t="s">
        <v>756</v>
      </c>
      <c r="D1067" s="7" t="s">
        <v>2899</v>
      </c>
      <c r="E1067" s="7" t="s">
        <v>571</v>
      </c>
      <c r="F1067" s="7" t="s">
        <v>17</v>
      </c>
      <c r="G1067" s="7" t="s">
        <v>778</v>
      </c>
      <c r="H1067" s="7" t="s">
        <v>2900</v>
      </c>
      <c r="I1067" s="7" t="s">
        <v>84</v>
      </c>
      <c r="J1067" s="7" t="s">
        <v>85</v>
      </c>
      <c r="K1067" s="8" t="n">
        <v>93950148608</v>
      </c>
      <c r="L1067" s="7" t="s">
        <v>780</v>
      </c>
      <c r="M1067" s="8" t="n">
        <v>0</v>
      </c>
      <c r="N1067" s="7"/>
      <c r="O1067" s="7" t="s">
        <v>781</v>
      </c>
      <c r="P1067" s="7" t="s">
        <v>87</v>
      </c>
      <c r="Q1067" s="8" t="s">
        <v>763</v>
      </c>
      <c r="R1067" s="8" t="s">
        <v>763</v>
      </c>
      <c r="S1067" s="8" t="s">
        <v>110</v>
      </c>
      <c r="T1067" s="8" t="s">
        <v>764</v>
      </c>
      <c r="U1067" s="7" t="s">
        <v>94</v>
      </c>
      <c r="V1067" s="7" t="s">
        <v>92</v>
      </c>
      <c r="W1067" s="7"/>
      <c r="X1067" s="7"/>
      <c r="Y1067" s="7" t="s">
        <v>179</v>
      </c>
      <c r="Z1067" s="8" t="s">
        <v>764</v>
      </c>
      <c r="AA1067" s="7"/>
      <c r="AB1067" s="7"/>
      <c r="AC1067" s="7"/>
      <c r="AD1067" s="7"/>
      <c r="AE1067" s="8"/>
      <c r="AF1067" s="9" t="s">
        <v>765</v>
      </c>
      <c r="AG1067" s="9" t="s">
        <v>96</v>
      </c>
      <c r="AH1067" s="7" t="s">
        <v>98</v>
      </c>
      <c r="AI1067" s="7" t="s">
        <v>98</v>
      </c>
      <c r="AJ1067" s="7" t="s">
        <v>98</v>
      </c>
      <c r="AK1067" s="7" t="s">
        <v>98</v>
      </c>
      <c r="AL1067" s="7" t="s">
        <v>98</v>
      </c>
      <c r="AM1067" s="7" t="s">
        <v>98</v>
      </c>
      <c r="AN1067" s="7" t="s">
        <v>98</v>
      </c>
      <c r="AO1067" s="7" t="s">
        <v>98</v>
      </c>
      <c r="AP1067" s="7" t="s">
        <v>98</v>
      </c>
      <c r="AQ1067" s="7" t="s">
        <v>98</v>
      </c>
      <c r="AR1067" s="7" t="s">
        <v>98</v>
      </c>
      <c r="AS1067" s="7" t="s">
        <v>98</v>
      </c>
      <c r="AT1067" s="7" t="s">
        <v>98</v>
      </c>
      <c r="AU1067" s="7" t="s">
        <v>98</v>
      </c>
      <c r="AV1067" s="7" t="s">
        <v>98</v>
      </c>
      <c r="AW1067" s="7" t="s">
        <v>98</v>
      </c>
      <c r="AX1067" s="7" t="s">
        <v>98</v>
      </c>
      <c r="AY1067" s="7" t="s">
        <v>98</v>
      </c>
      <c r="AZ1067" s="7" t="s">
        <v>98</v>
      </c>
      <c r="BA1067" s="7" t="s">
        <v>98</v>
      </c>
      <c r="BB1067" s="7" t="s">
        <v>98</v>
      </c>
      <c r="BC1067" s="7" t="s">
        <v>98</v>
      </c>
      <c r="BD1067" s="7" t="s">
        <v>98</v>
      </c>
      <c r="BE1067" s="7" t="s">
        <v>98</v>
      </c>
      <c r="BF1067" s="7" t="s">
        <v>98</v>
      </c>
      <c r="BG1067" s="7" t="s">
        <v>98</v>
      </c>
      <c r="BH1067" s="7" t="s">
        <v>98</v>
      </c>
      <c r="BI1067" s="7" t="s">
        <v>98</v>
      </c>
      <c r="BJ1067" s="7" t="s">
        <v>98</v>
      </c>
      <c r="BK1067" s="7" t="s">
        <v>98</v>
      </c>
      <c r="BL1067" s="7" t="s">
        <v>98</v>
      </c>
      <c r="BM1067" s="7" t="s">
        <v>97</v>
      </c>
      <c r="BN1067" s="7" t="s">
        <v>97</v>
      </c>
      <c r="BO1067" s="7" t="s">
        <v>98</v>
      </c>
      <c r="BP1067" s="7" t="s">
        <v>98</v>
      </c>
      <c r="BQ1067" s="7" t="s">
        <v>98</v>
      </c>
      <c r="BR1067" s="7" t="s">
        <v>98</v>
      </c>
      <c r="BS1067" s="7" t="s">
        <v>98</v>
      </c>
      <c r="BT1067" s="7" t="s">
        <v>98</v>
      </c>
      <c r="BU1067" s="7" t="s">
        <v>98</v>
      </c>
      <c r="BV1067" s="7" t="s">
        <v>98</v>
      </c>
      <c r="BW1067" s="7" t="s">
        <v>98</v>
      </c>
      <c r="BX1067" s="7" t="s">
        <v>98</v>
      </c>
      <c r="BY1067" s="7" t="s">
        <v>98</v>
      </c>
      <c r="BZ1067" s="7" t="s">
        <v>98</v>
      </c>
      <c r="CA1067" s="7" t="s">
        <v>98</v>
      </c>
      <c r="CB1067" s="7" t="s">
        <v>98</v>
      </c>
      <c r="CC1067" s="7" t="s">
        <v>98</v>
      </c>
      <c r="CD1067" s="7" t="s">
        <v>98</v>
      </c>
      <c r="CE1067" s="7" t="s">
        <v>98</v>
      </c>
      <c r="CF1067" s="7" t="s">
        <v>98</v>
      </c>
      <c r="CG1067" s="7" t="s">
        <v>98</v>
      </c>
      <c r="CH1067" s="7" t="s">
        <v>98</v>
      </c>
      <c r="CI1067" s="6" t="n">
        <f aca="false">SUMIF($AH1067:$CH1067,35,Base!$B$5:$BB$5)*7*$Z1067</f>
        <v>0</v>
      </c>
      <c r="CJ1067" s="6" t="n">
        <f aca="false">SUMIF($AH1067:$CH1067,"PR",Base!$B$5:$BB$5)*7*$Z1067</f>
        <v>171500</v>
      </c>
      <c r="CK1067" s="6"/>
      <c r="CL1067" s="6"/>
    </row>
    <row r="1068" customFormat="false" ht="13.8" hidden="false" customHeight="false" outlineLevel="0" collapsed="false">
      <c r="A1068" s="7" t="s">
        <v>77</v>
      </c>
      <c r="B1068" s="7" t="s">
        <v>2883</v>
      </c>
      <c r="C1068" s="7" t="s">
        <v>1383</v>
      </c>
      <c r="D1068" s="7" t="s">
        <v>2901</v>
      </c>
      <c r="E1068" s="7" t="s">
        <v>2446</v>
      </c>
      <c r="F1068" s="7" t="s">
        <v>17</v>
      </c>
      <c r="G1068" s="7" t="s">
        <v>2902</v>
      </c>
      <c r="H1068" s="7" t="s">
        <v>2903</v>
      </c>
      <c r="I1068" s="7" t="s">
        <v>84</v>
      </c>
      <c r="J1068" s="7" t="s">
        <v>85</v>
      </c>
      <c r="K1068" s="8" t="n">
        <v>0</v>
      </c>
      <c r="L1068" s="7"/>
      <c r="M1068" s="8" t="n">
        <v>0</v>
      </c>
      <c r="N1068" s="7"/>
      <c r="O1068" s="7" t="s">
        <v>2904</v>
      </c>
      <c r="P1068" s="7" t="s">
        <v>87</v>
      </c>
      <c r="Q1068" s="8" t="s">
        <v>2905</v>
      </c>
      <c r="R1068" s="8" t="s">
        <v>2905</v>
      </c>
      <c r="S1068" s="8" t="s">
        <v>110</v>
      </c>
      <c r="T1068" s="8" t="s">
        <v>242</v>
      </c>
      <c r="U1068" s="7" t="s">
        <v>87</v>
      </c>
      <c r="V1068" s="7" t="s">
        <v>92</v>
      </c>
      <c r="W1068" s="7"/>
      <c r="X1068" s="7"/>
      <c r="Y1068" s="7" t="s">
        <v>809</v>
      </c>
      <c r="Z1068" s="8" t="s">
        <v>242</v>
      </c>
      <c r="AA1068" s="7"/>
      <c r="AB1068" s="7"/>
      <c r="AC1068" s="7"/>
      <c r="AD1068" s="7"/>
      <c r="AE1068" s="8"/>
      <c r="AF1068" s="9" t="s">
        <v>2022</v>
      </c>
      <c r="AG1068" s="9" t="s">
        <v>465</v>
      </c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 t="s">
        <v>98</v>
      </c>
      <c r="BG1068" s="7" t="s">
        <v>98</v>
      </c>
      <c r="BH1068" s="7" t="s">
        <v>98</v>
      </c>
      <c r="BI1068" s="7" t="s">
        <v>98</v>
      </c>
      <c r="BJ1068" s="7" t="s">
        <v>98</v>
      </c>
      <c r="BK1068" s="7"/>
      <c r="BL1068" s="7"/>
      <c r="BM1068" s="7" t="s">
        <v>97</v>
      </c>
      <c r="BN1068" s="7" t="s">
        <v>97</v>
      </c>
      <c r="BO1068" s="7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  <c r="CC1068" s="7"/>
      <c r="CD1068" s="7"/>
      <c r="CE1068" s="7"/>
      <c r="CF1068" s="7"/>
      <c r="CG1068" s="7"/>
      <c r="CH1068" s="7"/>
      <c r="CI1068" s="6" t="n">
        <f aca="false">SUMIF($AH1068:$CH1068,35,Base!$B$5:$BB$5)*7*$Z1068</f>
        <v>0</v>
      </c>
      <c r="CJ1068" s="6" t="n">
        <f aca="false">SUMIF($AH1068:$CH1068,"PR",Base!$B$5:$BB$5)*7*$Z1068</f>
        <v>2100</v>
      </c>
      <c r="CK1068" s="6"/>
      <c r="CL1068" s="6"/>
    </row>
    <row r="1069" customFormat="false" ht="13.8" hidden="false" customHeight="false" outlineLevel="0" collapsed="false">
      <c r="A1069" s="7" t="s">
        <v>77</v>
      </c>
      <c r="B1069" s="7" t="s">
        <v>2883</v>
      </c>
      <c r="C1069" s="7" t="s">
        <v>289</v>
      </c>
      <c r="D1069" s="7" t="s">
        <v>2906</v>
      </c>
      <c r="E1069" s="7" t="s">
        <v>581</v>
      </c>
      <c r="F1069" s="7" t="s">
        <v>17</v>
      </c>
      <c r="G1069" s="7" t="s">
        <v>2907</v>
      </c>
      <c r="H1069" s="7" t="s">
        <v>2908</v>
      </c>
      <c r="I1069" s="7" t="s">
        <v>84</v>
      </c>
      <c r="J1069" s="7" t="s">
        <v>85</v>
      </c>
      <c r="K1069" s="8" t="n">
        <v>0</v>
      </c>
      <c r="L1069" s="7"/>
      <c r="M1069" s="8" t="n">
        <v>0</v>
      </c>
      <c r="N1069" s="7"/>
      <c r="O1069" s="7" t="s">
        <v>2909</v>
      </c>
      <c r="P1069" s="7" t="s">
        <v>124</v>
      </c>
      <c r="Q1069" s="8" t="s">
        <v>2910</v>
      </c>
      <c r="R1069" s="8" t="s">
        <v>2911</v>
      </c>
      <c r="S1069" s="8" t="s">
        <v>2912</v>
      </c>
      <c r="T1069" s="8" t="s">
        <v>127</v>
      </c>
      <c r="U1069" s="7" t="s">
        <v>127</v>
      </c>
      <c r="V1069" s="7" t="s">
        <v>159</v>
      </c>
      <c r="W1069" s="7"/>
      <c r="X1069" s="7"/>
      <c r="Y1069" s="7" t="s">
        <v>160</v>
      </c>
      <c r="Z1069" s="8" t="s">
        <v>127</v>
      </c>
      <c r="AA1069" s="7"/>
      <c r="AB1069" s="7"/>
      <c r="AC1069" s="7"/>
      <c r="AD1069" s="7"/>
      <c r="AE1069" s="8"/>
      <c r="AF1069" s="9" t="s">
        <v>356</v>
      </c>
      <c r="AG1069" s="9" t="s">
        <v>2381</v>
      </c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 t="s">
        <v>97</v>
      </c>
      <c r="BN1069" s="7" t="s">
        <v>97</v>
      </c>
      <c r="BO1069" s="7"/>
      <c r="BP1069" s="7"/>
      <c r="BQ1069" s="7"/>
      <c r="BR1069" s="7"/>
      <c r="BS1069" s="7"/>
      <c r="BT1069" s="7"/>
      <c r="BU1069" s="7"/>
      <c r="BV1069" s="7" t="s">
        <v>98</v>
      </c>
      <c r="BW1069" s="7" t="s">
        <v>98</v>
      </c>
      <c r="BX1069" s="7" t="s">
        <v>98</v>
      </c>
      <c r="BY1069" s="7" t="s">
        <v>98</v>
      </c>
      <c r="BZ1069" s="7" t="s">
        <v>98</v>
      </c>
      <c r="CA1069" s="7" t="s">
        <v>98</v>
      </c>
      <c r="CB1069" s="7" t="s">
        <v>98</v>
      </c>
      <c r="CC1069" s="7" t="s">
        <v>98</v>
      </c>
      <c r="CD1069" s="7" t="s">
        <v>98</v>
      </c>
      <c r="CE1069" s="7" t="s">
        <v>98</v>
      </c>
      <c r="CF1069" s="7" t="s">
        <v>98</v>
      </c>
      <c r="CG1069" s="7" t="s">
        <v>98</v>
      </c>
      <c r="CH1069" s="7" t="s">
        <v>98</v>
      </c>
      <c r="CI1069" s="6" t="n">
        <f aca="false">SUMIF($AH1069:$CH1069,35,Base!$B$5:$BB$5)*7*$Z1069</f>
        <v>0</v>
      </c>
      <c r="CJ1069" s="6" t="n">
        <f aca="false">SUMIF($AH1069:$CH1069,"PR",Base!$B$5:$BB$5)*7*$Z1069</f>
        <v>1708</v>
      </c>
      <c r="CK1069" s="6"/>
      <c r="CL1069" s="6"/>
    </row>
    <row r="1070" customFormat="false" ht="13.8" hidden="false" customHeight="false" outlineLevel="0" collapsed="false">
      <c r="A1070" s="7" t="s">
        <v>77</v>
      </c>
      <c r="B1070" s="7" t="s">
        <v>2883</v>
      </c>
      <c r="C1070" s="7" t="s">
        <v>289</v>
      </c>
      <c r="D1070" s="7" t="s">
        <v>2913</v>
      </c>
      <c r="E1070" s="7" t="s">
        <v>2914</v>
      </c>
      <c r="F1070" s="7" t="s">
        <v>17</v>
      </c>
      <c r="G1070" s="7" t="s">
        <v>2907</v>
      </c>
      <c r="H1070" s="7" t="s">
        <v>2908</v>
      </c>
      <c r="I1070" s="7" t="s">
        <v>84</v>
      </c>
      <c r="J1070" s="7" t="s">
        <v>85</v>
      </c>
      <c r="K1070" s="8" t="n">
        <v>0</v>
      </c>
      <c r="L1070" s="7"/>
      <c r="M1070" s="8" t="n">
        <v>0</v>
      </c>
      <c r="N1070" s="7"/>
      <c r="O1070" s="7" t="s">
        <v>2909</v>
      </c>
      <c r="P1070" s="7" t="s">
        <v>124</v>
      </c>
      <c r="Q1070" s="8" t="s">
        <v>185</v>
      </c>
      <c r="R1070" s="8" t="s">
        <v>2915</v>
      </c>
      <c r="S1070" s="8" t="s">
        <v>2912</v>
      </c>
      <c r="T1070" s="8" t="s">
        <v>127</v>
      </c>
      <c r="U1070" s="7" t="s">
        <v>127</v>
      </c>
      <c r="V1070" s="7" t="s">
        <v>159</v>
      </c>
      <c r="W1070" s="7"/>
      <c r="X1070" s="7"/>
      <c r="Y1070" s="7" t="s">
        <v>160</v>
      </c>
      <c r="Z1070" s="8" t="s">
        <v>127</v>
      </c>
      <c r="AA1070" s="7"/>
      <c r="AB1070" s="7"/>
      <c r="AC1070" s="7"/>
      <c r="AD1070" s="7"/>
      <c r="AE1070" s="8"/>
      <c r="AF1070" s="9" t="s">
        <v>525</v>
      </c>
      <c r="AG1070" s="9" t="s">
        <v>2916</v>
      </c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 t="s">
        <v>98</v>
      </c>
      <c r="BB1070" s="7" t="s">
        <v>98</v>
      </c>
      <c r="BC1070" s="7" t="s">
        <v>98</v>
      </c>
      <c r="BD1070" s="7" t="s">
        <v>98</v>
      </c>
      <c r="BE1070" s="7" t="s">
        <v>98</v>
      </c>
      <c r="BF1070" s="7" t="s">
        <v>98</v>
      </c>
      <c r="BG1070" s="7" t="s">
        <v>98</v>
      </c>
      <c r="BH1070" s="7" t="s">
        <v>98</v>
      </c>
      <c r="BI1070" s="7" t="s">
        <v>98</v>
      </c>
      <c r="BJ1070" s="7" t="s">
        <v>98</v>
      </c>
      <c r="BK1070" s="7" t="s">
        <v>98</v>
      </c>
      <c r="BL1070" s="7" t="s">
        <v>98</v>
      </c>
      <c r="BM1070" s="7" t="s">
        <v>97</v>
      </c>
      <c r="BN1070" s="7" t="s">
        <v>97</v>
      </c>
      <c r="BO1070" s="7" t="s">
        <v>98</v>
      </c>
      <c r="BP1070" s="7" t="s">
        <v>98</v>
      </c>
      <c r="BQ1070" s="7" t="s">
        <v>98</v>
      </c>
      <c r="BR1070" s="7" t="n">
        <v>35</v>
      </c>
      <c r="BS1070" s="7" t="n">
        <v>35</v>
      </c>
      <c r="BT1070" s="7" t="n">
        <v>35</v>
      </c>
      <c r="BU1070" s="7" t="n">
        <v>35</v>
      </c>
      <c r="BV1070" s="7" t="n">
        <v>35</v>
      </c>
      <c r="BW1070" s="7" t="n">
        <v>35</v>
      </c>
      <c r="BX1070" s="7" t="n">
        <v>35</v>
      </c>
      <c r="BY1070" s="7" t="n">
        <v>35</v>
      </c>
      <c r="BZ1070" s="7" t="n">
        <v>35</v>
      </c>
      <c r="CA1070" s="7" t="n">
        <v>35</v>
      </c>
      <c r="CB1070" s="7" t="n">
        <v>35</v>
      </c>
      <c r="CC1070" s="7" t="s">
        <v>98</v>
      </c>
      <c r="CD1070" s="7" t="s">
        <v>98</v>
      </c>
      <c r="CE1070" s="7" t="s">
        <v>98</v>
      </c>
      <c r="CF1070" s="7" t="s">
        <v>98</v>
      </c>
      <c r="CG1070" s="7" t="s">
        <v>98</v>
      </c>
      <c r="CH1070" s="7" t="s">
        <v>98</v>
      </c>
      <c r="CI1070" s="6" t="n">
        <f aca="false">SUMIF($AH1070:$CH1070,35,Base!$B$5:$BB$5)*7*$Z1070</f>
        <v>1484</v>
      </c>
      <c r="CJ1070" s="6" t="n">
        <f aca="false">SUMIF($AH1070:$CH1070,"PR",Base!$B$5:$BB$5)*7*$Z1070</f>
        <v>2828</v>
      </c>
      <c r="CK1070" s="6"/>
      <c r="CL1070" s="6"/>
    </row>
    <row r="1071" customFormat="false" ht="13.8" hidden="false" customHeight="false" outlineLevel="0" collapsed="false">
      <c r="A1071" s="7" t="s">
        <v>77</v>
      </c>
      <c r="B1071" s="7" t="s">
        <v>2883</v>
      </c>
      <c r="C1071" s="7" t="s">
        <v>223</v>
      </c>
      <c r="D1071" s="7" t="s">
        <v>2917</v>
      </c>
      <c r="E1071" s="7" t="s">
        <v>586</v>
      </c>
      <c r="F1071" s="7" t="s">
        <v>17</v>
      </c>
      <c r="G1071" s="7" t="s">
        <v>2918</v>
      </c>
      <c r="H1071" s="7" t="s">
        <v>2919</v>
      </c>
      <c r="I1071" s="7" t="s">
        <v>84</v>
      </c>
      <c r="J1071" s="7" t="s">
        <v>85</v>
      </c>
      <c r="K1071" s="8" t="n">
        <v>0</v>
      </c>
      <c r="L1071" s="7"/>
      <c r="M1071" s="8" t="n">
        <v>0</v>
      </c>
      <c r="N1071" s="7"/>
      <c r="O1071" s="7" t="s">
        <v>227</v>
      </c>
      <c r="P1071" s="7" t="s">
        <v>117</v>
      </c>
      <c r="Q1071" s="8" t="s">
        <v>2920</v>
      </c>
      <c r="R1071" s="8" t="s">
        <v>228</v>
      </c>
      <c r="S1071" s="8" t="s">
        <v>2093</v>
      </c>
      <c r="T1071" s="8" t="s">
        <v>127</v>
      </c>
      <c r="U1071" s="7" t="s">
        <v>127</v>
      </c>
      <c r="V1071" s="7" t="s">
        <v>159</v>
      </c>
      <c r="W1071" s="7"/>
      <c r="X1071" s="7"/>
      <c r="Y1071" s="7" t="s">
        <v>160</v>
      </c>
      <c r="Z1071" s="8" t="s">
        <v>127</v>
      </c>
      <c r="AA1071" s="7"/>
      <c r="AB1071" s="7"/>
      <c r="AC1071" s="7"/>
      <c r="AD1071" s="7"/>
      <c r="AE1071" s="8"/>
      <c r="AF1071" s="9" t="s">
        <v>356</v>
      </c>
      <c r="AG1071" s="9" t="s">
        <v>2381</v>
      </c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 t="s">
        <v>97</v>
      </c>
      <c r="BN1071" s="7" t="s">
        <v>97</v>
      </c>
      <c r="BO1071" s="7"/>
      <c r="BP1071" s="7"/>
      <c r="BQ1071" s="7"/>
      <c r="BR1071" s="7"/>
      <c r="BS1071" s="7"/>
      <c r="BT1071" s="7"/>
      <c r="BU1071" s="7"/>
      <c r="BV1071" s="7" t="s">
        <v>98</v>
      </c>
      <c r="BW1071" s="7" t="s">
        <v>98</v>
      </c>
      <c r="BX1071" s="7" t="s">
        <v>98</v>
      </c>
      <c r="BY1071" s="7" t="s">
        <v>98</v>
      </c>
      <c r="BZ1071" s="7" t="s">
        <v>98</v>
      </c>
      <c r="CA1071" s="7" t="s">
        <v>98</v>
      </c>
      <c r="CB1071" s="7" t="s">
        <v>98</v>
      </c>
      <c r="CC1071" s="7" t="s">
        <v>98</v>
      </c>
      <c r="CD1071" s="7" t="s">
        <v>98</v>
      </c>
      <c r="CE1071" s="7" t="s">
        <v>98</v>
      </c>
      <c r="CF1071" s="7" t="s">
        <v>98</v>
      </c>
      <c r="CG1071" s="7" t="s">
        <v>98</v>
      </c>
      <c r="CH1071" s="7" t="s">
        <v>98</v>
      </c>
      <c r="CI1071" s="6" t="n">
        <f aca="false">SUMIF($AH1071:$CH1071,35,Base!$B$5:$BB$5)*7*$Z1071</f>
        <v>0</v>
      </c>
      <c r="CJ1071" s="6" t="n">
        <f aca="false">SUMIF($AH1071:$CH1071,"PR",Base!$B$5:$BB$5)*7*$Z1071</f>
        <v>1708</v>
      </c>
      <c r="CK1071" s="6"/>
      <c r="CL1071" s="6"/>
    </row>
    <row r="1072" customFormat="false" ht="13.8" hidden="false" customHeight="false" outlineLevel="0" collapsed="false">
      <c r="A1072" s="7" t="s">
        <v>77</v>
      </c>
      <c r="B1072" s="7" t="s">
        <v>2883</v>
      </c>
      <c r="C1072" s="7" t="s">
        <v>223</v>
      </c>
      <c r="D1072" s="7" t="s">
        <v>2921</v>
      </c>
      <c r="E1072" s="7" t="s">
        <v>2922</v>
      </c>
      <c r="F1072" s="7" t="s">
        <v>17</v>
      </c>
      <c r="G1072" s="7" t="s">
        <v>2918</v>
      </c>
      <c r="H1072" s="7" t="s">
        <v>2919</v>
      </c>
      <c r="I1072" s="7" t="s">
        <v>84</v>
      </c>
      <c r="J1072" s="7" t="s">
        <v>85</v>
      </c>
      <c r="K1072" s="8" t="n">
        <v>0</v>
      </c>
      <c r="L1072" s="7"/>
      <c r="M1072" s="8" t="n">
        <v>0</v>
      </c>
      <c r="N1072" s="7"/>
      <c r="O1072" s="7" t="s">
        <v>227</v>
      </c>
      <c r="P1072" s="7" t="s">
        <v>117</v>
      </c>
      <c r="Q1072" s="8" t="s">
        <v>2923</v>
      </c>
      <c r="R1072" s="8" t="s">
        <v>228</v>
      </c>
      <c r="S1072" s="8" t="s">
        <v>156</v>
      </c>
      <c r="T1072" s="8" t="s">
        <v>127</v>
      </c>
      <c r="U1072" s="7" t="s">
        <v>127</v>
      </c>
      <c r="V1072" s="7" t="s">
        <v>159</v>
      </c>
      <c r="W1072" s="7"/>
      <c r="X1072" s="7"/>
      <c r="Y1072" s="7" t="s">
        <v>160</v>
      </c>
      <c r="Z1072" s="8" t="s">
        <v>127</v>
      </c>
      <c r="AA1072" s="7"/>
      <c r="AB1072" s="7"/>
      <c r="AC1072" s="7"/>
      <c r="AD1072" s="7"/>
      <c r="AE1072" s="8"/>
      <c r="AF1072" s="9" t="s">
        <v>147</v>
      </c>
      <c r="AG1072" s="9" t="s">
        <v>2924</v>
      </c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 t="s">
        <v>98</v>
      </c>
      <c r="BH1072" s="7" t="s">
        <v>98</v>
      </c>
      <c r="BI1072" s="7" t="s">
        <v>98</v>
      </c>
      <c r="BJ1072" s="7" t="s">
        <v>98</v>
      </c>
      <c r="BK1072" s="7" t="s">
        <v>98</v>
      </c>
      <c r="BL1072" s="7" t="s">
        <v>98</v>
      </c>
      <c r="BM1072" s="7" t="s">
        <v>97</v>
      </c>
      <c r="BN1072" s="7" t="s">
        <v>97</v>
      </c>
      <c r="BO1072" s="7" t="s">
        <v>98</v>
      </c>
      <c r="BP1072" s="7" t="s">
        <v>98</v>
      </c>
      <c r="BQ1072" s="7" t="s">
        <v>98</v>
      </c>
      <c r="BR1072" s="7" t="s">
        <v>98</v>
      </c>
      <c r="BS1072" s="7" t="s">
        <v>98</v>
      </c>
      <c r="BT1072" s="7" t="s">
        <v>98</v>
      </c>
      <c r="BU1072" s="7" t="s">
        <v>98</v>
      </c>
      <c r="BV1072" s="7" t="n">
        <v>35</v>
      </c>
      <c r="BW1072" s="7" t="n">
        <v>35</v>
      </c>
      <c r="BX1072" s="7" t="n">
        <v>35</v>
      </c>
      <c r="BY1072" s="7" t="n">
        <v>35</v>
      </c>
      <c r="BZ1072" s="7" t="n">
        <v>35</v>
      </c>
      <c r="CA1072" s="7" t="n">
        <v>35</v>
      </c>
      <c r="CB1072" s="7" t="n">
        <v>35</v>
      </c>
      <c r="CC1072" s="7" t="n">
        <v>35</v>
      </c>
      <c r="CD1072" s="7" t="n">
        <v>35</v>
      </c>
      <c r="CE1072" s="7" t="n">
        <v>35</v>
      </c>
      <c r="CF1072" s="7" t="n">
        <v>35</v>
      </c>
      <c r="CG1072" s="7" t="n">
        <v>35</v>
      </c>
      <c r="CH1072" s="7" t="n">
        <v>35</v>
      </c>
      <c r="CI1072" s="6" t="n">
        <f aca="false">SUMIF($AH1072:$CH1072,35,Base!$B$5:$BB$5)*7*$Z1072</f>
        <v>1708</v>
      </c>
      <c r="CJ1072" s="6" t="n">
        <f aca="false">SUMIF($AH1072:$CH1072,"PR",Base!$B$5:$BB$5)*7*$Z1072</f>
        <v>1820</v>
      </c>
      <c r="CK1072" s="6"/>
      <c r="CL1072" s="6"/>
    </row>
    <row r="1073" customFormat="false" ht="13.8" hidden="false" customHeight="false" outlineLevel="0" collapsed="false">
      <c r="A1073" s="7" t="s">
        <v>77</v>
      </c>
      <c r="B1073" s="7" t="s">
        <v>2883</v>
      </c>
      <c r="C1073" s="7" t="s">
        <v>1383</v>
      </c>
      <c r="D1073" s="7" t="s">
        <v>2925</v>
      </c>
      <c r="E1073" s="7" t="s">
        <v>2437</v>
      </c>
      <c r="F1073" s="7" t="s">
        <v>17</v>
      </c>
      <c r="G1073" s="7" t="s">
        <v>2926</v>
      </c>
      <c r="H1073" s="7" t="s">
        <v>2927</v>
      </c>
      <c r="I1073" s="7" t="s">
        <v>84</v>
      </c>
      <c r="J1073" s="7" t="s">
        <v>85</v>
      </c>
      <c r="K1073" s="8" t="n">
        <v>0</v>
      </c>
      <c r="L1073" s="7"/>
      <c r="M1073" s="8" t="n">
        <v>0</v>
      </c>
      <c r="N1073" s="7"/>
      <c r="O1073" s="7" t="s">
        <v>1415</v>
      </c>
      <c r="P1073" s="7" t="s">
        <v>127</v>
      </c>
      <c r="Q1073" s="8" t="s">
        <v>2928</v>
      </c>
      <c r="R1073" s="8" t="s">
        <v>2929</v>
      </c>
      <c r="S1073" s="8" t="s">
        <v>2930</v>
      </c>
      <c r="T1073" s="8" t="s">
        <v>127</v>
      </c>
      <c r="U1073" s="7" t="s">
        <v>127</v>
      </c>
      <c r="V1073" s="7" t="s">
        <v>159</v>
      </c>
      <c r="W1073" s="7"/>
      <c r="X1073" s="7"/>
      <c r="Y1073" s="7" t="s">
        <v>160</v>
      </c>
      <c r="Z1073" s="8" t="s">
        <v>127</v>
      </c>
      <c r="AA1073" s="7"/>
      <c r="AB1073" s="7"/>
      <c r="AC1073" s="7"/>
      <c r="AD1073" s="7"/>
      <c r="AE1073" s="8"/>
      <c r="AF1073" s="9" t="s">
        <v>356</v>
      </c>
      <c r="AG1073" s="9" t="s">
        <v>2381</v>
      </c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 t="s">
        <v>97</v>
      </c>
      <c r="BN1073" s="7" t="s">
        <v>97</v>
      </c>
      <c r="BO1073" s="7"/>
      <c r="BP1073" s="7"/>
      <c r="BQ1073" s="7"/>
      <c r="BR1073" s="7"/>
      <c r="BS1073" s="7"/>
      <c r="BT1073" s="7"/>
      <c r="BU1073" s="7"/>
      <c r="BV1073" s="7" t="s">
        <v>98</v>
      </c>
      <c r="BW1073" s="7" t="s">
        <v>98</v>
      </c>
      <c r="BX1073" s="7" t="s">
        <v>98</v>
      </c>
      <c r="BY1073" s="7" t="s">
        <v>98</v>
      </c>
      <c r="BZ1073" s="7" t="s">
        <v>98</v>
      </c>
      <c r="CA1073" s="7" t="s">
        <v>98</v>
      </c>
      <c r="CB1073" s="7" t="s">
        <v>98</v>
      </c>
      <c r="CC1073" s="7" t="s">
        <v>98</v>
      </c>
      <c r="CD1073" s="7" t="s">
        <v>98</v>
      </c>
      <c r="CE1073" s="7" t="s">
        <v>98</v>
      </c>
      <c r="CF1073" s="7" t="s">
        <v>98</v>
      </c>
      <c r="CG1073" s="7" t="s">
        <v>98</v>
      </c>
      <c r="CH1073" s="7" t="s">
        <v>98</v>
      </c>
      <c r="CI1073" s="6" t="n">
        <f aca="false">SUMIF($AH1073:$CH1073,35,Base!$B$5:$BB$5)*7*$Z1073</f>
        <v>0</v>
      </c>
      <c r="CJ1073" s="6" t="n">
        <f aca="false">SUMIF($AH1073:$CH1073,"PR",Base!$B$5:$BB$5)*7*$Z1073</f>
        <v>1708</v>
      </c>
      <c r="CK1073" s="6"/>
      <c r="CL1073" s="6"/>
    </row>
    <row r="1074" customFormat="false" ht="13.8" hidden="false" customHeight="false" outlineLevel="0" collapsed="false">
      <c r="A1074" s="7" t="s">
        <v>77</v>
      </c>
      <c r="B1074" s="7" t="s">
        <v>2883</v>
      </c>
      <c r="C1074" s="7" t="s">
        <v>1383</v>
      </c>
      <c r="D1074" s="7" t="s">
        <v>2931</v>
      </c>
      <c r="E1074" s="7" t="s">
        <v>593</v>
      </c>
      <c r="F1074" s="7" t="s">
        <v>17</v>
      </c>
      <c r="G1074" s="7" t="s">
        <v>2926</v>
      </c>
      <c r="H1074" s="7" t="s">
        <v>2927</v>
      </c>
      <c r="I1074" s="7" t="s">
        <v>84</v>
      </c>
      <c r="J1074" s="7" t="s">
        <v>85</v>
      </c>
      <c r="K1074" s="8" t="n">
        <v>0</v>
      </c>
      <c r="L1074" s="7"/>
      <c r="M1074" s="8" t="n">
        <v>0</v>
      </c>
      <c r="N1074" s="7"/>
      <c r="O1074" s="7" t="s">
        <v>1415</v>
      </c>
      <c r="P1074" s="7" t="s">
        <v>127</v>
      </c>
      <c r="Q1074" s="8" t="s">
        <v>2923</v>
      </c>
      <c r="R1074" s="8" t="s">
        <v>2929</v>
      </c>
      <c r="S1074" s="8" t="s">
        <v>1154</v>
      </c>
      <c r="T1074" s="8" t="s">
        <v>127</v>
      </c>
      <c r="U1074" s="7" t="s">
        <v>127</v>
      </c>
      <c r="V1074" s="7" t="s">
        <v>159</v>
      </c>
      <c r="W1074" s="7"/>
      <c r="X1074" s="7"/>
      <c r="Y1074" s="7" t="s">
        <v>160</v>
      </c>
      <c r="Z1074" s="8" t="s">
        <v>127</v>
      </c>
      <c r="AA1074" s="7"/>
      <c r="AB1074" s="7"/>
      <c r="AC1074" s="7"/>
      <c r="AD1074" s="7"/>
      <c r="AE1074" s="8"/>
      <c r="AF1074" s="9" t="s">
        <v>147</v>
      </c>
      <c r="AG1074" s="9" t="s">
        <v>2924</v>
      </c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 t="s">
        <v>98</v>
      </c>
      <c r="BH1074" s="7" t="s">
        <v>98</v>
      </c>
      <c r="BI1074" s="7" t="s">
        <v>98</v>
      </c>
      <c r="BJ1074" s="7" t="s">
        <v>98</v>
      </c>
      <c r="BK1074" s="7" t="s">
        <v>98</v>
      </c>
      <c r="BL1074" s="7" t="s">
        <v>98</v>
      </c>
      <c r="BM1074" s="7" t="s">
        <v>97</v>
      </c>
      <c r="BN1074" s="7" t="s">
        <v>97</v>
      </c>
      <c r="BO1074" s="7" t="s">
        <v>98</v>
      </c>
      <c r="BP1074" s="7" t="s">
        <v>98</v>
      </c>
      <c r="BQ1074" s="7" t="s">
        <v>98</v>
      </c>
      <c r="BR1074" s="7" t="s">
        <v>98</v>
      </c>
      <c r="BS1074" s="7" t="s">
        <v>98</v>
      </c>
      <c r="BT1074" s="7" t="s">
        <v>98</v>
      </c>
      <c r="BU1074" s="7" t="s">
        <v>98</v>
      </c>
      <c r="BV1074" s="7" t="s">
        <v>98</v>
      </c>
      <c r="BW1074" s="7" t="s">
        <v>98</v>
      </c>
      <c r="BX1074" s="7" t="s">
        <v>98</v>
      </c>
      <c r="BY1074" s="7" t="s">
        <v>98</v>
      </c>
      <c r="BZ1074" s="7" t="s">
        <v>98</v>
      </c>
      <c r="CA1074" s="7" t="s">
        <v>98</v>
      </c>
      <c r="CB1074" s="7" t="s">
        <v>98</v>
      </c>
      <c r="CC1074" s="7" t="s">
        <v>98</v>
      </c>
      <c r="CD1074" s="7" t="s">
        <v>98</v>
      </c>
      <c r="CE1074" s="7" t="s">
        <v>98</v>
      </c>
      <c r="CF1074" s="7" t="s">
        <v>98</v>
      </c>
      <c r="CG1074" s="7" t="s">
        <v>98</v>
      </c>
      <c r="CH1074" s="7" t="s">
        <v>98</v>
      </c>
      <c r="CI1074" s="6" t="n">
        <f aca="false">SUMIF($AH1074:$CH1074,35,Base!$B$5:$BB$5)*7*$Z1074</f>
        <v>0</v>
      </c>
      <c r="CJ1074" s="6" t="n">
        <f aca="false">SUMIF($AH1074:$CH1074,"PR",Base!$B$5:$BB$5)*7*$Z1074</f>
        <v>3528</v>
      </c>
      <c r="CK1074" s="6"/>
      <c r="CL1074" s="6"/>
    </row>
    <row r="1075" customFormat="false" ht="13.8" hidden="false" customHeight="false" outlineLevel="0" collapsed="false">
      <c r="A1075" s="7" t="s">
        <v>77</v>
      </c>
      <c r="B1075" s="7" t="s">
        <v>2883</v>
      </c>
      <c r="C1075" s="7" t="s">
        <v>1383</v>
      </c>
      <c r="D1075" s="7" t="s">
        <v>2932</v>
      </c>
      <c r="E1075" s="7" t="s">
        <v>596</v>
      </c>
      <c r="F1075" s="7" t="s">
        <v>17</v>
      </c>
      <c r="G1075" s="7" t="s">
        <v>2933</v>
      </c>
      <c r="H1075" s="7" t="s">
        <v>2934</v>
      </c>
      <c r="I1075" s="7" t="s">
        <v>84</v>
      </c>
      <c r="J1075" s="7" t="s">
        <v>85</v>
      </c>
      <c r="K1075" s="8" t="n">
        <v>0</v>
      </c>
      <c r="L1075" s="7"/>
      <c r="M1075" s="8" t="n">
        <v>0</v>
      </c>
      <c r="N1075" s="7"/>
      <c r="O1075" s="7" t="s">
        <v>1461</v>
      </c>
      <c r="P1075" s="7" t="s">
        <v>124</v>
      </c>
      <c r="Q1075" s="8" t="s">
        <v>2935</v>
      </c>
      <c r="R1075" s="8" t="s">
        <v>2936</v>
      </c>
      <c r="S1075" s="8" t="s">
        <v>706</v>
      </c>
      <c r="T1075" s="8" t="s">
        <v>127</v>
      </c>
      <c r="U1075" s="7" t="s">
        <v>127</v>
      </c>
      <c r="V1075" s="7" t="s">
        <v>159</v>
      </c>
      <c r="W1075" s="7"/>
      <c r="X1075" s="7"/>
      <c r="Y1075" s="7" t="s">
        <v>160</v>
      </c>
      <c r="Z1075" s="8" t="s">
        <v>127</v>
      </c>
      <c r="AA1075" s="7"/>
      <c r="AB1075" s="7"/>
      <c r="AC1075" s="7"/>
      <c r="AD1075" s="7"/>
      <c r="AE1075" s="8"/>
      <c r="AF1075" s="9" t="s">
        <v>356</v>
      </c>
      <c r="AG1075" s="9" t="s">
        <v>2381</v>
      </c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 t="s">
        <v>97</v>
      </c>
      <c r="BN1075" s="7" t="s">
        <v>97</v>
      </c>
      <c r="BO1075" s="7"/>
      <c r="BP1075" s="7"/>
      <c r="BQ1075" s="7"/>
      <c r="BR1075" s="7"/>
      <c r="BS1075" s="7"/>
      <c r="BT1075" s="7"/>
      <c r="BU1075" s="7"/>
      <c r="BV1075" s="7" t="s">
        <v>98</v>
      </c>
      <c r="BW1075" s="7" t="s">
        <v>98</v>
      </c>
      <c r="BX1075" s="7" t="s">
        <v>98</v>
      </c>
      <c r="BY1075" s="7" t="s">
        <v>98</v>
      </c>
      <c r="BZ1075" s="7" t="s">
        <v>98</v>
      </c>
      <c r="CA1075" s="7" t="s">
        <v>98</v>
      </c>
      <c r="CB1075" s="7" t="s">
        <v>98</v>
      </c>
      <c r="CC1075" s="7" t="s">
        <v>98</v>
      </c>
      <c r="CD1075" s="7" t="s">
        <v>98</v>
      </c>
      <c r="CE1075" s="7" t="s">
        <v>98</v>
      </c>
      <c r="CF1075" s="7" t="s">
        <v>98</v>
      </c>
      <c r="CG1075" s="7" t="s">
        <v>98</v>
      </c>
      <c r="CH1075" s="7" t="s">
        <v>98</v>
      </c>
      <c r="CI1075" s="6" t="n">
        <f aca="false">SUMIF($AH1075:$CH1075,35,Base!$B$5:$BB$5)*7*$Z1075</f>
        <v>0</v>
      </c>
      <c r="CJ1075" s="6" t="n">
        <f aca="false">SUMIF($AH1075:$CH1075,"PR",Base!$B$5:$BB$5)*7*$Z1075</f>
        <v>1708</v>
      </c>
      <c r="CK1075" s="6"/>
      <c r="CL1075" s="6"/>
    </row>
    <row r="1076" customFormat="false" ht="13.8" hidden="false" customHeight="false" outlineLevel="0" collapsed="false">
      <c r="A1076" s="7" t="s">
        <v>77</v>
      </c>
      <c r="B1076" s="7" t="s">
        <v>2883</v>
      </c>
      <c r="C1076" s="7" t="s">
        <v>1383</v>
      </c>
      <c r="D1076" s="7" t="s">
        <v>2937</v>
      </c>
      <c r="E1076" s="7" t="s">
        <v>2432</v>
      </c>
      <c r="F1076" s="7" t="s">
        <v>17</v>
      </c>
      <c r="G1076" s="7" t="s">
        <v>2933</v>
      </c>
      <c r="H1076" s="7" t="s">
        <v>2934</v>
      </c>
      <c r="I1076" s="7" t="s">
        <v>84</v>
      </c>
      <c r="J1076" s="7" t="s">
        <v>85</v>
      </c>
      <c r="K1076" s="8" t="n">
        <v>0</v>
      </c>
      <c r="L1076" s="7"/>
      <c r="M1076" s="8" t="n">
        <v>0</v>
      </c>
      <c r="N1076" s="7"/>
      <c r="O1076" s="7" t="s">
        <v>1461</v>
      </c>
      <c r="P1076" s="7" t="s">
        <v>124</v>
      </c>
      <c r="Q1076" s="8" t="s">
        <v>2938</v>
      </c>
      <c r="R1076" s="8" t="s">
        <v>2936</v>
      </c>
      <c r="S1076" s="8" t="s">
        <v>730</v>
      </c>
      <c r="T1076" s="8" t="s">
        <v>127</v>
      </c>
      <c r="U1076" s="7" t="s">
        <v>127</v>
      </c>
      <c r="V1076" s="7" t="s">
        <v>159</v>
      </c>
      <c r="W1076" s="7"/>
      <c r="X1076" s="7"/>
      <c r="Y1076" s="7" t="s">
        <v>160</v>
      </c>
      <c r="Z1076" s="8" t="s">
        <v>127</v>
      </c>
      <c r="AA1076" s="7"/>
      <c r="AB1076" s="7"/>
      <c r="AC1076" s="7"/>
      <c r="AD1076" s="7"/>
      <c r="AE1076" s="8"/>
      <c r="AF1076" s="9" t="s">
        <v>147</v>
      </c>
      <c r="AG1076" s="9" t="s">
        <v>2924</v>
      </c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 t="s">
        <v>98</v>
      </c>
      <c r="BH1076" s="7" t="s">
        <v>98</v>
      </c>
      <c r="BI1076" s="7" t="s">
        <v>98</v>
      </c>
      <c r="BJ1076" s="7" t="s">
        <v>98</v>
      </c>
      <c r="BK1076" s="7" t="s">
        <v>98</v>
      </c>
      <c r="BL1076" s="7" t="s">
        <v>98</v>
      </c>
      <c r="BM1076" s="7" t="s">
        <v>97</v>
      </c>
      <c r="BN1076" s="7" t="s">
        <v>97</v>
      </c>
      <c r="BO1076" s="7" t="s">
        <v>98</v>
      </c>
      <c r="BP1076" s="7" t="s">
        <v>98</v>
      </c>
      <c r="BQ1076" s="7" t="s">
        <v>98</v>
      </c>
      <c r="BR1076" s="7" t="s">
        <v>98</v>
      </c>
      <c r="BS1076" s="7" t="s">
        <v>98</v>
      </c>
      <c r="BT1076" s="7" t="s">
        <v>98</v>
      </c>
      <c r="BU1076" s="7" t="s">
        <v>98</v>
      </c>
      <c r="BV1076" s="7" t="s">
        <v>98</v>
      </c>
      <c r="BW1076" s="7" t="s">
        <v>98</v>
      </c>
      <c r="BX1076" s="7" t="s">
        <v>98</v>
      </c>
      <c r="BY1076" s="7" t="s">
        <v>98</v>
      </c>
      <c r="BZ1076" s="7" t="s">
        <v>98</v>
      </c>
      <c r="CA1076" s="7" t="s">
        <v>98</v>
      </c>
      <c r="CB1076" s="7" t="s">
        <v>98</v>
      </c>
      <c r="CC1076" s="7" t="s">
        <v>98</v>
      </c>
      <c r="CD1076" s="7" t="s">
        <v>98</v>
      </c>
      <c r="CE1076" s="7" t="s">
        <v>98</v>
      </c>
      <c r="CF1076" s="7" t="s">
        <v>98</v>
      </c>
      <c r="CG1076" s="7" t="s">
        <v>98</v>
      </c>
      <c r="CH1076" s="7" t="s">
        <v>98</v>
      </c>
      <c r="CI1076" s="6" t="n">
        <f aca="false">SUMIF($AH1076:$CH1076,35,Base!$B$5:$BB$5)*7*$Z1076</f>
        <v>0</v>
      </c>
      <c r="CJ1076" s="6" t="n">
        <f aca="false">SUMIF($AH1076:$CH1076,"PR",Base!$B$5:$BB$5)*7*$Z1076</f>
        <v>3528</v>
      </c>
      <c r="CK1076" s="6"/>
      <c r="CL1076" s="6"/>
    </row>
    <row r="1077" customFormat="false" ht="13.8" hidden="false" customHeight="false" outlineLevel="0" collapsed="false">
      <c r="A1077" s="7" t="s">
        <v>77</v>
      </c>
      <c r="B1077" s="7" t="s">
        <v>2883</v>
      </c>
      <c r="C1077" s="7" t="s">
        <v>276</v>
      </c>
      <c r="D1077" s="7" t="s">
        <v>2939</v>
      </c>
      <c r="E1077" s="7" t="s">
        <v>2940</v>
      </c>
      <c r="F1077" s="7" t="s">
        <v>17</v>
      </c>
      <c r="G1077" s="7" t="s">
        <v>2941</v>
      </c>
      <c r="H1077" s="7" t="s">
        <v>2942</v>
      </c>
      <c r="I1077" s="7" t="s">
        <v>84</v>
      </c>
      <c r="J1077" s="7" t="s">
        <v>85</v>
      </c>
      <c r="K1077" s="8" t="n">
        <v>0</v>
      </c>
      <c r="L1077" s="7"/>
      <c r="M1077" s="8" t="n">
        <v>0</v>
      </c>
      <c r="N1077" s="7"/>
      <c r="O1077" s="7" t="s">
        <v>280</v>
      </c>
      <c r="P1077" s="7" t="s">
        <v>155</v>
      </c>
      <c r="Q1077" s="8" t="s">
        <v>1420</v>
      </c>
      <c r="R1077" s="8" t="s">
        <v>2943</v>
      </c>
      <c r="S1077" s="8" t="s">
        <v>1230</v>
      </c>
      <c r="T1077" s="8" t="s">
        <v>127</v>
      </c>
      <c r="U1077" s="7" t="s">
        <v>127</v>
      </c>
      <c r="V1077" s="7" t="s">
        <v>159</v>
      </c>
      <c r="W1077" s="7"/>
      <c r="X1077" s="7"/>
      <c r="Y1077" s="7" t="s">
        <v>160</v>
      </c>
      <c r="Z1077" s="8" t="s">
        <v>127</v>
      </c>
      <c r="AA1077" s="7"/>
      <c r="AB1077" s="7"/>
      <c r="AC1077" s="7"/>
      <c r="AD1077" s="7"/>
      <c r="AE1077" s="8"/>
      <c r="AF1077" s="9" t="s">
        <v>1046</v>
      </c>
      <c r="AG1077" s="9" t="s">
        <v>715</v>
      </c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 t="s">
        <v>98</v>
      </c>
      <c r="BF1077" s="7" t="s">
        <v>98</v>
      </c>
      <c r="BG1077" s="7" t="s">
        <v>98</v>
      </c>
      <c r="BH1077" s="7" t="s">
        <v>98</v>
      </c>
      <c r="BI1077" s="7" t="s">
        <v>98</v>
      </c>
      <c r="BJ1077" s="7" t="s">
        <v>98</v>
      </c>
      <c r="BK1077" s="7" t="s">
        <v>98</v>
      </c>
      <c r="BL1077" s="7" t="s">
        <v>98</v>
      </c>
      <c r="BM1077" s="7" t="s">
        <v>97</v>
      </c>
      <c r="BN1077" s="7" t="s">
        <v>97</v>
      </c>
      <c r="BO1077" s="7" t="s">
        <v>98</v>
      </c>
      <c r="BP1077" s="7" t="s">
        <v>98</v>
      </c>
      <c r="BQ1077" s="7" t="s">
        <v>98</v>
      </c>
      <c r="BR1077" s="7" t="s">
        <v>98</v>
      </c>
      <c r="BS1077" s="7" t="s">
        <v>98</v>
      </c>
      <c r="BT1077" s="7" t="s">
        <v>98</v>
      </c>
      <c r="BU1077" s="7" t="s">
        <v>98</v>
      </c>
      <c r="BV1077" s="7" t="s">
        <v>98</v>
      </c>
      <c r="BW1077" s="7" t="s">
        <v>98</v>
      </c>
      <c r="BX1077" s="7" t="s">
        <v>98</v>
      </c>
      <c r="BY1077" s="7" t="n">
        <v>35</v>
      </c>
      <c r="BZ1077" s="7" t="n">
        <v>35</v>
      </c>
      <c r="CA1077" s="7" t="n">
        <v>35</v>
      </c>
      <c r="CB1077" s="7" t="n">
        <v>35</v>
      </c>
      <c r="CC1077" s="7" t="n">
        <v>35</v>
      </c>
      <c r="CD1077" s="7" t="n">
        <v>35</v>
      </c>
      <c r="CE1077" s="7" t="n">
        <v>35</v>
      </c>
      <c r="CF1077" s="7" t="n">
        <v>35</v>
      </c>
      <c r="CG1077" s="7" t="n">
        <v>35</v>
      </c>
      <c r="CH1077" s="7" t="n">
        <v>35</v>
      </c>
      <c r="CI1077" s="6" t="n">
        <f aca="false">SUMIF($AH1077:$CH1077,35,Base!$B$5:$BB$5)*7*$Z1077</f>
        <v>1288</v>
      </c>
      <c r="CJ1077" s="6" t="n">
        <f aca="false">SUMIF($AH1077:$CH1077,"PR",Base!$B$5:$BB$5)*7*$Z1077</f>
        <v>2492</v>
      </c>
      <c r="CK1077" s="6"/>
      <c r="CL1077" s="6"/>
    </row>
    <row r="1078" customFormat="false" ht="13.8" hidden="false" customHeight="false" outlineLevel="0" collapsed="false">
      <c r="A1078" s="7" t="s">
        <v>77</v>
      </c>
      <c r="B1078" s="7" t="s">
        <v>2883</v>
      </c>
      <c r="C1078" s="7" t="s">
        <v>118</v>
      </c>
      <c r="D1078" s="7" t="s">
        <v>2944</v>
      </c>
      <c r="E1078" s="7" t="s">
        <v>2430</v>
      </c>
      <c r="F1078" s="7" t="s">
        <v>17</v>
      </c>
      <c r="G1078" s="7" t="s">
        <v>2945</v>
      </c>
      <c r="H1078" s="7" t="s">
        <v>2946</v>
      </c>
      <c r="I1078" s="7" t="s">
        <v>84</v>
      </c>
      <c r="J1078" s="7" t="s">
        <v>85</v>
      </c>
      <c r="K1078" s="8" t="n">
        <v>0</v>
      </c>
      <c r="L1078" s="7"/>
      <c r="M1078" s="8" t="n">
        <v>0</v>
      </c>
      <c r="N1078" s="7"/>
      <c r="O1078" s="7" t="s">
        <v>317</v>
      </c>
      <c r="P1078" s="7" t="s">
        <v>124</v>
      </c>
      <c r="Q1078" s="8" t="s">
        <v>1448</v>
      </c>
      <c r="R1078" s="8" t="s">
        <v>2947</v>
      </c>
      <c r="S1078" s="8" t="s">
        <v>714</v>
      </c>
      <c r="T1078" s="8" t="s">
        <v>127</v>
      </c>
      <c r="U1078" s="7" t="s">
        <v>127</v>
      </c>
      <c r="V1078" s="7" t="s">
        <v>159</v>
      </c>
      <c r="W1078" s="7"/>
      <c r="X1078" s="7"/>
      <c r="Y1078" s="7" t="s">
        <v>160</v>
      </c>
      <c r="Z1078" s="8" t="s">
        <v>127</v>
      </c>
      <c r="AA1078" s="7"/>
      <c r="AB1078" s="7"/>
      <c r="AC1078" s="7"/>
      <c r="AD1078" s="7"/>
      <c r="AE1078" s="8"/>
      <c r="AF1078" s="9" t="s">
        <v>217</v>
      </c>
      <c r="AG1078" s="9" t="s">
        <v>247</v>
      </c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 t="s">
        <v>97</v>
      </c>
      <c r="BN1078" s="7" t="s">
        <v>97</v>
      </c>
      <c r="BO1078" s="7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  <c r="CC1078" s="7"/>
      <c r="CD1078" s="7"/>
      <c r="CE1078" s="7" t="s">
        <v>98</v>
      </c>
      <c r="CF1078" s="7" t="s">
        <v>98</v>
      </c>
      <c r="CG1078" s="7" t="s">
        <v>98</v>
      </c>
      <c r="CH1078" s="7" t="s">
        <v>98</v>
      </c>
      <c r="CI1078" s="6" t="n">
        <f aca="false">SUMIF($AH1078:$CH1078,35,Base!$B$5:$BB$5)*7*$Z1078</f>
        <v>0</v>
      </c>
      <c r="CJ1078" s="6" t="n">
        <f aca="false">SUMIF($AH1078:$CH1078,"PR",Base!$B$5:$BB$5)*7*$Z1078</f>
        <v>504</v>
      </c>
      <c r="CK1078" s="6"/>
      <c r="CL1078" s="6"/>
    </row>
    <row r="1079" customFormat="false" ht="13.8" hidden="false" customHeight="false" outlineLevel="0" collapsed="false">
      <c r="A1079" s="7" t="s">
        <v>77</v>
      </c>
      <c r="B1079" s="7" t="s">
        <v>2883</v>
      </c>
      <c r="C1079" s="7" t="s">
        <v>118</v>
      </c>
      <c r="D1079" s="7" t="s">
        <v>2948</v>
      </c>
      <c r="E1079" s="7" t="s">
        <v>2424</v>
      </c>
      <c r="F1079" s="7" t="s">
        <v>17</v>
      </c>
      <c r="G1079" s="7" t="s">
        <v>2945</v>
      </c>
      <c r="H1079" s="7" t="s">
        <v>2946</v>
      </c>
      <c r="I1079" s="7" t="s">
        <v>84</v>
      </c>
      <c r="J1079" s="7" t="s">
        <v>85</v>
      </c>
      <c r="K1079" s="8" t="n">
        <v>0</v>
      </c>
      <c r="L1079" s="7"/>
      <c r="M1079" s="8" t="n">
        <v>0</v>
      </c>
      <c r="N1079" s="7"/>
      <c r="O1079" s="7" t="s">
        <v>317</v>
      </c>
      <c r="P1079" s="7" t="s">
        <v>124</v>
      </c>
      <c r="Q1079" s="8" t="s">
        <v>2949</v>
      </c>
      <c r="R1079" s="8" t="s">
        <v>1914</v>
      </c>
      <c r="S1079" s="8" t="s">
        <v>714</v>
      </c>
      <c r="T1079" s="8" t="s">
        <v>127</v>
      </c>
      <c r="U1079" s="7" t="s">
        <v>127</v>
      </c>
      <c r="V1079" s="7" t="s">
        <v>159</v>
      </c>
      <c r="W1079" s="7"/>
      <c r="X1079" s="7"/>
      <c r="Y1079" s="7" t="s">
        <v>160</v>
      </c>
      <c r="Z1079" s="8" t="s">
        <v>127</v>
      </c>
      <c r="AA1079" s="7"/>
      <c r="AB1079" s="7"/>
      <c r="AC1079" s="7"/>
      <c r="AD1079" s="7"/>
      <c r="AE1079" s="8"/>
      <c r="AF1079" s="9" t="s">
        <v>2022</v>
      </c>
      <c r="AG1079" s="9" t="s">
        <v>715</v>
      </c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 t="s">
        <v>98</v>
      </c>
      <c r="BG1079" s="7" t="s">
        <v>98</v>
      </c>
      <c r="BH1079" s="7" t="s">
        <v>98</v>
      </c>
      <c r="BI1079" s="7" t="s">
        <v>98</v>
      </c>
      <c r="BJ1079" s="7" t="s">
        <v>98</v>
      </c>
      <c r="BK1079" s="7" t="s">
        <v>98</v>
      </c>
      <c r="BL1079" s="7" t="s">
        <v>98</v>
      </c>
      <c r="BM1079" s="7" t="s">
        <v>97</v>
      </c>
      <c r="BN1079" s="7" t="s">
        <v>97</v>
      </c>
      <c r="BO1079" s="7" t="s">
        <v>98</v>
      </c>
      <c r="BP1079" s="7" t="s">
        <v>98</v>
      </c>
      <c r="BQ1079" s="7" t="s">
        <v>98</v>
      </c>
      <c r="BR1079" s="7" t="s">
        <v>98</v>
      </c>
      <c r="BS1079" s="7" t="s">
        <v>98</v>
      </c>
      <c r="BT1079" s="7" t="s">
        <v>98</v>
      </c>
      <c r="BU1079" s="7" t="n">
        <v>35</v>
      </c>
      <c r="BV1079" s="7" t="n">
        <v>35</v>
      </c>
      <c r="BW1079" s="7" t="n">
        <v>35</v>
      </c>
      <c r="BX1079" s="7" t="n">
        <v>35</v>
      </c>
      <c r="BY1079" s="7" t="n">
        <v>35</v>
      </c>
      <c r="BZ1079" s="7" t="n">
        <v>35</v>
      </c>
      <c r="CA1079" s="7" t="n">
        <v>35</v>
      </c>
      <c r="CB1079" s="7" t="n">
        <v>35</v>
      </c>
      <c r="CC1079" s="7" t="n">
        <v>35</v>
      </c>
      <c r="CD1079" s="7" t="n">
        <v>35</v>
      </c>
      <c r="CE1079" s="7" t="n">
        <v>35</v>
      </c>
      <c r="CF1079" s="7" t="n">
        <v>35</v>
      </c>
      <c r="CG1079" s="7" t="n">
        <v>35</v>
      </c>
      <c r="CH1079" s="7" t="s">
        <v>98</v>
      </c>
      <c r="CI1079" s="6" t="n">
        <f aca="false">SUMIF($AH1079:$CH1079,35,Base!$B$5:$BB$5)*7*$Z1079</f>
        <v>1736</v>
      </c>
      <c r="CJ1079" s="6" t="n">
        <f aca="false">SUMIF($AH1079:$CH1079,"PR",Base!$B$5:$BB$5)*7*$Z1079</f>
        <v>1932</v>
      </c>
      <c r="CK1079" s="6"/>
      <c r="CL1079" s="6"/>
    </row>
    <row r="1080" customFormat="false" ht="13.8" hidden="false" customHeight="false" outlineLevel="0" collapsed="false">
      <c r="A1080" s="7" t="s">
        <v>77</v>
      </c>
      <c r="B1080" s="7" t="s">
        <v>2883</v>
      </c>
      <c r="C1080" s="7" t="s">
        <v>118</v>
      </c>
      <c r="D1080" s="7" t="s">
        <v>2950</v>
      </c>
      <c r="E1080" s="7" t="s">
        <v>2951</v>
      </c>
      <c r="F1080" s="7" t="s">
        <v>17</v>
      </c>
      <c r="G1080" s="7" t="s">
        <v>2952</v>
      </c>
      <c r="H1080" s="7" t="s">
        <v>2953</v>
      </c>
      <c r="I1080" s="7" t="s">
        <v>84</v>
      </c>
      <c r="J1080" s="7" t="s">
        <v>85</v>
      </c>
      <c r="K1080" s="8" t="n">
        <v>0</v>
      </c>
      <c r="L1080" s="7"/>
      <c r="M1080" s="8" t="n">
        <v>0</v>
      </c>
      <c r="N1080" s="7"/>
      <c r="O1080" s="7" t="s">
        <v>304</v>
      </c>
      <c r="P1080" s="7" t="s">
        <v>108</v>
      </c>
      <c r="Q1080" s="8" t="s">
        <v>2954</v>
      </c>
      <c r="R1080" s="8" t="s">
        <v>1796</v>
      </c>
      <c r="S1080" s="8" t="s">
        <v>2840</v>
      </c>
      <c r="T1080" s="8" t="s">
        <v>127</v>
      </c>
      <c r="U1080" s="7" t="s">
        <v>127</v>
      </c>
      <c r="V1080" s="7" t="s">
        <v>159</v>
      </c>
      <c r="W1080" s="7"/>
      <c r="X1080" s="7"/>
      <c r="Y1080" s="7" t="s">
        <v>160</v>
      </c>
      <c r="Z1080" s="8" t="s">
        <v>127</v>
      </c>
      <c r="AA1080" s="7"/>
      <c r="AB1080" s="7"/>
      <c r="AC1080" s="7"/>
      <c r="AD1080" s="7"/>
      <c r="AE1080" s="8"/>
      <c r="AF1080" s="9" t="s">
        <v>1041</v>
      </c>
      <c r="AG1080" s="9" t="s">
        <v>247</v>
      </c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 t="s">
        <v>97</v>
      </c>
      <c r="BN1080" s="7" t="s">
        <v>97</v>
      </c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  <c r="CC1080" s="7"/>
      <c r="CD1080" s="7" t="s">
        <v>98</v>
      </c>
      <c r="CE1080" s="7" t="s">
        <v>98</v>
      </c>
      <c r="CF1080" s="7" t="s">
        <v>98</v>
      </c>
      <c r="CG1080" s="7" t="s">
        <v>98</v>
      </c>
      <c r="CH1080" s="7" t="s">
        <v>98</v>
      </c>
      <c r="CI1080" s="6" t="n">
        <f aca="false">SUMIF($AH1080:$CH1080,35,Base!$B$5:$BB$5)*7*$Z1080</f>
        <v>0</v>
      </c>
      <c r="CJ1080" s="6" t="n">
        <f aca="false">SUMIF($AH1080:$CH1080,"PR",Base!$B$5:$BB$5)*7*$Z1080</f>
        <v>644</v>
      </c>
      <c r="CK1080" s="6"/>
      <c r="CL1080" s="6"/>
    </row>
    <row r="1081" customFormat="false" ht="13.8" hidden="false" customHeight="false" outlineLevel="0" collapsed="false">
      <c r="A1081" s="7" t="s">
        <v>77</v>
      </c>
      <c r="B1081" s="7" t="s">
        <v>2883</v>
      </c>
      <c r="C1081" s="7" t="s">
        <v>118</v>
      </c>
      <c r="D1081" s="7" t="s">
        <v>2955</v>
      </c>
      <c r="E1081" s="7" t="s">
        <v>602</v>
      </c>
      <c r="F1081" s="7" t="s">
        <v>17</v>
      </c>
      <c r="G1081" s="7" t="s">
        <v>2952</v>
      </c>
      <c r="H1081" s="7" t="s">
        <v>2953</v>
      </c>
      <c r="I1081" s="7" t="s">
        <v>84</v>
      </c>
      <c r="J1081" s="7" t="s">
        <v>85</v>
      </c>
      <c r="K1081" s="8" t="n">
        <v>0</v>
      </c>
      <c r="L1081" s="7"/>
      <c r="M1081" s="8" t="n">
        <v>0</v>
      </c>
      <c r="N1081" s="7"/>
      <c r="O1081" s="7" t="s">
        <v>304</v>
      </c>
      <c r="P1081" s="7" t="s">
        <v>108</v>
      </c>
      <c r="Q1081" s="8" t="s">
        <v>2956</v>
      </c>
      <c r="R1081" s="8" t="s">
        <v>1796</v>
      </c>
      <c r="S1081" s="8" t="s">
        <v>2957</v>
      </c>
      <c r="T1081" s="8" t="s">
        <v>127</v>
      </c>
      <c r="U1081" s="7" t="s">
        <v>127</v>
      </c>
      <c r="V1081" s="7" t="s">
        <v>159</v>
      </c>
      <c r="W1081" s="7"/>
      <c r="X1081" s="7"/>
      <c r="Y1081" s="7" t="s">
        <v>160</v>
      </c>
      <c r="Z1081" s="8" t="s">
        <v>127</v>
      </c>
      <c r="AA1081" s="7"/>
      <c r="AB1081" s="7"/>
      <c r="AC1081" s="7"/>
      <c r="AD1081" s="7"/>
      <c r="AE1081" s="8"/>
      <c r="AF1081" s="9" t="s">
        <v>192</v>
      </c>
      <c r="AG1081" s="9" t="s">
        <v>1403</v>
      </c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 t="s">
        <v>97</v>
      </c>
      <c r="BN1081" s="7" t="s">
        <v>97</v>
      </c>
      <c r="BO1081" s="7"/>
      <c r="BP1081" s="7"/>
      <c r="BQ1081" s="7"/>
      <c r="BR1081" s="7"/>
      <c r="BS1081" s="7" t="s">
        <v>98</v>
      </c>
      <c r="BT1081" s="7" t="s">
        <v>98</v>
      </c>
      <c r="BU1081" s="7" t="s">
        <v>98</v>
      </c>
      <c r="BV1081" s="7" t="s">
        <v>98</v>
      </c>
      <c r="BW1081" s="7" t="s">
        <v>98</v>
      </c>
      <c r="BX1081" s="7" t="s">
        <v>98</v>
      </c>
      <c r="BY1081" s="7" t="s">
        <v>98</v>
      </c>
      <c r="BZ1081" s="7" t="s">
        <v>98</v>
      </c>
      <c r="CA1081" s="7" t="s">
        <v>98</v>
      </c>
      <c r="CB1081" s="7" t="s">
        <v>98</v>
      </c>
      <c r="CC1081" s="7" t="s">
        <v>98</v>
      </c>
      <c r="CD1081" s="7" t="n">
        <v>35</v>
      </c>
      <c r="CE1081" s="7" t="n">
        <v>35</v>
      </c>
      <c r="CF1081" s="7" t="n">
        <v>35</v>
      </c>
      <c r="CG1081" s="7" t="n">
        <v>35</v>
      </c>
      <c r="CH1081" s="7" t="n">
        <v>35</v>
      </c>
      <c r="CI1081" s="6" t="n">
        <f aca="false">SUMIF($AH1081:$CH1081,35,Base!$B$5:$BB$5)*7*$Z1081</f>
        <v>644</v>
      </c>
      <c r="CJ1081" s="6" t="n">
        <f aca="false">SUMIF($AH1081:$CH1081,"PR",Base!$B$5:$BB$5)*7*$Z1081</f>
        <v>1484</v>
      </c>
      <c r="CK1081" s="6"/>
      <c r="CL1081" s="6"/>
    </row>
    <row r="1082" customFormat="false" ht="13.8" hidden="false" customHeight="false" outlineLevel="0" collapsed="false">
      <c r="A1082" s="7" t="s">
        <v>77</v>
      </c>
      <c r="B1082" s="7" t="s">
        <v>2883</v>
      </c>
      <c r="C1082" s="7" t="s">
        <v>118</v>
      </c>
      <c r="D1082" s="7" t="s">
        <v>2958</v>
      </c>
      <c r="E1082" s="7" t="s">
        <v>2959</v>
      </c>
      <c r="F1082" s="7" t="s">
        <v>17</v>
      </c>
      <c r="G1082" s="7" t="s">
        <v>2952</v>
      </c>
      <c r="H1082" s="7" t="s">
        <v>2953</v>
      </c>
      <c r="I1082" s="7" t="s">
        <v>84</v>
      </c>
      <c r="J1082" s="7" t="s">
        <v>85</v>
      </c>
      <c r="K1082" s="8" t="n">
        <v>0</v>
      </c>
      <c r="L1082" s="7"/>
      <c r="M1082" s="8" t="n">
        <v>0</v>
      </c>
      <c r="N1082" s="7"/>
      <c r="O1082" s="7" t="s">
        <v>304</v>
      </c>
      <c r="P1082" s="7" t="s">
        <v>108</v>
      </c>
      <c r="Q1082" s="8" t="s">
        <v>2920</v>
      </c>
      <c r="R1082" s="8" t="s">
        <v>2960</v>
      </c>
      <c r="S1082" s="8" t="s">
        <v>1824</v>
      </c>
      <c r="T1082" s="8" t="s">
        <v>127</v>
      </c>
      <c r="U1082" s="7" t="s">
        <v>127</v>
      </c>
      <c r="V1082" s="7" t="s">
        <v>159</v>
      </c>
      <c r="W1082" s="7"/>
      <c r="X1082" s="7"/>
      <c r="Y1082" s="7" t="s">
        <v>160</v>
      </c>
      <c r="Z1082" s="8" t="s">
        <v>127</v>
      </c>
      <c r="AA1082" s="7"/>
      <c r="AB1082" s="7"/>
      <c r="AC1082" s="7"/>
      <c r="AD1082" s="7"/>
      <c r="AE1082" s="8"/>
      <c r="AF1082" s="9" t="s">
        <v>973</v>
      </c>
      <c r="AG1082" s="9" t="s">
        <v>715</v>
      </c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 t="s">
        <v>98</v>
      </c>
      <c r="BE1082" s="7" t="s">
        <v>98</v>
      </c>
      <c r="BF1082" s="7" t="s">
        <v>98</v>
      </c>
      <c r="BG1082" s="7" t="s">
        <v>98</v>
      </c>
      <c r="BH1082" s="7" t="s">
        <v>98</v>
      </c>
      <c r="BI1082" s="7" t="s">
        <v>98</v>
      </c>
      <c r="BJ1082" s="7" t="s">
        <v>98</v>
      </c>
      <c r="BK1082" s="7" t="s">
        <v>98</v>
      </c>
      <c r="BL1082" s="7" t="s">
        <v>98</v>
      </c>
      <c r="BM1082" s="7" t="s">
        <v>97</v>
      </c>
      <c r="BN1082" s="7" t="s">
        <v>97</v>
      </c>
      <c r="BO1082" s="7" t="s">
        <v>98</v>
      </c>
      <c r="BP1082" s="7" t="s">
        <v>98</v>
      </c>
      <c r="BQ1082" s="7" t="n">
        <v>35</v>
      </c>
      <c r="BR1082" s="7" t="n">
        <v>35</v>
      </c>
      <c r="BS1082" s="7" t="n">
        <v>35</v>
      </c>
      <c r="BT1082" s="7" t="n">
        <v>35</v>
      </c>
      <c r="BU1082" s="7" t="n">
        <v>35</v>
      </c>
      <c r="BV1082" s="7" t="n">
        <v>35</v>
      </c>
      <c r="BW1082" s="7" t="n">
        <v>35</v>
      </c>
      <c r="BX1082" s="7" t="n">
        <v>35</v>
      </c>
      <c r="BY1082" s="7" t="n">
        <v>35</v>
      </c>
      <c r="BZ1082" s="7" t="n">
        <v>35</v>
      </c>
      <c r="CA1082" s="7" t="n">
        <v>35</v>
      </c>
      <c r="CB1082" s="7" t="n">
        <v>35</v>
      </c>
      <c r="CC1082" s="7" t="n">
        <v>35</v>
      </c>
      <c r="CD1082" s="7" t="n">
        <v>35</v>
      </c>
      <c r="CE1082" s="7" t="n">
        <v>35</v>
      </c>
      <c r="CF1082" s="7" t="n">
        <v>35</v>
      </c>
      <c r="CG1082" s="7" t="n">
        <v>35</v>
      </c>
      <c r="CH1082" s="7" t="s">
        <v>98</v>
      </c>
      <c r="CI1082" s="6" t="n">
        <f aca="false">SUMIF($AH1082:$CH1082,35,Base!$B$5:$BB$5)*7*$Z1082</f>
        <v>2296</v>
      </c>
      <c r="CJ1082" s="6" t="n">
        <f aca="false">SUMIF($AH1082:$CH1082,"PR",Base!$B$5:$BB$5)*7*$Z1082</f>
        <v>1624</v>
      </c>
      <c r="CK1082" s="6"/>
      <c r="CL1082" s="6"/>
    </row>
    <row r="1083" customFormat="false" ht="13.8" hidden="false" customHeight="false" outlineLevel="0" collapsed="false">
      <c r="A1083" s="7" t="s">
        <v>77</v>
      </c>
      <c r="B1083" s="7" t="s">
        <v>2883</v>
      </c>
      <c r="C1083" s="7" t="s">
        <v>328</v>
      </c>
      <c r="D1083" s="7" t="s">
        <v>2961</v>
      </c>
      <c r="E1083" s="7" t="s">
        <v>611</v>
      </c>
      <c r="F1083" s="7" t="s">
        <v>17</v>
      </c>
      <c r="G1083" s="7" t="s">
        <v>2962</v>
      </c>
      <c r="H1083" s="7" t="s">
        <v>2963</v>
      </c>
      <c r="I1083" s="7" t="s">
        <v>84</v>
      </c>
      <c r="J1083" s="7" t="s">
        <v>85</v>
      </c>
      <c r="K1083" s="8" t="n">
        <v>0</v>
      </c>
      <c r="L1083" s="7"/>
      <c r="M1083" s="8" t="n">
        <v>0</v>
      </c>
      <c r="N1083" s="7"/>
      <c r="O1083" s="7" t="s">
        <v>333</v>
      </c>
      <c r="P1083" s="7" t="s">
        <v>113</v>
      </c>
      <c r="Q1083" s="8" t="s">
        <v>2964</v>
      </c>
      <c r="R1083" s="8" t="s">
        <v>228</v>
      </c>
      <c r="S1083" s="8" t="s">
        <v>2401</v>
      </c>
      <c r="T1083" s="8" t="s">
        <v>127</v>
      </c>
      <c r="U1083" s="7" t="s">
        <v>127</v>
      </c>
      <c r="V1083" s="7" t="s">
        <v>159</v>
      </c>
      <c r="W1083" s="7"/>
      <c r="X1083" s="7"/>
      <c r="Y1083" s="7" t="s">
        <v>160</v>
      </c>
      <c r="Z1083" s="8" t="s">
        <v>127</v>
      </c>
      <c r="AA1083" s="7"/>
      <c r="AB1083" s="7"/>
      <c r="AC1083" s="7"/>
      <c r="AD1083" s="7"/>
      <c r="AE1083" s="8"/>
      <c r="AF1083" s="9" t="s">
        <v>1041</v>
      </c>
      <c r="AG1083" s="9" t="s">
        <v>247</v>
      </c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 t="s">
        <v>97</v>
      </c>
      <c r="BN1083" s="7" t="s">
        <v>97</v>
      </c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  <c r="CC1083" s="7"/>
      <c r="CD1083" s="7" t="s">
        <v>98</v>
      </c>
      <c r="CE1083" s="7" t="s">
        <v>98</v>
      </c>
      <c r="CF1083" s="7" t="s">
        <v>98</v>
      </c>
      <c r="CG1083" s="7" t="s">
        <v>98</v>
      </c>
      <c r="CH1083" s="7" t="s">
        <v>98</v>
      </c>
      <c r="CI1083" s="6" t="n">
        <f aca="false">SUMIF($AH1083:$CH1083,35,Base!$B$5:$BB$5)*7*$Z1083</f>
        <v>0</v>
      </c>
      <c r="CJ1083" s="6" t="n">
        <f aca="false">SUMIF($AH1083:$CH1083,"PR",Base!$B$5:$BB$5)*7*$Z1083</f>
        <v>644</v>
      </c>
      <c r="CK1083" s="6"/>
      <c r="CL1083" s="6"/>
    </row>
    <row r="1084" customFormat="false" ht="13.8" hidden="false" customHeight="false" outlineLevel="0" collapsed="false">
      <c r="A1084" s="7" t="s">
        <v>77</v>
      </c>
      <c r="B1084" s="7" t="s">
        <v>2883</v>
      </c>
      <c r="C1084" s="7" t="s">
        <v>328</v>
      </c>
      <c r="D1084" s="7" t="s">
        <v>2965</v>
      </c>
      <c r="E1084" s="7" t="s">
        <v>1389</v>
      </c>
      <c r="F1084" s="7" t="s">
        <v>17</v>
      </c>
      <c r="G1084" s="7" t="s">
        <v>2962</v>
      </c>
      <c r="H1084" s="7" t="s">
        <v>2963</v>
      </c>
      <c r="I1084" s="7" t="s">
        <v>84</v>
      </c>
      <c r="J1084" s="7" t="s">
        <v>85</v>
      </c>
      <c r="K1084" s="8" t="n">
        <v>0</v>
      </c>
      <c r="L1084" s="7"/>
      <c r="M1084" s="8" t="n">
        <v>0</v>
      </c>
      <c r="N1084" s="7"/>
      <c r="O1084" s="7" t="s">
        <v>333</v>
      </c>
      <c r="P1084" s="7" t="s">
        <v>113</v>
      </c>
      <c r="Q1084" s="8" t="s">
        <v>273</v>
      </c>
      <c r="R1084" s="8" t="s">
        <v>228</v>
      </c>
      <c r="S1084" s="8" t="s">
        <v>1399</v>
      </c>
      <c r="T1084" s="8" t="s">
        <v>127</v>
      </c>
      <c r="U1084" s="7" t="s">
        <v>127</v>
      </c>
      <c r="V1084" s="7" t="s">
        <v>159</v>
      </c>
      <c r="W1084" s="7"/>
      <c r="X1084" s="7"/>
      <c r="Y1084" s="7" t="s">
        <v>160</v>
      </c>
      <c r="Z1084" s="8" t="s">
        <v>127</v>
      </c>
      <c r="AA1084" s="7"/>
      <c r="AB1084" s="7"/>
      <c r="AC1084" s="7"/>
      <c r="AD1084" s="7"/>
      <c r="AE1084" s="8"/>
      <c r="AF1084" s="9" t="s">
        <v>192</v>
      </c>
      <c r="AG1084" s="9" t="s">
        <v>1403</v>
      </c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 t="s">
        <v>97</v>
      </c>
      <c r="BN1084" s="7" t="s">
        <v>97</v>
      </c>
      <c r="BO1084" s="7"/>
      <c r="BP1084" s="7"/>
      <c r="BQ1084" s="7"/>
      <c r="BR1084" s="7"/>
      <c r="BS1084" s="7" t="s">
        <v>98</v>
      </c>
      <c r="BT1084" s="7" t="s">
        <v>98</v>
      </c>
      <c r="BU1084" s="7" t="s">
        <v>98</v>
      </c>
      <c r="BV1084" s="7" t="s">
        <v>98</v>
      </c>
      <c r="BW1084" s="7" t="s">
        <v>98</v>
      </c>
      <c r="BX1084" s="7" t="s">
        <v>98</v>
      </c>
      <c r="BY1084" s="7" t="s">
        <v>98</v>
      </c>
      <c r="BZ1084" s="7" t="s">
        <v>98</v>
      </c>
      <c r="CA1084" s="7" t="s">
        <v>98</v>
      </c>
      <c r="CB1084" s="7" t="s">
        <v>98</v>
      </c>
      <c r="CC1084" s="7" t="s">
        <v>98</v>
      </c>
      <c r="CD1084" s="7" t="s">
        <v>98</v>
      </c>
      <c r="CE1084" s="7" t="s">
        <v>98</v>
      </c>
      <c r="CF1084" s="7" t="s">
        <v>98</v>
      </c>
      <c r="CG1084" s="7" t="s">
        <v>98</v>
      </c>
      <c r="CH1084" s="7" t="s">
        <v>98</v>
      </c>
      <c r="CI1084" s="6" t="n">
        <f aca="false">SUMIF($AH1084:$CH1084,35,Base!$B$5:$BB$5)*7*$Z1084</f>
        <v>0</v>
      </c>
      <c r="CJ1084" s="6" t="n">
        <f aca="false">SUMIF($AH1084:$CH1084,"PR",Base!$B$5:$BB$5)*7*$Z1084</f>
        <v>2128</v>
      </c>
      <c r="CK1084" s="6"/>
      <c r="CL1084" s="6"/>
    </row>
    <row r="1085" customFormat="false" ht="13.8" hidden="false" customHeight="false" outlineLevel="0" collapsed="false">
      <c r="A1085" s="7" t="s">
        <v>77</v>
      </c>
      <c r="B1085" s="7" t="s">
        <v>2883</v>
      </c>
      <c r="C1085" s="7" t="s">
        <v>328</v>
      </c>
      <c r="D1085" s="7" t="s">
        <v>2966</v>
      </c>
      <c r="E1085" s="7" t="s">
        <v>2967</v>
      </c>
      <c r="F1085" s="7" t="s">
        <v>17</v>
      </c>
      <c r="G1085" s="7" t="s">
        <v>2962</v>
      </c>
      <c r="H1085" s="7" t="s">
        <v>2963</v>
      </c>
      <c r="I1085" s="7" t="s">
        <v>84</v>
      </c>
      <c r="J1085" s="7" t="s">
        <v>85</v>
      </c>
      <c r="K1085" s="8" t="n">
        <v>0</v>
      </c>
      <c r="L1085" s="7"/>
      <c r="M1085" s="8" t="n">
        <v>0</v>
      </c>
      <c r="N1085" s="7"/>
      <c r="O1085" s="7" t="s">
        <v>333</v>
      </c>
      <c r="P1085" s="7" t="s">
        <v>113</v>
      </c>
      <c r="Q1085" s="8" t="s">
        <v>2954</v>
      </c>
      <c r="R1085" s="8" t="s">
        <v>1402</v>
      </c>
      <c r="S1085" s="8" t="s">
        <v>2968</v>
      </c>
      <c r="T1085" s="8" t="s">
        <v>127</v>
      </c>
      <c r="U1085" s="7" t="s">
        <v>127</v>
      </c>
      <c r="V1085" s="7" t="s">
        <v>159</v>
      </c>
      <c r="W1085" s="7"/>
      <c r="X1085" s="7"/>
      <c r="Y1085" s="7" t="s">
        <v>160</v>
      </c>
      <c r="Z1085" s="8" t="s">
        <v>127</v>
      </c>
      <c r="AA1085" s="7"/>
      <c r="AB1085" s="7"/>
      <c r="AC1085" s="7"/>
      <c r="AD1085" s="7"/>
      <c r="AE1085" s="8"/>
      <c r="AF1085" s="9" t="s">
        <v>973</v>
      </c>
      <c r="AG1085" s="9" t="s">
        <v>715</v>
      </c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 t="s">
        <v>98</v>
      </c>
      <c r="BE1085" s="7" t="s">
        <v>98</v>
      </c>
      <c r="BF1085" s="7" t="s">
        <v>98</v>
      </c>
      <c r="BG1085" s="7" t="s">
        <v>98</v>
      </c>
      <c r="BH1085" s="7" t="s">
        <v>98</v>
      </c>
      <c r="BI1085" s="7" t="s">
        <v>98</v>
      </c>
      <c r="BJ1085" s="7" t="s">
        <v>98</v>
      </c>
      <c r="BK1085" s="7" t="s">
        <v>98</v>
      </c>
      <c r="BL1085" s="7" t="s">
        <v>98</v>
      </c>
      <c r="BM1085" s="7" t="s">
        <v>97</v>
      </c>
      <c r="BN1085" s="7" t="s">
        <v>97</v>
      </c>
      <c r="BO1085" s="7" t="s">
        <v>98</v>
      </c>
      <c r="BP1085" s="7" t="s">
        <v>98</v>
      </c>
      <c r="BQ1085" s="7" t="s">
        <v>98</v>
      </c>
      <c r="BR1085" s="7" t="s">
        <v>98</v>
      </c>
      <c r="BS1085" s="7" t="s">
        <v>98</v>
      </c>
      <c r="BT1085" s="7" t="s">
        <v>98</v>
      </c>
      <c r="BU1085" s="7" t="s">
        <v>98</v>
      </c>
      <c r="BV1085" s="7" t="s">
        <v>98</v>
      </c>
      <c r="BW1085" s="7" t="s">
        <v>98</v>
      </c>
      <c r="BX1085" s="7" t="s">
        <v>98</v>
      </c>
      <c r="BY1085" s="7" t="s">
        <v>98</v>
      </c>
      <c r="BZ1085" s="7" t="s">
        <v>98</v>
      </c>
      <c r="CA1085" s="7" t="s">
        <v>98</v>
      </c>
      <c r="CB1085" s="7" t="n">
        <v>35</v>
      </c>
      <c r="CC1085" s="7" t="n">
        <v>35</v>
      </c>
      <c r="CD1085" s="7" t="n">
        <v>35</v>
      </c>
      <c r="CE1085" s="7" t="n">
        <v>35</v>
      </c>
      <c r="CF1085" s="7" t="n">
        <v>35</v>
      </c>
      <c r="CG1085" s="7" t="n">
        <v>35</v>
      </c>
      <c r="CH1085" s="7" t="n">
        <v>35</v>
      </c>
      <c r="CI1085" s="6" t="n">
        <f aca="false">SUMIF($AH1085:$CH1085,35,Base!$B$5:$BB$5)*7*$Z1085</f>
        <v>924</v>
      </c>
      <c r="CJ1085" s="6" t="n">
        <f aca="false">SUMIF($AH1085:$CH1085,"PR",Base!$B$5:$BB$5)*7*$Z1085</f>
        <v>2996</v>
      </c>
      <c r="CK1085" s="6"/>
      <c r="CL1085" s="6"/>
    </row>
    <row r="1086" customFormat="false" ht="13.8" hidden="false" customHeight="false" outlineLevel="0" collapsed="false">
      <c r="A1086" s="7" t="s">
        <v>77</v>
      </c>
      <c r="B1086" s="7" t="s">
        <v>2883</v>
      </c>
      <c r="C1086" s="7" t="s">
        <v>376</v>
      </c>
      <c r="D1086" s="7" t="s">
        <v>2969</v>
      </c>
      <c r="E1086" s="7" t="s">
        <v>1395</v>
      </c>
      <c r="F1086" s="7" t="s">
        <v>17</v>
      </c>
      <c r="G1086" s="7" t="s">
        <v>2970</v>
      </c>
      <c r="H1086" s="7" t="s">
        <v>2970</v>
      </c>
      <c r="I1086" s="7" t="s">
        <v>84</v>
      </c>
      <c r="J1086" s="7" t="s">
        <v>85</v>
      </c>
      <c r="K1086" s="8" t="n">
        <v>98004189184</v>
      </c>
      <c r="L1086" s="7"/>
      <c r="M1086" s="8" t="n">
        <v>0</v>
      </c>
      <c r="N1086" s="7"/>
      <c r="O1086" s="7" t="s">
        <v>2971</v>
      </c>
      <c r="P1086" s="7" t="s">
        <v>87</v>
      </c>
      <c r="Q1086" s="8" t="s">
        <v>127</v>
      </c>
      <c r="R1086" s="8" t="s">
        <v>127</v>
      </c>
      <c r="S1086" s="8" t="s">
        <v>110</v>
      </c>
      <c r="T1086" s="8" t="s">
        <v>127</v>
      </c>
      <c r="U1086" s="7" t="s">
        <v>87</v>
      </c>
      <c r="V1086" s="7" t="s">
        <v>159</v>
      </c>
      <c r="W1086" s="7"/>
      <c r="X1086" s="7"/>
      <c r="Y1086" s="7" t="s">
        <v>112</v>
      </c>
      <c r="Z1086" s="8" t="s">
        <v>127</v>
      </c>
      <c r="AA1086" s="7"/>
      <c r="AB1086" s="7"/>
      <c r="AC1086" s="7"/>
      <c r="AD1086" s="7"/>
      <c r="AE1086" s="8"/>
      <c r="AF1086" s="9" t="s">
        <v>1704</v>
      </c>
      <c r="AG1086" s="9" t="s">
        <v>1704</v>
      </c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 t="s">
        <v>98</v>
      </c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 t="s">
        <v>97</v>
      </c>
      <c r="BN1086" s="7" t="s">
        <v>97</v>
      </c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  <c r="CC1086" s="7"/>
      <c r="CD1086" s="7"/>
      <c r="CE1086" s="7"/>
      <c r="CF1086" s="7"/>
      <c r="CG1086" s="7"/>
      <c r="CH1086" s="7"/>
      <c r="CI1086" s="6" t="n">
        <f aca="false">SUMIF($AH1086:$CH1086,35,Base!$B$5:$BB$5)*7*$Z1086</f>
        <v>0</v>
      </c>
      <c r="CJ1086" s="6" t="n">
        <f aca="false">SUMIF($AH1086:$CH1086,"PR",Base!$B$5:$BB$5)*7*$Z1086</f>
        <v>140</v>
      </c>
      <c r="CK1086" s="6"/>
      <c r="CL1086" s="6"/>
    </row>
    <row r="1087" customFormat="false" ht="13.8" hidden="false" customHeight="false" outlineLevel="0" collapsed="false">
      <c r="A1087" s="7" t="s">
        <v>77</v>
      </c>
      <c r="B1087" s="7" t="s">
        <v>2883</v>
      </c>
      <c r="C1087" s="7" t="s">
        <v>276</v>
      </c>
      <c r="D1087" s="7" t="s">
        <v>2972</v>
      </c>
      <c r="E1087" s="7" t="s">
        <v>1410</v>
      </c>
      <c r="F1087" s="7" t="s">
        <v>17</v>
      </c>
      <c r="G1087" s="7" t="s">
        <v>2973</v>
      </c>
      <c r="H1087" s="7" t="s">
        <v>2974</v>
      </c>
      <c r="I1087" s="7" t="s">
        <v>84</v>
      </c>
      <c r="J1087" s="7" t="s">
        <v>85</v>
      </c>
      <c r="K1087" s="8" t="n">
        <v>0</v>
      </c>
      <c r="L1087" s="7"/>
      <c r="M1087" s="8" t="n">
        <v>0</v>
      </c>
      <c r="N1087" s="7"/>
      <c r="O1087" s="7" t="s">
        <v>2975</v>
      </c>
      <c r="P1087" s="7" t="s">
        <v>87</v>
      </c>
      <c r="Q1087" s="8" t="s">
        <v>1604</v>
      </c>
      <c r="R1087" s="8" t="s">
        <v>1604</v>
      </c>
      <c r="S1087" s="8" t="s">
        <v>110</v>
      </c>
      <c r="T1087" s="8" t="s">
        <v>155</v>
      </c>
      <c r="U1087" s="7" t="s">
        <v>87</v>
      </c>
      <c r="V1087" s="7" t="s">
        <v>92</v>
      </c>
      <c r="W1087" s="7"/>
      <c r="X1087" s="7"/>
      <c r="Y1087" s="7" t="s">
        <v>125</v>
      </c>
      <c r="Z1087" s="8" t="s">
        <v>87</v>
      </c>
      <c r="AA1087" s="7"/>
      <c r="AB1087" s="7"/>
      <c r="AC1087" s="7"/>
      <c r="AD1087" s="7"/>
      <c r="AE1087" s="8"/>
      <c r="AF1087" s="9" t="s">
        <v>2308</v>
      </c>
      <c r="AG1087" s="9" t="s">
        <v>686</v>
      </c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 t="s">
        <v>98</v>
      </c>
      <c r="BD1087" s="7" t="s">
        <v>98</v>
      </c>
      <c r="BE1087" s="7" t="s">
        <v>98</v>
      </c>
      <c r="BF1087" s="7" t="s">
        <v>98</v>
      </c>
      <c r="BG1087" s="7" t="s">
        <v>98</v>
      </c>
      <c r="BH1087" s="7" t="s">
        <v>98</v>
      </c>
      <c r="BI1087" s="7"/>
      <c r="BJ1087" s="7"/>
      <c r="BK1087" s="7"/>
      <c r="BL1087" s="7"/>
      <c r="BM1087" s="7" t="s">
        <v>97</v>
      </c>
      <c r="BN1087" s="7" t="s">
        <v>97</v>
      </c>
      <c r="BO1087" s="7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  <c r="CC1087" s="7"/>
      <c r="CD1087" s="7"/>
      <c r="CE1087" s="7"/>
      <c r="CF1087" s="7"/>
      <c r="CG1087" s="7"/>
      <c r="CH1087" s="7"/>
      <c r="CI1087" s="6" t="n">
        <f aca="false">SUMIF($AH1087:$CH1087,35,Base!$B$5:$BB$5)*7*$Z1087</f>
        <v>0</v>
      </c>
      <c r="CJ1087" s="6" t="n">
        <f aca="false">SUMIF($AH1087:$CH1087,"PR",Base!$B$5:$BB$5)*7*$Z1087</f>
        <v>196</v>
      </c>
      <c r="CK1087" s="6"/>
      <c r="CL1087" s="6"/>
    </row>
    <row r="1088" customFormat="false" ht="13.8" hidden="false" customHeight="false" outlineLevel="0" collapsed="false">
      <c r="A1088" s="7" t="s">
        <v>77</v>
      </c>
      <c r="B1088" s="7" t="s">
        <v>2883</v>
      </c>
      <c r="C1088" s="7" t="s">
        <v>276</v>
      </c>
      <c r="D1088" s="7" t="s">
        <v>2972</v>
      </c>
      <c r="E1088" s="7" t="s">
        <v>1410</v>
      </c>
      <c r="F1088" s="7" t="s">
        <v>17</v>
      </c>
      <c r="G1088" s="7" t="s">
        <v>2973</v>
      </c>
      <c r="H1088" s="7" t="s">
        <v>2974</v>
      </c>
      <c r="I1088" s="7" t="s">
        <v>84</v>
      </c>
      <c r="J1088" s="7" t="s">
        <v>85</v>
      </c>
      <c r="K1088" s="8" t="n">
        <v>0</v>
      </c>
      <c r="L1088" s="7"/>
      <c r="M1088" s="8" t="n">
        <v>0</v>
      </c>
      <c r="N1088" s="7"/>
      <c r="O1088" s="7" t="s">
        <v>2975</v>
      </c>
      <c r="P1088" s="7" t="s">
        <v>87</v>
      </c>
      <c r="Q1088" s="8" t="s">
        <v>1604</v>
      </c>
      <c r="R1088" s="8" t="s">
        <v>1604</v>
      </c>
      <c r="S1088" s="8" t="s">
        <v>110</v>
      </c>
      <c r="T1088" s="8" t="s">
        <v>155</v>
      </c>
      <c r="U1088" s="7" t="s">
        <v>87</v>
      </c>
      <c r="V1088" s="7" t="s">
        <v>92</v>
      </c>
      <c r="W1088" s="7"/>
      <c r="X1088" s="7"/>
      <c r="Y1088" s="7" t="s">
        <v>93</v>
      </c>
      <c r="Z1088" s="8" t="s">
        <v>87</v>
      </c>
      <c r="AA1088" s="7"/>
      <c r="AB1088" s="7"/>
      <c r="AC1088" s="7"/>
      <c r="AD1088" s="7"/>
      <c r="AE1088" s="8"/>
      <c r="AF1088" s="9" t="s">
        <v>2308</v>
      </c>
      <c r="AG1088" s="9" t="s">
        <v>686</v>
      </c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 t="s">
        <v>98</v>
      </c>
      <c r="BD1088" s="7" t="s">
        <v>98</v>
      </c>
      <c r="BE1088" s="7" t="s">
        <v>98</v>
      </c>
      <c r="BF1088" s="7" t="s">
        <v>98</v>
      </c>
      <c r="BG1088" s="7" t="s">
        <v>98</v>
      </c>
      <c r="BH1088" s="7" t="s">
        <v>98</v>
      </c>
      <c r="BI1088" s="7"/>
      <c r="BJ1088" s="7"/>
      <c r="BK1088" s="7"/>
      <c r="BL1088" s="7"/>
      <c r="BM1088" s="7" t="s">
        <v>97</v>
      </c>
      <c r="BN1088" s="7" t="s">
        <v>97</v>
      </c>
      <c r="BO1088" s="7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  <c r="CC1088" s="7"/>
      <c r="CD1088" s="7"/>
      <c r="CE1088" s="7"/>
      <c r="CF1088" s="7"/>
      <c r="CG1088" s="7"/>
      <c r="CH1088" s="7"/>
      <c r="CI1088" s="6" t="n">
        <f aca="false">SUMIF($AH1088:$CH1088,35,Base!$B$5:$BB$5)*7*$Z1088</f>
        <v>0</v>
      </c>
      <c r="CJ1088" s="6" t="n">
        <f aca="false">SUMIF($AH1088:$CH1088,"PR",Base!$B$5:$BB$5)*7*$Z1088</f>
        <v>196</v>
      </c>
      <c r="CK1088" s="6"/>
      <c r="CL1088" s="6"/>
    </row>
    <row r="1089" customFormat="false" ht="13.8" hidden="false" customHeight="false" outlineLevel="0" collapsed="false">
      <c r="A1089" s="7" t="s">
        <v>77</v>
      </c>
      <c r="B1089" s="7" t="s">
        <v>2883</v>
      </c>
      <c r="C1089" s="7" t="s">
        <v>276</v>
      </c>
      <c r="D1089" s="7" t="s">
        <v>2972</v>
      </c>
      <c r="E1089" s="7" t="s">
        <v>1410</v>
      </c>
      <c r="F1089" s="7" t="s">
        <v>17</v>
      </c>
      <c r="G1089" s="7" t="s">
        <v>2973</v>
      </c>
      <c r="H1089" s="7" t="s">
        <v>2974</v>
      </c>
      <c r="I1089" s="7" t="s">
        <v>84</v>
      </c>
      <c r="J1089" s="7" t="s">
        <v>85</v>
      </c>
      <c r="K1089" s="8" t="n">
        <v>0</v>
      </c>
      <c r="L1089" s="7"/>
      <c r="M1089" s="8" t="n">
        <v>0</v>
      </c>
      <c r="N1089" s="7"/>
      <c r="O1089" s="7" t="s">
        <v>2975</v>
      </c>
      <c r="P1089" s="7" t="s">
        <v>87</v>
      </c>
      <c r="Q1089" s="8" t="s">
        <v>1604</v>
      </c>
      <c r="R1089" s="8" t="s">
        <v>1604</v>
      </c>
      <c r="S1089" s="8" t="s">
        <v>110</v>
      </c>
      <c r="T1089" s="8" t="s">
        <v>155</v>
      </c>
      <c r="U1089" s="7" t="s">
        <v>87</v>
      </c>
      <c r="V1089" s="7" t="s">
        <v>92</v>
      </c>
      <c r="W1089" s="7"/>
      <c r="X1089" s="7"/>
      <c r="Y1089" s="7" t="s">
        <v>102</v>
      </c>
      <c r="Z1089" s="8" t="s">
        <v>87</v>
      </c>
      <c r="AA1089" s="7"/>
      <c r="AB1089" s="7"/>
      <c r="AC1089" s="7"/>
      <c r="AD1089" s="7"/>
      <c r="AE1089" s="8"/>
      <c r="AF1089" s="9" t="s">
        <v>2308</v>
      </c>
      <c r="AG1089" s="9" t="s">
        <v>686</v>
      </c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 t="s">
        <v>98</v>
      </c>
      <c r="BD1089" s="7" t="s">
        <v>98</v>
      </c>
      <c r="BE1089" s="7" t="s">
        <v>98</v>
      </c>
      <c r="BF1089" s="7" t="s">
        <v>98</v>
      </c>
      <c r="BG1089" s="7" t="s">
        <v>98</v>
      </c>
      <c r="BH1089" s="7" t="s">
        <v>98</v>
      </c>
      <c r="BI1089" s="7"/>
      <c r="BJ1089" s="7"/>
      <c r="BK1089" s="7"/>
      <c r="BL1089" s="7"/>
      <c r="BM1089" s="7" t="s">
        <v>97</v>
      </c>
      <c r="BN1089" s="7" t="s">
        <v>97</v>
      </c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6" t="n">
        <f aca="false">SUMIF($AH1089:$CH1089,35,Base!$B$5:$BB$5)*7*$Z1089</f>
        <v>0</v>
      </c>
      <c r="CJ1089" s="6" t="n">
        <f aca="false">SUMIF($AH1089:$CH1089,"PR",Base!$B$5:$BB$5)*7*$Z1089</f>
        <v>196</v>
      </c>
      <c r="CK1089" s="6"/>
      <c r="CL1089" s="6"/>
    </row>
    <row r="1090" customFormat="false" ht="13.8" hidden="false" customHeight="false" outlineLevel="0" collapsed="false">
      <c r="A1090" s="7" t="s">
        <v>77</v>
      </c>
      <c r="B1090" s="7" t="s">
        <v>2883</v>
      </c>
      <c r="C1090" s="7" t="s">
        <v>887</v>
      </c>
      <c r="D1090" s="7" t="s">
        <v>2976</v>
      </c>
      <c r="E1090" s="7" t="s">
        <v>1412</v>
      </c>
      <c r="F1090" s="7" t="s">
        <v>17</v>
      </c>
      <c r="G1090" s="7" t="s">
        <v>2977</v>
      </c>
      <c r="H1090" s="7" t="s">
        <v>2978</v>
      </c>
      <c r="I1090" s="7" t="s">
        <v>84</v>
      </c>
      <c r="J1090" s="7" t="s">
        <v>85</v>
      </c>
      <c r="K1090" s="8" t="n">
        <v>0</v>
      </c>
      <c r="L1090" s="7"/>
      <c r="M1090" s="8" t="n">
        <v>0</v>
      </c>
      <c r="N1090" s="7"/>
      <c r="O1090" s="7" t="s">
        <v>2979</v>
      </c>
      <c r="P1090" s="7" t="s">
        <v>87</v>
      </c>
      <c r="Q1090" s="8" t="s">
        <v>336</v>
      </c>
      <c r="R1090" s="8" t="s">
        <v>336</v>
      </c>
      <c r="S1090" s="8" t="s">
        <v>110</v>
      </c>
      <c r="T1090" s="8" t="s">
        <v>155</v>
      </c>
      <c r="U1090" s="7" t="s">
        <v>87</v>
      </c>
      <c r="V1090" s="7" t="s">
        <v>92</v>
      </c>
      <c r="W1090" s="7"/>
      <c r="X1090" s="7"/>
      <c r="Y1090" s="7" t="s">
        <v>125</v>
      </c>
      <c r="Z1090" s="8" t="s">
        <v>87</v>
      </c>
      <c r="AA1090" s="7"/>
      <c r="AB1090" s="7"/>
      <c r="AC1090" s="7"/>
      <c r="AD1090" s="7"/>
      <c r="AE1090" s="8"/>
      <c r="AF1090" s="9" t="s">
        <v>1035</v>
      </c>
      <c r="AG1090" s="9" t="s">
        <v>307</v>
      </c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 t="s">
        <v>97</v>
      </c>
      <c r="BN1090" s="7" t="s">
        <v>97</v>
      </c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 t="s">
        <v>98</v>
      </c>
      <c r="CC1090" s="7" t="s">
        <v>98</v>
      </c>
      <c r="CD1090" s="7" t="s">
        <v>98</v>
      </c>
      <c r="CE1090" s="7"/>
      <c r="CF1090" s="7"/>
      <c r="CG1090" s="7"/>
      <c r="CH1090" s="7"/>
      <c r="CI1090" s="6" t="n">
        <f aca="false">SUMIF($AH1090:$CH1090,35,Base!$B$5:$BB$5)*7*$Z1090</f>
        <v>0</v>
      </c>
      <c r="CJ1090" s="6" t="n">
        <f aca="false">SUMIF($AH1090:$CH1090,"PR",Base!$B$5:$BB$5)*7*$Z1090</f>
        <v>105</v>
      </c>
      <c r="CK1090" s="6"/>
      <c r="CL1090" s="6"/>
    </row>
    <row r="1091" customFormat="false" ht="13.8" hidden="false" customHeight="false" outlineLevel="0" collapsed="false">
      <c r="A1091" s="7" t="s">
        <v>77</v>
      </c>
      <c r="B1091" s="7" t="s">
        <v>2883</v>
      </c>
      <c r="C1091" s="7" t="s">
        <v>887</v>
      </c>
      <c r="D1091" s="7" t="s">
        <v>2976</v>
      </c>
      <c r="E1091" s="7" t="s">
        <v>1412</v>
      </c>
      <c r="F1091" s="7" t="s">
        <v>17</v>
      </c>
      <c r="G1091" s="7" t="s">
        <v>2977</v>
      </c>
      <c r="H1091" s="7" t="s">
        <v>2978</v>
      </c>
      <c r="I1091" s="7" t="s">
        <v>84</v>
      </c>
      <c r="J1091" s="7" t="s">
        <v>85</v>
      </c>
      <c r="K1091" s="8" t="n">
        <v>0</v>
      </c>
      <c r="L1091" s="7"/>
      <c r="M1091" s="8" t="n">
        <v>0</v>
      </c>
      <c r="N1091" s="7"/>
      <c r="O1091" s="7" t="s">
        <v>2979</v>
      </c>
      <c r="P1091" s="7" t="s">
        <v>87</v>
      </c>
      <c r="Q1091" s="8" t="s">
        <v>336</v>
      </c>
      <c r="R1091" s="8" t="s">
        <v>336</v>
      </c>
      <c r="S1091" s="8" t="s">
        <v>110</v>
      </c>
      <c r="T1091" s="8" t="s">
        <v>155</v>
      </c>
      <c r="U1091" s="7" t="s">
        <v>87</v>
      </c>
      <c r="V1091" s="7" t="s">
        <v>92</v>
      </c>
      <c r="W1091" s="7"/>
      <c r="X1091" s="7"/>
      <c r="Y1091" s="7" t="s">
        <v>93</v>
      </c>
      <c r="Z1091" s="8" t="s">
        <v>87</v>
      </c>
      <c r="AA1091" s="7"/>
      <c r="AB1091" s="7"/>
      <c r="AC1091" s="7"/>
      <c r="AD1091" s="7"/>
      <c r="AE1091" s="8"/>
      <c r="AF1091" s="9" t="s">
        <v>1035</v>
      </c>
      <c r="AG1091" s="9" t="s">
        <v>307</v>
      </c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 t="s">
        <v>97</v>
      </c>
      <c r="BN1091" s="7" t="s">
        <v>97</v>
      </c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 t="s">
        <v>98</v>
      </c>
      <c r="CC1091" s="7" t="s">
        <v>98</v>
      </c>
      <c r="CD1091" s="7" t="s">
        <v>98</v>
      </c>
      <c r="CE1091" s="7"/>
      <c r="CF1091" s="7"/>
      <c r="CG1091" s="7"/>
      <c r="CH1091" s="7"/>
      <c r="CI1091" s="6" t="n">
        <f aca="false">SUMIF($AH1091:$CH1091,35,Base!$B$5:$BB$5)*7*$Z1091</f>
        <v>0</v>
      </c>
      <c r="CJ1091" s="6" t="n">
        <f aca="false">SUMIF($AH1091:$CH1091,"PR",Base!$B$5:$BB$5)*7*$Z1091</f>
        <v>105</v>
      </c>
      <c r="CK1091" s="6"/>
      <c r="CL1091" s="6"/>
    </row>
    <row r="1092" customFormat="false" ht="13.8" hidden="false" customHeight="false" outlineLevel="0" collapsed="false">
      <c r="A1092" s="7" t="s">
        <v>77</v>
      </c>
      <c r="B1092" s="7" t="s">
        <v>2883</v>
      </c>
      <c r="C1092" s="7" t="s">
        <v>887</v>
      </c>
      <c r="D1092" s="7" t="s">
        <v>2976</v>
      </c>
      <c r="E1092" s="7" t="s">
        <v>1412</v>
      </c>
      <c r="F1092" s="7" t="s">
        <v>17</v>
      </c>
      <c r="G1092" s="7" t="s">
        <v>2977</v>
      </c>
      <c r="H1092" s="7" t="s">
        <v>2978</v>
      </c>
      <c r="I1092" s="7" t="s">
        <v>84</v>
      </c>
      <c r="J1092" s="7" t="s">
        <v>85</v>
      </c>
      <c r="K1092" s="8" t="n">
        <v>0</v>
      </c>
      <c r="L1092" s="7"/>
      <c r="M1092" s="8" t="n">
        <v>0</v>
      </c>
      <c r="N1092" s="7"/>
      <c r="O1092" s="7" t="s">
        <v>2979</v>
      </c>
      <c r="P1092" s="7" t="s">
        <v>87</v>
      </c>
      <c r="Q1092" s="8" t="s">
        <v>336</v>
      </c>
      <c r="R1092" s="8" t="s">
        <v>336</v>
      </c>
      <c r="S1092" s="8" t="s">
        <v>110</v>
      </c>
      <c r="T1092" s="8" t="s">
        <v>155</v>
      </c>
      <c r="U1092" s="7" t="s">
        <v>87</v>
      </c>
      <c r="V1092" s="7" t="s">
        <v>92</v>
      </c>
      <c r="W1092" s="7"/>
      <c r="X1092" s="7"/>
      <c r="Y1092" s="7" t="s">
        <v>102</v>
      </c>
      <c r="Z1092" s="8" t="s">
        <v>87</v>
      </c>
      <c r="AA1092" s="7"/>
      <c r="AB1092" s="7"/>
      <c r="AC1092" s="7"/>
      <c r="AD1092" s="7"/>
      <c r="AE1092" s="8"/>
      <c r="AF1092" s="9" t="s">
        <v>1035</v>
      </c>
      <c r="AG1092" s="9" t="s">
        <v>307</v>
      </c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 t="s">
        <v>97</v>
      </c>
      <c r="BN1092" s="7" t="s">
        <v>97</v>
      </c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 t="s">
        <v>98</v>
      </c>
      <c r="CC1092" s="7" t="s">
        <v>98</v>
      </c>
      <c r="CD1092" s="7" t="s">
        <v>98</v>
      </c>
      <c r="CE1092" s="7"/>
      <c r="CF1092" s="7"/>
      <c r="CG1092" s="7"/>
      <c r="CH1092" s="7"/>
      <c r="CI1092" s="6" t="n">
        <f aca="false">SUMIF($AH1092:$CH1092,35,Base!$B$5:$BB$5)*7*$Z1092</f>
        <v>0</v>
      </c>
      <c r="CJ1092" s="6" t="n">
        <f aca="false">SUMIF($AH1092:$CH1092,"PR",Base!$B$5:$BB$5)*7*$Z1092</f>
        <v>105</v>
      </c>
      <c r="CK1092" s="6"/>
      <c r="CL1092" s="6"/>
    </row>
    <row r="1093" customFormat="false" ht="13.8" hidden="false" customHeight="false" outlineLevel="0" collapsed="false">
      <c r="A1093" s="7" t="s">
        <v>77</v>
      </c>
      <c r="B1093" s="7" t="s">
        <v>2883</v>
      </c>
      <c r="C1093" s="7" t="s">
        <v>887</v>
      </c>
      <c r="D1093" s="7" t="s">
        <v>2980</v>
      </c>
      <c r="E1093" s="7" t="s">
        <v>640</v>
      </c>
      <c r="F1093" s="7" t="s">
        <v>17</v>
      </c>
      <c r="G1093" s="7" t="s">
        <v>2981</v>
      </c>
      <c r="H1093" s="7" t="s">
        <v>2982</v>
      </c>
      <c r="I1093" s="7" t="s">
        <v>84</v>
      </c>
      <c r="J1093" s="7" t="s">
        <v>85</v>
      </c>
      <c r="K1093" s="8" t="n">
        <v>0</v>
      </c>
      <c r="L1093" s="7"/>
      <c r="M1093" s="8" t="n">
        <v>0</v>
      </c>
      <c r="N1093" s="7"/>
      <c r="O1093" s="7" t="s">
        <v>2983</v>
      </c>
      <c r="P1093" s="7" t="s">
        <v>87</v>
      </c>
      <c r="Q1093" s="8" t="s">
        <v>2052</v>
      </c>
      <c r="R1093" s="8" t="s">
        <v>2052</v>
      </c>
      <c r="S1093" s="8" t="s">
        <v>110</v>
      </c>
      <c r="T1093" s="8" t="s">
        <v>124</v>
      </c>
      <c r="U1093" s="7" t="s">
        <v>87</v>
      </c>
      <c r="V1093" s="7" t="s">
        <v>92</v>
      </c>
      <c r="W1093" s="7"/>
      <c r="X1093" s="7"/>
      <c r="Y1093" s="7" t="s">
        <v>125</v>
      </c>
      <c r="Z1093" s="8" t="s">
        <v>87</v>
      </c>
      <c r="AA1093" s="7"/>
      <c r="AB1093" s="7"/>
      <c r="AC1093" s="7"/>
      <c r="AD1093" s="7"/>
      <c r="AE1093" s="8"/>
      <c r="AF1093" s="9" t="s">
        <v>562</v>
      </c>
      <c r="AG1093" s="9" t="s">
        <v>307</v>
      </c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 t="s">
        <v>97</v>
      </c>
      <c r="BN1093" s="7" t="s">
        <v>97</v>
      </c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 t="s">
        <v>98</v>
      </c>
      <c r="CA1093" s="7" t="s">
        <v>98</v>
      </c>
      <c r="CB1093" s="7" t="s">
        <v>98</v>
      </c>
      <c r="CC1093" s="7" t="s">
        <v>98</v>
      </c>
      <c r="CD1093" s="7" t="s">
        <v>98</v>
      </c>
      <c r="CE1093" s="7"/>
      <c r="CF1093" s="7"/>
      <c r="CG1093" s="7"/>
      <c r="CH1093" s="7"/>
      <c r="CI1093" s="6" t="n">
        <f aca="false">SUMIF($AH1093:$CH1093,35,Base!$B$5:$BB$5)*7*$Z1093</f>
        <v>0</v>
      </c>
      <c r="CJ1093" s="6" t="n">
        <f aca="false">SUMIF($AH1093:$CH1093,"PR",Base!$B$5:$BB$5)*7*$Z1093</f>
        <v>168</v>
      </c>
      <c r="CK1093" s="6"/>
      <c r="CL1093" s="6"/>
    </row>
    <row r="1094" customFormat="false" ht="13.8" hidden="false" customHeight="false" outlineLevel="0" collapsed="false">
      <c r="A1094" s="7" t="s">
        <v>77</v>
      </c>
      <c r="B1094" s="7" t="s">
        <v>2883</v>
      </c>
      <c r="C1094" s="7" t="s">
        <v>887</v>
      </c>
      <c r="D1094" s="7" t="s">
        <v>2980</v>
      </c>
      <c r="E1094" s="7" t="s">
        <v>640</v>
      </c>
      <c r="F1094" s="7" t="s">
        <v>17</v>
      </c>
      <c r="G1094" s="7" t="s">
        <v>2981</v>
      </c>
      <c r="H1094" s="7" t="s">
        <v>2982</v>
      </c>
      <c r="I1094" s="7" t="s">
        <v>84</v>
      </c>
      <c r="J1094" s="7" t="s">
        <v>85</v>
      </c>
      <c r="K1094" s="8" t="n">
        <v>0</v>
      </c>
      <c r="L1094" s="7"/>
      <c r="M1094" s="8" t="n">
        <v>0</v>
      </c>
      <c r="N1094" s="7"/>
      <c r="O1094" s="7" t="s">
        <v>2983</v>
      </c>
      <c r="P1094" s="7" t="s">
        <v>87</v>
      </c>
      <c r="Q1094" s="8" t="s">
        <v>2052</v>
      </c>
      <c r="R1094" s="8" t="s">
        <v>2052</v>
      </c>
      <c r="S1094" s="8" t="s">
        <v>110</v>
      </c>
      <c r="T1094" s="8" t="s">
        <v>124</v>
      </c>
      <c r="U1094" s="7" t="s">
        <v>87</v>
      </c>
      <c r="V1094" s="7" t="s">
        <v>92</v>
      </c>
      <c r="W1094" s="7"/>
      <c r="X1094" s="7"/>
      <c r="Y1094" s="7" t="s">
        <v>93</v>
      </c>
      <c r="Z1094" s="8" t="s">
        <v>94</v>
      </c>
      <c r="AA1094" s="7"/>
      <c r="AB1094" s="7"/>
      <c r="AC1094" s="7"/>
      <c r="AD1094" s="7"/>
      <c r="AE1094" s="8"/>
      <c r="AF1094" s="9" t="s">
        <v>562</v>
      </c>
      <c r="AG1094" s="9" t="s">
        <v>307</v>
      </c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 t="s">
        <v>97</v>
      </c>
      <c r="BN1094" s="7" t="s">
        <v>97</v>
      </c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 t="s">
        <v>98</v>
      </c>
      <c r="CA1094" s="7" t="s">
        <v>98</v>
      </c>
      <c r="CB1094" s="7" t="s">
        <v>98</v>
      </c>
      <c r="CC1094" s="7" t="s">
        <v>98</v>
      </c>
      <c r="CD1094" s="7" t="s">
        <v>98</v>
      </c>
      <c r="CE1094" s="7"/>
      <c r="CF1094" s="7"/>
      <c r="CG1094" s="7"/>
      <c r="CH1094" s="7"/>
      <c r="CI1094" s="6" t="n">
        <f aca="false">SUMIF($AH1094:$CH1094,35,Base!$B$5:$BB$5)*7*$Z1094</f>
        <v>0</v>
      </c>
      <c r="CJ1094" s="6" t="n">
        <f aca="false">SUMIF($AH1094:$CH1094,"PR",Base!$B$5:$BB$5)*7*$Z1094</f>
        <v>336</v>
      </c>
      <c r="CK1094" s="6"/>
      <c r="CL1094" s="6"/>
    </row>
    <row r="1095" customFormat="false" ht="13.8" hidden="false" customHeight="false" outlineLevel="0" collapsed="false">
      <c r="A1095" s="7" t="s">
        <v>77</v>
      </c>
      <c r="B1095" s="7" t="s">
        <v>2883</v>
      </c>
      <c r="C1095" s="7" t="s">
        <v>887</v>
      </c>
      <c r="D1095" s="7" t="s">
        <v>2980</v>
      </c>
      <c r="E1095" s="7" t="s">
        <v>640</v>
      </c>
      <c r="F1095" s="7" t="s">
        <v>17</v>
      </c>
      <c r="G1095" s="7" t="s">
        <v>2981</v>
      </c>
      <c r="H1095" s="7" t="s">
        <v>2982</v>
      </c>
      <c r="I1095" s="7" t="s">
        <v>84</v>
      </c>
      <c r="J1095" s="7" t="s">
        <v>85</v>
      </c>
      <c r="K1095" s="8" t="n">
        <v>0</v>
      </c>
      <c r="L1095" s="7"/>
      <c r="M1095" s="8" t="n">
        <v>0</v>
      </c>
      <c r="N1095" s="7"/>
      <c r="O1095" s="7" t="s">
        <v>2983</v>
      </c>
      <c r="P1095" s="7" t="s">
        <v>87</v>
      </c>
      <c r="Q1095" s="8" t="s">
        <v>2052</v>
      </c>
      <c r="R1095" s="8" t="s">
        <v>2052</v>
      </c>
      <c r="S1095" s="8" t="s">
        <v>110</v>
      </c>
      <c r="T1095" s="8" t="s">
        <v>124</v>
      </c>
      <c r="U1095" s="7" t="s">
        <v>87</v>
      </c>
      <c r="V1095" s="7" t="s">
        <v>92</v>
      </c>
      <c r="W1095" s="7"/>
      <c r="X1095" s="7"/>
      <c r="Y1095" s="7" t="s">
        <v>112</v>
      </c>
      <c r="Z1095" s="8" t="s">
        <v>94</v>
      </c>
      <c r="AA1095" s="7"/>
      <c r="AB1095" s="7"/>
      <c r="AC1095" s="7"/>
      <c r="AD1095" s="7"/>
      <c r="AE1095" s="8"/>
      <c r="AF1095" s="9" t="s">
        <v>562</v>
      </c>
      <c r="AG1095" s="9" t="s">
        <v>307</v>
      </c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 t="s">
        <v>97</v>
      </c>
      <c r="BN1095" s="7" t="s">
        <v>97</v>
      </c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 t="s">
        <v>98</v>
      </c>
      <c r="CA1095" s="7" t="s">
        <v>98</v>
      </c>
      <c r="CB1095" s="7" t="s">
        <v>98</v>
      </c>
      <c r="CC1095" s="7" t="s">
        <v>98</v>
      </c>
      <c r="CD1095" s="7" t="s">
        <v>98</v>
      </c>
      <c r="CE1095" s="7"/>
      <c r="CF1095" s="7"/>
      <c r="CG1095" s="7"/>
      <c r="CH1095" s="7"/>
      <c r="CI1095" s="6" t="n">
        <f aca="false">SUMIF($AH1095:$CH1095,35,Base!$B$5:$BB$5)*7*$Z1095</f>
        <v>0</v>
      </c>
      <c r="CJ1095" s="6" t="n">
        <f aca="false">SUMIF($AH1095:$CH1095,"PR",Base!$B$5:$BB$5)*7*$Z1095</f>
        <v>336</v>
      </c>
      <c r="CK1095" s="6"/>
      <c r="CL1095" s="6"/>
    </row>
    <row r="1096" customFormat="false" ht="13.8" hidden="false" customHeight="false" outlineLevel="0" collapsed="false">
      <c r="A1096" s="7" t="s">
        <v>77</v>
      </c>
      <c r="B1096" s="7" t="s">
        <v>2883</v>
      </c>
      <c r="C1096" s="7" t="s">
        <v>887</v>
      </c>
      <c r="D1096" s="7" t="s">
        <v>2980</v>
      </c>
      <c r="E1096" s="7" t="s">
        <v>640</v>
      </c>
      <c r="F1096" s="7" t="s">
        <v>17</v>
      </c>
      <c r="G1096" s="7" t="s">
        <v>2981</v>
      </c>
      <c r="H1096" s="7" t="s">
        <v>2982</v>
      </c>
      <c r="I1096" s="7" t="s">
        <v>84</v>
      </c>
      <c r="J1096" s="7" t="s">
        <v>85</v>
      </c>
      <c r="K1096" s="8" t="n">
        <v>0</v>
      </c>
      <c r="L1096" s="7"/>
      <c r="M1096" s="8" t="n">
        <v>0</v>
      </c>
      <c r="N1096" s="7"/>
      <c r="O1096" s="7" t="s">
        <v>2983</v>
      </c>
      <c r="P1096" s="7" t="s">
        <v>87</v>
      </c>
      <c r="Q1096" s="8" t="s">
        <v>2052</v>
      </c>
      <c r="R1096" s="8" t="s">
        <v>2052</v>
      </c>
      <c r="S1096" s="8" t="s">
        <v>110</v>
      </c>
      <c r="T1096" s="8" t="s">
        <v>124</v>
      </c>
      <c r="U1096" s="7" t="s">
        <v>87</v>
      </c>
      <c r="V1096" s="7" t="s">
        <v>92</v>
      </c>
      <c r="W1096" s="7"/>
      <c r="X1096" s="7"/>
      <c r="Y1096" s="7" t="s">
        <v>102</v>
      </c>
      <c r="Z1096" s="8" t="s">
        <v>87</v>
      </c>
      <c r="AA1096" s="7"/>
      <c r="AB1096" s="7"/>
      <c r="AC1096" s="7"/>
      <c r="AD1096" s="7"/>
      <c r="AE1096" s="8"/>
      <c r="AF1096" s="9" t="s">
        <v>562</v>
      </c>
      <c r="AG1096" s="9" t="s">
        <v>307</v>
      </c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 t="s">
        <v>97</v>
      </c>
      <c r="BN1096" s="7" t="s">
        <v>97</v>
      </c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 t="s">
        <v>98</v>
      </c>
      <c r="CA1096" s="7" t="s">
        <v>98</v>
      </c>
      <c r="CB1096" s="7" t="s">
        <v>98</v>
      </c>
      <c r="CC1096" s="7" t="s">
        <v>98</v>
      </c>
      <c r="CD1096" s="7" t="s">
        <v>98</v>
      </c>
      <c r="CE1096" s="7"/>
      <c r="CF1096" s="7"/>
      <c r="CG1096" s="7"/>
      <c r="CH1096" s="7"/>
      <c r="CI1096" s="6" t="n">
        <f aca="false">SUMIF($AH1096:$CH1096,35,Base!$B$5:$BB$5)*7*$Z1096</f>
        <v>0</v>
      </c>
      <c r="CJ1096" s="6" t="n">
        <f aca="false">SUMIF($AH1096:$CH1096,"PR",Base!$B$5:$BB$5)*7*$Z1096</f>
        <v>168</v>
      </c>
      <c r="CK1096" s="6"/>
      <c r="CL1096" s="6"/>
    </row>
    <row r="1097" customFormat="false" ht="13.8" hidden="false" customHeight="false" outlineLevel="0" collapsed="false">
      <c r="A1097" s="7" t="s">
        <v>77</v>
      </c>
      <c r="B1097" s="7" t="s">
        <v>2883</v>
      </c>
      <c r="C1097" s="7" t="s">
        <v>887</v>
      </c>
      <c r="D1097" s="7" t="s">
        <v>2984</v>
      </c>
      <c r="E1097" s="7" t="s">
        <v>1435</v>
      </c>
      <c r="F1097" s="7" t="s">
        <v>17</v>
      </c>
      <c r="G1097" s="7" t="s">
        <v>2985</v>
      </c>
      <c r="H1097" s="7" t="s">
        <v>2986</v>
      </c>
      <c r="I1097" s="7" t="s">
        <v>84</v>
      </c>
      <c r="J1097" s="7" t="s">
        <v>85</v>
      </c>
      <c r="K1097" s="8" t="n">
        <v>0</v>
      </c>
      <c r="L1097" s="7"/>
      <c r="M1097" s="8" t="n">
        <v>0</v>
      </c>
      <c r="N1097" s="7"/>
      <c r="O1097" s="7" t="s">
        <v>2987</v>
      </c>
      <c r="P1097" s="7" t="s">
        <v>87</v>
      </c>
      <c r="Q1097" s="8" t="s">
        <v>2052</v>
      </c>
      <c r="R1097" s="8" t="s">
        <v>2052</v>
      </c>
      <c r="S1097" s="8" t="s">
        <v>110</v>
      </c>
      <c r="T1097" s="8" t="s">
        <v>124</v>
      </c>
      <c r="U1097" s="7" t="s">
        <v>87</v>
      </c>
      <c r="V1097" s="7" t="s">
        <v>92</v>
      </c>
      <c r="W1097" s="7"/>
      <c r="X1097" s="7"/>
      <c r="Y1097" s="7" t="s">
        <v>125</v>
      </c>
      <c r="Z1097" s="8" t="s">
        <v>87</v>
      </c>
      <c r="AA1097" s="7"/>
      <c r="AB1097" s="7"/>
      <c r="AC1097" s="7"/>
      <c r="AD1097" s="7"/>
      <c r="AE1097" s="8"/>
      <c r="AF1097" s="9" t="s">
        <v>562</v>
      </c>
      <c r="AG1097" s="9" t="s">
        <v>307</v>
      </c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 t="s">
        <v>97</v>
      </c>
      <c r="BN1097" s="7" t="s">
        <v>97</v>
      </c>
      <c r="BO1097" s="7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 t="s">
        <v>98</v>
      </c>
      <c r="CA1097" s="7" t="s">
        <v>98</v>
      </c>
      <c r="CB1097" s="7" t="s">
        <v>98</v>
      </c>
      <c r="CC1097" s="7" t="s">
        <v>98</v>
      </c>
      <c r="CD1097" s="7" t="s">
        <v>98</v>
      </c>
      <c r="CE1097" s="7"/>
      <c r="CF1097" s="7"/>
      <c r="CG1097" s="7"/>
      <c r="CH1097" s="7"/>
      <c r="CI1097" s="6" t="n">
        <f aca="false">SUMIF($AH1097:$CH1097,35,Base!$B$5:$BB$5)*7*$Z1097</f>
        <v>0</v>
      </c>
      <c r="CJ1097" s="6" t="n">
        <f aca="false">SUMIF($AH1097:$CH1097,"PR",Base!$B$5:$BB$5)*7*$Z1097</f>
        <v>168</v>
      </c>
      <c r="CK1097" s="6"/>
      <c r="CL1097" s="6"/>
    </row>
    <row r="1098" customFormat="false" ht="13.8" hidden="false" customHeight="false" outlineLevel="0" collapsed="false">
      <c r="A1098" s="7" t="s">
        <v>77</v>
      </c>
      <c r="B1098" s="7" t="s">
        <v>2883</v>
      </c>
      <c r="C1098" s="7" t="s">
        <v>887</v>
      </c>
      <c r="D1098" s="7" t="s">
        <v>2984</v>
      </c>
      <c r="E1098" s="7" t="s">
        <v>1435</v>
      </c>
      <c r="F1098" s="7" t="s">
        <v>17</v>
      </c>
      <c r="G1098" s="7" t="s">
        <v>2985</v>
      </c>
      <c r="H1098" s="7" t="s">
        <v>2986</v>
      </c>
      <c r="I1098" s="7" t="s">
        <v>84</v>
      </c>
      <c r="J1098" s="7" t="s">
        <v>85</v>
      </c>
      <c r="K1098" s="8" t="n">
        <v>0</v>
      </c>
      <c r="L1098" s="7"/>
      <c r="M1098" s="8" t="n">
        <v>0</v>
      </c>
      <c r="N1098" s="7"/>
      <c r="O1098" s="7" t="s">
        <v>2987</v>
      </c>
      <c r="P1098" s="7" t="s">
        <v>87</v>
      </c>
      <c r="Q1098" s="8" t="s">
        <v>2052</v>
      </c>
      <c r="R1098" s="8" t="s">
        <v>2052</v>
      </c>
      <c r="S1098" s="8" t="s">
        <v>110</v>
      </c>
      <c r="T1098" s="8" t="s">
        <v>124</v>
      </c>
      <c r="U1098" s="7" t="s">
        <v>87</v>
      </c>
      <c r="V1098" s="7" t="s">
        <v>92</v>
      </c>
      <c r="W1098" s="7"/>
      <c r="X1098" s="7"/>
      <c r="Y1098" s="7" t="s">
        <v>93</v>
      </c>
      <c r="Z1098" s="8" t="s">
        <v>94</v>
      </c>
      <c r="AA1098" s="7"/>
      <c r="AB1098" s="7"/>
      <c r="AC1098" s="7"/>
      <c r="AD1098" s="7"/>
      <c r="AE1098" s="8"/>
      <c r="AF1098" s="9" t="s">
        <v>562</v>
      </c>
      <c r="AG1098" s="9" t="s">
        <v>307</v>
      </c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 t="s">
        <v>97</v>
      </c>
      <c r="BN1098" s="7" t="s">
        <v>97</v>
      </c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 t="s">
        <v>98</v>
      </c>
      <c r="CA1098" s="7" t="s">
        <v>98</v>
      </c>
      <c r="CB1098" s="7" t="s">
        <v>98</v>
      </c>
      <c r="CC1098" s="7" t="s">
        <v>98</v>
      </c>
      <c r="CD1098" s="7" t="s">
        <v>98</v>
      </c>
      <c r="CE1098" s="7"/>
      <c r="CF1098" s="7"/>
      <c r="CG1098" s="7"/>
      <c r="CH1098" s="7"/>
      <c r="CI1098" s="6" t="n">
        <f aca="false">SUMIF($AH1098:$CH1098,35,Base!$B$5:$BB$5)*7*$Z1098</f>
        <v>0</v>
      </c>
      <c r="CJ1098" s="6" t="n">
        <f aca="false">SUMIF($AH1098:$CH1098,"PR",Base!$B$5:$BB$5)*7*$Z1098</f>
        <v>336</v>
      </c>
      <c r="CK1098" s="6"/>
      <c r="CL1098" s="6"/>
    </row>
    <row r="1099" customFormat="false" ht="13.8" hidden="false" customHeight="false" outlineLevel="0" collapsed="false">
      <c r="A1099" s="7" t="s">
        <v>77</v>
      </c>
      <c r="B1099" s="7" t="s">
        <v>2883</v>
      </c>
      <c r="C1099" s="7" t="s">
        <v>887</v>
      </c>
      <c r="D1099" s="7" t="s">
        <v>2984</v>
      </c>
      <c r="E1099" s="7" t="s">
        <v>1435</v>
      </c>
      <c r="F1099" s="7" t="s">
        <v>17</v>
      </c>
      <c r="G1099" s="7" t="s">
        <v>2985</v>
      </c>
      <c r="H1099" s="7" t="s">
        <v>2986</v>
      </c>
      <c r="I1099" s="7" t="s">
        <v>84</v>
      </c>
      <c r="J1099" s="7" t="s">
        <v>85</v>
      </c>
      <c r="K1099" s="8" t="n">
        <v>0</v>
      </c>
      <c r="L1099" s="7"/>
      <c r="M1099" s="8" t="n">
        <v>0</v>
      </c>
      <c r="N1099" s="7"/>
      <c r="O1099" s="7" t="s">
        <v>2987</v>
      </c>
      <c r="P1099" s="7" t="s">
        <v>87</v>
      </c>
      <c r="Q1099" s="8" t="s">
        <v>2052</v>
      </c>
      <c r="R1099" s="8" t="s">
        <v>2052</v>
      </c>
      <c r="S1099" s="8" t="s">
        <v>110</v>
      </c>
      <c r="T1099" s="8" t="s">
        <v>124</v>
      </c>
      <c r="U1099" s="7" t="s">
        <v>87</v>
      </c>
      <c r="V1099" s="7" t="s">
        <v>92</v>
      </c>
      <c r="W1099" s="7"/>
      <c r="X1099" s="7"/>
      <c r="Y1099" s="7" t="s">
        <v>112</v>
      </c>
      <c r="Z1099" s="8" t="s">
        <v>94</v>
      </c>
      <c r="AA1099" s="7"/>
      <c r="AB1099" s="7"/>
      <c r="AC1099" s="7"/>
      <c r="AD1099" s="7"/>
      <c r="AE1099" s="8"/>
      <c r="AF1099" s="9" t="s">
        <v>562</v>
      </c>
      <c r="AG1099" s="9" t="s">
        <v>307</v>
      </c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 t="s">
        <v>97</v>
      </c>
      <c r="BN1099" s="7" t="s">
        <v>97</v>
      </c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 t="s">
        <v>98</v>
      </c>
      <c r="CA1099" s="7" t="s">
        <v>98</v>
      </c>
      <c r="CB1099" s="7" t="s">
        <v>98</v>
      </c>
      <c r="CC1099" s="7" t="s">
        <v>98</v>
      </c>
      <c r="CD1099" s="7" t="s">
        <v>98</v>
      </c>
      <c r="CE1099" s="7"/>
      <c r="CF1099" s="7"/>
      <c r="CG1099" s="7"/>
      <c r="CH1099" s="7"/>
      <c r="CI1099" s="6" t="n">
        <f aca="false">SUMIF($AH1099:$CH1099,35,Base!$B$5:$BB$5)*7*$Z1099</f>
        <v>0</v>
      </c>
      <c r="CJ1099" s="6" t="n">
        <f aca="false">SUMIF($AH1099:$CH1099,"PR",Base!$B$5:$BB$5)*7*$Z1099</f>
        <v>336</v>
      </c>
      <c r="CK1099" s="6"/>
      <c r="CL1099" s="6"/>
    </row>
    <row r="1100" customFormat="false" ht="13.8" hidden="false" customHeight="false" outlineLevel="0" collapsed="false">
      <c r="A1100" s="7" t="s">
        <v>77</v>
      </c>
      <c r="B1100" s="7" t="s">
        <v>2883</v>
      </c>
      <c r="C1100" s="7" t="s">
        <v>887</v>
      </c>
      <c r="D1100" s="7" t="s">
        <v>2984</v>
      </c>
      <c r="E1100" s="7" t="s">
        <v>1435</v>
      </c>
      <c r="F1100" s="7" t="s">
        <v>17</v>
      </c>
      <c r="G1100" s="7" t="s">
        <v>2985</v>
      </c>
      <c r="H1100" s="7" t="s">
        <v>2986</v>
      </c>
      <c r="I1100" s="7" t="s">
        <v>84</v>
      </c>
      <c r="J1100" s="7" t="s">
        <v>85</v>
      </c>
      <c r="K1100" s="8" t="n">
        <v>0</v>
      </c>
      <c r="L1100" s="7"/>
      <c r="M1100" s="8" t="n">
        <v>0</v>
      </c>
      <c r="N1100" s="7"/>
      <c r="O1100" s="7" t="s">
        <v>2987</v>
      </c>
      <c r="P1100" s="7" t="s">
        <v>87</v>
      </c>
      <c r="Q1100" s="8" t="s">
        <v>2052</v>
      </c>
      <c r="R1100" s="8" t="s">
        <v>2052</v>
      </c>
      <c r="S1100" s="8" t="s">
        <v>110</v>
      </c>
      <c r="T1100" s="8" t="s">
        <v>124</v>
      </c>
      <c r="U1100" s="7" t="s">
        <v>87</v>
      </c>
      <c r="V1100" s="7" t="s">
        <v>92</v>
      </c>
      <c r="W1100" s="7"/>
      <c r="X1100" s="7"/>
      <c r="Y1100" s="7" t="s">
        <v>102</v>
      </c>
      <c r="Z1100" s="8" t="s">
        <v>87</v>
      </c>
      <c r="AA1100" s="7"/>
      <c r="AB1100" s="7"/>
      <c r="AC1100" s="7"/>
      <c r="AD1100" s="7"/>
      <c r="AE1100" s="8"/>
      <c r="AF1100" s="9" t="s">
        <v>562</v>
      </c>
      <c r="AG1100" s="9" t="s">
        <v>307</v>
      </c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 t="s">
        <v>97</v>
      </c>
      <c r="BN1100" s="7" t="s">
        <v>97</v>
      </c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 t="s">
        <v>98</v>
      </c>
      <c r="CA1100" s="7" t="s">
        <v>98</v>
      </c>
      <c r="CB1100" s="7" t="s">
        <v>98</v>
      </c>
      <c r="CC1100" s="7" t="s">
        <v>98</v>
      </c>
      <c r="CD1100" s="7" t="s">
        <v>98</v>
      </c>
      <c r="CE1100" s="7"/>
      <c r="CF1100" s="7"/>
      <c r="CG1100" s="7"/>
      <c r="CH1100" s="7"/>
      <c r="CI1100" s="6" t="n">
        <f aca="false">SUMIF($AH1100:$CH1100,35,Base!$B$5:$BB$5)*7*$Z1100</f>
        <v>0</v>
      </c>
      <c r="CJ1100" s="6" t="n">
        <f aca="false">SUMIF($AH1100:$CH1100,"PR",Base!$B$5:$BB$5)*7*$Z1100</f>
        <v>168</v>
      </c>
      <c r="CK1100" s="6"/>
      <c r="CL1100" s="6"/>
    </row>
    <row r="1101" customFormat="false" ht="13.8" hidden="false" customHeight="false" outlineLevel="0" collapsed="false">
      <c r="A1101" s="7" t="s">
        <v>77</v>
      </c>
      <c r="B1101" s="7" t="s">
        <v>2883</v>
      </c>
      <c r="C1101" s="7" t="s">
        <v>355</v>
      </c>
      <c r="D1101" s="7" t="s">
        <v>2988</v>
      </c>
      <c r="E1101" s="7" t="s">
        <v>2989</v>
      </c>
      <c r="F1101" s="7" t="s">
        <v>17</v>
      </c>
      <c r="G1101" s="7" t="s">
        <v>2990</v>
      </c>
      <c r="H1101" s="7" t="s">
        <v>2991</v>
      </c>
      <c r="I1101" s="7" t="s">
        <v>84</v>
      </c>
      <c r="J1101" s="7" t="s">
        <v>85</v>
      </c>
      <c r="K1101" s="8" t="n">
        <v>98004189184</v>
      </c>
      <c r="L1101" s="7"/>
      <c r="M1101" s="8" t="n">
        <v>0</v>
      </c>
      <c r="N1101" s="7"/>
      <c r="O1101" s="7" t="s">
        <v>2992</v>
      </c>
      <c r="P1101" s="7" t="s">
        <v>178</v>
      </c>
      <c r="Q1101" s="8" t="s">
        <v>109</v>
      </c>
      <c r="R1101" s="8" t="s">
        <v>109</v>
      </c>
      <c r="S1101" s="8" t="s">
        <v>110</v>
      </c>
      <c r="T1101" s="8" t="s">
        <v>242</v>
      </c>
      <c r="U1101" s="7" t="s">
        <v>87</v>
      </c>
      <c r="V1101" s="7" t="s">
        <v>92</v>
      </c>
      <c r="W1101" s="7"/>
      <c r="X1101" s="7"/>
      <c r="Y1101" s="7" t="s">
        <v>116</v>
      </c>
      <c r="Z1101" s="8" t="s">
        <v>242</v>
      </c>
      <c r="AA1101" s="7"/>
      <c r="AB1101" s="7"/>
      <c r="AC1101" s="7"/>
      <c r="AD1101" s="7"/>
      <c r="AE1101" s="8"/>
      <c r="AF1101" s="9" t="s">
        <v>2411</v>
      </c>
      <c r="AG1101" s="9" t="s">
        <v>2993</v>
      </c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 t="s">
        <v>98</v>
      </c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 t="s">
        <v>97</v>
      </c>
      <c r="BN1101" s="7" t="s">
        <v>97</v>
      </c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  <c r="CC1101" s="7"/>
      <c r="CD1101" s="7"/>
      <c r="CE1101" s="7"/>
      <c r="CF1101" s="7"/>
      <c r="CG1101" s="7"/>
      <c r="CH1101" s="7"/>
      <c r="CI1101" s="6" t="n">
        <f aca="false">SUMIF($AH1101:$CH1101,35,Base!$B$5:$BB$5)*7*$Z1101</f>
        <v>0</v>
      </c>
      <c r="CJ1101" s="6" t="n">
        <f aca="false">SUMIF($AH1101:$CH1101,"PR",Base!$B$5:$BB$5)*7*$Z1101</f>
        <v>420</v>
      </c>
      <c r="CK1101" s="6"/>
      <c r="CL1101" s="6"/>
    </row>
    <row r="1102" customFormat="false" ht="13.8" hidden="false" customHeight="false" outlineLevel="0" collapsed="false">
      <c r="A1102" s="7" t="s">
        <v>77</v>
      </c>
      <c r="B1102" s="7" t="s">
        <v>2883</v>
      </c>
      <c r="C1102" s="7" t="s">
        <v>194</v>
      </c>
      <c r="D1102" s="7" t="s">
        <v>2994</v>
      </c>
      <c r="E1102" s="7" t="s">
        <v>651</v>
      </c>
      <c r="F1102" s="7" t="s">
        <v>17</v>
      </c>
      <c r="G1102" s="7" t="s">
        <v>2995</v>
      </c>
      <c r="H1102" s="7" t="s">
        <v>2996</v>
      </c>
      <c r="I1102" s="7" t="s">
        <v>84</v>
      </c>
      <c r="J1102" s="7" t="s">
        <v>85</v>
      </c>
      <c r="K1102" s="8" t="n">
        <v>58010189824</v>
      </c>
      <c r="L1102" s="7"/>
      <c r="M1102" s="8" t="n">
        <v>0</v>
      </c>
      <c r="N1102" s="7"/>
      <c r="O1102" s="7" t="s">
        <v>2997</v>
      </c>
      <c r="P1102" s="7" t="s">
        <v>113</v>
      </c>
      <c r="Q1102" s="8" t="s">
        <v>2998</v>
      </c>
      <c r="R1102" s="8" t="s">
        <v>1230</v>
      </c>
      <c r="S1102" s="8" t="s">
        <v>2892</v>
      </c>
      <c r="T1102" s="8" t="s">
        <v>117</v>
      </c>
      <c r="U1102" s="7" t="s">
        <v>127</v>
      </c>
      <c r="V1102" s="7" t="s">
        <v>159</v>
      </c>
      <c r="W1102" s="7"/>
      <c r="X1102" s="7"/>
      <c r="Y1102" s="7" t="s">
        <v>160</v>
      </c>
      <c r="Z1102" s="8" t="s">
        <v>117</v>
      </c>
      <c r="AA1102" s="7"/>
      <c r="AB1102" s="7"/>
      <c r="AC1102" s="7"/>
      <c r="AD1102" s="7"/>
      <c r="AE1102" s="8"/>
      <c r="AF1102" s="9" t="s">
        <v>1672</v>
      </c>
      <c r="AG1102" s="9" t="s">
        <v>1157</v>
      </c>
      <c r="AH1102" s="7"/>
      <c r="AI1102" s="7"/>
      <c r="AJ1102" s="7"/>
      <c r="AK1102" s="7"/>
      <c r="AL1102" s="7"/>
      <c r="AM1102" s="7"/>
      <c r="AN1102" s="7"/>
      <c r="AO1102" s="7"/>
      <c r="AP1102" s="7" t="s">
        <v>98</v>
      </c>
      <c r="AQ1102" s="7" t="s">
        <v>98</v>
      </c>
      <c r="AR1102" s="7" t="s">
        <v>98</v>
      </c>
      <c r="AS1102" s="7" t="s">
        <v>98</v>
      </c>
      <c r="AT1102" s="7" t="s">
        <v>98</v>
      </c>
      <c r="AU1102" s="7" t="s">
        <v>98</v>
      </c>
      <c r="AV1102" s="7" t="s">
        <v>98</v>
      </c>
      <c r="AW1102" s="7" t="s">
        <v>98</v>
      </c>
      <c r="AX1102" s="7" t="s">
        <v>98</v>
      </c>
      <c r="AY1102" s="7" t="s">
        <v>98</v>
      </c>
      <c r="AZ1102" s="7" t="s">
        <v>98</v>
      </c>
      <c r="BA1102" s="7" t="s">
        <v>98</v>
      </c>
      <c r="BB1102" s="7" t="n">
        <v>35</v>
      </c>
      <c r="BC1102" s="7" t="n">
        <v>35</v>
      </c>
      <c r="BD1102" s="7" t="s">
        <v>98</v>
      </c>
      <c r="BE1102" s="7"/>
      <c r="BF1102" s="7"/>
      <c r="BG1102" s="7"/>
      <c r="BH1102" s="7"/>
      <c r="BI1102" s="7"/>
      <c r="BJ1102" s="7"/>
      <c r="BK1102" s="7"/>
      <c r="BL1102" s="7"/>
      <c r="BM1102" s="7" t="s">
        <v>97</v>
      </c>
      <c r="BN1102" s="7" t="s">
        <v>97</v>
      </c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  <c r="CC1102" s="7"/>
      <c r="CD1102" s="7"/>
      <c r="CE1102" s="7"/>
      <c r="CF1102" s="7"/>
      <c r="CG1102" s="7"/>
      <c r="CH1102" s="7"/>
      <c r="CI1102" s="6" t="n">
        <f aca="false">SUMIF($AH1102:$CH1102,35,Base!$B$5:$BB$5)*7*$Z1102</f>
        <v>693</v>
      </c>
      <c r="CJ1102" s="6" t="n">
        <f aca="false">SUMIF($AH1102:$CH1102,"PR",Base!$B$5:$BB$5)*7*$Z1102</f>
        <v>4774</v>
      </c>
      <c r="CK1102" s="6"/>
      <c r="CL1102" s="6"/>
    </row>
    <row r="1103" customFormat="false" ht="13.8" hidden="false" customHeight="false" outlineLevel="0" collapsed="false">
      <c r="A1103" s="7" t="s">
        <v>77</v>
      </c>
      <c r="B1103" s="7" t="s">
        <v>2883</v>
      </c>
      <c r="C1103" s="7" t="s">
        <v>376</v>
      </c>
      <c r="D1103" s="7" t="s">
        <v>2999</v>
      </c>
      <c r="E1103" s="7" t="s">
        <v>664</v>
      </c>
      <c r="F1103" s="7" t="s">
        <v>17</v>
      </c>
      <c r="G1103" s="7" t="s">
        <v>2970</v>
      </c>
      <c r="H1103" s="7" t="s">
        <v>2970</v>
      </c>
      <c r="I1103" s="7" t="s">
        <v>84</v>
      </c>
      <c r="J1103" s="7" t="s">
        <v>85</v>
      </c>
      <c r="K1103" s="8" t="n">
        <v>98004189184</v>
      </c>
      <c r="L1103" s="7"/>
      <c r="M1103" s="8" t="n">
        <v>0</v>
      </c>
      <c r="N1103" s="7"/>
      <c r="O1103" s="7" t="s">
        <v>2971</v>
      </c>
      <c r="P1103" s="7" t="s">
        <v>87</v>
      </c>
      <c r="Q1103" s="8" t="s">
        <v>2665</v>
      </c>
      <c r="R1103" s="8" t="s">
        <v>2665</v>
      </c>
      <c r="S1103" s="8" t="s">
        <v>110</v>
      </c>
      <c r="T1103" s="8" t="s">
        <v>108</v>
      </c>
      <c r="U1103" s="7" t="s">
        <v>87</v>
      </c>
      <c r="V1103" s="7" t="s">
        <v>92</v>
      </c>
      <c r="W1103" s="7"/>
      <c r="X1103" s="7"/>
      <c r="Y1103" s="7" t="s">
        <v>112</v>
      </c>
      <c r="Z1103" s="8" t="s">
        <v>108</v>
      </c>
      <c r="AA1103" s="7"/>
      <c r="AB1103" s="7"/>
      <c r="AC1103" s="7"/>
      <c r="AD1103" s="7"/>
      <c r="AE1103" s="8"/>
      <c r="AF1103" s="9" t="s">
        <v>1368</v>
      </c>
      <c r="AG1103" s="9" t="s">
        <v>1704</v>
      </c>
      <c r="AH1103" s="7"/>
      <c r="AI1103" s="7"/>
      <c r="AJ1103" s="7"/>
      <c r="AK1103" s="7"/>
      <c r="AL1103" s="7"/>
      <c r="AM1103" s="7"/>
      <c r="AN1103" s="7"/>
      <c r="AO1103" s="7" t="s">
        <v>98</v>
      </c>
      <c r="AP1103" s="7" t="s">
        <v>98</v>
      </c>
      <c r="AQ1103" s="7" t="s">
        <v>98</v>
      </c>
      <c r="AR1103" s="7" t="s">
        <v>98</v>
      </c>
      <c r="AS1103" s="7" t="s">
        <v>98</v>
      </c>
      <c r="AT1103" s="7" t="s">
        <v>98</v>
      </c>
      <c r="AU1103" s="7" t="s">
        <v>98</v>
      </c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 t="s">
        <v>97</v>
      </c>
      <c r="BN1103" s="7" t="s">
        <v>97</v>
      </c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  <c r="CC1103" s="7"/>
      <c r="CD1103" s="7"/>
      <c r="CE1103" s="7"/>
      <c r="CF1103" s="7"/>
      <c r="CG1103" s="7"/>
      <c r="CH1103" s="7"/>
      <c r="CI1103" s="6" t="n">
        <f aca="false">SUMIF($AH1103:$CH1103,35,Base!$B$5:$BB$5)*7*$Z1103</f>
        <v>0</v>
      </c>
      <c r="CJ1103" s="6" t="n">
        <f aca="false">SUMIF($AH1103:$CH1103,"PR",Base!$B$5:$BB$5)*7*$Z1103</f>
        <v>1960</v>
      </c>
      <c r="CK1103" s="6"/>
      <c r="CL1103" s="6"/>
    </row>
    <row r="1104" customFormat="false" ht="13.8" hidden="false" customHeight="false" outlineLevel="0" collapsed="false">
      <c r="A1104" s="7" t="s">
        <v>77</v>
      </c>
      <c r="B1104" s="7" t="s">
        <v>2883</v>
      </c>
      <c r="C1104" s="7" t="s">
        <v>173</v>
      </c>
      <c r="D1104" s="7" t="s">
        <v>3000</v>
      </c>
      <c r="E1104" s="7" t="s">
        <v>1456</v>
      </c>
      <c r="F1104" s="7" t="s">
        <v>17</v>
      </c>
      <c r="G1104" s="7" t="s">
        <v>3001</v>
      </c>
      <c r="H1104" s="7" t="s">
        <v>3001</v>
      </c>
      <c r="I1104" s="7" t="s">
        <v>84</v>
      </c>
      <c r="J1104" s="7" t="s">
        <v>85</v>
      </c>
      <c r="K1104" s="8" t="n">
        <v>98004189184</v>
      </c>
      <c r="L1104" s="7"/>
      <c r="M1104" s="8" t="n">
        <v>0</v>
      </c>
      <c r="N1104" s="7"/>
      <c r="O1104" s="7" t="s">
        <v>444</v>
      </c>
      <c r="P1104" s="7" t="s">
        <v>87</v>
      </c>
      <c r="Q1104" s="8" t="s">
        <v>77</v>
      </c>
      <c r="R1104" s="8" t="s">
        <v>77</v>
      </c>
      <c r="S1104" s="8" t="s">
        <v>110</v>
      </c>
      <c r="T1104" s="8" t="s">
        <v>170</v>
      </c>
      <c r="U1104" s="7" t="s">
        <v>87</v>
      </c>
      <c r="V1104" s="7" t="s">
        <v>92</v>
      </c>
      <c r="W1104" s="7"/>
      <c r="X1104" s="7"/>
      <c r="Y1104" s="7" t="s">
        <v>112</v>
      </c>
      <c r="Z1104" s="8" t="s">
        <v>170</v>
      </c>
      <c r="AA1104" s="7"/>
      <c r="AB1104" s="7"/>
      <c r="AC1104" s="7"/>
      <c r="AD1104" s="7"/>
      <c r="AE1104" s="8"/>
      <c r="AF1104" s="9" t="s">
        <v>486</v>
      </c>
      <c r="AG1104" s="9" t="s">
        <v>487</v>
      </c>
      <c r="AH1104" s="7"/>
      <c r="AI1104" s="7"/>
      <c r="AJ1104" s="7"/>
      <c r="AK1104" s="7"/>
      <c r="AL1104" s="7"/>
      <c r="AM1104" s="7" t="s">
        <v>98</v>
      </c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 t="s">
        <v>97</v>
      </c>
      <c r="BN1104" s="7" t="s">
        <v>97</v>
      </c>
      <c r="BO1104" s="7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  <c r="CC1104" s="7"/>
      <c r="CD1104" s="7"/>
      <c r="CE1104" s="7"/>
      <c r="CF1104" s="7"/>
      <c r="CG1104" s="7"/>
      <c r="CH1104" s="7"/>
      <c r="CI1104" s="6" t="n">
        <f aca="false">SUMIF($AH1104:$CH1104,35,Base!$B$5:$BB$5)*7*$Z1104</f>
        <v>0</v>
      </c>
      <c r="CJ1104" s="6" t="n">
        <f aca="false">SUMIF($AH1104:$CH1104,"PR",Base!$B$5:$BB$5)*7*$Z1104</f>
        <v>525</v>
      </c>
      <c r="CK1104" s="6"/>
      <c r="CL1104" s="6"/>
    </row>
    <row r="1105" customFormat="false" ht="13.8" hidden="false" customHeight="false" outlineLevel="0" collapsed="false">
      <c r="A1105" s="7" t="s">
        <v>77</v>
      </c>
      <c r="B1105" s="7" t="s">
        <v>2883</v>
      </c>
      <c r="C1105" s="7" t="s">
        <v>289</v>
      </c>
      <c r="D1105" s="7" t="s">
        <v>3002</v>
      </c>
      <c r="E1105" s="7" t="s">
        <v>1458</v>
      </c>
      <c r="F1105" s="7" t="s">
        <v>17</v>
      </c>
      <c r="G1105" s="7" t="s">
        <v>3003</v>
      </c>
      <c r="H1105" s="7" t="s">
        <v>3004</v>
      </c>
      <c r="I1105" s="7" t="s">
        <v>84</v>
      </c>
      <c r="J1105" s="7" t="s">
        <v>85</v>
      </c>
      <c r="K1105" s="8" t="n">
        <v>0</v>
      </c>
      <c r="L1105" s="7"/>
      <c r="M1105" s="8" t="n">
        <v>0</v>
      </c>
      <c r="N1105" s="7" t="s">
        <v>3005</v>
      </c>
      <c r="O1105" s="7" t="s">
        <v>3006</v>
      </c>
      <c r="P1105" s="7" t="s">
        <v>87</v>
      </c>
      <c r="Q1105" s="8" t="s">
        <v>646</v>
      </c>
      <c r="R1105" s="8" t="s">
        <v>325</v>
      </c>
      <c r="S1105" s="8" t="s">
        <v>2291</v>
      </c>
      <c r="T1105" s="8" t="s">
        <v>155</v>
      </c>
      <c r="U1105" s="7" t="s">
        <v>87</v>
      </c>
      <c r="V1105" s="7" t="s">
        <v>92</v>
      </c>
      <c r="W1105" s="7"/>
      <c r="X1105" s="7"/>
      <c r="Y1105" s="7" t="s">
        <v>99</v>
      </c>
      <c r="Z1105" s="8" t="s">
        <v>155</v>
      </c>
      <c r="AA1105" s="7"/>
      <c r="AB1105" s="7"/>
      <c r="AC1105" s="7"/>
      <c r="AD1105" s="7"/>
      <c r="AE1105" s="8"/>
      <c r="AF1105" s="9" t="s">
        <v>3007</v>
      </c>
      <c r="AG1105" s="9" t="s">
        <v>270</v>
      </c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 t="s">
        <v>97</v>
      </c>
      <c r="BN1105" s="7" t="s">
        <v>97</v>
      </c>
      <c r="BO1105" s="7"/>
      <c r="BP1105" s="7"/>
      <c r="BQ1105" s="7"/>
      <c r="BR1105" s="7"/>
      <c r="BS1105" s="7"/>
      <c r="BT1105" s="7"/>
      <c r="BU1105" s="7" t="s">
        <v>98</v>
      </c>
      <c r="BV1105" s="7" t="s">
        <v>98</v>
      </c>
      <c r="BW1105" s="7" t="s">
        <v>98</v>
      </c>
      <c r="BX1105" s="7" t="s">
        <v>98</v>
      </c>
      <c r="BY1105" s="7" t="n">
        <v>35</v>
      </c>
      <c r="BZ1105" s="7" t="n">
        <v>35</v>
      </c>
      <c r="CA1105" s="7" t="n">
        <v>35</v>
      </c>
      <c r="CB1105" s="7" t="n">
        <v>35</v>
      </c>
      <c r="CC1105" s="7" t="n">
        <v>35</v>
      </c>
      <c r="CD1105" s="7" t="n">
        <v>35</v>
      </c>
      <c r="CE1105" s="7" t="s">
        <v>98</v>
      </c>
      <c r="CF1105" s="7"/>
      <c r="CG1105" s="7"/>
      <c r="CH1105" s="7"/>
      <c r="CI1105" s="6" t="n">
        <f aca="false">SUMIF($AH1105:$CH1105,35,Base!$B$5:$BB$5)*7*$Z1105</f>
        <v>588</v>
      </c>
      <c r="CJ1105" s="6" t="n">
        <f aca="false">SUMIF($AH1105:$CH1105,"PR",Base!$B$5:$BB$5)*7*$Z1105</f>
        <v>525</v>
      </c>
      <c r="CK1105" s="6"/>
      <c r="CL1105" s="6"/>
    </row>
    <row r="1106" customFormat="false" ht="13.8" hidden="false" customHeight="false" outlineLevel="0" collapsed="false">
      <c r="A1106" s="7" t="s">
        <v>77</v>
      </c>
      <c r="B1106" s="7" t="s">
        <v>2883</v>
      </c>
      <c r="C1106" s="7" t="s">
        <v>289</v>
      </c>
      <c r="D1106" s="7" t="s">
        <v>3008</v>
      </c>
      <c r="E1106" s="7" t="s">
        <v>1464</v>
      </c>
      <c r="F1106" s="7" t="s">
        <v>17</v>
      </c>
      <c r="G1106" s="7" t="s">
        <v>3009</v>
      </c>
      <c r="H1106" s="7" t="s">
        <v>3010</v>
      </c>
      <c r="I1106" s="7" t="s">
        <v>84</v>
      </c>
      <c r="J1106" s="7" t="s">
        <v>85</v>
      </c>
      <c r="K1106" s="8" t="n">
        <v>0</v>
      </c>
      <c r="L1106" s="7"/>
      <c r="M1106" s="8" t="n">
        <v>0</v>
      </c>
      <c r="N1106" s="7" t="s">
        <v>3011</v>
      </c>
      <c r="O1106" s="7" t="s">
        <v>3006</v>
      </c>
      <c r="P1106" s="7" t="s">
        <v>87</v>
      </c>
      <c r="Q1106" s="8" t="s">
        <v>2773</v>
      </c>
      <c r="R1106" s="8" t="s">
        <v>3012</v>
      </c>
      <c r="S1106" s="8" t="s">
        <v>3013</v>
      </c>
      <c r="T1106" s="8" t="s">
        <v>155</v>
      </c>
      <c r="U1106" s="7" t="s">
        <v>87</v>
      </c>
      <c r="V1106" s="7" t="s">
        <v>92</v>
      </c>
      <c r="W1106" s="7"/>
      <c r="X1106" s="7"/>
      <c r="Y1106" s="7" t="s">
        <v>99</v>
      </c>
      <c r="Z1106" s="8" t="s">
        <v>155</v>
      </c>
      <c r="AA1106" s="7"/>
      <c r="AB1106" s="7"/>
      <c r="AC1106" s="7"/>
      <c r="AD1106" s="7"/>
      <c r="AE1106" s="8"/>
      <c r="AF1106" s="9" t="s">
        <v>973</v>
      </c>
      <c r="AG1106" s="9" t="s">
        <v>2428</v>
      </c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 t="s">
        <v>98</v>
      </c>
      <c r="BE1106" s="7" t="s">
        <v>98</v>
      </c>
      <c r="BF1106" s="7" t="s">
        <v>98</v>
      </c>
      <c r="BG1106" s="7" t="s">
        <v>98</v>
      </c>
      <c r="BH1106" s="7" t="s">
        <v>98</v>
      </c>
      <c r="BI1106" s="7" t="s">
        <v>98</v>
      </c>
      <c r="BJ1106" s="7" t="s">
        <v>98</v>
      </c>
      <c r="BK1106" s="7" t="s">
        <v>98</v>
      </c>
      <c r="BL1106" s="7" t="s">
        <v>98</v>
      </c>
      <c r="BM1106" s="7" t="s">
        <v>97</v>
      </c>
      <c r="BN1106" s="7" t="s">
        <v>97</v>
      </c>
      <c r="BO1106" s="7" t="n">
        <v>35</v>
      </c>
      <c r="BP1106" s="7" t="n">
        <v>35</v>
      </c>
      <c r="BQ1106" s="7" t="n">
        <v>35</v>
      </c>
      <c r="BR1106" s="7" t="n">
        <v>35</v>
      </c>
      <c r="BS1106" s="7" t="n">
        <v>35</v>
      </c>
      <c r="BT1106" s="7" t="n">
        <v>35</v>
      </c>
      <c r="BU1106" s="7" t="s">
        <v>98</v>
      </c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6" t="n">
        <f aca="false">SUMIF($AH1106:$CH1106,35,Base!$B$5:$BB$5)*7*$Z1106</f>
        <v>630</v>
      </c>
      <c r="CJ1106" s="6" t="n">
        <f aca="false">SUMIF($AH1106:$CH1106,"PR",Base!$B$5:$BB$5)*7*$Z1106</f>
        <v>1029</v>
      </c>
      <c r="CK1106" s="6"/>
      <c r="CL1106" s="6"/>
    </row>
    <row r="1107" customFormat="false" ht="13.8" hidden="false" customHeight="false" outlineLevel="0" collapsed="false">
      <c r="A1107" s="7" t="s">
        <v>77</v>
      </c>
      <c r="B1107" s="7" t="s">
        <v>2883</v>
      </c>
      <c r="C1107" s="7" t="s">
        <v>289</v>
      </c>
      <c r="D1107" s="7" t="s">
        <v>3014</v>
      </c>
      <c r="E1107" s="7" t="s">
        <v>2601</v>
      </c>
      <c r="F1107" s="7" t="s">
        <v>17</v>
      </c>
      <c r="G1107" s="7" t="s">
        <v>3015</v>
      </c>
      <c r="H1107" s="7" t="s">
        <v>3016</v>
      </c>
      <c r="I1107" s="7" t="s">
        <v>84</v>
      </c>
      <c r="J1107" s="7" t="s">
        <v>85</v>
      </c>
      <c r="K1107" s="8" t="n">
        <v>0</v>
      </c>
      <c r="L1107" s="7"/>
      <c r="M1107" s="8" t="n">
        <v>0</v>
      </c>
      <c r="N1107" s="7" t="s">
        <v>3017</v>
      </c>
      <c r="O1107" s="7" t="s">
        <v>3018</v>
      </c>
      <c r="P1107" s="7" t="s">
        <v>87</v>
      </c>
      <c r="Q1107" s="8" t="s">
        <v>3019</v>
      </c>
      <c r="R1107" s="8" t="s">
        <v>730</v>
      </c>
      <c r="S1107" s="8" t="s">
        <v>2291</v>
      </c>
      <c r="T1107" s="8" t="s">
        <v>155</v>
      </c>
      <c r="U1107" s="7" t="s">
        <v>87</v>
      </c>
      <c r="V1107" s="7" t="s">
        <v>92</v>
      </c>
      <c r="W1107" s="7"/>
      <c r="X1107" s="7"/>
      <c r="Y1107" s="7" t="s">
        <v>99</v>
      </c>
      <c r="Z1107" s="8" t="s">
        <v>155</v>
      </c>
      <c r="AA1107" s="7"/>
      <c r="AB1107" s="7"/>
      <c r="AC1107" s="7"/>
      <c r="AD1107" s="7"/>
      <c r="AE1107" s="8"/>
      <c r="AF1107" s="9" t="s">
        <v>2004</v>
      </c>
      <c r="AG1107" s="9" t="s">
        <v>3020</v>
      </c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 t="s">
        <v>97</v>
      </c>
      <c r="BN1107" s="7" t="s">
        <v>97</v>
      </c>
      <c r="BO1107" s="7"/>
      <c r="BP1107" s="7"/>
      <c r="BQ1107" s="7" t="s">
        <v>98</v>
      </c>
      <c r="BR1107" s="7" t="s">
        <v>98</v>
      </c>
      <c r="BS1107" s="7" t="s">
        <v>98</v>
      </c>
      <c r="BT1107" s="7" t="s">
        <v>98</v>
      </c>
      <c r="BU1107" s="7" t="s">
        <v>98</v>
      </c>
      <c r="BV1107" s="7" t="s">
        <v>98</v>
      </c>
      <c r="BW1107" s="7" t="s">
        <v>98</v>
      </c>
      <c r="BX1107" s="7" t="s">
        <v>98</v>
      </c>
      <c r="BY1107" s="7" t="s">
        <v>98</v>
      </c>
      <c r="BZ1107" s="7" t="s">
        <v>98</v>
      </c>
      <c r="CA1107" s="7" t="s">
        <v>98</v>
      </c>
      <c r="CB1107" s="7" t="n">
        <v>35</v>
      </c>
      <c r="CC1107" s="7" t="n">
        <v>35</v>
      </c>
      <c r="CD1107" s="7" t="n">
        <v>35</v>
      </c>
      <c r="CE1107" s="7" t="n">
        <v>35</v>
      </c>
      <c r="CF1107" s="7" t="n">
        <v>35</v>
      </c>
      <c r="CG1107" s="7" t="n">
        <v>35</v>
      </c>
      <c r="CH1107" s="7" t="n">
        <v>35</v>
      </c>
      <c r="CI1107" s="6" t="n">
        <f aca="false">SUMIF($AH1107:$CH1107,35,Base!$B$5:$BB$5)*7*$Z1107</f>
        <v>693</v>
      </c>
      <c r="CJ1107" s="6" t="n">
        <f aca="false">SUMIF($AH1107:$CH1107,"PR",Base!$B$5:$BB$5)*7*$Z1107</f>
        <v>1113</v>
      </c>
      <c r="CK1107" s="6"/>
      <c r="CL1107" s="6"/>
    </row>
    <row r="1108" customFormat="false" ht="13.8" hidden="false" customHeight="false" outlineLevel="0" collapsed="false">
      <c r="A1108" s="7" t="s">
        <v>77</v>
      </c>
      <c r="B1108" s="7" t="s">
        <v>2883</v>
      </c>
      <c r="C1108" s="7" t="s">
        <v>289</v>
      </c>
      <c r="D1108" s="7" t="s">
        <v>3021</v>
      </c>
      <c r="E1108" s="7" t="s">
        <v>2701</v>
      </c>
      <c r="F1108" s="7" t="s">
        <v>17</v>
      </c>
      <c r="G1108" s="7" t="s">
        <v>3022</v>
      </c>
      <c r="H1108" s="7" t="s">
        <v>2760</v>
      </c>
      <c r="I1108" s="7" t="s">
        <v>84</v>
      </c>
      <c r="J1108" s="7" t="s">
        <v>85</v>
      </c>
      <c r="K1108" s="8" t="n">
        <v>0</v>
      </c>
      <c r="L1108" s="7"/>
      <c r="M1108" s="8" t="n">
        <v>0</v>
      </c>
      <c r="N1108" s="7" t="s">
        <v>3023</v>
      </c>
      <c r="O1108" s="7" t="s">
        <v>2762</v>
      </c>
      <c r="P1108" s="7" t="s">
        <v>87</v>
      </c>
      <c r="Q1108" s="8" t="s">
        <v>3024</v>
      </c>
      <c r="R1108" s="8" t="s">
        <v>3025</v>
      </c>
      <c r="S1108" s="8" t="s">
        <v>362</v>
      </c>
      <c r="T1108" s="8" t="s">
        <v>127</v>
      </c>
      <c r="U1108" s="7" t="s">
        <v>87</v>
      </c>
      <c r="V1108" s="7" t="s">
        <v>92</v>
      </c>
      <c r="W1108" s="7"/>
      <c r="X1108" s="7"/>
      <c r="Y1108" s="7" t="s">
        <v>99</v>
      </c>
      <c r="Z1108" s="8" t="s">
        <v>127</v>
      </c>
      <c r="AA1108" s="7"/>
      <c r="AB1108" s="7"/>
      <c r="AC1108" s="7"/>
      <c r="AD1108" s="7"/>
      <c r="AE1108" s="8"/>
      <c r="AF1108" s="9" t="s">
        <v>997</v>
      </c>
      <c r="AG1108" s="9" t="s">
        <v>473</v>
      </c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 t="s">
        <v>97</v>
      </c>
      <c r="BN1108" s="7" t="s">
        <v>97</v>
      </c>
      <c r="BO1108" s="7"/>
      <c r="BP1108" s="7"/>
      <c r="BQ1108" s="7"/>
      <c r="BR1108" s="7"/>
      <c r="BS1108" s="7"/>
      <c r="BT1108" s="7"/>
      <c r="BU1108" s="7"/>
      <c r="BV1108" s="7"/>
      <c r="BW1108" s="7"/>
      <c r="BX1108" s="7"/>
      <c r="BY1108" s="7"/>
      <c r="BZ1108" s="7"/>
      <c r="CA1108" s="7"/>
      <c r="CB1108" s="7" t="s">
        <v>98</v>
      </c>
      <c r="CC1108" s="7" t="s">
        <v>98</v>
      </c>
      <c r="CD1108" s="7" t="s">
        <v>98</v>
      </c>
      <c r="CE1108" s="7" t="s">
        <v>98</v>
      </c>
      <c r="CF1108" s="7" t="s">
        <v>98</v>
      </c>
      <c r="CG1108" s="7" t="s">
        <v>98</v>
      </c>
      <c r="CH1108" s="7" t="s">
        <v>98</v>
      </c>
      <c r="CI1108" s="6" t="n">
        <f aca="false">SUMIF($AH1108:$CH1108,35,Base!$B$5:$BB$5)*7*$Z1108</f>
        <v>0</v>
      </c>
      <c r="CJ1108" s="6" t="n">
        <f aca="false">SUMIF($AH1108:$CH1108,"PR",Base!$B$5:$BB$5)*7*$Z1108</f>
        <v>924</v>
      </c>
      <c r="CK1108" s="6"/>
      <c r="CL1108" s="6"/>
    </row>
    <row r="1109" customFormat="false" ht="13.8" hidden="false" customHeight="false" outlineLevel="0" collapsed="false">
      <c r="A1109" s="7" t="s">
        <v>77</v>
      </c>
      <c r="B1109" s="7" t="s">
        <v>2883</v>
      </c>
      <c r="C1109" s="7" t="s">
        <v>289</v>
      </c>
      <c r="D1109" s="7" t="s">
        <v>3026</v>
      </c>
      <c r="E1109" s="7" t="s">
        <v>677</v>
      </c>
      <c r="F1109" s="7" t="s">
        <v>17</v>
      </c>
      <c r="G1109" s="7" t="s">
        <v>3027</v>
      </c>
      <c r="H1109" s="7" t="s">
        <v>3028</v>
      </c>
      <c r="I1109" s="7" t="s">
        <v>84</v>
      </c>
      <c r="J1109" s="7" t="s">
        <v>85</v>
      </c>
      <c r="K1109" s="8" t="n">
        <v>0</v>
      </c>
      <c r="L1109" s="7"/>
      <c r="M1109" s="8" t="n">
        <v>0</v>
      </c>
      <c r="N1109" s="7" t="s">
        <v>3029</v>
      </c>
      <c r="O1109" s="7" t="s">
        <v>2762</v>
      </c>
      <c r="P1109" s="7" t="s">
        <v>87</v>
      </c>
      <c r="Q1109" s="8" t="s">
        <v>2407</v>
      </c>
      <c r="R1109" s="8" t="s">
        <v>3030</v>
      </c>
      <c r="S1109" s="8" t="s">
        <v>2291</v>
      </c>
      <c r="T1109" s="8" t="s">
        <v>127</v>
      </c>
      <c r="U1109" s="7" t="s">
        <v>87</v>
      </c>
      <c r="V1109" s="7" t="s">
        <v>92</v>
      </c>
      <c r="W1109" s="7"/>
      <c r="X1109" s="7"/>
      <c r="Y1109" s="7" t="s">
        <v>99</v>
      </c>
      <c r="Z1109" s="8" t="s">
        <v>127</v>
      </c>
      <c r="AA1109" s="7"/>
      <c r="AB1109" s="7"/>
      <c r="AC1109" s="7"/>
      <c r="AD1109" s="7"/>
      <c r="AE1109" s="8"/>
      <c r="AF1109" s="9" t="s">
        <v>143</v>
      </c>
      <c r="AG1109" s="9" t="s">
        <v>996</v>
      </c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 t="s">
        <v>98</v>
      </c>
      <c r="BI1109" s="7" t="s">
        <v>98</v>
      </c>
      <c r="BJ1109" s="7" t="s">
        <v>98</v>
      </c>
      <c r="BK1109" s="7" t="s">
        <v>98</v>
      </c>
      <c r="BL1109" s="7" t="s">
        <v>98</v>
      </c>
      <c r="BM1109" s="7" t="s">
        <v>97</v>
      </c>
      <c r="BN1109" s="7" t="s">
        <v>97</v>
      </c>
      <c r="BO1109" s="7" t="s">
        <v>98</v>
      </c>
      <c r="BP1109" s="7" t="s">
        <v>98</v>
      </c>
      <c r="BQ1109" s="7" t="s">
        <v>98</v>
      </c>
      <c r="BR1109" s="7" t="s">
        <v>98</v>
      </c>
      <c r="BS1109" s="7" t="s">
        <v>98</v>
      </c>
      <c r="BT1109" s="7" t="s">
        <v>98</v>
      </c>
      <c r="BU1109" s="7" t="s">
        <v>98</v>
      </c>
      <c r="BV1109" s="7" t="n">
        <v>35</v>
      </c>
      <c r="BW1109" s="7" t="n">
        <v>35</v>
      </c>
      <c r="BX1109" s="7" t="n">
        <v>35</v>
      </c>
      <c r="BY1109" s="7" t="n">
        <v>35</v>
      </c>
      <c r="BZ1109" s="7" t="n">
        <v>35</v>
      </c>
      <c r="CA1109" s="7" t="n">
        <v>35</v>
      </c>
      <c r="CB1109" s="7" t="s">
        <v>98</v>
      </c>
      <c r="CC1109" s="7"/>
      <c r="CD1109" s="7"/>
      <c r="CE1109" s="7"/>
      <c r="CF1109" s="7"/>
      <c r="CG1109" s="7"/>
      <c r="CH1109" s="7"/>
      <c r="CI1109" s="6" t="n">
        <f aca="false">SUMIF($AH1109:$CH1109,35,Base!$B$5:$BB$5)*7*$Z1109</f>
        <v>784</v>
      </c>
      <c r="CJ1109" s="6" t="n">
        <f aca="false">SUMIF($AH1109:$CH1109,"PR",Base!$B$5:$BB$5)*7*$Z1109</f>
        <v>1820</v>
      </c>
      <c r="CK1109" s="6"/>
      <c r="CL1109" s="6"/>
    </row>
    <row r="1110" customFormat="false" ht="13.8" hidden="false" customHeight="false" outlineLevel="0" collapsed="false">
      <c r="A1110" s="7" t="s">
        <v>77</v>
      </c>
      <c r="B1110" s="7" t="s">
        <v>2883</v>
      </c>
      <c r="C1110" s="7" t="s">
        <v>118</v>
      </c>
      <c r="D1110" s="7" t="s">
        <v>3031</v>
      </c>
      <c r="E1110" s="7" t="s">
        <v>2611</v>
      </c>
      <c r="F1110" s="7" t="s">
        <v>17</v>
      </c>
      <c r="G1110" s="7" t="s">
        <v>3032</v>
      </c>
      <c r="H1110" s="7" t="s">
        <v>408</v>
      </c>
      <c r="I1110" s="7" t="s">
        <v>84</v>
      </c>
      <c r="J1110" s="7" t="s">
        <v>85</v>
      </c>
      <c r="K1110" s="8" t="n">
        <v>0</v>
      </c>
      <c r="L1110" s="7"/>
      <c r="M1110" s="8" t="n">
        <v>0</v>
      </c>
      <c r="N1110" s="7"/>
      <c r="O1110" s="7" t="s">
        <v>394</v>
      </c>
      <c r="P1110" s="7" t="s">
        <v>87</v>
      </c>
      <c r="Q1110" s="8" t="s">
        <v>409</v>
      </c>
      <c r="R1110" s="8" t="s">
        <v>410</v>
      </c>
      <c r="S1110" s="8" t="s">
        <v>411</v>
      </c>
      <c r="T1110" s="8" t="s">
        <v>127</v>
      </c>
      <c r="U1110" s="7" t="s">
        <v>87</v>
      </c>
      <c r="V1110" s="7" t="s">
        <v>92</v>
      </c>
      <c r="W1110" s="7"/>
      <c r="X1110" s="7"/>
      <c r="Y1110" s="7" t="s">
        <v>99</v>
      </c>
      <c r="Z1110" s="8" t="s">
        <v>127</v>
      </c>
      <c r="AA1110" s="7"/>
      <c r="AB1110" s="7"/>
      <c r="AC1110" s="7"/>
      <c r="AD1110" s="7"/>
      <c r="AE1110" s="8"/>
      <c r="AF1110" s="9" t="s">
        <v>192</v>
      </c>
      <c r="AG1110" s="9" t="s">
        <v>412</v>
      </c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 t="s">
        <v>97</v>
      </c>
      <c r="BN1110" s="7" t="s">
        <v>97</v>
      </c>
      <c r="BO1110" s="7"/>
      <c r="BP1110" s="7"/>
      <c r="BQ1110" s="7"/>
      <c r="BR1110" s="7"/>
      <c r="BS1110" s="7" t="s">
        <v>98</v>
      </c>
      <c r="BT1110" s="7" t="s">
        <v>98</v>
      </c>
      <c r="BU1110" s="7" t="s">
        <v>98</v>
      </c>
      <c r="BV1110" s="7" t="s">
        <v>98</v>
      </c>
      <c r="BW1110" s="7" t="s">
        <v>98</v>
      </c>
      <c r="BX1110" s="7" t="s">
        <v>98</v>
      </c>
      <c r="BY1110" s="7" t="s">
        <v>98</v>
      </c>
      <c r="BZ1110" s="7" t="n">
        <v>35</v>
      </c>
      <c r="CA1110" s="7" t="n">
        <v>35</v>
      </c>
      <c r="CB1110" s="7" t="n">
        <v>35</v>
      </c>
      <c r="CC1110" s="7" t="s">
        <v>98</v>
      </c>
      <c r="CD1110" s="7"/>
      <c r="CE1110" s="7"/>
      <c r="CF1110" s="7"/>
      <c r="CG1110" s="7"/>
      <c r="CH1110" s="7"/>
      <c r="CI1110" s="6" t="n">
        <f aca="false">SUMIF($AH1110:$CH1110,35,Base!$B$5:$BB$5)*7*$Z1110</f>
        <v>392</v>
      </c>
      <c r="CJ1110" s="6" t="n">
        <f aca="false">SUMIF($AH1110:$CH1110,"PR",Base!$B$5:$BB$5)*7*$Z1110</f>
        <v>1092</v>
      </c>
      <c r="CK1110" s="6"/>
      <c r="CL1110" s="6"/>
    </row>
    <row r="1111" customFormat="false" ht="13.8" hidden="false" customHeight="false" outlineLevel="0" collapsed="false">
      <c r="A1111" s="7" t="s">
        <v>77</v>
      </c>
      <c r="B1111" s="7" t="s">
        <v>2883</v>
      </c>
      <c r="C1111" s="7" t="s">
        <v>118</v>
      </c>
      <c r="D1111" s="7" t="s">
        <v>3033</v>
      </c>
      <c r="E1111" s="7" t="s">
        <v>683</v>
      </c>
      <c r="F1111" s="7" t="s">
        <v>17</v>
      </c>
      <c r="G1111" s="7" t="s">
        <v>3034</v>
      </c>
      <c r="H1111" s="7" t="s">
        <v>393</v>
      </c>
      <c r="I1111" s="7" t="s">
        <v>84</v>
      </c>
      <c r="J1111" s="7" t="s">
        <v>85</v>
      </c>
      <c r="K1111" s="8" t="n">
        <v>0</v>
      </c>
      <c r="L1111" s="7"/>
      <c r="M1111" s="8" t="n">
        <v>0</v>
      </c>
      <c r="N1111" s="7"/>
      <c r="O1111" s="7" t="s">
        <v>394</v>
      </c>
      <c r="P1111" s="7" t="s">
        <v>87</v>
      </c>
      <c r="Q1111" s="8" t="s">
        <v>3035</v>
      </c>
      <c r="R1111" s="8" t="s">
        <v>3036</v>
      </c>
      <c r="S1111" s="8" t="s">
        <v>336</v>
      </c>
      <c r="T1111" s="8" t="s">
        <v>127</v>
      </c>
      <c r="U1111" s="7" t="s">
        <v>87</v>
      </c>
      <c r="V1111" s="7" t="s">
        <v>92</v>
      </c>
      <c r="W1111" s="7"/>
      <c r="X1111" s="7"/>
      <c r="Y1111" s="7" t="s">
        <v>99</v>
      </c>
      <c r="Z1111" s="8" t="s">
        <v>127</v>
      </c>
      <c r="AA1111" s="7"/>
      <c r="AB1111" s="7"/>
      <c r="AC1111" s="7"/>
      <c r="AD1111" s="7"/>
      <c r="AE1111" s="8"/>
      <c r="AF1111" s="9" t="s">
        <v>397</v>
      </c>
      <c r="AG1111" s="9" t="s">
        <v>3037</v>
      </c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 t="s">
        <v>97</v>
      </c>
      <c r="BN1111" s="7" t="s">
        <v>97</v>
      </c>
      <c r="BO1111" s="7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  <c r="CC1111" s="7" t="s">
        <v>98</v>
      </c>
      <c r="CD1111" s="7" t="s">
        <v>98</v>
      </c>
      <c r="CE1111" s="7" t="s">
        <v>98</v>
      </c>
      <c r="CF1111" s="7" t="s">
        <v>98</v>
      </c>
      <c r="CG1111" s="7" t="s">
        <v>98</v>
      </c>
      <c r="CH1111" s="7" t="s">
        <v>98</v>
      </c>
      <c r="CI1111" s="6" t="n">
        <f aca="false">SUMIF($AH1111:$CH1111,35,Base!$B$5:$BB$5)*7*$Z1111</f>
        <v>0</v>
      </c>
      <c r="CJ1111" s="6" t="n">
        <f aca="false">SUMIF($AH1111:$CH1111,"PR",Base!$B$5:$BB$5)*7*$Z1111</f>
        <v>784</v>
      </c>
      <c r="CK1111" s="6"/>
      <c r="CL1111" s="6"/>
    </row>
    <row r="1112" customFormat="false" ht="13.8" hidden="false" customHeight="false" outlineLevel="0" collapsed="false">
      <c r="A1112" s="7" t="s">
        <v>77</v>
      </c>
      <c r="B1112" s="7" t="s">
        <v>2883</v>
      </c>
      <c r="C1112" s="7" t="s">
        <v>118</v>
      </c>
      <c r="D1112" s="7" t="s">
        <v>3038</v>
      </c>
      <c r="E1112" s="7" t="s">
        <v>2372</v>
      </c>
      <c r="F1112" s="7" t="s">
        <v>17</v>
      </c>
      <c r="G1112" s="7" t="s">
        <v>3034</v>
      </c>
      <c r="H1112" s="7" t="s">
        <v>393</v>
      </c>
      <c r="I1112" s="7" t="s">
        <v>84</v>
      </c>
      <c r="J1112" s="7" t="s">
        <v>85</v>
      </c>
      <c r="K1112" s="8" t="n">
        <v>0</v>
      </c>
      <c r="L1112" s="7"/>
      <c r="M1112" s="8" t="n">
        <v>0</v>
      </c>
      <c r="N1112" s="7"/>
      <c r="O1112" s="7" t="s">
        <v>394</v>
      </c>
      <c r="P1112" s="7" t="s">
        <v>87</v>
      </c>
      <c r="Q1112" s="8" t="s">
        <v>936</v>
      </c>
      <c r="R1112" s="8" t="s">
        <v>2642</v>
      </c>
      <c r="S1112" s="8" t="s">
        <v>336</v>
      </c>
      <c r="T1112" s="8" t="s">
        <v>127</v>
      </c>
      <c r="U1112" s="7" t="s">
        <v>87</v>
      </c>
      <c r="V1112" s="7" t="s">
        <v>92</v>
      </c>
      <c r="W1112" s="7"/>
      <c r="X1112" s="7"/>
      <c r="Y1112" s="7" t="s">
        <v>99</v>
      </c>
      <c r="Z1112" s="8" t="s">
        <v>127</v>
      </c>
      <c r="AA1112" s="7"/>
      <c r="AB1112" s="7"/>
      <c r="AC1112" s="7"/>
      <c r="AD1112" s="7"/>
      <c r="AE1112" s="8"/>
      <c r="AF1112" s="9" t="s">
        <v>403</v>
      </c>
      <c r="AG1112" s="9" t="s">
        <v>721</v>
      </c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 t="s">
        <v>98</v>
      </c>
      <c r="BJ1112" s="7" t="s">
        <v>98</v>
      </c>
      <c r="BK1112" s="7" t="s">
        <v>98</v>
      </c>
      <c r="BL1112" s="7" t="s">
        <v>98</v>
      </c>
      <c r="BM1112" s="7" t="s">
        <v>97</v>
      </c>
      <c r="BN1112" s="7" t="s">
        <v>97</v>
      </c>
      <c r="BO1112" s="7" t="s">
        <v>98</v>
      </c>
      <c r="BP1112" s="7" t="s">
        <v>98</v>
      </c>
      <c r="BQ1112" s="7" t="s">
        <v>98</v>
      </c>
      <c r="BR1112" s="7" t="s">
        <v>98</v>
      </c>
      <c r="BS1112" s="7" t="n">
        <v>35</v>
      </c>
      <c r="BT1112" s="7" t="n">
        <v>35</v>
      </c>
      <c r="BU1112" s="7" t="n">
        <v>35</v>
      </c>
      <c r="BV1112" s="7" t="s">
        <v>98</v>
      </c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6" t="n">
        <f aca="false">SUMIF($AH1112:$CH1112,35,Base!$B$5:$BB$5)*7*$Z1112</f>
        <v>420</v>
      </c>
      <c r="CJ1112" s="6" t="n">
        <f aca="false">SUMIF($AH1112:$CH1112,"PR",Base!$B$5:$BB$5)*7*$Z1112</f>
        <v>1260</v>
      </c>
      <c r="CK1112" s="6"/>
      <c r="CL1112" s="6"/>
    </row>
    <row r="1113" customFormat="false" ht="13.8" hidden="false" customHeight="false" outlineLevel="0" collapsed="false">
      <c r="A1113" s="7" t="s">
        <v>77</v>
      </c>
      <c r="B1113" s="7" t="s">
        <v>2883</v>
      </c>
      <c r="C1113" s="7" t="s">
        <v>118</v>
      </c>
      <c r="D1113" s="7" t="s">
        <v>3039</v>
      </c>
      <c r="E1113" s="7" t="s">
        <v>2709</v>
      </c>
      <c r="F1113" s="7" t="s">
        <v>17</v>
      </c>
      <c r="G1113" s="7" t="s">
        <v>3040</v>
      </c>
      <c r="H1113" s="7" t="s">
        <v>604</v>
      </c>
      <c r="I1113" s="7" t="s">
        <v>84</v>
      </c>
      <c r="J1113" s="7" t="s">
        <v>85</v>
      </c>
      <c r="K1113" s="8" t="n">
        <v>0</v>
      </c>
      <c r="L1113" s="7"/>
      <c r="M1113" s="8" t="n">
        <v>0</v>
      </c>
      <c r="N1113" s="7" t="s">
        <v>3041</v>
      </c>
      <c r="O1113" s="7" t="s">
        <v>606</v>
      </c>
      <c r="P1113" s="7" t="s">
        <v>87</v>
      </c>
      <c r="Q1113" s="8" t="s">
        <v>584</v>
      </c>
      <c r="R1113" s="8" t="s">
        <v>3042</v>
      </c>
      <c r="S1113" s="8" t="s">
        <v>362</v>
      </c>
      <c r="T1113" s="8" t="s">
        <v>127</v>
      </c>
      <c r="U1113" s="7" t="s">
        <v>87</v>
      </c>
      <c r="V1113" s="7" t="s">
        <v>92</v>
      </c>
      <c r="W1113" s="7"/>
      <c r="X1113" s="7"/>
      <c r="Y1113" s="7" t="s">
        <v>99</v>
      </c>
      <c r="Z1113" s="8" t="s">
        <v>127</v>
      </c>
      <c r="AA1113" s="7"/>
      <c r="AB1113" s="7"/>
      <c r="AC1113" s="7"/>
      <c r="AD1113" s="7"/>
      <c r="AE1113" s="8"/>
      <c r="AF1113" s="9" t="s">
        <v>1046</v>
      </c>
      <c r="AG1113" s="9" t="s">
        <v>2720</v>
      </c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 t="s">
        <v>98</v>
      </c>
      <c r="BF1113" s="7" t="s">
        <v>98</v>
      </c>
      <c r="BG1113" s="7" t="s">
        <v>98</v>
      </c>
      <c r="BH1113" s="7" t="s">
        <v>98</v>
      </c>
      <c r="BI1113" s="7" t="s">
        <v>98</v>
      </c>
      <c r="BJ1113" s="7" t="s">
        <v>98</v>
      </c>
      <c r="BK1113" s="7" t="s">
        <v>98</v>
      </c>
      <c r="BL1113" s="7" t="s">
        <v>98</v>
      </c>
      <c r="BM1113" s="7" t="s">
        <v>97</v>
      </c>
      <c r="BN1113" s="7" t="s">
        <v>97</v>
      </c>
      <c r="BO1113" s="7" t="s">
        <v>98</v>
      </c>
      <c r="BP1113" s="7" t="s">
        <v>98</v>
      </c>
      <c r="BQ1113" s="7" t="n">
        <v>35</v>
      </c>
      <c r="BR1113" s="7" t="n">
        <v>35</v>
      </c>
      <c r="BS1113" s="7" t="n">
        <v>35</v>
      </c>
      <c r="BT1113" s="7" t="n">
        <v>35</v>
      </c>
      <c r="BU1113" s="7" t="n">
        <v>35</v>
      </c>
      <c r="BV1113" s="7" t="n">
        <v>35</v>
      </c>
      <c r="BW1113" s="7" t="s">
        <v>98</v>
      </c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6" t="n">
        <f aca="false">SUMIF($AH1113:$CH1113,35,Base!$B$5:$BB$5)*7*$Z1113</f>
        <v>840</v>
      </c>
      <c r="CJ1113" s="6" t="n">
        <f aca="false">SUMIF($AH1113:$CH1113,"PR",Base!$B$5:$BB$5)*7*$Z1113</f>
        <v>1512</v>
      </c>
      <c r="CK1113" s="6"/>
      <c r="CL1113" s="6"/>
    </row>
    <row r="1114" customFormat="false" ht="13.8" hidden="false" customHeight="false" outlineLevel="0" collapsed="false">
      <c r="A1114" s="7" t="s">
        <v>77</v>
      </c>
      <c r="B1114" s="7" t="s">
        <v>2883</v>
      </c>
      <c r="C1114" s="7" t="s">
        <v>118</v>
      </c>
      <c r="D1114" s="7" t="s">
        <v>3043</v>
      </c>
      <c r="E1114" s="7" t="s">
        <v>688</v>
      </c>
      <c r="F1114" s="7" t="s">
        <v>17</v>
      </c>
      <c r="G1114" s="7" t="s">
        <v>3044</v>
      </c>
      <c r="H1114" s="7" t="s">
        <v>629</v>
      </c>
      <c r="I1114" s="7" t="s">
        <v>84</v>
      </c>
      <c r="J1114" s="7" t="s">
        <v>85</v>
      </c>
      <c r="K1114" s="8" t="n">
        <v>0</v>
      </c>
      <c r="L1114" s="7"/>
      <c r="M1114" s="8" t="n">
        <v>0</v>
      </c>
      <c r="N1114" s="7" t="s">
        <v>3045</v>
      </c>
      <c r="O1114" s="7" t="s">
        <v>621</v>
      </c>
      <c r="P1114" s="7" t="s">
        <v>87</v>
      </c>
      <c r="Q1114" s="8" t="s">
        <v>1554</v>
      </c>
      <c r="R1114" s="8" t="s">
        <v>3046</v>
      </c>
      <c r="S1114" s="8" t="s">
        <v>1085</v>
      </c>
      <c r="T1114" s="8" t="s">
        <v>127</v>
      </c>
      <c r="U1114" s="7" t="s">
        <v>87</v>
      </c>
      <c r="V1114" s="7" t="s">
        <v>92</v>
      </c>
      <c r="W1114" s="7"/>
      <c r="X1114" s="7"/>
      <c r="Y1114" s="7" t="s">
        <v>99</v>
      </c>
      <c r="Z1114" s="8" t="s">
        <v>127</v>
      </c>
      <c r="AA1114" s="7"/>
      <c r="AB1114" s="7"/>
      <c r="AC1114" s="7"/>
      <c r="AD1114" s="7"/>
      <c r="AE1114" s="8"/>
      <c r="AF1114" s="9" t="s">
        <v>1041</v>
      </c>
      <c r="AG1114" s="9" t="s">
        <v>3047</v>
      </c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 t="s">
        <v>97</v>
      </c>
      <c r="BN1114" s="7" t="s">
        <v>97</v>
      </c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 t="s">
        <v>98</v>
      </c>
      <c r="CE1114" s="7" t="s">
        <v>98</v>
      </c>
      <c r="CF1114" s="7" t="s">
        <v>98</v>
      </c>
      <c r="CG1114" s="7" t="s">
        <v>98</v>
      </c>
      <c r="CH1114" s="7" t="s">
        <v>98</v>
      </c>
      <c r="CI1114" s="6" t="n">
        <f aca="false">SUMIF($AH1114:$CH1114,35,Base!$B$5:$BB$5)*7*$Z1114</f>
        <v>0</v>
      </c>
      <c r="CJ1114" s="6" t="n">
        <f aca="false">SUMIF($AH1114:$CH1114,"PR",Base!$B$5:$BB$5)*7*$Z1114</f>
        <v>644</v>
      </c>
      <c r="CK1114" s="6"/>
      <c r="CL1114" s="6"/>
    </row>
    <row r="1115" customFormat="false" ht="13.8" hidden="false" customHeight="false" outlineLevel="0" collapsed="false">
      <c r="A1115" s="7" t="s">
        <v>77</v>
      </c>
      <c r="B1115" s="7" t="s">
        <v>2883</v>
      </c>
      <c r="C1115" s="7" t="s">
        <v>118</v>
      </c>
      <c r="D1115" s="7" t="s">
        <v>3048</v>
      </c>
      <c r="E1115" s="7" t="s">
        <v>2625</v>
      </c>
      <c r="F1115" s="7" t="s">
        <v>17</v>
      </c>
      <c r="G1115" s="7" t="s">
        <v>3049</v>
      </c>
      <c r="H1115" s="7" t="s">
        <v>619</v>
      </c>
      <c r="I1115" s="7" t="s">
        <v>84</v>
      </c>
      <c r="J1115" s="7" t="s">
        <v>85</v>
      </c>
      <c r="K1115" s="8" t="n">
        <v>0</v>
      </c>
      <c r="L1115" s="7"/>
      <c r="M1115" s="8" t="n">
        <v>0</v>
      </c>
      <c r="N1115" s="7" t="s">
        <v>3050</v>
      </c>
      <c r="O1115" s="7" t="s">
        <v>621</v>
      </c>
      <c r="P1115" s="7" t="s">
        <v>87</v>
      </c>
      <c r="Q1115" s="8" t="s">
        <v>2637</v>
      </c>
      <c r="R1115" s="8" t="s">
        <v>3051</v>
      </c>
      <c r="S1115" s="8" t="s">
        <v>362</v>
      </c>
      <c r="T1115" s="8" t="s">
        <v>127</v>
      </c>
      <c r="U1115" s="7" t="s">
        <v>87</v>
      </c>
      <c r="V1115" s="7" t="s">
        <v>92</v>
      </c>
      <c r="W1115" s="7"/>
      <c r="X1115" s="7"/>
      <c r="Y1115" s="7" t="s">
        <v>99</v>
      </c>
      <c r="Z1115" s="8" t="s">
        <v>127</v>
      </c>
      <c r="AA1115" s="7"/>
      <c r="AB1115" s="7"/>
      <c r="AC1115" s="7"/>
      <c r="AD1115" s="7"/>
      <c r="AE1115" s="8"/>
      <c r="AF1115" s="9" t="s">
        <v>2198</v>
      </c>
      <c r="AG1115" s="9" t="s">
        <v>1181</v>
      </c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 t="s">
        <v>97</v>
      </c>
      <c r="BN1115" s="7" t="s">
        <v>97</v>
      </c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  <c r="CC1115" s="7" t="s">
        <v>98</v>
      </c>
      <c r="CD1115" s="7" t="s">
        <v>98</v>
      </c>
      <c r="CE1115" s="7" t="s">
        <v>98</v>
      </c>
      <c r="CF1115" s="7" t="s">
        <v>98</v>
      </c>
      <c r="CG1115" s="7" t="s">
        <v>98</v>
      </c>
      <c r="CH1115" s="7" t="s">
        <v>98</v>
      </c>
      <c r="CI1115" s="6" t="n">
        <f aca="false">SUMIF($AH1115:$CH1115,35,Base!$B$5:$BB$5)*7*$Z1115</f>
        <v>0</v>
      </c>
      <c r="CJ1115" s="6" t="n">
        <f aca="false">SUMIF($AH1115:$CH1115,"PR",Base!$B$5:$BB$5)*7*$Z1115</f>
        <v>784</v>
      </c>
      <c r="CK1115" s="6"/>
      <c r="CL1115" s="6"/>
    </row>
    <row r="1116" customFormat="false" ht="13.8" hidden="false" customHeight="false" outlineLevel="0" collapsed="false">
      <c r="A1116" s="7" t="s">
        <v>77</v>
      </c>
      <c r="B1116" s="7" t="s">
        <v>2883</v>
      </c>
      <c r="C1116" s="7" t="s">
        <v>118</v>
      </c>
      <c r="D1116" s="7" t="s">
        <v>3052</v>
      </c>
      <c r="E1116" s="7" t="s">
        <v>1505</v>
      </c>
      <c r="F1116" s="7" t="s">
        <v>17</v>
      </c>
      <c r="G1116" s="7" t="s">
        <v>3044</v>
      </c>
      <c r="H1116" s="7" t="s">
        <v>629</v>
      </c>
      <c r="I1116" s="7" t="s">
        <v>84</v>
      </c>
      <c r="J1116" s="7" t="s">
        <v>85</v>
      </c>
      <c r="K1116" s="8" t="n">
        <v>0</v>
      </c>
      <c r="L1116" s="7"/>
      <c r="M1116" s="8" t="n">
        <v>0</v>
      </c>
      <c r="N1116" s="7" t="s">
        <v>3053</v>
      </c>
      <c r="O1116" s="7" t="s">
        <v>621</v>
      </c>
      <c r="P1116" s="7" t="s">
        <v>87</v>
      </c>
      <c r="Q1116" s="8" t="s">
        <v>3054</v>
      </c>
      <c r="R1116" s="8" t="s">
        <v>1887</v>
      </c>
      <c r="S1116" s="8" t="s">
        <v>2862</v>
      </c>
      <c r="T1116" s="8" t="s">
        <v>127</v>
      </c>
      <c r="U1116" s="7" t="s">
        <v>87</v>
      </c>
      <c r="V1116" s="7" t="s">
        <v>92</v>
      </c>
      <c r="W1116" s="7"/>
      <c r="X1116" s="7"/>
      <c r="Y1116" s="7" t="s">
        <v>99</v>
      </c>
      <c r="Z1116" s="8" t="s">
        <v>127</v>
      </c>
      <c r="AA1116" s="7"/>
      <c r="AB1116" s="7"/>
      <c r="AC1116" s="7"/>
      <c r="AD1116" s="7"/>
      <c r="AE1116" s="8"/>
      <c r="AF1116" s="9" t="s">
        <v>1046</v>
      </c>
      <c r="AG1116" s="9" t="s">
        <v>2019</v>
      </c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 t="s">
        <v>98</v>
      </c>
      <c r="BF1116" s="7" t="s">
        <v>98</v>
      </c>
      <c r="BG1116" s="7" t="s">
        <v>98</v>
      </c>
      <c r="BH1116" s="7" t="s">
        <v>98</v>
      </c>
      <c r="BI1116" s="7" t="s">
        <v>98</v>
      </c>
      <c r="BJ1116" s="7" t="s">
        <v>98</v>
      </c>
      <c r="BK1116" s="7" t="s">
        <v>98</v>
      </c>
      <c r="BL1116" s="7" t="s">
        <v>98</v>
      </c>
      <c r="BM1116" s="7" t="s">
        <v>97</v>
      </c>
      <c r="BN1116" s="7" t="s">
        <v>97</v>
      </c>
      <c r="BO1116" s="7" t="s">
        <v>98</v>
      </c>
      <c r="BP1116" s="7" t="s">
        <v>98</v>
      </c>
      <c r="BQ1116" s="7" t="s">
        <v>98</v>
      </c>
      <c r="BR1116" s="7" t="s">
        <v>98</v>
      </c>
      <c r="BS1116" s="7" t="s">
        <v>98</v>
      </c>
      <c r="BT1116" s="7" t="s">
        <v>98</v>
      </c>
      <c r="BU1116" s="7" t="s">
        <v>98</v>
      </c>
      <c r="BV1116" s="7" t="s">
        <v>98</v>
      </c>
      <c r="BW1116" s="7" t="n">
        <v>35</v>
      </c>
      <c r="BX1116" s="7" t="n">
        <v>35</v>
      </c>
      <c r="BY1116" s="7" t="n">
        <v>35</v>
      </c>
      <c r="BZ1116" s="7" t="n">
        <v>35</v>
      </c>
      <c r="CA1116" s="7" t="n">
        <v>35</v>
      </c>
      <c r="CB1116" s="7" t="n">
        <v>35</v>
      </c>
      <c r="CC1116" s="7" t="s">
        <v>98</v>
      </c>
      <c r="CD1116" s="7"/>
      <c r="CE1116" s="7"/>
      <c r="CF1116" s="7"/>
      <c r="CG1116" s="7"/>
      <c r="CH1116" s="7"/>
      <c r="CI1116" s="6" t="n">
        <f aca="false">SUMIF($AH1116:$CH1116,35,Base!$B$5:$BB$5)*7*$Z1116</f>
        <v>784</v>
      </c>
      <c r="CJ1116" s="6" t="n">
        <f aca="false">SUMIF($AH1116:$CH1116,"PR",Base!$B$5:$BB$5)*7*$Z1116</f>
        <v>2352</v>
      </c>
      <c r="CK1116" s="6"/>
      <c r="CL1116" s="6"/>
    </row>
    <row r="1117" customFormat="false" ht="13.8" hidden="false" customHeight="false" outlineLevel="0" collapsed="false">
      <c r="A1117" s="7" t="s">
        <v>77</v>
      </c>
      <c r="B1117" s="7" t="s">
        <v>2883</v>
      </c>
      <c r="C1117" s="7" t="s">
        <v>118</v>
      </c>
      <c r="D1117" s="7" t="s">
        <v>3055</v>
      </c>
      <c r="E1117" s="7" t="s">
        <v>1531</v>
      </c>
      <c r="F1117" s="7" t="s">
        <v>17</v>
      </c>
      <c r="G1117" s="7" t="s">
        <v>3040</v>
      </c>
      <c r="H1117" s="7" t="s">
        <v>604</v>
      </c>
      <c r="I1117" s="7" t="s">
        <v>84</v>
      </c>
      <c r="J1117" s="7" t="s">
        <v>85</v>
      </c>
      <c r="K1117" s="8" t="n">
        <v>0</v>
      </c>
      <c r="L1117" s="7"/>
      <c r="M1117" s="8" t="n">
        <v>0</v>
      </c>
      <c r="N1117" s="7" t="s">
        <v>3056</v>
      </c>
      <c r="O1117" s="7" t="s">
        <v>606</v>
      </c>
      <c r="P1117" s="7" t="s">
        <v>87</v>
      </c>
      <c r="Q1117" s="8" t="s">
        <v>1790</v>
      </c>
      <c r="R1117" s="8" t="s">
        <v>733</v>
      </c>
      <c r="S1117" s="8" t="s">
        <v>2052</v>
      </c>
      <c r="T1117" s="8" t="s">
        <v>127</v>
      </c>
      <c r="U1117" s="7" t="s">
        <v>87</v>
      </c>
      <c r="V1117" s="7" t="s">
        <v>92</v>
      </c>
      <c r="W1117" s="7"/>
      <c r="X1117" s="7"/>
      <c r="Y1117" s="7" t="s">
        <v>99</v>
      </c>
      <c r="Z1117" s="8" t="s">
        <v>127</v>
      </c>
      <c r="AA1117" s="7"/>
      <c r="AB1117" s="7"/>
      <c r="AC1117" s="7"/>
      <c r="AD1117" s="7"/>
      <c r="AE1117" s="8"/>
      <c r="AF1117" s="9" t="s">
        <v>1011</v>
      </c>
      <c r="AG1117" s="9" t="s">
        <v>140</v>
      </c>
      <c r="AH1117" s="7"/>
      <c r="AI1117" s="7"/>
      <c r="AJ1117" s="7"/>
      <c r="AK1117" s="7"/>
      <c r="AL1117" s="7"/>
      <c r="AM1117" s="7"/>
      <c r="AN1117" s="7"/>
      <c r="AO1117" s="7"/>
      <c r="AP1117" s="7"/>
      <c r="AQ1117" s="7" t="s">
        <v>98</v>
      </c>
      <c r="AR1117" s="7" t="s">
        <v>98</v>
      </c>
      <c r="AS1117" s="7" t="s">
        <v>98</v>
      </c>
      <c r="AT1117" s="7" t="s">
        <v>98</v>
      </c>
      <c r="AU1117" s="7" t="s">
        <v>98</v>
      </c>
      <c r="AV1117" s="7" t="s">
        <v>98</v>
      </c>
      <c r="AW1117" s="7" t="s">
        <v>98</v>
      </c>
      <c r="AX1117" s="7" t="s">
        <v>98</v>
      </c>
      <c r="AY1117" s="7" t="s">
        <v>98</v>
      </c>
      <c r="AZ1117" s="7" t="s">
        <v>98</v>
      </c>
      <c r="BA1117" s="7" t="s">
        <v>98</v>
      </c>
      <c r="BB1117" s="7" t="s">
        <v>98</v>
      </c>
      <c r="BC1117" s="7" t="s">
        <v>98</v>
      </c>
      <c r="BD1117" s="7" t="n">
        <v>35</v>
      </c>
      <c r="BE1117" s="7" t="n">
        <v>35</v>
      </c>
      <c r="BF1117" s="7" t="n">
        <v>35</v>
      </c>
      <c r="BG1117" s="7" t="n">
        <v>35</v>
      </c>
      <c r="BH1117" s="7" t="n">
        <v>35</v>
      </c>
      <c r="BI1117" s="7" t="s">
        <v>98</v>
      </c>
      <c r="BJ1117" s="7"/>
      <c r="BK1117" s="7"/>
      <c r="BL1117" s="7"/>
      <c r="BM1117" s="7" t="s">
        <v>97</v>
      </c>
      <c r="BN1117" s="7" t="s">
        <v>97</v>
      </c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  <c r="CC1117" s="7"/>
      <c r="CD1117" s="7"/>
      <c r="CE1117" s="7"/>
      <c r="CF1117" s="7"/>
      <c r="CG1117" s="7"/>
      <c r="CH1117" s="7"/>
      <c r="CI1117" s="6" t="n">
        <f aca="false">SUMIF($AH1117:$CH1117,35,Base!$B$5:$BB$5)*7*$Z1117</f>
        <v>672</v>
      </c>
      <c r="CJ1117" s="6" t="n">
        <f aca="false">SUMIF($AH1117:$CH1117,"PR",Base!$B$5:$BB$5)*7*$Z1117</f>
        <v>1848</v>
      </c>
      <c r="CK1117" s="6"/>
      <c r="CL1117" s="6"/>
    </row>
    <row r="1118" customFormat="false" ht="13.8" hidden="false" customHeight="false" outlineLevel="0" collapsed="false">
      <c r="A1118" s="7" t="s">
        <v>77</v>
      </c>
      <c r="B1118" s="7" t="s">
        <v>2883</v>
      </c>
      <c r="C1118" s="7" t="s">
        <v>118</v>
      </c>
      <c r="D1118" s="7" t="s">
        <v>3057</v>
      </c>
      <c r="E1118" s="7" t="s">
        <v>703</v>
      </c>
      <c r="F1118" s="7" t="s">
        <v>17</v>
      </c>
      <c r="G1118" s="7" t="s">
        <v>3049</v>
      </c>
      <c r="H1118" s="7" t="s">
        <v>619</v>
      </c>
      <c r="I1118" s="7" t="s">
        <v>84</v>
      </c>
      <c r="J1118" s="7" t="s">
        <v>85</v>
      </c>
      <c r="K1118" s="8" t="n">
        <v>0</v>
      </c>
      <c r="L1118" s="7"/>
      <c r="M1118" s="8" t="n">
        <v>0</v>
      </c>
      <c r="N1118" s="7" t="s">
        <v>3058</v>
      </c>
      <c r="O1118" s="7" t="s">
        <v>621</v>
      </c>
      <c r="P1118" s="7" t="s">
        <v>87</v>
      </c>
      <c r="Q1118" s="8" t="s">
        <v>89</v>
      </c>
      <c r="R1118" s="8" t="s">
        <v>524</v>
      </c>
      <c r="S1118" s="8" t="s">
        <v>355</v>
      </c>
      <c r="T1118" s="8" t="s">
        <v>127</v>
      </c>
      <c r="U1118" s="7" t="s">
        <v>87</v>
      </c>
      <c r="V1118" s="7" t="s">
        <v>92</v>
      </c>
      <c r="W1118" s="7"/>
      <c r="X1118" s="7"/>
      <c r="Y1118" s="7" t="s">
        <v>99</v>
      </c>
      <c r="Z1118" s="8" t="s">
        <v>127</v>
      </c>
      <c r="AA1118" s="7"/>
      <c r="AB1118" s="7"/>
      <c r="AC1118" s="7"/>
      <c r="AD1118" s="7"/>
      <c r="AE1118" s="8"/>
      <c r="AF1118" s="9" t="s">
        <v>3059</v>
      </c>
      <c r="AG1118" s="9" t="s">
        <v>3060</v>
      </c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 t="s">
        <v>97</v>
      </c>
      <c r="BN1118" s="7" t="s">
        <v>97</v>
      </c>
      <c r="BO1118" s="7"/>
      <c r="BP1118" s="7" t="s">
        <v>98</v>
      </c>
      <c r="BQ1118" s="7" t="s">
        <v>98</v>
      </c>
      <c r="BR1118" s="7" t="s">
        <v>98</v>
      </c>
      <c r="BS1118" s="7" t="s">
        <v>98</v>
      </c>
      <c r="BT1118" s="7" t="s">
        <v>98</v>
      </c>
      <c r="BU1118" s="7" t="s">
        <v>98</v>
      </c>
      <c r="BV1118" s="7" t="n">
        <v>35</v>
      </c>
      <c r="BW1118" s="7" t="n">
        <v>35</v>
      </c>
      <c r="BX1118" s="7" t="n">
        <v>35</v>
      </c>
      <c r="BY1118" s="7" t="n">
        <v>35</v>
      </c>
      <c r="BZ1118" s="7" t="n">
        <v>35</v>
      </c>
      <c r="CA1118" s="7" t="s">
        <v>98</v>
      </c>
      <c r="CB1118" s="7"/>
      <c r="CC1118" s="7"/>
      <c r="CD1118" s="7"/>
      <c r="CE1118" s="7"/>
      <c r="CF1118" s="7"/>
      <c r="CG1118" s="7"/>
      <c r="CH1118" s="7"/>
      <c r="CI1118" s="6" t="n">
        <f aca="false">SUMIF($AH1118:$CH1118,35,Base!$B$5:$BB$5)*7*$Z1118</f>
        <v>672</v>
      </c>
      <c r="CJ1118" s="6" t="n">
        <f aca="false">SUMIF($AH1118:$CH1118,"PR",Base!$B$5:$BB$5)*7*$Z1118</f>
        <v>952</v>
      </c>
      <c r="CK1118" s="6"/>
      <c r="CL1118" s="6"/>
    </row>
    <row r="1119" customFormat="false" ht="13.8" hidden="false" customHeight="false" outlineLevel="0" collapsed="false">
      <c r="A1119" s="7" t="s">
        <v>77</v>
      </c>
      <c r="B1119" s="7" t="s">
        <v>2883</v>
      </c>
      <c r="C1119" s="7" t="s">
        <v>118</v>
      </c>
      <c r="D1119" s="7" t="s">
        <v>3061</v>
      </c>
      <c r="E1119" s="7" t="s">
        <v>1550</v>
      </c>
      <c r="F1119" s="7" t="s">
        <v>17</v>
      </c>
      <c r="G1119" s="7" t="s">
        <v>3044</v>
      </c>
      <c r="H1119" s="7" t="s">
        <v>629</v>
      </c>
      <c r="I1119" s="7" t="s">
        <v>84</v>
      </c>
      <c r="J1119" s="7" t="s">
        <v>85</v>
      </c>
      <c r="K1119" s="8" t="n">
        <v>0</v>
      </c>
      <c r="L1119" s="7"/>
      <c r="M1119" s="8" t="n">
        <v>0</v>
      </c>
      <c r="N1119" s="7" t="s">
        <v>3062</v>
      </c>
      <c r="O1119" s="7" t="s">
        <v>621</v>
      </c>
      <c r="P1119" s="7" t="s">
        <v>87</v>
      </c>
      <c r="Q1119" s="8" t="s">
        <v>3063</v>
      </c>
      <c r="R1119" s="8" t="s">
        <v>1887</v>
      </c>
      <c r="S1119" s="8" t="s">
        <v>90</v>
      </c>
      <c r="T1119" s="8" t="s">
        <v>127</v>
      </c>
      <c r="U1119" s="7" t="s">
        <v>87</v>
      </c>
      <c r="V1119" s="7" t="s">
        <v>92</v>
      </c>
      <c r="W1119" s="7"/>
      <c r="X1119" s="7"/>
      <c r="Y1119" s="7" t="s">
        <v>99</v>
      </c>
      <c r="Z1119" s="8" t="s">
        <v>127</v>
      </c>
      <c r="AA1119" s="7"/>
      <c r="AB1119" s="7"/>
      <c r="AC1119" s="7"/>
      <c r="AD1119" s="7"/>
      <c r="AE1119" s="8"/>
      <c r="AF1119" s="9" t="s">
        <v>1011</v>
      </c>
      <c r="AG1119" s="9" t="s">
        <v>1008</v>
      </c>
      <c r="AH1119" s="7"/>
      <c r="AI1119" s="7"/>
      <c r="AJ1119" s="7"/>
      <c r="AK1119" s="7"/>
      <c r="AL1119" s="7"/>
      <c r="AM1119" s="7"/>
      <c r="AN1119" s="7"/>
      <c r="AO1119" s="7"/>
      <c r="AP1119" s="7"/>
      <c r="AQ1119" s="7" t="s">
        <v>98</v>
      </c>
      <c r="AR1119" s="7" t="s">
        <v>98</v>
      </c>
      <c r="AS1119" s="7" t="s">
        <v>98</v>
      </c>
      <c r="AT1119" s="7" t="s">
        <v>98</v>
      </c>
      <c r="AU1119" s="7" t="s">
        <v>98</v>
      </c>
      <c r="AV1119" s="7" t="s">
        <v>98</v>
      </c>
      <c r="AW1119" s="7" t="s">
        <v>98</v>
      </c>
      <c r="AX1119" s="7" t="s">
        <v>98</v>
      </c>
      <c r="AY1119" s="7" t="s">
        <v>98</v>
      </c>
      <c r="AZ1119" s="7" t="s">
        <v>98</v>
      </c>
      <c r="BA1119" s="7" t="s">
        <v>98</v>
      </c>
      <c r="BB1119" s="7" t="s">
        <v>98</v>
      </c>
      <c r="BC1119" s="7" t="s">
        <v>98</v>
      </c>
      <c r="BD1119" s="7" t="s">
        <v>98</v>
      </c>
      <c r="BE1119" s="7" t="s">
        <v>98</v>
      </c>
      <c r="BF1119" s="7" t="s">
        <v>98</v>
      </c>
      <c r="BG1119" s="7" t="s">
        <v>98</v>
      </c>
      <c r="BH1119" s="7" t="n">
        <v>35</v>
      </c>
      <c r="BI1119" s="7" t="n">
        <v>35</v>
      </c>
      <c r="BJ1119" s="7" t="n">
        <v>35</v>
      </c>
      <c r="BK1119" s="7" t="n">
        <v>35</v>
      </c>
      <c r="BL1119" s="7" t="n">
        <v>35</v>
      </c>
      <c r="BM1119" s="7" t="s">
        <v>97</v>
      </c>
      <c r="BN1119" s="7" t="s">
        <v>97</v>
      </c>
      <c r="BO1119" s="7" t="n">
        <v>35</v>
      </c>
      <c r="BP1119" s="7" t="s">
        <v>98</v>
      </c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  <c r="CC1119" s="7"/>
      <c r="CD1119" s="7"/>
      <c r="CE1119" s="7"/>
      <c r="CF1119" s="7"/>
      <c r="CG1119" s="7"/>
      <c r="CH1119" s="7"/>
      <c r="CI1119" s="6" t="n">
        <f aca="false">SUMIF($AH1119:$CH1119,35,Base!$B$5:$BB$5)*7*$Z1119</f>
        <v>840</v>
      </c>
      <c r="CJ1119" s="6" t="n">
        <f aca="false">SUMIF($AH1119:$CH1119,"PR",Base!$B$5:$BB$5)*7*$Z1119</f>
        <v>2380</v>
      </c>
      <c r="CK1119" s="6"/>
      <c r="CL1119" s="6"/>
    </row>
    <row r="1120" customFormat="false" ht="13.8" hidden="false" customHeight="false" outlineLevel="0" collapsed="false">
      <c r="A1120" s="7" t="s">
        <v>77</v>
      </c>
      <c r="B1120" s="7" t="s">
        <v>2883</v>
      </c>
      <c r="C1120" s="7" t="s">
        <v>289</v>
      </c>
      <c r="D1120" s="7" t="s">
        <v>3064</v>
      </c>
      <c r="E1120" s="7" t="s">
        <v>3065</v>
      </c>
      <c r="F1120" s="7" t="s">
        <v>17</v>
      </c>
      <c r="G1120" s="7" t="s">
        <v>3022</v>
      </c>
      <c r="H1120" s="7" t="s">
        <v>2760</v>
      </c>
      <c r="I1120" s="7" t="s">
        <v>84</v>
      </c>
      <c r="J1120" s="7" t="s">
        <v>85</v>
      </c>
      <c r="K1120" s="8" t="n">
        <v>0</v>
      </c>
      <c r="L1120" s="7"/>
      <c r="M1120" s="8" t="n">
        <v>0</v>
      </c>
      <c r="N1120" s="7" t="s">
        <v>3066</v>
      </c>
      <c r="O1120" s="7" t="s">
        <v>2762</v>
      </c>
      <c r="P1120" s="7" t="s">
        <v>87</v>
      </c>
      <c r="Q1120" s="8" t="s">
        <v>3067</v>
      </c>
      <c r="R1120" s="8" t="s">
        <v>3025</v>
      </c>
      <c r="S1120" s="8" t="s">
        <v>325</v>
      </c>
      <c r="T1120" s="8" t="s">
        <v>127</v>
      </c>
      <c r="U1120" s="7" t="s">
        <v>87</v>
      </c>
      <c r="V1120" s="7" t="s">
        <v>92</v>
      </c>
      <c r="W1120" s="7"/>
      <c r="X1120" s="7"/>
      <c r="Y1120" s="7" t="s">
        <v>99</v>
      </c>
      <c r="Z1120" s="8" t="s">
        <v>127</v>
      </c>
      <c r="AA1120" s="7"/>
      <c r="AB1120" s="7"/>
      <c r="AC1120" s="7"/>
      <c r="AD1120" s="7"/>
      <c r="AE1120" s="8"/>
      <c r="AF1120" s="9" t="s">
        <v>3007</v>
      </c>
      <c r="AG1120" s="9" t="s">
        <v>2536</v>
      </c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 t="s">
        <v>97</v>
      </c>
      <c r="BN1120" s="7" t="s">
        <v>97</v>
      </c>
      <c r="BO1120" s="7"/>
      <c r="BP1120" s="7"/>
      <c r="BQ1120" s="7"/>
      <c r="BR1120" s="7"/>
      <c r="BS1120" s="7"/>
      <c r="BT1120" s="7"/>
      <c r="BU1120" s="7" t="s">
        <v>98</v>
      </c>
      <c r="BV1120" s="7" t="s">
        <v>98</v>
      </c>
      <c r="BW1120" s="7" t="s">
        <v>98</v>
      </c>
      <c r="BX1120" s="7" t="s">
        <v>98</v>
      </c>
      <c r="BY1120" s="7" t="s">
        <v>98</v>
      </c>
      <c r="BZ1120" s="7" t="s">
        <v>98</v>
      </c>
      <c r="CA1120" s="7" t="s">
        <v>98</v>
      </c>
      <c r="CB1120" s="7" t="n">
        <v>35</v>
      </c>
      <c r="CC1120" s="7" t="n">
        <v>35</v>
      </c>
      <c r="CD1120" s="7" t="n">
        <v>35</v>
      </c>
      <c r="CE1120" s="7" t="n">
        <v>35</v>
      </c>
      <c r="CF1120" s="7" t="s">
        <v>98</v>
      </c>
      <c r="CG1120" s="7"/>
      <c r="CH1120" s="7"/>
      <c r="CI1120" s="6" t="n">
        <f aca="false">SUMIF($AH1120:$CH1120,35,Base!$B$5:$BB$5)*7*$Z1120</f>
        <v>560</v>
      </c>
      <c r="CJ1120" s="6" t="n">
        <f aca="false">SUMIF($AH1120:$CH1120,"PR",Base!$B$5:$BB$5)*7*$Z1120</f>
        <v>1064</v>
      </c>
      <c r="CK1120" s="6"/>
      <c r="CL1120" s="6"/>
    </row>
    <row r="1121" customFormat="false" ht="13.8" hidden="false" customHeight="false" outlineLevel="0" collapsed="false">
      <c r="A1121" s="7" t="s">
        <v>77</v>
      </c>
      <c r="B1121" s="7" t="s">
        <v>2883</v>
      </c>
      <c r="C1121" s="7" t="s">
        <v>289</v>
      </c>
      <c r="D1121" s="7" t="s">
        <v>3068</v>
      </c>
      <c r="E1121" s="7" t="s">
        <v>732</v>
      </c>
      <c r="F1121" s="7" t="s">
        <v>17</v>
      </c>
      <c r="G1121" s="7" t="s">
        <v>3027</v>
      </c>
      <c r="H1121" s="7" t="s">
        <v>3028</v>
      </c>
      <c r="I1121" s="7" t="s">
        <v>84</v>
      </c>
      <c r="J1121" s="7" t="s">
        <v>85</v>
      </c>
      <c r="K1121" s="8" t="n">
        <v>0</v>
      </c>
      <c r="L1121" s="7"/>
      <c r="M1121" s="8" t="n">
        <v>0</v>
      </c>
      <c r="N1121" s="7" t="s">
        <v>3069</v>
      </c>
      <c r="O1121" s="7" t="s">
        <v>2762</v>
      </c>
      <c r="P1121" s="7" t="s">
        <v>87</v>
      </c>
      <c r="Q1121" s="8" t="s">
        <v>1914</v>
      </c>
      <c r="R1121" s="8" t="s">
        <v>3070</v>
      </c>
      <c r="S1121" s="8" t="s">
        <v>90</v>
      </c>
      <c r="T1121" s="8" t="s">
        <v>127</v>
      </c>
      <c r="U1121" s="7" t="s">
        <v>87</v>
      </c>
      <c r="V1121" s="7" t="s">
        <v>92</v>
      </c>
      <c r="W1121" s="7"/>
      <c r="X1121" s="7"/>
      <c r="Y1121" s="7" t="s">
        <v>99</v>
      </c>
      <c r="Z1121" s="8" t="s">
        <v>124</v>
      </c>
      <c r="AA1121" s="7"/>
      <c r="AB1121" s="7"/>
      <c r="AC1121" s="7"/>
      <c r="AD1121" s="7"/>
      <c r="AE1121" s="8"/>
      <c r="AF1121" s="9" t="s">
        <v>802</v>
      </c>
      <c r="AG1121" s="9" t="s">
        <v>721</v>
      </c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 t="s">
        <v>98</v>
      </c>
      <c r="AZ1121" s="7" t="s">
        <v>98</v>
      </c>
      <c r="BA1121" s="7" t="s">
        <v>98</v>
      </c>
      <c r="BB1121" s="7" t="s">
        <v>98</v>
      </c>
      <c r="BC1121" s="7" t="s">
        <v>98</v>
      </c>
      <c r="BD1121" s="7" t="s">
        <v>98</v>
      </c>
      <c r="BE1121" s="7" t="s">
        <v>98</v>
      </c>
      <c r="BF1121" s="7" t="s">
        <v>98</v>
      </c>
      <c r="BG1121" s="7" t="s">
        <v>98</v>
      </c>
      <c r="BH1121" s="7" t="s">
        <v>98</v>
      </c>
      <c r="BI1121" s="7" t="s">
        <v>98</v>
      </c>
      <c r="BJ1121" s="7" t="s">
        <v>98</v>
      </c>
      <c r="BK1121" s="7" t="s">
        <v>98</v>
      </c>
      <c r="BL1121" s="7" t="s">
        <v>98</v>
      </c>
      <c r="BM1121" s="7" t="s">
        <v>97</v>
      </c>
      <c r="BN1121" s="7" t="s">
        <v>97</v>
      </c>
      <c r="BO1121" s="7" t="s">
        <v>98</v>
      </c>
      <c r="BP1121" s="7" t="n">
        <v>35</v>
      </c>
      <c r="BQ1121" s="7" t="n">
        <v>35</v>
      </c>
      <c r="BR1121" s="7" t="n">
        <v>35</v>
      </c>
      <c r="BS1121" s="7" t="n">
        <v>35</v>
      </c>
      <c r="BT1121" s="7" t="n">
        <v>35</v>
      </c>
      <c r="BU1121" s="7" t="n">
        <v>35</v>
      </c>
      <c r="BV1121" s="7" t="n">
        <v>35</v>
      </c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6" t="n">
        <f aca="false">SUMIF($AH1121:$CH1121,35,Base!$B$5:$BB$5)*7*$Z1121</f>
        <v>1470</v>
      </c>
      <c r="CJ1121" s="6" t="n">
        <f aca="false">SUMIF($AH1121:$CH1121,"PR",Base!$B$5:$BB$5)*7*$Z1121</f>
        <v>2982</v>
      </c>
      <c r="CK1121" s="6"/>
      <c r="CL1121" s="6"/>
    </row>
    <row r="1122" customFormat="false" ht="13.8" hidden="false" customHeight="false" outlineLevel="0" collapsed="false">
      <c r="A1122" s="7" t="s">
        <v>77</v>
      </c>
      <c r="B1122" s="7" t="s">
        <v>2883</v>
      </c>
      <c r="C1122" s="7" t="s">
        <v>289</v>
      </c>
      <c r="D1122" s="7" t="s">
        <v>3071</v>
      </c>
      <c r="E1122" s="7" t="s">
        <v>3072</v>
      </c>
      <c r="F1122" s="7" t="s">
        <v>17</v>
      </c>
      <c r="G1122" s="7" t="s">
        <v>3003</v>
      </c>
      <c r="H1122" s="7" t="s">
        <v>3004</v>
      </c>
      <c r="I1122" s="7" t="s">
        <v>84</v>
      </c>
      <c r="J1122" s="7" t="s">
        <v>85</v>
      </c>
      <c r="K1122" s="8" t="n">
        <v>0</v>
      </c>
      <c r="L1122" s="7"/>
      <c r="M1122" s="8" t="n">
        <v>0</v>
      </c>
      <c r="N1122" s="7" t="s">
        <v>3073</v>
      </c>
      <c r="O1122" s="7" t="s">
        <v>3006</v>
      </c>
      <c r="P1122" s="7" t="s">
        <v>87</v>
      </c>
      <c r="Q1122" s="8" t="s">
        <v>395</v>
      </c>
      <c r="R1122" s="8" t="s">
        <v>347</v>
      </c>
      <c r="S1122" s="8" t="s">
        <v>90</v>
      </c>
      <c r="T1122" s="8" t="s">
        <v>155</v>
      </c>
      <c r="U1122" s="7" t="s">
        <v>87</v>
      </c>
      <c r="V1122" s="7" t="s">
        <v>92</v>
      </c>
      <c r="W1122" s="7"/>
      <c r="X1122" s="7"/>
      <c r="Y1122" s="7" t="s">
        <v>99</v>
      </c>
      <c r="Z1122" s="8" t="s">
        <v>155</v>
      </c>
      <c r="AA1122" s="7"/>
      <c r="AB1122" s="7"/>
      <c r="AC1122" s="7"/>
      <c r="AD1122" s="7"/>
      <c r="AE1122" s="8"/>
      <c r="AF1122" s="9" t="s">
        <v>130</v>
      </c>
      <c r="AG1122" s="9" t="s">
        <v>2428</v>
      </c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 t="s">
        <v>98</v>
      </c>
      <c r="BI1122" s="7" t="s">
        <v>98</v>
      </c>
      <c r="BJ1122" s="7" t="s">
        <v>98</v>
      </c>
      <c r="BK1122" s="7" t="s">
        <v>98</v>
      </c>
      <c r="BL1122" s="7" t="s">
        <v>98</v>
      </c>
      <c r="BM1122" s="7" t="s">
        <v>97</v>
      </c>
      <c r="BN1122" s="7" t="s">
        <v>97</v>
      </c>
      <c r="BO1122" s="7" t="n">
        <v>35</v>
      </c>
      <c r="BP1122" s="7" t="n">
        <v>35</v>
      </c>
      <c r="BQ1122" s="7" t="n">
        <v>35</v>
      </c>
      <c r="BR1122" s="7" t="n">
        <v>35</v>
      </c>
      <c r="BS1122" s="7" t="n">
        <v>35</v>
      </c>
      <c r="BT1122" s="7" t="n">
        <v>35</v>
      </c>
      <c r="BU1122" s="7" t="s">
        <v>98</v>
      </c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6" t="n">
        <f aca="false">SUMIF($AH1122:$CH1122,35,Base!$B$5:$BB$5)*7*$Z1122</f>
        <v>630</v>
      </c>
      <c r="CJ1122" s="6" t="n">
        <f aca="false">SUMIF($AH1122:$CH1122,"PR",Base!$B$5:$BB$5)*7*$Z1122</f>
        <v>630</v>
      </c>
      <c r="CK1122" s="6"/>
      <c r="CL1122" s="6"/>
    </row>
    <row r="1123" customFormat="false" ht="13.8" hidden="false" customHeight="false" outlineLevel="0" collapsed="false">
      <c r="A1123" s="7" t="s">
        <v>77</v>
      </c>
      <c r="B1123" s="7" t="s">
        <v>2883</v>
      </c>
      <c r="C1123" s="7" t="s">
        <v>289</v>
      </c>
      <c r="D1123" s="7" t="s">
        <v>3074</v>
      </c>
      <c r="E1123" s="7" t="s">
        <v>2332</v>
      </c>
      <c r="F1123" s="7" t="s">
        <v>17</v>
      </c>
      <c r="G1123" s="7" t="s">
        <v>3009</v>
      </c>
      <c r="H1123" s="7" t="s">
        <v>3010</v>
      </c>
      <c r="I1123" s="7" t="s">
        <v>84</v>
      </c>
      <c r="J1123" s="7" t="s">
        <v>85</v>
      </c>
      <c r="K1123" s="8" t="n">
        <v>0</v>
      </c>
      <c r="L1123" s="7"/>
      <c r="M1123" s="8" t="n">
        <v>0</v>
      </c>
      <c r="N1123" s="7" t="s">
        <v>3075</v>
      </c>
      <c r="O1123" s="7" t="s">
        <v>3006</v>
      </c>
      <c r="P1123" s="7" t="s">
        <v>87</v>
      </c>
      <c r="Q1123" s="8" t="s">
        <v>1915</v>
      </c>
      <c r="R1123" s="8" t="s">
        <v>3076</v>
      </c>
      <c r="S1123" s="8" t="s">
        <v>362</v>
      </c>
      <c r="T1123" s="8" t="s">
        <v>155</v>
      </c>
      <c r="U1123" s="7" t="s">
        <v>87</v>
      </c>
      <c r="V1123" s="7" t="s">
        <v>92</v>
      </c>
      <c r="W1123" s="7"/>
      <c r="X1123" s="7"/>
      <c r="Y1123" s="7" t="s">
        <v>99</v>
      </c>
      <c r="Z1123" s="8" t="s">
        <v>127</v>
      </c>
      <c r="AA1123" s="7"/>
      <c r="AB1123" s="7"/>
      <c r="AC1123" s="7"/>
      <c r="AD1123" s="7"/>
      <c r="AE1123" s="8"/>
      <c r="AF1123" s="9" t="s">
        <v>802</v>
      </c>
      <c r="AG1123" s="9" t="s">
        <v>2004</v>
      </c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 t="s">
        <v>98</v>
      </c>
      <c r="AZ1123" s="7" t="s">
        <v>98</v>
      </c>
      <c r="BA1123" s="7" t="s">
        <v>98</v>
      </c>
      <c r="BB1123" s="7" t="s">
        <v>98</v>
      </c>
      <c r="BC1123" s="7" t="s">
        <v>98</v>
      </c>
      <c r="BD1123" s="7" t="s">
        <v>98</v>
      </c>
      <c r="BE1123" s="7" t="s">
        <v>98</v>
      </c>
      <c r="BF1123" s="7" t="s">
        <v>98</v>
      </c>
      <c r="BG1123" s="7" t="n">
        <v>35</v>
      </c>
      <c r="BH1123" s="7" t="n">
        <v>35</v>
      </c>
      <c r="BI1123" s="7" t="n">
        <v>35</v>
      </c>
      <c r="BJ1123" s="7" t="n">
        <v>35</v>
      </c>
      <c r="BK1123" s="7" t="n">
        <v>35</v>
      </c>
      <c r="BL1123" s="7" t="n">
        <v>35</v>
      </c>
      <c r="BM1123" s="7" t="s">
        <v>97</v>
      </c>
      <c r="BN1123" s="7" t="s">
        <v>97</v>
      </c>
      <c r="BO1123" s="7" t="s">
        <v>98</v>
      </c>
      <c r="BP1123" s="7" t="s">
        <v>98</v>
      </c>
      <c r="BQ1123" s="7" t="s">
        <v>98</v>
      </c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  <c r="CC1123" s="7"/>
      <c r="CD1123" s="7"/>
      <c r="CE1123" s="7"/>
      <c r="CF1123" s="7"/>
      <c r="CG1123" s="7"/>
      <c r="CH1123" s="7"/>
      <c r="CI1123" s="6" t="n">
        <f aca="false">SUMIF($AH1123:$CH1123,35,Base!$B$5:$BB$5)*7*$Z1123</f>
        <v>840</v>
      </c>
      <c r="CJ1123" s="6" t="n">
        <f aca="false">SUMIF($AH1123:$CH1123,"PR",Base!$B$5:$BB$5)*7*$Z1123</f>
        <v>1428</v>
      </c>
      <c r="CK1123" s="6"/>
      <c r="CL1123" s="6"/>
    </row>
    <row r="1124" customFormat="false" ht="13.8" hidden="false" customHeight="false" outlineLevel="0" collapsed="false">
      <c r="A1124" s="7" t="s">
        <v>77</v>
      </c>
      <c r="B1124" s="7" t="s">
        <v>2883</v>
      </c>
      <c r="C1124" s="7" t="s">
        <v>289</v>
      </c>
      <c r="D1124" s="7" t="s">
        <v>3077</v>
      </c>
      <c r="E1124" s="7" t="s">
        <v>2764</v>
      </c>
      <c r="F1124" s="7" t="s">
        <v>17</v>
      </c>
      <c r="G1124" s="7" t="s">
        <v>3078</v>
      </c>
      <c r="H1124" s="7" t="s">
        <v>3079</v>
      </c>
      <c r="I1124" s="7" t="s">
        <v>84</v>
      </c>
      <c r="J1124" s="7" t="s">
        <v>85</v>
      </c>
      <c r="K1124" s="8" t="n">
        <v>0</v>
      </c>
      <c r="L1124" s="7"/>
      <c r="M1124" s="8" t="n">
        <v>0</v>
      </c>
      <c r="N1124" s="7" t="s">
        <v>3080</v>
      </c>
      <c r="O1124" s="7" t="s">
        <v>3018</v>
      </c>
      <c r="P1124" s="7" t="s">
        <v>87</v>
      </c>
      <c r="Q1124" s="8" t="s">
        <v>3081</v>
      </c>
      <c r="R1124" s="8" t="s">
        <v>1547</v>
      </c>
      <c r="S1124" s="8" t="s">
        <v>2052</v>
      </c>
      <c r="T1124" s="8" t="s">
        <v>155</v>
      </c>
      <c r="U1124" s="7" t="s">
        <v>87</v>
      </c>
      <c r="V1124" s="7" t="s">
        <v>92</v>
      </c>
      <c r="W1124" s="7"/>
      <c r="X1124" s="7"/>
      <c r="Y1124" s="7" t="s">
        <v>99</v>
      </c>
      <c r="Z1124" s="8" t="s">
        <v>155</v>
      </c>
      <c r="AA1124" s="7"/>
      <c r="AB1124" s="7"/>
      <c r="AC1124" s="7"/>
      <c r="AD1124" s="7"/>
      <c r="AE1124" s="8"/>
      <c r="AF1124" s="9" t="s">
        <v>326</v>
      </c>
      <c r="AG1124" s="9" t="s">
        <v>2536</v>
      </c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 t="s">
        <v>97</v>
      </c>
      <c r="BN1124" s="7" t="s">
        <v>97</v>
      </c>
      <c r="BO1124" s="7"/>
      <c r="BP1124" s="7"/>
      <c r="BQ1124" s="7" t="s">
        <v>98</v>
      </c>
      <c r="BR1124" s="7" t="s">
        <v>98</v>
      </c>
      <c r="BS1124" s="7" t="s">
        <v>98</v>
      </c>
      <c r="BT1124" s="7" t="s">
        <v>98</v>
      </c>
      <c r="BU1124" s="7" t="s">
        <v>98</v>
      </c>
      <c r="BV1124" s="7" t="s">
        <v>98</v>
      </c>
      <c r="BW1124" s="7" t="s">
        <v>98</v>
      </c>
      <c r="BX1124" s="7" t="s">
        <v>98</v>
      </c>
      <c r="BY1124" s="7" t="s">
        <v>98</v>
      </c>
      <c r="BZ1124" s="7" t="s">
        <v>98</v>
      </c>
      <c r="CA1124" s="7" t="n">
        <v>35</v>
      </c>
      <c r="CB1124" s="7" t="n">
        <v>35</v>
      </c>
      <c r="CC1124" s="7" t="n">
        <v>35</v>
      </c>
      <c r="CD1124" s="7" t="n">
        <v>35</v>
      </c>
      <c r="CE1124" s="7" t="n">
        <v>35</v>
      </c>
      <c r="CF1124" s="7" t="s">
        <v>98</v>
      </c>
      <c r="CG1124" s="7"/>
      <c r="CH1124" s="7"/>
      <c r="CI1124" s="6" t="n">
        <f aca="false">SUMIF($AH1124:$CH1124,35,Base!$B$5:$BB$5)*7*$Z1124</f>
        <v>504</v>
      </c>
      <c r="CJ1124" s="6" t="n">
        <f aca="false">SUMIF($AH1124:$CH1124,"PR",Base!$B$5:$BB$5)*7*$Z1124</f>
        <v>1134</v>
      </c>
      <c r="CK1124" s="6"/>
      <c r="CL1124" s="6"/>
    </row>
    <row r="1125" customFormat="false" ht="13.8" hidden="false" customHeight="false" outlineLevel="0" collapsed="false">
      <c r="A1125" s="7" t="s">
        <v>77</v>
      </c>
      <c r="B1125" s="7" t="s">
        <v>2883</v>
      </c>
      <c r="C1125" s="7" t="s">
        <v>289</v>
      </c>
      <c r="D1125" s="7" t="s">
        <v>3082</v>
      </c>
      <c r="E1125" s="7" t="s">
        <v>2770</v>
      </c>
      <c r="F1125" s="7" t="s">
        <v>17</v>
      </c>
      <c r="G1125" s="7" t="s">
        <v>3015</v>
      </c>
      <c r="H1125" s="7" t="s">
        <v>3016</v>
      </c>
      <c r="I1125" s="7" t="s">
        <v>84</v>
      </c>
      <c r="J1125" s="7" t="s">
        <v>85</v>
      </c>
      <c r="K1125" s="8" t="n">
        <v>0</v>
      </c>
      <c r="L1125" s="7"/>
      <c r="M1125" s="8" t="n">
        <v>0</v>
      </c>
      <c r="N1125" s="7" t="s">
        <v>3083</v>
      </c>
      <c r="O1125" s="7" t="s">
        <v>3018</v>
      </c>
      <c r="P1125" s="7" t="s">
        <v>87</v>
      </c>
      <c r="Q1125" s="8" t="s">
        <v>3084</v>
      </c>
      <c r="R1125" s="8" t="s">
        <v>3085</v>
      </c>
      <c r="S1125" s="8" t="s">
        <v>90</v>
      </c>
      <c r="T1125" s="8" t="s">
        <v>155</v>
      </c>
      <c r="U1125" s="7" t="s">
        <v>87</v>
      </c>
      <c r="V1125" s="7" t="s">
        <v>92</v>
      </c>
      <c r="W1125" s="7"/>
      <c r="X1125" s="7"/>
      <c r="Y1125" s="7" t="s">
        <v>99</v>
      </c>
      <c r="Z1125" s="8" t="s">
        <v>127</v>
      </c>
      <c r="AA1125" s="7"/>
      <c r="AB1125" s="7"/>
      <c r="AC1125" s="7"/>
      <c r="AD1125" s="7"/>
      <c r="AE1125" s="8"/>
      <c r="AF1125" s="9" t="s">
        <v>802</v>
      </c>
      <c r="AG1125" s="9" t="s">
        <v>207</v>
      </c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 t="s">
        <v>98</v>
      </c>
      <c r="AZ1125" s="7" t="s">
        <v>98</v>
      </c>
      <c r="BA1125" s="7" t="s">
        <v>98</v>
      </c>
      <c r="BB1125" s="7" t="s">
        <v>98</v>
      </c>
      <c r="BC1125" s="7" t="s">
        <v>98</v>
      </c>
      <c r="BD1125" s="7" t="s">
        <v>98</v>
      </c>
      <c r="BE1125" s="7" t="s">
        <v>98</v>
      </c>
      <c r="BF1125" s="7" t="s">
        <v>98</v>
      </c>
      <c r="BG1125" s="7" t="s">
        <v>98</v>
      </c>
      <c r="BH1125" s="7" t="s">
        <v>98</v>
      </c>
      <c r="BI1125" s="7" t="n">
        <v>35</v>
      </c>
      <c r="BJ1125" s="7" t="n">
        <v>35</v>
      </c>
      <c r="BK1125" s="7" t="n">
        <v>35</v>
      </c>
      <c r="BL1125" s="7" t="n">
        <v>35</v>
      </c>
      <c r="BM1125" s="7" t="s">
        <v>97</v>
      </c>
      <c r="BN1125" s="7" t="s">
        <v>97</v>
      </c>
      <c r="BO1125" s="7" t="n">
        <v>35</v>
      </c>
      <c r="BP1125" s="7" t="n">
        <v>35</v>
      </c>
      <c r="BQ1125" s="7" t="s">
        <v>98</v>
      </c>
      <c r="BR1125" s="7" t="s">
        <v>98</v>
      </c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  <c r="CC1125" s="7"/>
      <c r="CD1125" s="7"/>
      <c r="CE1125" s="7"/>
      <c r="CF1125" s="7"/>
      <c r="CG1125" s="7"/>
      <c r="CH1125" s="7"/>
      <c r="CI1125" s="6" t="n">
        <f aca="false">SUMIF($AH1125:$CH1125,35,Base!$B$5:$BB$5)*7*$Z1125</f>
        <v>840</v>
      </c>
      <c r="CJ1125" s="6" t="n">
        <f aca="false">SUMIF($AH1125:$CH1125,"PR",Base!$B$5:$BB$5)*7*$Z1125</f>
        <v>1568</v>
      </c>
      <c r="CK1125" s="6"/>
      <c r="CL1125" s="6"/>
    </row>
    <row r="1126" customFormat="false" ht="13.8" hidden="false" customHeight="false" outlineLevel="0" collapsed="false">
      <c r="A1126" s="7" t="s">
        <v>77</v>
      </c>
      <c r="B1126" s="7" t="s">
        <v>2883</v>
      </c>
      <c r="C1126" s="7" t="s">
        <v>887</v>
      </c>
      <c r="D1126" s="7" t="s">
        <v>3086</v>
      </c>
      <c r="E1126" s="7" t="s">
        <v>740</v>
      </c>
      <c r="F1126" s="7" t="s">
        <v>17</v>
      </c>
      <c r="G1126" s="7" t="s">
        <v>3087</v>
      </c>
      <c r="H1126" s="7" t="s">
        <v>3088</v>
      </c>
      <c r="I1126" s="7" t="s">
        <v>84</v>
      </c>
      <c r="J1126" s="7" t="s">
        <v>85</v>
      </c>
      <c r="K1126" s="8" t="n">
        <v>0</v>
      </c>
      <c r="L1126" s="7"/>
      <c r="M1126" s="8" t="n">
        <v>0</v>
      </c>
      <c r="N1126" s="7"/>
      <c r="O1126" s="7" t="s">
        <v>2237</v>
      </c>
      <c r="P1126" s="7" t="s">
        <v>127</v>
      </c>
      <c r="Q1126" s="8" t="s">
        <v>2353</v>
      </c>
      <c r="R1126" s="8" t="s">
        <v>2354</v>
      </c>
      <c r="S1126" s="8" t="s">
        <v>647</v>
      </c>
      <c r="T1126" s="8" t="s">
        <v>109</v>
      </c>
      <c r="U1126" s="7" t="s">
        <v>87</v>
      </c>
      <c r="V1126" s="7" t="s">
        <v>92</v>
      </c>
      <c r="W1126" s="7"/>
      <c r="X1126" s="7"/>
      <c r="Y1126" s="7" t="s">
        <v>99</v>
      </c>
      <c r="Z1126" s="8" t="s">
        <v>896</v>
      </c>
      <c r="AA1126" s="7"/>
      <c r="AB1126" s="7"/>
      <c r="AC1126" s="7"/>
      <c r="AD1126" s="7"/>
      <c r="AE1126" s="8"/>
      <c r="AF1126" s="9" t="s">
        <v>464</v>
      </c>
      <c r="AG1126" s="9" t="s">
        <v>180</v>
      </c>
      <c r="AH1126" s="7"/>
      <c r="AI1126" s="7"/>
      <c r="AJ1126" s="7"/>
      <c r="AK1126" s="7"/>
      <c r="AL1126" s="7"/>
      <c r="AM1126" s="7"/>
      <c r="AN1126" s="7" t="s">
        <v>98</v>
      </c>
      <c r="AO1126" s="7" t="s">
        <v>98</v>
      </c>
      <c r="AP1126" s="7" t="s">
        <v>98</v>
      </c>
      <c r="AQ1126" s="7" t="s">
        <v>98</v>
      </c>
      <c r="AR1126" s="7" t="s">
        <v>98</v>
      </c>
      <c r="AS1126" s="7" t="n">
        <v>35</v>
      </c>
      <c r="AT1126" s="7" t="n">
        <v>35</v>
      </c>
      <c r="AU1126" s="7" t="s">
        <v>98</v>
      </c>
      <c r="AV1126" s="7" t="s">
        <v>98</v>
      </c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 t="s">
        <v>97</v>
      </c>
      <c r="BN1126" s="7" t="s">
        <v>97</v>
      </c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  <c r="CC1126" s="7"/>
      <c r="CD1126" s="7"/>
      <c r="CE1126" s="7"/>
      <c r="CF1126" s="7"/>
      <c r="CG1126" s="7"/>
      <c r="CH1126" s="7"/>
      <c r="CI1126" s="6" t="n">
        <f aca="false">SUMIF($AH1126:$CH1126,35,Base!$B$5:$BB$5)*7*$Z1126</f>
        <v>910</v>
      </c>
      <c r="CJ1126" s="6" t="n">
        <f aca="false">SUMIF($AH1126:$CH1126,"PR",Base!$B$5:$BB$5)*7*$Z1126</f>
        <v>3185</v>
      </c>
      <c r="CK1126" s="6"/>
      <c r="CL1126" s="6"/>
    </row>
    <row r="1127" customFormat="false" ht="13.8" hidden="false" customHeight="false" outlineLevel="0" collapsed="false">
      <c r="A1127" s="7" t="s">
        <v>77</v>
      </c>
      <c r="B1127" s="7" t="s">
        <v>2883</v>
      </c>
      <c r="C1127" s="7" t="s">
        <v>887</v>
      </c>
      <c r="D1127" s="7" t="s">
        <v>3089</v>
      </c>
      <c r="E1127" s="7" t="s">
        <v>743</v>
      </c>
      <c r="F1127" s="7" t="s">
        <v>17</v>
      </c>
      <c r="G1127" s="7" t="s">
        <v>3090</v>
      </c>
      <c r="H1127" s="7" t="s">
        <v>3091</v>
      </c>
      <c r="I1127" s="7" t="s">
        <v>84</v>
      </c>
      <c r="J1127" s="7" t="s">
        <v>1621</v>
      </c>
      <c r="K1127" s="8" t="n">
        <v>0</v>
      </c>
      <c r="L1127" s="7"/>
      <c r="M1127" s="8" t="n">
        <v>0</v>
      </c>
      <c r="N1127" s="7"/>
      <c r="O1127" s="7" t="s">
        <v>892</v>
      </c>
      <c r="P1127" s="7" t="s">
        <v>168</v>
      </c>
      <c r="Q1127" s="8" t="s">
        <v>3092</v>
      </c>
      <c r="R1127" s="8" t="s">
        <v>3093</v>
      </c>
      <c r="S1127" s="8" t="s">
        <v>90</v>
      </c>
      <c r="T1127" s="8" t="s">
        <v>109</v>
      </c>
      <c r="U1127" s="7" t="s">
        <v>87</v>
      </c>
      <c r="V1127" s="7" t="s">
        <v>92</v>
      </c>
      <c r="W1127" s="7"/>
      <c r="X1127" s="7"/>
      <c r="Y1127" s="7" t="s">
        <v>99</v>
      </c>
      <c r="Z1127" s="8" t="s">
        <v>108</v>
      </c>
      <c r="AA1127" s="7"/>
      <c r="AB1127" s="7"/>
      <c r="AC1127" s="7"/>
      <c r="AD1127" s="7"/>
      <c r="AE1127" s="8"/>
      <c r="AF1127" s="9" t="s">
        <v>2195</v>
      </c>
      <c r="AG1127" s="9" t="s">
        <v>3094</v>
      </c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 t="s">
        <v>98</v>
      </c>
      <c r="AV1127" s="7" t="s">
        <v>98</v>
      </c>
      <c r="AW1127" s="7" t="s">
        <v>98</v>
      </c>
      <c r="AX1127" s="7" t="s">
        <v>98</v>
      </c>
      <c r="AY1127" s="7" t="s">
        <v>98</v>
      </c>
      <c r="AZ1127" s="7" t="s">
        <v>98</v>
      </c>
      <c r="BA1127" s="7" t="s">
        <v>98</v>
      </c>
      <c r="BB1127" s="7" t="s">
        <v>98</v>
      </c>
      <c r="BC1127" s="7" t="s">
        <v>98</v>
      </c>
      <c r="BD1127" s="7" t="s">
        <v>98</v>
      </c>
      <c r="BE1127" s="7" t="n">
        <v>35</v>
      </c>
      <c r="BF1127" s="7" t="n">
        <v>35</v>
      </c>
      <c r="BG1127" s="7" t="n">
        <v>35</v>
      </c>
      <c r="BH1127" s="7" t="s">
        <v>98</v>
      </c>
      <c r="BI1127" s="7" t="n">
        <v>35</v>
      </c>
      <c r="BJ1127" s="7" t="n">
        <v>35</v>
      </c>
      <c r="BK1127" s="7" t="n">
        <v>35</v>
      </c>
      <c r="BL1127" s="7" t="s">
        <v>98</v>
      </c>
      <c r="BM1127" s="7" t="s">
        <v>97</v>
      </c>
      <c r="BN1127" s="7" t="s">
        <v>97</v>
      </c>
      <c r="BO1127" s="7" t="s">
        <v>98</v>
      </c>
      <c r="BP1127" s="7" t="s">
        <v>98</v>
      </c>
      <c r="BQ1127" s="7" t="s">
        <v>98</v>
      </c>
      <c r="BR1127" s="7" t="s">
        <v>98</v>
      </c>
      <c r="BS1127" s="7" t="s">
        <v>98</v>
      </c>
      <c r="BT1127" s="7" t="s">
        <v>98</v>
      </c>
      <c r="BU1127" s="7"/>
      <c r="BV1127" s="7"/>
      <c r="BW1127" s="7"/>
      <c r="BX1127" s="7"/>
      <c r="BY1127" s="7"/>
      <c r="BZ1127" s="7"/>
      <c r="CA1127" s="7"/>
      <c r="CB1127" s="7"/>
      <c r="CC1127" s="7"/>
      <c r="CD1127" s="7"/>
      <c r="CE1127" s="7"/>
      <c r="CF1127" s="7"/>
      <c r="CG1127" s="7"/>
      <c r="CH1127" s="7"/>
      <c r="CI1127" s="6" t="n">
        <f aca="false">SUMIF($AH1127:$CH1127,35,Base!$B$5:$BB$5)*7*$Z1127</f>
        <v>1624</v>
      </c>
      <c r="CJ1127" s="6" t="n">
        <f aca="false">SUMIF($AH1127:$CH1127,"PR",Base!$B$5:$BB$5)*7*$Z1127</f>
        <v>4816</v>
      </c>
      <c r="CK1127" s="6"/>
      <c r="CL1127" s="6"/>
    </row>
    <row r="1128" customFormat="false" ht="13.8" hidden="false" customHeight="false" outlineLevel="0" collapsed="false">
      <c r="A1128" s="7" t="s">
        <v>77</v>
      </c>
      <c r="B1128" s="7" t="s">
        <v>2883</v>
      </c>
      <c r="C1128" s="7" t="s">
        <v>319</v>
      </c>
      <c r="D1128" s="7" t="s">
        <v>3095</v>
      </c>
      <c r="E1128" s="7" t="s">
        <v>3096</v>
      </c>
      <c r="F1128" s="7" t="s">
        <v>17</v>
      </c>
      <c r="G1128" s="7" t="s">
        <v>1517</v>
      </c>
      <c r="H1128" s="7" t="s">
        <v>1518</v>
      </c>
      <c r="I1128" s="7" t="s">
        <v>84</v>
      </c>
      <c r="J1128" s="7" t="s">
        <v>85</v>
      </c>
      <c r="K1128" s="8" t="n">
        <v>0</v>
      </c>
      <c r="L1128" s="7"/>
      <c r="M1128" s="8" t="n">
        <v>0</v>
      </c>
      <c r="N1128" s="7"/>
      <c r="O1128" s="7" t="s">
        <v>1520</v>
      </c>
      <c r="P1128" s="7" t="s">
        <v>127</v>
      </c>
      <c r="Q1128" s="8" t="s">
        <v>3097</v>
      </c>
      <c r="R1128" s="8" t="s">
        <v>3098</v>
      </c>
      <c r="S1128" s="8" t="s">
        <v>1638</v>
      </c>
      <c r="T1128" s="8" t="s">
        <v>109</v>
      </c>
      <c r="U1128" s="7" t="s">
        <v>87</v>
      </c>
      <c r="V1128" s="7" t="s">
        <v>92</v>
      </c>
      <c r="W1128" s="7"/>
      <c r="X1128" s="7"/>
      <c r="Y1128" s="7" t="s">
        <v>93</v>
      </c>
      <c r="Z1128" s="8" t="s">
        <v>94</v>
      </c>
      <c r="AA1128" s="7"/>
      <c r="AB1128" s="7"/>
      <c r="AC1128" s="7"/>
      <c r="AD1128" s="7"/>
      <c r="AE1128" s="8"/>
      <c r="AF1128" s="9" t="s">
        <v>973</v>
      </c>
      <c r="AG1128" s="9" t="s">
        <v>230</v>
      </c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 t="s">
        <v>98</v>
      </c>
      <c r="BE1128" s="7" t="s">
        <v>98</v>
      </c>
      <c r="BF1128" s="7" t="s">
        <v>98</v>
      </c>
      <c r="BG1128" s="7" t="s">
        <v>98</v>
      </c>
      <c r="BH1128" s="7" t="s">
        <v>98</v>
      </c>
      <c r="BI1128" s="7" t="s">
        <v>98</v>
      </c>
      <c r="BJ1128" s="7" t="s">
        <v>98</v>
      </c>
      <c r="BK1128" s="7" t="s">
        <v>98</v>
      </c>
      <c r="BL1128" s="7" t="s">
        <v>98</v>
      </c>
      <c r="BM1128" s="7" t="s">
        <v>97</v>
      </c>
      <c r="BN1128" s="7" t="s">
        <v>97</v>
      </c>
      <c r="BO1128" s="7" t="s">
        <v>98</v>
      </c>
      <c r="BP1128" s="7" t="s">
        <v>98</v>
      </c>
      <c r="BQ1128" s="7" t="s">
        <v>98</v>
      </c>
      <c r="BR1128" s="7" t="s">
        <v>98</v>
      </c>
      <c r="BS1128" s="7" t="s">
        <v>98</v>
      </c>
      <c r="BT1128" s="7" t="s">
        <v>98</v>
      </c>
      <c r="BU1128" s="7" t="s">
        <v>98</v>
      </c>
      <c r="BV1128" s="7" t="s">
        <v>98</v>
      </c>
      <c r="BW1128" s="7" t="n">
        <v>35</v>
      </c>
      <c r="BX1128" s="7" t="n">
        <v>35</v>
      </c>
      <c r="BY1128" s="7" t="n">
        <v>35</v>
      </c>
      <c r="BZ1128" s="7" t="n">
        <v>35</v>
      </c>
      <c r="CA1128" s="7" t="n">
        <v>35</v>
      </c>
      <c r="CB1128" s="7" t="s">
        <v>98</v>
      </c>
      <c r="CC1128" s="7" t="s">
        <v>98</v>
      </c>
      <c r="CD1128" s="7" t="s">
        <v>98</v>
      </c>
      <c r="CE1128" s="7" t="s">
        <v>98</v>
      </c>
      <c r="CF1128" s="7"/>
      <c r="CG1128" s="7"/>
      <c r="CH1128" s="7"/>
      <c r="CI1128" s="6" t="n">
        <f aca="false">SUMIF($AH1128:$CH1128,35,Base!$B$5:$BB$5)*7*$Z1128</f>
        <v>322</v>
      </c>
      <c r="CJ1128" s="6" t="n">
        <f aca="false">SUMIF($AH1128:$CH1128,"PR",Base!$B$5:$BB$5)*7*$Z1128</f>
        <v>1456</v>
      </c>
      <c r="CK1128" s="6"/>
      <c r="CL1128" s="6"/>
    </row>
    <row r="1129" customFormat="false" ht="13.8" hidden="false" customHeight="false" outlineLevel="0" collapsed="false">
      <c r="A1129" s="7" t="s">
        <v>77</v>
      </c>
      <c r="B1129" s="7" t="s">
        <v>2883</v>
      </c>
      <c r="C1129" s="7" t="s">
        <v>319</v>
      </c>
      <c r="D1129" s="7" t="s">
        <v>3095</v>
      </c>
      <c r="E1129" s="7" t="s">
        <v>3096</v>
      </c>
      <c r="F1129" s="7" t="s">
        <v>17</v>
      </c>
      <c r="G1129" s="7" t="s">
        <v>1517</v>
      </c>
      <c r="H1129" s="7" t="s">
        <v>1518</v>
      </c>
      <c r="I1129" s="7" t="s">
        <v>84</v>
      </c>
      <c r="J1129" s="7" t="s">
        <v>85</v>
      </c>
      <c r="K1129" s="8" t="n">
        <v>0</v>
      </c>
      <c r="L1129" s="7"/>
      <c r="M1129" s="8" t="n">
        <v>0</v>
      </c>
      <c r="N1129" s="7"/>
      <c r="O1129" s="7" t="s">
        <v>1520</v>
      </c>
      <c r="P1129" s="7" t="s">
        <v>127</v>
      </c>
      <c r="Q1129" s="8" t="s">
        <v>3097</v>
      </c>
      <c r="R1129" s="8" t="s">
        <v>3098</v>
      </c>
      <c r="S1129" s="8" t="s">
        <v>1638</v>
      </c>
      <c r="T1129" s="8" t="s">
        <v>109</v>
      </c>
      <c r="U1129" s="7" t="s">
        <v>87</v>
      </c>
      <c r="V1129" s="7" t="s">
        <v>92</v>
      </c>
      <c r="W1129" s="7"/>
      <c r="X1129" s="7"/>
      <c r="Y1129" s="7" t="s">
        <v>99</v>
      </c>
      <c r="Z1129" s="8" t="s">
        <v>108</v>
      </c>
      <c r="AA1129" s="7"/>
      <c r="AB1129" s="7"/>
      <c r="AC1129" s="7"/>
      <c r="AD1129" s="7"/>
      <c r="AE1129" s="8"/>
      <c r="AF1129" s="9" t="s">
        <v>973</v>
      </c>
      <c r="AG1129" s="9" t="s">
        <v>230</v>
      </c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 t="s">
        <v>98</v>
      </c>
      <c r="BE1129" s="7" t="s">
        <v>98</v>
      </c>
      <c r="BF1129" s="7" t="s">
        <v>98</v>
      </c>
      <c r="BG1129" s="7" t="s">
        <v>98</v>
      </c>
      <c r="BH1129" s="7" t="s">
        <v>98</v>
      </c>
      <c r="BI1129" s="7" t="s">
        <v>98</v>
      </c>
      <c r="BJ1129" s="7" t="s">
        <v>98</v>
      </c>
      <c r="BK1129" s="7" t="s">
        <v>98</v>
      </c>
      <c r="BL1129" s="7" t="s">
        <v>98</v>
      </c>
      <c r="BM1129" s="7" t="s">
        <v>97</v>
      </c>
      <c r="BN1129" s="7" t="s">
        <v>97</v>
      </c>
      <c r="BO1129" s="7" t="s">
        <v>98</v>
      </c>
      <c r="BP1129" s="7" t="s">
        <v>98</v>
      </c>
      <c r="BQ1129" s="7" t="s">
        <v>98</v>
      </c>
      <c r="BR1129" s="7" t="s">
        <v>98</v>
      </c>
      <c r="BS1129" s="7" t="s">
        <v>98</v>
      </c>
      <c r="BT1129" s="7" t="s">
        <v>98</v>
      </c>
      <c r="BU1129" s="7" t="s">
        <v>98</v>
      </c>
      <c r="BV1129" s="7" t="s">
        <v>98</v>
      </c>
      <c r="BW1129" s="7" t="n">
        <v>35</v>
      </c>
      <c r="BX1129" s="7" t="n">
        <v>35</v>
      </c>
      <c r="BY1129" s="7" t="n">
        <v>35</v>
      </c>
      <c r="BZ1129" s="7" t="n">
        <v>35</v>
      </c>
      <c r="CA1129" s="7" t="n">
        <v>35</v>
      </c>
      <c r="CB1129" s="7" t="s">
        <v>98</v>
      </c>
      <c r="CC1129" s="7" t="s">
        <v>98</v>
      </c>
      <c r="CD1129" s="7" t="s">
        <v>98</v>
      </c>
      <c r="CE1129" s="7" t="s">
        <v>98</v>
      </c>
      <c r="CF1129" s="7"/>
      <c r="CG1129" s="7"/>
      <c r="CH1129" s="7"/>
      <c r="CI1129" s="6" t="n">
        <f aca="false">SUMIF($AH1129:$CH1129,35,Base!$B$5:$BB$5)*7*$Z1129</f>
        <v>1288</v>
      </c>
      <c r="CJ1129" s="6" t="n">
        <f aca="false">SUMIF($AH1129:$CH1129,"PR",Base!$B$5:$BB$5)*7*$Z1129</f>
        <v>5824</v>
      </c>
      <c r="CK1129" s="6"/>
      <c r="CL1129" s="6"/>
    </row>
    <row r="1130" customFormat="false" ht="13.8" hidden="false" customHeight="false" outlineLevel="0" collapsed="false">
      <c r="A1130" s="7" t="s">
        <v>77</v>
      </c>
      <c r="B1130" s="7" t="s">
        <v>2883</v>
      </c>
      <c r="C1130" s="7" t="s">
        <v>319</v>
      </c>
      <c r="D1130" s="7" t="s">
        <v>3095</v>
      </c>
      <c r="E1130" s="7" t="s">
        <v>3096</v>
      </c>
      <c r="F1130" s="7" t="s">
        <v>17</v>
      </c>
      <c r="G1130" s="7" t="s">
        <v>1517</v>
      </c>
      <c r="H1130" s="7" t="s">
        <v>1518</v>
      </c>
      <c r="I1130" s="7" t="s">
        <v>84</v>
      </c>
      <c r="J1130" s="7" t="s">
        <v>85</v>
      </c>
      <c r="K1130" s="8" t="n">
        <v>0</v>
      </c>
      <c r="L1130" s="7"/>
      <c r="M1130" s="8" t="n">
        <v>0</v>
      </c>
      <c r="N1130" s="7"/>
      <c r="O1130" s="7" t="s">
        <v>1520</v>
      </c>
      <c r="P1130" s="7" t="s">
        <v>127</v>
      </c>
      <c r="Q1130" s="8" t="s">
        <v>3097</v>
      </c>
      <c r="R1130" s="8" t="s">
        <v>3098</v>
      </c>
      <c r="S1130" s="8" t="s">
        <v>1638</v>
      </c>
      <c r="T1130" s="8" t="s">
        <v>109</v>
      </c>
      <c r="U1130" s="7" t="s">
        <v>87</v>
      </c>
      <c r="V1130" s="7" t="s">
        <v>92</v>
      </c>
      <c r="W1130" s="7"/>
      <c r="X1130" s="7"/>
      <c r="Y1130" s="7" t="s">
        <v>101</v>
      </c>
      <c r="Z1130" s="8" t="s">
        <v>94</v>
      </c>
      <c r="AA1130" s="7"/>
      <c r="AB1130" s="7"/>
      <c r="AC1130" s="7"/>
      <c r="AD1130" s="7"/>
      <c r="AE1130" s="8"/>
      <c r="AF1130" s="9" t="s">
        <v>973</v>
      </c>
      <c r="AG1130" s="9" t="s">
        <v>230</v>
      </c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 t="s">
        <v>98</v>
      </c>
      <c r="BE1130" s="7" t="s">
        <v>98</v>
      </c>
      <c r="BF1130" s="7" t="s">
        <v>98</v>
      </c>
      <c r="BG1130" s="7" t="s">
        <v>98</v>
      </c>
      <c r="BH1130" s="7" t="s">
        <v>98</v>
      </c>
      <c r="BI1130" s="7" t="s">
        <v>98</v>
      </c>
      <c r="BJ1130" s="7" t="s">
        <v>98</v>
      </c>
      <c r="BK1130" s="7" t="s">
        <v>98</v>
      </c>
      <c r="BL1130" s="7" t="s">
        <v>98</v>
      </c>
      <c r="BM1130" s="7" t="s">
        <v>97</v>
      </c>
      <c r="BN1130" s="7" t="s">
        <v>97</v>
      </c>
      <c r="BO1130" s="7" t="s">
        <v>98</v>
      </c>
      <c r="BP1130" s="7" t="s">
        <v>98</v>
      </c>
      <c r="BQ1130" s="7" t="s">
        <v>98</v>
      </c>
      <c r="BR1130" s="7" t="s">
        <v>98</v>
      </c>
      <c r="BS1130" s="7" t="s">
        <v>98</v>
      </c>
      <c r="BT1130" s="7" t="s">
        <v>98</v>
      </c>
      <c r="BU1130" s="7" t="s">
        <v>98</v>
      </c>
      <c r="BV1130" s="7" t="s">
        <v>98</v>
      </c>
      <c r="BW1130" s="7" t="n">
        <v>35</v>
      </c>
      <c r="BX1130" s="7" t="n">
        <v>35</v>
      </c>
      <c r="BY1130" s="7" t="n">
        <v>35</v>
      </c>
      <c r="BZ1130" s="7" t="n">
        <v>35</v>
      </c>
      <c r="CA1130" s="7" t="n">
        <v>35</v>
      </c>
      <c r="CB1130" s="7" t="s">
        <v>98</v>
      </c>
      <c r="CC1130" s="7" t="s">
        <v>98</v>
      </c>
      <c r="CD1130" s="7" t="s">
        <v>98</v>
      </c>
      <c r="CE1130" s="7" t="s">
        <v>98</v>
      </c>
      <c r="CF1130" s="7"/>
      <c r="CG1130" s="7"/>
      <c r="CH1130" s="7"/>
      <c r="CI1130" s="6" t="n">
        <f aca="false">SUMIF($AH1130:$CH1130,35,Base!$B$5:$BB$5)*7*$Z1130</f>
        <v>322</v>
      </c>
      <c r="CJ1130" s="6" t="n">
        <f aca="false">SUMIF($AH1130:$CH1130,"PR",Base!$B$5:$BB$5)*7*$Z1130</f>
        <v>1456</v>
      </c>
      <c r="CK1130" s="6"/>
      <c r="CL1130" s="6"/>
    </row>
    <row r="1131" customFormat="false" ht="13.8" hidden="false" customHeight="false" outlineLevel="0" collapsed="false">
      <c r="A1131" s="7" t="s">
        <v>77</v>
      </c>
      <c r="B1131" s="7" t="s">
        <v>2883</v>
      </c>
      <c r="C1131" s="7" t="s">
        <v>319</v>
      </c>
      <c r="D1131" s="7" t="s">
        <v>3095</v>
      </c>
      <c r="E1131" s="7" t="s">
        <v>3096</v>
      </c>
      <c r="F1131" s="7" t="s">
        <v>17</v>
      </c>
      <c r="G1131" s="7" t="s">
        <v>1517</v>
      </c>
      <c r="H1131" s="7" t="s">
        <v>1518</v>
      </c>
      <c r="I1131" s="7" t="s">
        <v>84</v>
      </c>
      <c r="J1131" s="7" t="s">
        <v>85</v>
      </c>
      <c r="K1131" s="8" t="n">
        <v>0</v>
      </c>
      <c r="L1131" s="7"/>
      <c r="M1131" s="8" t="n">
        <v>0</v>
      </c>
      <c r="N1131" s="7"/>
      <c r="O1131" s="7" t="s">
        <v>1520</v>
      </c>
      <c r="P1131" s="7" t="s">
        <v>127</v>
      </c>
      <c r="Q1131" s="8" t="s">
        <v>3097</v>
      </c>
      <c r="R1131" s="8" t="s">
        <v>3098</v>
      </c>
      <c r="S1131" s="8" t="s">
        <v>1638</v>
      </c>
      <c r="T1131" s="8" t="s">
        <v>109</v>
      </c>
      <c r="U1131" s="7" t="s">
        <v>87</v>
      </c>
      <c r="V1131" s="7" t="s">
        <v>92</v>
      </c>
      <c r="W1131" s="7"/>
      <c r="X1131" s="7"/>
      <c r="Y1131" s="7" t="s">
        <v>112</v>
      </c>
      <c r="Z1131" s="8" t="s">
        <v>94</v>
      </c>
      <c r="AA1131" s="7"/>
      <c r="AB1131" s="7"/>
      <c r="AC1131" s="7"/>
      <c r="AD1131" s="7"/>
      <c r="AE1131" s="8"/>
      <c r="AF1131" s="9" t="s">
        <v>973</v>
      </c>
      <c r="AG1131" s="9" t="s">
        <v>230</v>
      </c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 t="s">
        <v>98</v>
      </c>
      <c r="BE1131" s="7" t="s">
        <v>98</v>
      </c>
      <c r="BF1131" s="7" t="s">
        <v>98</v>
      </c>
      <c r="BG1131" s="7" t="s">
        <v>98</v>
      </c>
      <c r="BH1131" s="7" t="s">
        <v>98</v>
      </c>
      <c r="BI1131" s="7" t="s">
        <v>98</v>
      </c>
      <c r="BJ1131" s="7" t="s">
        <v>98</v>
      </c>
      <c r="BK1131" s="7" t="s">
        <v>98</v>
      </c>
      <c r="BL1131" s="7" t="s">
        <v>98</v>
      </c>
      <c r="BM1131" s="7" t="s">
        <v>97</v>
      </c>
      <c r="BN1131" s="7" t="s">
        <v>97</v>
      </c>
      <c r="BO1131" s="7" t="s">
        <v>98</v>
      </c>
      <c r="BP1131" s="7" t="s">
        <v>98</v>
      </c>
      <c r="BQ1131" s="7" t="s">
        <v>98</v>
      </c>
      <c r="BR1131" s="7" t="s">
        <v>98</v>
      </c>
      <c r="BS1131" s="7" t="s">
        <v>98</v>
      </c>
      <c r="BT1131" s="7" t="s">
        <v>98</v>
      </c>
      <c r="BU1131" s="7" t="s">
        <v>98</v>
      </c>
      <c r="BV1131" s="7" t="s">
        <v>98</v>
      </c>
      <c r="BW1131" s="7" t="n">
        <v>35</v>
      </c>
      <c r="BX1131" s="7" t="n">
        <v>35</v>
      </c>
      <c r="BY1131" s="7" t="n">
        <v>35</v>
      </c>
      <c r="BZ1131" s="7" t="n">
        <v>35</v>
      </c>
      <c r="CA1131" s="7" t="n">
        <v>35</v>
      </c>
      <c r="CB1131" s="7" t="s">
        <v>98</v>
      </c>
      <c r="CC1131" s="7" t="s">
        <v>98</v>
      </c>
      <c r="CD1131" s="7" t="s">
        <v>98</v>
      </c>
      <c r="CE1131" s="7" t="s">
        <v>98</v>
      </c>
      <c r="CF1131" s="7"/>
      <c r="CG1131" s="7"/>
      <c r="CH1131" s="7"/>
      <c r="CI1131" s="6" t="n">
        <f aca="false">SUMIF($AH1131:$CH1131,35,Base!$B$5:$BB$5)*7*$Z1131</f>
        <v>322</v>
      </c>
      <c r="CJ1131" s="6" t="n">
        <f aca="false">SUMIF($AH1131:$CH1131,"PR",Base!$B$5:$BB$5)*7*$Z1131</f>
        <v>1456</v>
      </c>
      <c r="CK1131" s="6"/>
      <c r="CL1131" s="6"/>
    </row>
    <row r="1132" customFormat="false" ht="13.8" hidden="false" customHeight="false" outlineLevel="0" collapsed="false">
      <c r="A1132" s="7" t="s">
        <v>77</v>
      </c>
      <c r="B1132" s="7" t="s">
        <v>2883</v>
      </c>
      <c r="C1132" s="7" t="s">
        <v>319</v>
      </c>
      <c r="D1132" s="7" t="s">
        <v>3095</v>
      </c>
      <c r="E1132" s="7" t="s">
        <v>3096</v>
      </c>
      <c r="F1132" s="7" t="s">
        <v>17</v>
      </c>
      <c r="G1132" s="7" t="s">
        <v>1517</v>
      </c>
      <c r="H1132" s="7" t="s">
        <v>1518</v>
      </c>
      <c r="I1132" s="7" t="s">
        <v>84</v>
      </c>
      <c r="J1132" s="7" t="s">
        <v>85</v>
      </c>
      <c r="K1132" s="8" t="n">
        <v>0</v>
      </c>
      <c r="L1132" s="7"/>
      <c r="M1132" s="8" t="n">
        <v>0</v>
      </c>
      <c r="N1132" s="7"/>
      <c r="O1132" s="7" t="s">
        <v>1520</v>
      </c>
      <c r="P1132" s="7" t="s">
        <v>127</v>
      </c>
      <c r="Q1132" s="8" t="s">
        <v>3097</v>
      </c>
      <c r="R1132" s="8" t="s">
        <v>3098</v>
      </c>
      <c r="S1132" s="8" t="s">
        <v>1638</v>
      </c>
      <c r="T1132" s="8" t="s">
        <v>109</v>
      </c>
      <c r="U1132" s="7" t="s">
        <v>87</v>
      </c>
      <c r="V1132" s="7" t="s">
        <v>92</v>
      </c>
      <c r="W1132" s="7"/>
      <c r="X1132" s="7"/>
      <c r="Y1132" s="7" t="s">
        <v>102</v>
      </c>
      <c r="Z1132" s="8" t="s">
        <v>94</v>
      </c>
      <c r="AA1132" s="7"/>
      <c r="AB1132" s="7"/>
      <c r="AC1132" s="7"/>
      <c r="AD1132" s="7"/>
      <c r="AE1132" s="8"/>
      <c r="AF1132" s="9" t="s">
        <v>973</v>
      </c>
      <c r="AG1132" s="9" t="s">
        <v>230</v>
      </c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 t="s">
        <v>98</v>
      </c>
      <c r="BE1132" s="7" t="s">
        <v>98</v>
      </c>
      <c r="BF1132" s="7" t="s">
        <v>98</v>
      </c>
      <c r="BG1132" s="7" t="s">
        <v>98</v>
      </c>
      <c r="BH1132" s="7" t="s">
        <v>98</v>
      </c>
      <c r="BI1132" s="7" t="s">
        <v>98</v>
      </c>
      <c r="BJ1132" s="7" t="s">
        <v>98</v>
      </c>
      <c r="BK1132" s="7" t="s">
        <v>98</v>
      </c>
      <c r="BL1132" s="7" t="s">
        <v>98</v>
      </c>
      <c r="BM1132" s="7" t="s">
        <v>97</v>
      </c>
      <c r="BN1132" s="7" t="s">
        <v>97</v>
      </c>
      <c r="BO1132" s="7" t="s">
        <v>98</v>
      </c>
      <c r="BP1132" s="7" t="s">
        <v>98</v>
      </c>
      <c r="BQ1132" s="7" t="s">
        <v>98</v>
      </c>
      <c r="BR1132" s="7" t="s">
        <v>98</v>
      </c>
      <c r="BS1132" s="7" t="s">
        <v>98</v>
      </c>
      <c r="BT1132" s="7" t="s">
        <v>98</v>
      </c>
      <c r="BU1132" s="7" t="s">
        <v>98</v>
      </c>
      <c r="BV1132" s="7" t="s">
        <v>98</v>
      </c>
      <c r="BW1132" s="7" t="n">
        <v>35</v>
      </c>
      <c r="BX1132" s="7" t="n">
        <v>35</v>
      </c>
      <c r="BY1132" s="7" t="n">
        <v>35</v>
      </c>
      <c r="BZ1132" s="7" t="n">
        <v>35</v>
      </c>
      <c r="CA1132" s="7" t="n">
        <v>35</v>
      </c>
      <c r="CB1132" s="7" t="s">
        <v>98</v>
      </c>
      <c r="CC1132" s="7" t="s">
        <v>98</v>
      </c>
      <c r="CD1132" s="7" t="s">
        <v>98</v>
      </c>
      <c r="CE1132" s="7" t="s">
        <v>98</v>
      </c>
      <c r="CF1132" s="7"/>
      <c r="CG1132" s="7"/>
      <c r="CH1132" s="7"/>
      <c r="CI1132" s="6" t="n">
        <f aca="false">SUMIF($AH1132:$CH1132,35,Base!$B$5:$BB$5)*7*$Z1132</f>
        <v>322</v>
      </c>
      <c r="CJ1132" s="6" t="n">
        <f aca="false">SUMIF($AH1132:$CH1132,"PR",Base!$B$5:$BB$5)*7*$Z1132</f>
        <v>1456</v>
      </c>
      <c r="CK1132" s="6"/>
      <c r="CL1132" s="6"/>
    </row>
    <row r="1133" customFormat="false" ht="13.8" hidden="false" customHeight="false" outlineLevel="0" collapsed="false">
      <c r="A1133" s="7" t="s">
        <v>77</v>
      </c>
      <c r="B1133" s="7" t="s">
        <v>2883</v>
      </c>
      <c r="C1133" s="7" t="s">
        <v>79</v>
      </c>
      <c r="D1133" s="7" t="s">
        <v>3099</v>
      </c>
      <c r="E1133" s="7" t="s">
        <v>3100</v>
      </c>
      <c r="F1133" s="7" t="s">
        <v>17</v>
      </c>
      <c r="G1133" s="7" t="s">
        <v>2288</v>
      </c>
      <c r="H1133" s="7" t="s">
        <v>2289</v>
      </c>
      <c r="I1133" s="7" t="s">
        <v>84</v>
      </c>
      <c r="J1133" s="7" t="s">
        <v>85</v>
      </c>
      <c r="K1133" s="8" t="n">
        <v>0</v>
      </c>
      <c r="L1133" s="7"/>
      <c r="M1133" s="8" t="n">
        <v>0</v>
      </c>
      <c r="N1133" s="7"/>
      <c r="O1133" s="7" t="s">
        <v>2290</v>
      </c>
      <c r="P1133" s="7" t="s">
        <v>94</v>
      </c>
      <c r="Q1133" s="8" t="s">
        <v>561</v>
      </c>
      <c r="R1133" s="8" t="s">
        <v>89</v>
      </c>
      <c r="S1133" s="8" t="s">
        <v>362</v>
      </c>
      <c r="T1133" s="8" t="s">
        <v>109</v>
      </c>
      <c r="U1133" s="7" t="s">
        <v>87</v>
      </c>
      <c r="V1133" s="7" t="s">
        <v>92</v>
      </c>
      <c r="W1133" s="7"/>
      <c r="X1133" s="7"/>
      <c r="Y1133" s="7" t="s">
        <v>99</v>
      </c>
      <c r="Z1133" s="8" t="s">
        <v>117</v>
      </c>
      <c r="AA1133" s="7"/>
      <c r="AB1133" s="7"/>
      <c r="AC1133" s="7"/>
      <c r="AD1133" s="7"/>
      <c r="AE1133" s="8"/>
      <c r="AF1133" s="9" t="s">
        <v>457</v>
      </c>
      <c r="AG1133" s="9" t="s">
        <v>148</v>
      </c>
      <c r="AH1133" s="7"/>
      <c r="AI1133" s="7"/>
      <c r="AJ1133" s="7"/>
      <c r="AK1133" s="7"/>
      <c r="AL1133" s="7"/>
      <c r="AM1133" s="7"/>
      <c r="AN1133" s="7"/>
      <c r="AO1133" s="7" t="s">
        <v>98</v>
      </c>
      <c r="AP1133" s="7" t="s">
        <v>98</v>
      </c>
      <c r="AQ1133" s="7" t="s">
        <v>98</v>
      </c>
      <c r="AR1133" s="7" t="s">
        <v>98</v>
      </c>
      <c r="AS1133" s="7" t="s">
        <v>98</v>
      </c>
      <c r="AT1133" s="7" t="s">
        <v>98</v>
      </c>
      <c r="AU1133" s="7" t="s">
        <v>98</v>
      </c>
      <c r="AV1133" s="7" t="s">
        <v>98</v>
      </c>
      <c r="AW1133" s="7" t="s">
        <v>98</v>
      </c>
      <c r="AX1133" s="7" t="s">
        <v>98</v>
      </c>
      <c r="AY1133" s="7" t="n">
        <v>35</v>
      </c>
      <c r="AZ1133" s="7" t="n">
        <v>35</v>
      </c>
      <c r="BA1133" s="7" t="n">
        <v>35</v>
      </c>
      <c r="BB1133" s="7" t="n">
        <v>35</v>
      </c>
      <c r="BC1133" s="7" t="n">
        <v>35</v>
      </c>
      <c r="BD1133" s="7" t="n">
        <v>35</v>
      </c>
      <c r="BE1133" s="7" t="n">
        <v>35</v>
      </c>
      <c r="BF1133" s="7" t="s">
        <v>98</v>
      </c>
      <c r="BG1133" s="7" t="s">
        <v>98</v>
      </c>
      <c r="BH1133" s="7"/>
      <c r="BI1133" s="7"/>
      <c r="BJ1133" s="7"/>
      <c r="BK1133" s="7"/>
      <c r="BL1133" s="7"/>
      <c r="BM1133" s="7" t="s">
        <v>97</v>
      </c>
      <c r="BN1133" s="7" t="s">
        <v>97</v>
      </c>
      <c r="BO1133" s="7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  <c r="CB1133" s="7"/>
      <c r="CC1133" s="7"/>
      <c r="CD1133" s="7"/>
      <c r="CE1133" s="7"/>
      <c r="CF1133" s="7"/>
      <c r="CG1133" s="7"/>
      <c r="CH1133" s="7"/>
      <c r="CI1133" s="6" t="n">
        <f aca="false">SUMIF($AH1133:$CH1133,35,Base!$B$5:$BB$5)*7*$Z1133</f>
        <v>2387</v>
      </c>
      <c r="CJ1133" s="6" t="n">
        <f aca="false">SUMIF($AH1133:$CH1133,"PR",Base!$B$5:$BB$5)*7*$Z1133</f>
        <v>4543</v>
      </c>
      <c r="CK1133" s="6"/>
      <c r="CL1133" s="6"/>
    </row>
    <row r="1134" customFormat="false" ht="13.8" hidden="false" customHeight="false" outlineLevel="0" collapsed="false">
      <c r="A1134" s="7" t="s">
        <v>77</v>
      </c>
      <c r="B1134" s="7" t="s">
        <v>2883</v>
      </c>
      <c r="C1134" s="7" t="s">
        <v>887</v>
      </c>
      <c r="D1134" s="7" t="s">
        <v>3101</v>
      </c>
      <c r="E1134" s="7" t="s">
        <v>2099</v>
      </c>
      <c r="F1134" s="7" t="s">
        <v>17</v>
      </c>
      <c r="G1134" s="7" t="s">
        <v>3102</v>
      </c>
      <c r="H1134" s="7" t="s">
        <v>3103</v>
      </c>
      <c r="I1134" s="7" t="s">
        <v>84</v>
      </c>
      <c r="J1134" s="7" t="s">
        <v>85</v>
      </c>
      <c r="K1134" s="8" t="n">
        <v>0</v>
      </c>
      <c r="L1134" s="7"/>
      <c r="M1134" s="8" t="n">
        <v>0</v>
      </c>
      <c r="N1134" s="7" t="s">
        <v>3104</v>
      </c>
      <c r="O1134" s="7" t="s">
        <v>892</v>
      </c>
      <c r="P1134" s="7" t="s">
        <v>168</v>
      </c>
      <c r="Q1134" s="8" t="s">
        <v>3105</v>
      </c>
      <c r="R1134" s="8" t="s">
        <v>3106</v>
      </c>
      <c r="S1134" s="8" t="s">
        <v>90</v>
      </c>
      <c r="T1134" s="8" t="s">
        <v>109</v>
      </c>
      <c r="U1134" s="7" t="s">
        <v>87</v>
      </c>
      <c r="V1134" s="7" t="s">
        <v>92</v>
      </c>
      <c r="W1134" s="7"/>
      <c r="X1134" s="7"/>
      <c r="Y1134" s="7" t="s">
        <v>93</v>
      </c>
      <c r="Z1134" s="8" t="s">
        <v>87</v>
      </c>
      <c r="AA1134" s="7"/>
      <c r="AB1134" s="7"/>
      <c r="AC1134" s="7"/>
      <c r="AD1134" s="7"/>
      <c r="AE1134" s="8"/>
      <c r="AF1134" s="9" t="s">
        <v>95</v>
      </c>
      <c r="AG1134" s="9" t="s">
        <v>3107</v>
      </c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 t="s">
        <v>97</v>
      </c>
      <c r="BN1134" s="7" t="s">
        <v>97</v>
      </c>
      <c r="BO1134" s="7"/>
      <c r="BP1134" s="7"/>
      <c r="BQ1134" s="7"/>
      <c r="BR1134" s="7"/>
      <c r="BS1134" s="7"/>
      <c r="BT1134" s="7" t="s">
        <v>98</v>
      </c>
      <c r="BU1134" s="7" t="s">
        <v>98</v>
      </c>
      <c r="BV1134" s="7" t="s">
        <v>98</v>
      </c>
      <c r="BW1134" s="7" t="s">
        <v>98</v>
      </c>
      <c r="BX1134" s="7" t="s">
        <v>98</v>
      </c>
      <c r="BY1134" s="7" t="s">
        <v>98</v>
      </c>
      <c r="BZ1134" s="7" t="n">
        <v>35</v>
      </c>
      <c r="CA1134" s="7" t="n">
        <v>35</v>
      </c>
      <c r="CB1134" s="7" t="n">
        <v>35</v>
      </c>
      <c r="CC1134" s="7" t="s">
        <v>98</v>
      </c>
      <c r="CD1134" s="7" t="s">
        <v>98</v>
      </c>
      <c r="CE1134" s="7" t="s">
        <v>98</v>
      </c>
      <c r="CF1134" s="7" t="s">
        <v>98</v>
      </c>
      <c r="CG1134" s="7" t="s">
        <v>98</v>
      </c>
      <c r="CH1134" s="7" t="s">
        <v>98</v>
      </c>
      <c r="CI1134" s="6" t="n">
        <f aca="false">SUMIF($AH1134:$CH1134,35,Base!$B$5:$BB$5)*7*$Z1134</f>
        <v>98</v>
      </c>
      <c r="CJ1134" s="6" t="n">
        <f aca="false">SUMIF($AH1134:$CH1134,"PR",Base!$B$5:$BB$5)*7*$Z1134</f>
        <v>399</v>
      </c>
      <c r="CK1134" s="6"/>
      <c r="CL1134" s="6"/>
    </row>
    <row r="1135" customFormat="false" ht="13.8" hidden="false" customHeight="false" outlineLevel="0" collapsed="false">
      <c r="A1135" s="7" t="s">
        <v>77</v>
      </c>
      <c r="B1135" s="7" t="s">
        <v>2883</v>
      </c>
      <c r="C1135" s="7" t="s">
        <v>887</v>
      </c>
      <c r="D1135" s="7" t="s">
        <v>3101</v>
      </c>
      <c r="E1135" s="7" t="s">
        <v>2099</v>
      </c>
      <c r="F1135" s="7" t="s">
        <v>17</v>
      </c>
      <c r="G1135" s="7" t="s">
        <v>3102</v>
      </c>
      <c r="H1135" s="7" t="s">
        <v>3103</v>
      </c>
      <c r="I1135" s="7" t="s">
        <v>84</v>
      </c>
      <c r="J1135" s="7" t="s">
        <v>85</v>
      </c>
      <c r="K1135" s="8" t="n">
        <v>0</v>
      </c>
      <c r="L1135" s="7"/>
      <c r="M1135" s="8" t="n">
        <v>0</v>
      </c>
      <c r="N1135" s="7" t="s">
        <v>3104</v>
      </c>
      <c r="O1135" s="7" t="s">
        <v>892</v>
      </c>
      <c r="P1135" s="7" t="s">
        <v>168</v>
      </c>
      <c r="Q1135" s="8" t="s">
        <v>3105</v>
      </c>
      <c r="R1135" s="8" t="s">
        <v>3106</v>
      </c>
      <c r="S1135" s="8" t="s">
        <v>90</v>
      </c>
      <c r="T1135" s="8" t="s">
        <v>109</v>
      </c>
      <c r="U1135" s="7" t="s">
        <v>87</v>
      </c>
      <c r="V1135" s="7" t="s">
        <v>92</v>
      </c>
      <c r="W1135" s="7"/>
      <c r="X1135" s="7"/>
      <c r="Y1135" s="7" t="s">
        <v>99</v>
      </c>
      <c r="Z1135" s="8" t="s">
        <v>100</v>
      </c>
      <c r="AA1135" s="7"/>
      <c r="AB1135" s="7"/>
      <c r="AC1135" s="7"/>
      <c r="AD1135" s="7"/>
      <c r="AE1135" s="8"/>
      <c r="AF1135" s="9" t="s">
        <v>95</v>
      </c>
      <c r="AG1135" s="9" t="s">
        <v>3107</v>
      </c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 t="s">
        <v>97</v>
      </c>
      <c r="BN1135" s="7" t="s">
        <v>97</v>
      </c>
      <c r="BO1135" s="7"/>
      <c r="BP1135" s="7"/>
      <c r="BQ1135" s="7"/>
      <c r="BR1135" s="7"/>
      <c r="BS1135" s="7"/>
      <c r="BT1135" s="7" t="s">
        <v>98</v>
      </c>
      <c r="BU1135" s="7" t="s">
        <v>98</v>
      </c>
      <c r="BV1135" s="7" t="s">
        <v>98</v>
      </c>
      <c r="BW1135" s="7" t="s">
        <v>98</v>
      </c>
      <c r="BX1135" s="7" t="s">
        <v>98</v>
      </c>
      <c r="BY1135" s="7" t="s">
        <v>98</v>
      </c>
      <c r="BZ1135" s="7" t="n">
        <v>35</v>
      </c>
      <c r="CA1135" s="7" t="n">
        <v>35</v>
      </c>
      <c r="CB1135" s="7" t="n">
        <v>35</v>
      </c>
      <c r="CC1135" s="7" t="s">
        <v>98</v>
      </c>
      <c r="CD1135" s="7" t="s">
        <v>98</v>
      </c>
      <c r="CE1135" s="7" t="s">
        <v>98</v>
      </c>
      <c r="CF1135" s="7" t="s">
        <v>98</v>
      </c>
      <c r="CG1135" s="7" t="s">
        <v>98</v>
      </c>
      <c r="CH1135" s="7" t="s">
        <v>98</v>
      </c>
      <c r="CI1135" s="6" t="n">
        <f aca="false">SUMIF($AH1135:$CH1135,35,Base!$B$5:$BB$5)*7*$Z1135</f>
        <v>980</v>
      </c>
      <c r="CJ1135" s="6" t="n">
        <f aca="false">SUMIF($AH1135:$CH1135,"PR",Base!$B$5:$BB$5)*7*$Z1135</f>
        <v>3990</v>
      </c>
      <c r="CK1135" s="6"/>
      <c r="CL1135" s="6"/>
    </row>
    <row r="1136" customFormat="false" ht="13.8" hidden="false" customHeight="false" outlineLevel="0" collapsed="false">
      <c r="A1136" s="7" t="s">
        <v>77</v>
      </c>
      <c r="B1136" s="7" t="s">
        <v>2883</v>
      </c>
      <c r="C1136" s="7" t="s">
        <v>887</v>
      </c>
      <c r="D1136" s="7" t="s">
        <v>3101</v>
      </c>
      <c r="E1136" s="7" t="s">
        <v>2099</v>
      </c>
      <c r="F1136" s="7" t="s">
        <v>17</v>
      </c>
      <c r="G1136" s="7" t="s">
        <v>3102</v>
      </c>
      <c r="H1136" s="7" t="s">
        <v>3103</v>
      </c>
      <c r="I1136" s="7" t="s">
        <v>84</v>
      </c>
      <c r="J1136" s="7" t="s">
        <v>85</v>
      </c>
      <c r="K1136" s="8" t="n">
        <v>0</v>
      </c>
      <c r="L1136" s="7"/>
      <c r="M1136" s="8" t="n">
        <v>0</v>
      </c>
      <c r="N1136" s="7" t="s">
        <v>3104</v>
      </c>
      <c r="O1136" s="7" t="s">
        <v>892</v>
      </c>
      <c r="P1136" s="7" t="s">
        <v>168</v>
      </c>
      <c r="Q1136" s="8" t="s">
        <v>3105</v>
      </c>
      <c r="R1136" s="8" t="s">
        <v>3106</v>
      </c>
      <c r="S1136" s="8" t="s">
        <v>90</v>
      </c>
      <c r="T1136" s="8" t="s">
        <v>109</v>
      </c>
      <c r="U1136" s="7" t="s">
        <v>87</v>
      </c>
      <c r="V1136" s="7" t="s">
        <v>92</v>
      </c>
      <c r="W1136" s="7"/>
      <c r="X1136" s="7"/>
      <c r="Y1136" s="7" t="s">
        <v>101</v>
      </c>
      <c r="Z1136" s="8" t="s">
        <v>94</v>
      </c>
      <c r="AA1136" s="7"/>
      <c r="AB1136" s="7"/>
      <c r="AC1136" s="7"/>
      <c r="AD1136" s="7"/>
      <c r="AE1136" s="8"/>
      <c r="AF1136" s="9" t="s">
        <v>95</v>
      </c>
      <c r="AG1136" s="9" t="s">
        <v>3107</v>
      </c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 t="s">
        <v>97</v>
      </c>
      <c r="BN1136" s="7" t="s">
        <v>97</v>
      </c>
      <c r="BO1136" s="7"/>
      <c r="BP1136" s="7"/>
      <c r="BQ1136" s="7"/>
      <c r="BR1136" s="7"/>
      <c r="BS1136" s="7"/>
      <c r="BT1136" s="7" t="s">
        <v>98</v>
      </c>
      <c r="BU1136" s="7" t="s">
        <v>98</v>
      </c>
      <c r="BV1136" s="7" t="s">
        <v>98</v>
      </c>
      <c r="BW1136" s="7" t="s">
        <v>98</v>
      </c>
      <c r="BX1136" s="7" t="s">
        <v>98</v>
      </c>
      <c r="BY1136" s="7" t="s">
        <v>98</v>
      </c>
      <c r="BZ1136" s="7" t="n">
        <v>35</v>
      </c>
      <c r="CA1136" s="7" t="n">
        <v>35</v>
      </c>
      <c r="CB1136" s="7" t="n">
        <v>35</v>
      </c>
      <c r="CC1136" s="7" t="s">
        <v>98</v>
      </c>
      <c r="CD1136" s="7" t="s">
        <v>98</v>
      </c>
      <c r="CE1136" s="7" t="s">
        <v>98</v>
      </c>
      <c r="CF1136" s="7" t="s">
        <v>98</v>
      </c>
      <c r="CG1136" s="7" t="s">
        <v>98</v>
      </c>
      <c r="CH1136" s="7" t="s">
        <v>98</v>
      </c>
      <c r="CI1136" s="6" t="n">
        <f aca="false">SUMIF($AH1136:$CH1136,35,Base!$B$5:$BB$5)*7*$Z1136</f>
        <v>196</v>
      </c>
      <c r="CJ1136" s="6" t="n">
        <f aca="false">SUMIF($AH1136:$CH1136,"PR",Base!$B$5:$BB$5)*7*$Z1136</f>
        <v>798</v>
      </c>
      <c r="CK1136" s="6"/>
      <c r="CL1136" s="6"/>
    </row>
    <row r="1137" customFormat="false" ht="13.8" hidden="false" customHeight="false" outlineLevel="0" collapsed="false">
      <c r="A1137" s="7" t="s">
        <v>77</v>
      </c>
      <c r="B1137" s="7" t="s">
        <v>2883</v>
      </c>
      <c r="C1137" s="7" t="s">
        <v>887</v>
      </c>
      <c r="D1137" s="7" t="s">
        <v>3101</v>
      </c>
      <c r="E1137" s="7" t="s">
        <v>2099</v>
      </c>
      <c r="F1137" s="7" t="s">
        <v>17</v>
      </c>
      <c r="G1137" s="7" t="s">
        <v>3102</v>
      </c>
      <c r="H1137" s="7" t="s">
        <v>3103</v>
      </c>
      <c r="I1137" s="7" t="s">
        <v>84</v>
      </c>
      <c r="J1137" s="7" t="s">
        <v>85</v>
      </c>
      <c r="K1137" s="8" t="n">
        <v>0</v>
      </c>
      <c r="L1137" s="7"/>
      <c r="M1137" s="8" t="n">
        <v>0</v>
      </c>
      <c r="N1137" s="7" t="s">
        <v>3104</v>
      </c>
      <c r="O1137" s="7" t="s">
        <v>892</v>
      </c>
      <c r="P1137" s="7" t="s">
        <v>168</v>
      </c>
      <c r="Q1137" s="8" t="s">
        <v>3105</v>
      </c>
      <c r="R1137" s="8" t="s">
        <v>3106</v>
      </c>
      <c r="S1137" s="8" t="s">
        <v>90</v>
      </c>
      <c r="T1137" s="8" t="s">
        <v>109</v>
      </c>
      <c r="U1137" s="7" t="s">
        <v>87</v>
      </c>
      <c r="V1137" s="7" t="s">
        <v>92</v>
      </c>
      <c r="W1137" s="7"/>
      <c r="X1137" s="7"/>
      <c r="Y1137" s="7" t="s">
        <v>112</v>
      </c>
      <c r="Z1137" s="8" t="s">
        <v>94</v>
      </c>
      <c r="AA1137" s="7"/>
      <c r="AB1137" s="7"/>
      <c r="AC1137" s="7"/>
      <c r="AD1137" s="7"/>
      <c r="AE1137" s="8"/>
      <c r="AF1137" s="9" t="s">
        <v>95</v>
      </c>
      <c r="AG1137" s="9" t="s">
        <v>3107</v>
      </c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 t="s">
        <v>97</v>
      </c>
      <c r="BN1137" s="7" t="s">
        <v>97</v>
      </c>
      <c r="BO1137" s="7"/>
      <c r="BP1137" s="7"/>
      <c r="BQ1137" s="7"/>
      <c r="BR1137" s="7"/>
      <c r="BS1137" s="7"/>
      <c r="BT1137" s="7" t="s">
        <v>98</v>
      </c>
      <c r="BU1137" s="7" t="s">
        <v>98</v>
      </c>
      <c r="BV1137" s="7" t="s">
        <v>98</v>
      </c>
      <c r="BW1137" s="7" t="s">
        <v>98</v>
      </c>
      <c r="BX1137" s="7" t="s">
        <v>98</v>
      </c>
      <c r="BY1137" s="7" t="s">
        <v>98</v>
      </c>
      <c r="BZ1137" s="7" t="n">
        <v>35</v>
      </c>
      <c r="CA1137" s="7" t="n">
        <v>35</v>
      </c>
      <c r="CB1137" s="7" t="n">
        <v>35</v>
      </c>
      <c r="CC1137" s="7" t="s">
        <v>98</v>
      </c>
      <c r="CD1137" s="7" t="s">
        <v>98</v>
      </c>
      <c r="CE1137" s="7" t="s">
        <v>98</v>
      </c>
      <c r="CF1137" s="7" t="s">
        <v>98</v>
      </c>
      <c r="CG1137" s="7" t="s">
        <v>98</v>
      </c>
      <c r="CH1137" s="7" t="s">
        <v>98</v>
      </c>
      <c r="CI1137" s="6" t="n">
        <f aca="false">SUMIF($AH1137:$CH1137,35,Base!$B$5:$BB$5)*7*$Z1137</f>
        <v>196</v>
      </c>
      <c r="CJ1137" s="6" t="n">
        <f aca="false">SUMIF($AH1137:$CH1137,"PR",Base!$B$5:$BB$5)*7*$Z1137</f>
        <v>798</v>
      </c>
      <c r="CK1137" s="6"/>
      <c r="CL1137" s="6"/>
    </row>
    <row r="1138" customFormat="false" ht="13.8" hidden="false" customHeight="false" outlineLevel="0" collapsed="false">
      <c r="A1138" s="7" t="s">
        <v>77</v>
      </c>
      <c r="B1138" s="7" t="s">
        <v>2883</v>
      </c>
      <c r="C1138" s="7" t="s">
        <v>887</v>
      </c>
      <c r="D1138" s="7" t="s">
        <v>3101</v>
      </c>
      <c r="E1138" s="7" t="s">
        <v>2099</v>
      </c>
      <c r="F1138" s="7" t="s">
        <v>17</v>
      </c>
      <c r="G1138" s="7" t="s">
        <v>3102</v>
      </c>
      <c r="H1138" s="7" t="s">
        <v>3103</v>
      </c>
      <c r="I1138" s="7" t="s">
        <v>84</v>
      </c>
      <c r="J1138" s="7" t="s">
        <v>85</v>
      </c>
      <c r="K1138" s="8" t="n">
        <v>0</v>
      </c>
      <c r="L1138" s="7"/>
      <c r="M1138" s="8" t="n">
        <v>0</v>
      </c>
      <c r="N1138" s="7" t="s">
        <v>3104</v>
      </c>
      <c r="O1138" s="7" t="s">
        <v>892</v>
      </c>
      <c r="P1138" s="7" t="s">
        <v>168</v>
      </c>
      <c r="Q1138" s="8" t="s">
        <v>3105</v>
      </c>
      <c r="R1138" s="8" t="s">
        <v>3106</v>
      </c>
      <c r="S1138" s="8" t="s">
        <v>90</v>
      </c>
      <c r="T1138" s="8" t="s">
        <v>109</v>
      </c>
      <c r="U1138" s="7" t="s">
        <v>87</v>
      </c>
      <c r="V1138" s="7" t="s">
        <v>92</v>
      </c>
      <c r="W1138" s="7"/>
      <c r="X1138" s="7"/>
      <c r="Y1138" s="7" t="s">
        <v>102</v>
      </c>
      <c r="Z1138" s="8" t="s">
        <v>87</v>
      </c>
      <c r="AA1138" s="7"/>
      <c r="AB1138" s="7"/>
      <c r="AC1138" s="7"/>
      <c r="AD1138" s="7"/>
      <c r="AE1138" s="8"/>
      <c r="AF1138" s="9" t="s">
        <v>95</v>
      </c>
      <c r="AG1138" s="9" t="s">
        <v>3107</v>
      </c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 t="s">
        <v>97</v>
      </c>
      <c r="BN1138" s="7" t="s">
        <v>97</v>
      </c>
      <c r="BO1138" s="7"/>
      <c r="BP1138" s="7"/>
      <c r="BQ1138" s="7"/>
      <c r="BR1138" s="7"/>
      <c r="BS1138" s="7"/>
      <c r="BT1138" s="7" t="s">
        <v>98</v>
      </c>
      <c r="BU1138" s="7" t="s">
        <v>98</v>
      </c>
      <c r="BV1138" s="7" t="s">
        <v>98</v>
      </c>
      <c r="BW1138" s="7" t="s">
        <v>98</v>
      </c>
      <c r="BX1138" s="7" t="s">
        <v>98</v>
      </c>
      <c r="BY1138" s="7" t="s">
        <v>98</v>
      </c>
      <c r="BZ1138" s="7" t="n">
        <v>35</v>
      </c>
      <c r="CA1138" s="7" t="n">
        <v>35</v>
      </c>
      <c r="CB1138" s="7" t="n">
        <v>35</v>
      </c>
      <c r="CC1138" s="7" t="s">
        <v>98</v>
      </c>
      <c r="CD1138" s="7" t="s">
        <v>98</v>
      </c>
      <c r="CE1138" s="7" t="s">
        <v>98</v>
      </c>
      <c r="CF1138" s="7" t="s">
        <v>98</v>
      </c>
      <c r="CG1138" s="7" t="s">
        <v>98</v>
      </c>
      <c r="CH1138" s="7" t="s">
        <v>98</v>
      </c>
      <c r="CI1138" s="6" t="n">
        <f aca="false">SUMIF($AH1138:$CH1138,35,Base!$B$5:$BB$5)*7*$Z1138</f>
        <v>98</v>
      </c>
      <c r="CJ1138" s="6" t="n">
        <f aca="false">SUMIF($AH1138:$CH1138,"PR",Base!$B$5:$BB$5)*7*$Z1138</f>
        <v>399</v>
      </c>
      <c r="CK1138" s="6"/>
      <c r="CL1138" s="6"/>
    </row>
    <row r="1139" customFormat="false" ht="13.8" hidden="false" customHeight="false" outlineLevel="0" collapsed="false">
      <c r="A1139" s="7" t="s">
        <v>77</v>
      </c>
      <c r="B1139" s="7" t="s">
        <v>2883</v>
      </c>
      <c r="C1139" s="7" t="s">
        <v>276</v>
      </c>
      <c r="D1139" s="7" t="s">
        <v>3108</v>
      </c>
      <c r="E1139" s="7" t="s">
        <v>1659</v>
      </c>
      <c r="F1139" s="7" t="s">
        <v>17</v>
      </c>
      <c r="G1139" s="7" t="s">
        <v>3109</v>
      </c>
      <c r="H1139" s="7" t="s">
        <v>1143</v>
      </c>
      <c r="I1139" s="7" t="s">
        <v>84</v>
      </c>
      <c r="J1139" s="7" t="s">
        <v>85</v>
      </c>
      <c r="K1139" s="8" t="n">
        <v>0</v>
      </c>
      <c r="L1139" s="7"/>
      <c r="M1139" s="8" t="n">
        <v>0</v>
      </c>
      <c r="N1139" s="7" t="s">
        <v>3110</v>
      </c>
      <c r="O1139" s="7" t="s">
        <v>280</v>
      </c>
      <c r="P1139" s="7" t="s">
        <v>155</v>
      </c>
      <c r="Q1139" s="8" t="s">
        <v>1187</v>
      </c>
      <c r="R1139" s="8" t="s">
        <v>3111</v>
      </c>
      <c r="S1139" s="8" t="s">
        <v>90</v>
      </c>
      <c r="T1139" s="8" t="s">
        <v>109</v>
      </c>
      <c r="U1139" s="7" t="s">
        <v>87</v>
      </c>
      <c r="V1139" s="7" t="s">
        <v>92</v>
      </c>
      <c r="W1139" s="7"/>
      <c r="X1139" s="7"/>
      <c r="Y1139" s="7" t="s">
        <v>99</v>
      </c>
      <c r="Z1139" s="8" t="s">
        <v>100</v>
      </c>
      <c r="AA1139" s="7"/>
      <c r="AB1139" s="7"/>
      <c r="AC1139" s="7"/>
      <c r="AD1139" s="7"/>
      <c r="AE1139" s="8"/>
      <c r="AF1139" s="9" t="s">
        <v>1425</v>
      </c>
      <c r="AG1139" s="9" t="s">
        <v>814</v>
      </c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 t="s">
        <v>98</v>
      </c>
      <c r="AX1139" s="7" t="s">
        <v>98</v>
      </c>
      <c r="AY1139" s="7" t="s">
        <v>98</v>
      </c>
      <c r="AZ1139" s="7" t="s">
        <v>98</v>
      </c>
      <c r="BA1139" s="7" t="s">
        <v>98</v>
      </c>
      <c r="BB1139" s="7" t="s">
        <v>98</v>
      </c>
      <c r="BC1139" s="7" t="s">
        <v>98</v>
      </c>
      <c r="BD1139" s="7" t="s">
        <v>98</v>
      </c>
      <c r="BE1139" s="7" t="s">
        <v>98</v>
      </c>
      <c r="BF1139" s="7" t="s">
        <v>98</v>
      </c>
      <c r="BG1139" s="7" t="s">
        <v>98</v>
      </c>
      <c r="BH1139" s="7" t="n">
        <v>35</v>
      </c>
      <c r="BI1139" s="7" t="n">
        <v>35</v>
      </c>
      <c r="BJ1139" s="7" t="n">
        <v>35</v>
      </c>
      <c r="BK1139" s="7" t="s">
        <v>98</v>
      </c>
      <c r="BL1139" s="7" t="s">
        <v>98</v>
      </c>
      <c r="BM1139" s="7" t="s">
        <v>97</v>
      </c>
      <c r="BN1139" s="7" t="s">
        <v>97</v>
      </c>
      <c r="BO1139" s="7" t="s">
        <v>98</v>
      </c>
      <c r="BP1139" s="7" t="s">
        <v>98</v>
      </c>
      <c r="BQ1139" s="7" t="s">
        <v>98</v>
      </c>
      <c r="BR1139" s="7" t="s">
        <v>98</v>
      </c>
      <c r="BS1139" s="7" t="s">
        <v>98</v>
      </c>
      <c r="BT1139" s="7" t="s">
        <v>98</v>
      </c>
      <c r="BU1139" s="7" t="s">
        <v>98</v>
      </c>
      <c r="BV1139" s="7" t="s">
        <v>98</v>
      </c>
      <c r="BW1139" s="7" t="s">
        <v>98</v>
      </c>
      <c r="BX1139" s="7" t="s">
        <v>98</v>
      </c>
      <c r="BY1139" s="7" t="s">
        <v>98</v>
      </c>
      <c r="BZ1139" s="7" t="s">
        <v>98</v>
      </c>
      <c r="CA1139" s="7" t="n">
        <v>35</v>
      </c>
      <c r="CB1139" s="7" t="n">
        <v>35</v>
      </c>
      <c r="CC1139" s="7" t="n">
        <v>35</v>
      </c>
      <c r="CD1139" s="7" t="s">
        <v>98</v>
      </c>
      <c r="CE1139" s="7" t="s">
        <v>98</v>
      </c>
      <c r="CF1139" s="7" t="s">
        <v>98</v>
      </c>
      <c r="CG1139" s="7"/>
      <c r="CH1139" s="7"/>
      <c r="CI1139" s="6" t="n">
        <f aca="false">SUMIF($AH1139:$CH1139,35,Base!$B$5:$BB$5)*7*$Z1139</f>
        <v>2030</v>
      </c>
      <c r="CJ1139" s="6" t="n">
        <f aca="false">SUMIF($AH1139:$CH1139,"PR",Base!$B$5:$BB$5)*7*$Z1139</f>
        <v>9380</v>
      </c>
      <c r="CK1139" s="6"/>
      <c r="CL1139" s="6"/>
    </row>
    <row r="1140" customFormat="false" ht="13.8" hidden="false" customHeight="false" outlineLevel="0" collapsed="false">
      <c r="A1140" s="7" t="s">
        <v>77</v>
      </c>
      <c r="B1140" s="7" t="s">
        <v>2883</v>
      </c>
      <c r="C1140" s="7" t="s">
        <v>355</v>
      </c>
      <c r="D1140" s="7" t="s">
        <v>3112</v>
      </c>
      <c r="E1140" s="7" t="s">
        <v>1677</v>
      </c>
      <c r="F1140" s="7" t="s">
        <v>17</v>
      </c>
      <c r="G1140" s="7" t="s">
        <v>3113</v>
      </c>
      <c r="H1140" s="7" t="s">
        <v>3114</v>
      </c>
      <c r="I1140" s="7" t="s">
        <v>84</v>
      </c>
      <c r="J1140" s="7" t="s">
        <v>85</v>
      </c>
      <c r="K1140" s="8" t="n">
        <v>0</v>
      </c>
      <c r="L1140" s="7"/>
      <c r="M1140" s="8" t="n">
        <v>0</v>
      </c>
      <c r="N1140" s="7" t="s">
        <v>3115</v>
      </c>
      <c r="O1140" s="7" t="s">
        <v>3116</v>
      </c>
      <c r="P1140" s="7" t="s">
        <v>113</v>
      </c>
      <c r="Q1140" s="8" t="s">
        <v>3117</v>
      </c>
      <c r="R1140" s="8" t="s">
        <v>3118</v>
      </c>
      <c r="S1140" s="8" t="s">
        <v>347</v>
      </c>
      <c r="T1140" s="8" t="s">
        <v>109</v>
      </c>
      <c r="U1140" s="7" t="s">
        <v>87</v>
      </c>
      <c r="V1140" s="7" t="s">
        <v>92</v>
      </c>
      <c r="W1140" s="7"/>
      <c r="X1140" s="7"/>
      <c r="Y1140" s="7" t="s">
        <v>93</v>
      </c>
      <c r="Z1140" s="8" t="s">
        <v>155</v>
      </c>
      <c r="AA1140" s="7"/>
      <c r="AB1140" s="7"/>
      <c r="AC1140" s="7"/>
      <c r="AD1140" s="7"/>
      <c r="AE1140" s="8"/>
      <c r="AF1140" s="9" t="s">
        <v>3119</v>
      </c>
      <c r="AG1140" s="9" t="s">
        <v>3037</v>
      </c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 t="s">
        <v>98</v>
      </c>
      <c r="BG1140" s="7" t="s">
        <v>98</v>
      </c>
      <c r="BH1140" s="7" t="s">
        <v>98</v>
      </c>
      <c r="BI1140" s="7" t="s">
        <v>98</v>
      </c>
      <c r="BJ1140" s="7" t="s">
        <v>98</v>
      </c>
      <c r="BK1140" s="7" t="s">
        <v>98</v>
      </c>
      <c r="BL1140" s="7" t="s">
        <v>98</v>
      </c>
      <c r="BM1140" s="7" t="s">
        <v>97</v>
      </c>
      <c r="BN1140" s="7" t="s">
        <v>97</v>
      </c>
      <c r="BO1140" s="7" t="s">
        <v>98</v>
      </c>
      <c r="BP1140" s="7" t="s">
        <v>98</v>
      </c>
      <c r="BQ1140" s="7" t="s">
        <v>98</v>
      </c>
      <c r="BR1140" s="7" t="s">
        <v>98</v>
      </c>
      <c r="BS1140" s="7" t="s">
        <v>98</v>
      </c>
      <c r="BT1140" s="7" t="s">
        <v>98</v>
      </c>
      <c r="BU1140" s="7" t="s">
        <v>98</v>
      </c>
      <c r="BV1140" s="7" t="s">
        <v>98</v>
      </c>
      <c r="BW1140" s="7" t="s">
        <v>98</v>
      </c>
      <c r="BX1140" s="7" t="s">
        <v>98</v>
      </c>
      <c r="BY1140" s="7" t="s">
        <v>98</v>
      </c>
      <c r="BZ1140" s="7" t="s">
        <v>98</v>
      </c>
      <c r="CA1140" s="7" t="s">
        <v>98</v>
      </c>
      <c r="CB1140" s="7" t="s">
        <v>98</v>
      </c>
      <c r="CC1140" s="7" t="s">
        <v>98</v>
      </c>
      <c r="CD1140" s="7" t="s">
        <v>98</v>
      </c>
      <c r="CE1140" s="7" t="s">
        <v>98</v>
      </c>
      <c r="CF1140" s="7" t="s">
        <v>98</v>
      </c>
      <c r="CG1140" s="7" t="s">
        <v>98</v>
      </c>
      <c r="CH1140" s="7" t="s">
        <v>98</v>
      </c>
      <c r="CI1140" s="6" t="n">
        <f aca="false">SUMIF($AH1140:$CH1140,35,Base!$B$5:$BB$5)*7*$Z1140</f>
        <v>0</v>
      </c>
      <c r="CJ1140" s="6" t="n">
        <f aca="false">SUMIF($AH1140:$CH1140,"PR",Base!$B$5:$BB$5)*7*$Z1140</f>
        <v>2751</v>
      </c>
      <c r="CK1140" s="6"/>
      <c r="CL1140" s="6"/>
    </row>
    <row r="1141" customFormat="false" ht="13.8" hidden="false" customHeight="false" outlineLevel="0" collapsed="false">
      <c r="A1141" s="7" t="s">
        <v>77</v>
      </c>
      <c r="B1141" s="7" t="s">
        <v>2883</v>
      </c>
      <c r="C1141" s="7" t="s">
        <v>355</v>
      </c>
      <c r="D1141" s="7" t="s">
        <v>3112</v>
      </c>
      <c r="E1141" s="7" t="s">
        <v>1677</v>
      </c>
      <c r="F1141" s="7" t="s">
        <v>17</v>
      </c>
      <c r="G1141" s="7" t="s">
        <v>3113</v>
      </c>
      <c r="H1141" s="7" t="s">
        <v>3114</v>
      </c>
      <c r="I1141" s="7" t="s">
        <v>84</v>
      </c>
      <c r="J1141" s="7" t="s">
        <v>85</v>
      </c>
      <c r="K1141" s="8" t="n">
        <v>0</v>
      </c>
      <c r="L1141" s="7"/>
      <c r="M1141" s="8" t="n">
        <v>0</v>
      </c>
      <c r="N1141" s="7" t="s">
        <v>3115</v>
      </c>
      <c r="O1141" s="7" t="s">
        <v>3116</v>
      </c>
      <c r="P1141" s="7" t="s">
        <v>113</v>
      </c>
      <c r="Q1141" s="8" t="s">
        <v>3117</v>
      </c>
      <c r="R1141" s="8" t="s">
        <v>3118</v>
      </c>
      <c r="S1141" s="8" t="s">
        <v>347</v>
      </c>
      <c r="T1141" s="8" t="s">
        <v>109</v>
      </c>
      <c r="U1141" s="7" t="s">
        <v>87</v>
      </c>
      <c r="V1141" s="7" t="s">
        <v>92</v>
      </c>
      <c r="W1141" s="7"/>
      <c r="X1141" s="7"/>
      <c r="Y1141" s="7" t="s">
        <v>99</v>
      </c>
      <c r="Z1141" s="8" t="s">
        <v>178</v>
      </c>
      <c r="AA1141" s="7"/>
      <c r="AB1141" s="7"/>
      <c r="AC1141" s="7"/>
      <c r="AD1141" s="7"/>
      <c r="AE1141" s="8"/>
      <c r="AF1141" s="9" t="s">
        <v>3119</v>
      </c>
      <c r="AG1141" s="9" t="s">
        <v>3037</v>
      </c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 t="s">
        <v>98</v>
      </c>
      <c r="BG1141" s="7" t="s">
        <v>98</v>
      </c>
      <c r="BH1141" s="7" t="s">
        <v>98</v>
      </c>
      <c r="BI1141" s="7" t="s">
        <v>98</v>
      </c>
      <c r="BJ1141" s="7" t="s">
        <v>98</v>
      </c>
      <c r="BK1141" s="7" t="s">
        <v>98</v>
      </c>
      <c r="BL1141" s="7" t="s">
        <v>98</v>
      </c>
      <c r="BM1141" s="7" t="s">
        <v>97</v>
      </c>
      <c r="BN1141" s="7" t="s">
        <v>97</v>
      </c>
      <c r="BO1141" s="7" t="s">
        <v>98</v>
      </c>
      <c r="BP1141" s="7" t="s">
        <v>98</v>
      </c>
      <c r="BQ1141" s="7" t="s">
        <v>98</v>
      </c>
      <c r="BR1141" s="7" t="s">
        <v>98</v>
      </c>
      <c r="BS1141" s="7" t="s">
        <v>98</v>
      </c>
      <c r="BT1141" s="7" t="s">
        <v>98</v>
      </c>
      <c r="BU1141" s="7" t="s">
        <v>98</v>
      </c>
      <c r="BV1141" s="7" t="s">
        <v>98</v>
      </c>
      <c r="BW1141" s="7" t="s">
        <v>98</v>
      </c>
      <c r="BX1141" s="7" t="s">
        <v>98</v>
      </c>
      <c r="BY1141" s="7" t="s">
        <v>98</v>
      </c>
      <c r="BZ1141" s="7" t="s">
        <v>98</v>
      </c>
      <c r="CA1141" s="7" t="s">
        <v>98</v>
      </c>
      <c r="CB1141" s="7" t="s">
        <v>98</v>
      </c>
      <c r="CC1141" s="7" t="s">
        <v>98</v>
      </c>
      <c r="CD1141" s="7" t="s">
        <v>98</v>
      </c>
      <c r="CE1141" s="7" t="s">
        <v>98</v>
      </c>
      <c r="CF1141" s="7" t="s">
        <v>98</v>
      </c>
      <c r="CG1141" s="7" t="s">
        <v>98</v>
      </c>
      <c r="CH1141" s="7" t="s">
        <v>98</v>
      </c>
      <c r="CI1141" s="6" t="n">
        <f aca="false">SUMIF($AH1141:$CH1141,35,Base!$B$5:$BB$5)*7*$Z1141</f>
        <v>0</v>
      </c>
      <c r="CJ1141" s="6" t="n">
        <f aca="false">SUMIF($AH1141:$CH1141,"PR",Base!$B$5:$BB$5)*7*$Z1141</f>
        <v>4585</v>
      </c>
      <c r="CK1141" s="6"/>
      <c r="CL1141" s="6"/>
    </row>
    <row r="1142" customFormat="false" ht="13.8" hidden="false" customHeight="false" outlineLevel="0" collapsed="false">
      <c r="A1142" s="7" t="s">
        <v>77</v>
      </c>
      <c r="B1142" s="7" t="s">
        <v>2883</v>
      </c>
      <c r="C1142" s="7" t="s">
        <v>355</v>
      </c>
      <c r="D1142" s="7" t="s">
        <v>3112</v>
      </c>
      <c r="E1142" s="7" t="s">
        <v>1677</v>
      </c>
      <c r="F1142" s="7" t="s">
        <v>17</v>
      </c>
      <c r="G1142" s="7" t="s">
        <v>3113</v>
      </c>
      <c r="H1142" s="7" t="s">
        <v>3114</v>
      </c>
      <c r="I1142" s="7" t="s">
        <v>84</v>
      </c>
      <c r="J1142" s="7" t="s">
        <v>85</v>
      </c>
      <c r="K1142" s="8" t="n">
        <v>0</v>
      </c>
      <c r="L1142" s="7"/>
      <c r="M1142" s="8" t="n">
        <v>0</v>
      </c>
      <c r="N1142" s="7" t="s">
        <v>3115</v>
      </c>
      <c r="O1142" s="7" t="s">
        <v>3116</v>
      </c>
      <c r="P1142" s="7" t="s">
        <v>113</v>
      </c>
      <c r="Q1142" s="8" t="s">
        <v>3117</v>
      </c>
      <c r="R1142" s="8" t="s">
        <v>3118</v>
      </c>
      <c r="S1142" s="8" t="s">
        <v>347</v>
      </c>
      <c r="T1142" s="8" t="s">
        <v>109</v>
      </c>
      <c r="U1142" s="7" t="s">
        <v>87</v>
      </c>
      <c r="V1142" s="7" t="s">
        <v>92</v>
      </c>
      <c r="W1142" s="7"/>
      <c r="X1142" s="7"/>
      <c r="Y1142" s="7" t="s">
        <v>101</v>
      </c>
      <c r="Z1142" s="8" t="s">
        <v>94</v>
      </c>
      <c r="AA1142" s="7"/>
      <c r="AB1142" s="7"/>
      <c r="AC1142" s="7"/>
      <c r="AD1142" s="7"/>
      <c r="AE1142" s="8"/>
      <c r="AF1142" s="9" t="s">
        <v>3119</v>
      </c>
      <c r="AG1142" s="9" t="s">
        <v>3037</v>
      </c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 t="s">
        <v>98</v>
      </c>
      <c r="BG1142" s="7" t="s">
        <v>98</v>
      </c>
      <c r="BH1142" s="7" t="s">
        <v>98</v>
      </c>
      <c r="BI1142" s="7" t="s">
        <v>98</v>
      </c>
      <c r="BJ1142" s="7" t="s">
        <v>98</v>
      </c>
      <c r="BK1142" s="7" t="s">
        <v>98</v>
      </c>
      <c r="BL1142" s="7" t="s">
        <v>98</v>
      </c>
      <c r="BM1142" s="7" t="s">
        <v>97</v>
      </c>
      <c r="BN1142" s="7" t="s">
        <v>97</v>
      </c>
      <c r="BO1142" s="7" t="s">
        <v>98</v>
      </c>
      <c r="BP1142" s="7" t="s">
        <v>98</v>
      </c>
      <c r="BQ1142" s="7" t="s">
        <v>98</v>
      </c>
      <c r="BR1142" s="7" t="s">
        <v>98</v>
      </c>
      <c r="BS1142" s="7" t="s">
        <v>98</v>
      </c>
      <c r="BT1142" s="7" t="s">
        <v>98</v>
      </c>
      <c r="BU1142" s="7" t="s">
        <v>98</v>
      </c>
      <c r="BV1142" s="7" t="s">
        <v>98</v>
      </c>
      <c r="BW1142" s="7" t="s">
        <v>98</v>
      </c>
      <c r="BX1142" s="7" t="s">
        <v>98</v>
      </c>
      <c r="BY1142" s="7" t="s">
        <v>98</v>
      </c>
      <c r="BZ1142" s="7" t="s">
        <v>98</v>
      </c>
      <c r="CA1142" s="7" t="s">
        <v>98</v>
      </c>
      <c r="CB1142" s="7" t="s">
        <v>98</v>
      </c>
      <c r="CC1142" s="7" t="s">
        <v>98</v>
      </c>
      <c r="CD1142" s="7" t="s">
        <v>98</v>
      </c>
      <c r="CE1142" s="7" t="s">
        <v>98</v>
      </c>
      <c r="CF1142" s="7" t="s">
        <v>98</v>
      </c>
      <c r="CG1142" s="7" t="s">
        <v>98</v>
      </c>
      <c r="CH1142" s="7" t="s">
        <v>98</v>
      </c>
      <c r="CI1142" s="6" t="n">
        <f aca="false">SUMIF($AH1142:$CH1142,35,Base!$B$5:$BB$5)*7*$Z1142</f>
        <v>0</v>
      </c>
      <c r="CJ1142" s="6" t="n">
        <f aca="false">SUMIF($AH1142:$CH1142,"PR",Base!$B$5:$BB$5)*7*$Z1142</f>
        <v>1834</v>
      </c>
      <c r="CK1142" s="6"/>
      <c r="CL1142" s="6"/>
    </row>
    <row r="1143" customFormat="false" ht="13.8" hidden="false" customHeight="false" outlineLevel="0" collapsed="false">
      <c r="A1143" s="7" t="s">
        <v>77</v>
      </c>
      <c r="B1143" s="7" t="s">
        <v>2883</v>
      </c>
      <c r="C1143" s="7" t="s">
        <v>355</v>
      </c>
      <c r="D1143" s="7" t="s">
        <v>3112</v>
      </c>
      <c r="E1143" s="7" t="s">
        <v>1677</v>
      </c>
      <c r="F1143" s="7" t="s">
        <v>17</v>
      </c>
      <c r="G1143" s="7" t="s">
        <v>3113</v>
      </c>
      <c r="H1143" s="7" t="s">
        <v>3114</v>
      </c>
      <c r="I1143" s="7" t="s">
        <v>84</v>
      </c>
      <c r="J1143" s="7" t="s">
        <v>85</v>
      </c>
      <c r="K1143" s="8" t="n">
        <v>0</v>
      </c>
      <c r="L1143" s="7"/>
      <c r="M1143" s="8" t="n">
        <v>0</v>
      </c>
      <c r="N1143" s="7" t="s">
        <v>3115</v>
      </c>
      <c r="O1143" s="7" t="s">
        <v>3116</v>
      </c>
      <c r="P1143" s="7" t="s">
        <v>113</v>
      </c>
      <c r="Q1143" s="8" t="s">
        <v>3117</v>
      </c>
      <c r="R1143" s="8" t="s">
        <v>3118</v>
      </c>
      <c r="S1143" s="8" t="s">
        <v>347</v>
      </c>
      <c r="T1143" s="8" t="s">
        <v>109</v>
      </c>
      <c r="U1143" s="7" t="s">
        <v>87</v>
      </c>
      <c r="V1143" s="7" t="s">
        <v>92</v>
      </c>
      <c r="W1143" s="7"/>
      <c r="X1143" s="7"/>
      <c r="Y1143" s="7" t="s">
        <v>112</v>
      </c>
      <c r="Z1143" s="8" t="s">
        <v>178</v>
      </c>
      <c r="AA1143" s="7"/>
      <c r="AB1143" s="7"/>
      <c r="AC1143" s="7"/>
      <c r="AD1143" s="7"/>
      <c r="AE1143" s="8"/>
      <c r="AF1143" s="9" t="s">
        <v>3119</v>
      </c>
      <c r="AG1143" s="9" t="s">
        <v>3037</v>
      </c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 t="s">
        <v>98</v>
      </c>
      <c r="BG1143" s="7" t="s">
        <v>98</v>
      </c>
      <c r="BH1143" s="7" t="s">
        <v>98</v>
      </c>
      <c r="BI1143" s="7" t="s">
        <v>98</v>
      </c>
      <c r="BJ1143" s="7" t="s">
        <v>98</v>
      </c>
      <c r="BK1143" s="7" t="s">
        <v>98</v>
      </c>
      <c r="BL1143" s="7" t="s">
        <v>98</v>
      </c>
      <c r="BM1143" s="7" t="s">
        <v>97</v>
      </c>
      <c r="BN1143" s="7" t="s">
        <v>97</v>
      </c>
      <c r="BO1143" s="7" t="s">
        <v>98</v>
      </c>
      <c r="BP1143" s="7" t="s">
        <v>98</v>
      </c>
      <c r="BQ1143" s="7" t="s">
        <v>98</v>
      </c>
      <c r="BR1143" s="7" t="s">
        <v>98</v>
      </c>
      <c r="BS1143" s="7" t="s">
        <v>98</v>
      </c>
      <c r="BT1143" s="7" t="s">
        <v>98</v>
      </c>
      <c r="BU1143" s="7" t="s">
        <v>98</v>
      </c>
      <c r="BV1143" s="7" t="s">
        <v>98</v>
      </c>
      <c r="BW1143" s="7" t="s">
        <v>98</v>
      </c>
      <c r="BX1143" s="7" t="s">
        <v>98</v>
      </c>
      <c r="BY1143" s="7" t="s">
        <v>98</v>
      </c>
      <c r="BZ1143" s="7" t="s">
        <v>98</v>
      </c>
      <c r="CA1143" s="7" t="s">
        <v>98</v>
      </c>
      <c r="CB1143" s="7" t="s">
        <v>98</v>
      </c>
      <c r="CC1143" s="7" t="s">
        <v>98</v>
      </c>
      <c r="CD1143" s="7" t="s">
        <v>98</v>
      </c>
      <c r="CE1143" s="7" t="s">
        <v>98</v>
      </c>
      <c r="CF1143" s="7" t="s">
        <v>98</v>
      </c>
      <c r="CG1143" s="7" t="s">
        <v>98</v>
      </c>
      <c r="CH1143" s="7" t="s">
        <v>98</v>
      </c>
      <c r="CI1143" s="6" t="n">
        <f aca="false">SUMIF($AH1143:$CH1143,35,Base!$B$5:$BB$5)*7*$Z1143</f>
        <v>0</v>
      </c>
      <c r="CJ1143" s="6" t="n">
        <f aca="false">SUMIF($AH1143:$CH1143,"PR",Base!$B$5:$BB$5)*7*$Z1143</f>
        <v>4585</v>
      </c>
      <c r="CK1143" s="6"/>
      <c r="CL1143" s="6"/>
    </row>
    <row r="1144" customFormat="false" ht="13.8" hidden="false" customHeight="false" outlineLevel="0" collapsed="false">
      <c r="A1144" s="7" t="s">
        <v>77</v>
      </c>
      <c r="B1144" s="7" t="s">
        <v>2883</v>
      </c>
      <c r="C1144" s="7" t="s">
        <v>355</v>
      </c>
      <c r="D1144" s="7" t="s">
        <v>3112</v>
      </c>
      <c r="E1144" s="7" t="s">
        <v>1677</v>
      </c>
      <c r="F1144" s="7" t="s">
        <v>17</v>
      </c>
      <c r="G1144" s="7" t="s">
        <v>3113</v>
      </c>
      <c r="H1144" s="7" t="s">
        <v>3114</v>
      </c>
      <c r="I1144" s="7" t="s">
        <v>84</v>
      </c>
      <c r="J1144" s="7" t="s">
        <v>85</v>
      </c>
      <c r="K1144" s="8" t="n">
        <v>0</v>
      </c>
      <c r="L1144" s="7"/>
      <c r="M1144" s="8" t="n">
        <v>0</v>
      </c>
      <c r="N1144" s="7" t="s">
        <v>3115</v>
      </c>
      <c r="O1144" s="7" t="s">
        <v>3116</v>
      </c>
      <c r="P1144" s="7" t="s">
        <v>113</v>
      </c>
      <c r="Q1144" s="8" t="s">
        <v>3117</v>
      </c>
      <c r="R1144" s="8" t="s">
        <v>3118</v>
      </c>
      <c r="S1144" s="8" t="s">
        <v>347</v>
      </c>
      <c r="T1144" s="8" t="s">
        <v>109</v>
      </c>
      <c r="U1144" s="7" t="s">
        <v>87</v>
      </c>
      <c r="V1144" s="7" t="s">
        <v>92</v>
      </c>
      <c r="W1144" s="7"/>
      <c r="X1144" s="7"/>
      <c r="Y1144" s="7" t="s">
        <v>102</v>
      </c>
      <c r="Z1144" s="8" t="s">
        <v>87</v>
      </c>
      <c r="AA1144" s="7"/>
      <c r="AB1144" s="7"/>
      <c r="AC1144" s="7"/>
      <c r="AD1144" s="7"/>
      <c r="AE1144" s="8"/>
      <c r="AF1144" s="9" t="s">
        <v>3119</v>
      </c>
      <c r="AG1144" s="9" t="s">
        <v>3037</v>
      </c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 t="s">
        <v>98</v>
      </c>
      <c r="BG1144" s="7" t="s">
        <v>98</v>
      </c>
      <c r="BH1144" s="7" t="s">
        <v>98</v>
      </c>
      <c r="BI1144" s="7" t="s">
        <v>98</v>
      </c>
      <c r="BJ1144" s="7" t="s">
        <v>98</v>
      </c>
      <c r="BK1144" s="7" t="s">
        <v>98</v>
      </c>
      <c r="BL1144" s="7" t="s">
        <v>98</v>
      </c>
      <c r="BM1144" s="7" t="s">
        <v>97</v>
      </c>
      <c r="BN1144" s="7" t="s">
        <v>97</v>
      </c>
      <c r="BO1144" s="7" t="s">
        <v>98</v>
      </c>
      <c r="BP1144" s="7" t="s">
        <v>98</v>
      </c>
      <c r="BQ1144" s="7" t="s">
        <v>98</v>
      </c>
      <c r="BR1144" s="7" t="s">
        <v>98</v>
      </c>
      <c r="BS1144" s="7" t="s">
        <v>98</v>
      </c>
      <c r="BT1144" s="7" t="s">
        <v>98</v>
      </c>
      <c r="BU1144" s="7" t="s">
        <v>98</v>
      </c>
      <c r="BV1144" s="7" t="s">
        <v>98</v>
      </c>
      <c r="BW1144" s="7" t="s">
        <v>98</v>
      </c>
      <c r="BX1144" s="7" t="s">
        <v>98</v>
      </c>
      <c r="BY1144" s="7" t="s">
        <v>98</v>
      </c>
      <c r="BZ1144" s="7" t="s">
        <v>98</v>
      </c>
      <c r="CA1144" s="7" t="s">
        <v>98</v>
      </c>
      <c r="CB1144" s="7" t="s">
        <v>98</v>
      </c>
      <c r="CC1144" s="7" t="s">
        <v>98</v>
      </c>
      <c r="CD1144" s="7" t="s">
        <v>98</v>
      </c>
      <c r="CE1144" s="7" t="s">
        <v>98</v>
      </c>
      <c r="CF1144" s="7" t="s">
        <v>98</v>
      </c>
      <c r="CG1144" s="7" t="s">
        <v>98</v>
      </c>
      <c r="CH1144" s="7" t="s">
        <v>98</v>
      </c>
      <c r="CI1144" s="6" t="n">
        <f aca="false">SUMIF($AH1144:$CH1144,35,Base!$B$5:$BB$5)*7*$Z1144</f>
        <v>0</v>
      </c>
      <c r="CJ1144" s="6" t="n">
        <f aca="false">SUMIF($AH1144:$CH1144,"PR",Base!$B$5:$BB$5)*7*$Z1144</f>
        <v>917</v>
      </c>
      <c r="CK1144" s="6"/>
      <c r="CL1144" s="6"/>
    </row>
    <row r="1145" customFormat="false" ht="13.8" hidden="false" customHeight="false" outlineLevel="0" collapsed="false">
      <c r="A1145" s="7" t="s">
        <v>77</v>
      </c>
      <c r="B1145" s="7" t="s">
        <v>2883</v>
      </c>
      <c r="C1145" s="7" t="s">
        <v>1984</v>
      </c>
      <c r="D1145" s="7" t="s">
        <v>3120</v>
      </c>
      <c r="E1145" s="7" t="s">
        <v>1679</v>
      </c>
      <c r="F1145" s="7" t="s">
        <v>17</v>
      </c>
      <c r="G1145" s="7" t="s">
        <v>3121</v>
      </c>
      <c r="H1145" s="7" t="s">
        <v>3122</v>
      </c>
      <c r="I1145" s="7" t="s">
        <v>84</v>
      </c>
      <c r="J1145" s="7" t="s">
        <v>85</v>
      </c>
      <c r="K1145" s="8" t="n">
        <v>0</v>
      </c>
      <c r="L1145" s="7"/>
      <c r="M1145" s="8" t="n">
        <v>0</v>
      </c>
      <c r="N1145" s="7"/>
      <c r="O1145" s="7" t="s">
        <v>2149</v>
      </c>
      <c r="P1145" s="7" t="s">
        <v>94</v>
      </c>
      <c r="Q1145" s="8" t="s">
        <v>3123</v>
      </c>
      <c r="R1145" s="8" t="s">
        <v>1791</v>
      </c>
      <c r="S1145" s="8" t="s">
        <v>647</v>
      </c>
      <c r="T1145" s="8" t="s">
        <v>242</v>
      </c>
      <c r="U1145" s="7" t="s">
        <v>87</v>
      </c>
      <c r="V1145" s="7" t="s">
        <v>92</v>
      </c>
      <c r="W1145" s="7"/>
      <c r="X1145" s="7"/>
      <c r="Y1145" s="7" t="s">
        <v>3124</v>
      </c>
      <c r="Z1145" s="8" t="s">
        <v>242</v>
      </c>
      <c r="AA1145" s="7"/>
      <c r="AB1145" s="7"/>
      <c r="AC1145" s="7"/>
      <c r="AD1145" s="7"/>
      <c r="AE1145" s="8"/>
      <c r="AF1145" s="9" t="s">
        <v>765</v>
      </c>
      <c r="AG1145" s="9" t="s">
        <v>939</v>
      </c>
      <c r="AH1145" s="7" t="s">
        <v>98</v>
      </c>
      <c r="AI1145" s="7" t="s">
        <v>98</v>
      </c>
      <c r="AJ1145" s="7" t="s">
        <v>98</v>
      </c>
      <c r="AK1145" s="7" t="s">
        <v>98</v>
      </c>
      <c r="AL1145" s="7" t="s">
        <v>98</v>
      </c>
      <c r="AM1145" s="7" t="n">
        <v>35</v>
      </c>
      <c r="AN1145" s="7" t="n">
        <v>35</v>
      </c>
      <c r="AO1145" s="7" t="s">
        <v>98</v>
      </c>
      <c r="AP1145" s="7" t="s">
        <v>98</v>
      </c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 t="s">
        <v>97</v>
      </c>
      <c r="BN1145" s="7" t="s">
        <v>97</v>
      </c>
      <c r="BO1145" s="7"/>
      <c r="BP1145" s="7"/>
      <c r="BQ1145" s="7"/>
      <c r="BR1145" s="7"/>
      <c r="BS1145" s="7"/>
      <c r="BT1145" s="7"/>
      <c r="BU1145" s="7"/>
      <c r="BV1145" s="7"/>
      <c r="BW1145" s="7"/>
      <c r="BX1145" s="7"/>
      <c r="BY1145" s="7"/>
      <c r="BZ1145" s="7"/>
      <c r="CA1145" s="7"/>
      <c r="CB1145" s="7"/>
      <c r="CC1145" s="7"/>
      <c r="CD1145" s="7"/>
      <c r="CE1145" s="7"/>
      <c r="CF1145" s="7"/>
      <c r="CG1145" s="7"/>
      <c r="CH1145" s="7"/>
      <c r="CI1145" s="6" t="n">
        <f aca="false">SUMIF($AH1145:$CH1145,35,Base!$B$5:$BB$5)*7*$Z1145</f>
        <v>840</v>
      </c>
      <c r="CJ1145" s="6" t="n">
        <f aca="false">SUMIF($AH1145:$CH1145,"PR",Base!$B$5:$BB$5)*7*$Z1145</f>
        <v>2856</v>
      </c>
      <c r="CK1145" s="6"/>
      <c r="CL1145" s="6"/>
    </row>
    <row r="1146" customFormat="false" ht="13.8" hidden="false" customHeight="false" outlineLevel="0" collapsed="false">
      <c r="A1146" s="7" t="s">
        <v>77</v>
      </c>
      <c r="B1146" s="7" t="s">
        <v>2883</v>
      </c>
      <c r="C1146" s="7" t="s">
        <v>1383</v>
      </c>
      <c r="D1146" s="7" t="s">
        <v>3125</v>
      </c>
      <c r="E1146" s="7" t="s">
        <v>1119</v>
      </c>
      <c r="F1146" s="7" t="s">
        <v>17</v>
      </c>
      <c r="G1146" s="7" t="s">
        <v>3126</v>
      </c>
      <c r="H1146" s="7" t="s">
        <v>3127</v>
      </c>
      <c r="I1146" s="7" t="s">
        <v>84</v>
      </c>
      <c r="J1146" s="7" t="s">
        <v>85</v>
      </c>
      <c r="K1146" s="8" t="n">
        <v>0</v>
      </c>
      <c r="L1146" s="7"/>
      <c r="M1146" s="8" t="n">
        <v>0</v>
      </c>
      <c r="N1146" s="7"/>
      <c r="O1146" s="7" t="s">
        <v>3128</v>
      </c>
      <c r="P1146" s="7" t="s">
        <v>87</v>
      </c>
      <c r="Q1146" s="8" t="s">
        <v>3129</v>
      </c>
      <c r="R1146" s="8" t="s">
        <v>3129</v>
      </c>
      <c r="S1146" s="8" t="s">
        <v>110</v>
      </c>
      <c r="T1146" s="8" t="s">
        <v>109</v>
      </c>
      <c r="U1146" s="7" t="s">
        <v>87</v>
      </c>
      <c r="V1146" s="7" t="s">
        <v>92</v>
      </c>
      <c r="W1146" s="7"/>
      <c r="X1146" s="7"/>
      <c r="Y1146" s="7" t="s">
        <v>809</v>
      </c>
      <c r="Z1146" s="8" t="s">
        <v>109</v>
      </c>
      <c r="AA1146" s="7"/>
      <c r="AB1146" s="7"/>
      <c r="AC1146" s="7"/>
      <c r="AD1146" s="7"/>
      <c r="AE1146" s="8"/>
      <c r="AF1146" s="9" t="s">
        <v>765</v>
      </c>
      <c r="AG1146" s="9" t="s">
        <v>480</v>
      </c>
      <c r="AH1146" s="7" t="s">
        <v>98</v>
      </c>
      <c r="AI1146" s="7" t="s">
        <v>98</v>
      </c>
      <c r="AJ1146" s="7" t="s">
        <v>98</v>
      </c>
      <c r="AK1146" s="7" t="s">
        <v>98</v>
      </c>
      <c r="AL1146" s="7" t="s">
        <v>98</v>
      </c>
      <c r="AM1146" s="7" t="s">
        <v>98</v>
      </c>
      <c r="AN1146" s="7" t="s">
        <v>98</v>
      </c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 t="s">
        <v>97</v>
      </c>
      <c r="BN1146" s="7" t="s">
        <v>97</v>
      </c>
      <c r="BO1146" s="7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  <c r="CB1146" s="7"/>
      <c r="CC1146" s="7"/>
      <c r="CD1146" s="7"/>
      <c r="CE1146" s="7"/>
      <c r="CF1146" s="7"/>
      <c r="CG1146" s="7"/>
      <c r="CH1146" s="7"/>
      <c r="CI1146" s="6" t="n">
        <f aca="false">SUMIF($AH1146:$CH1146,35,Base!$B$5:$BB$5)*7*$Z1146</f>
        <v>0</v>
      </c>
      <c r="CJ1146" s="6" t="n">
        <f aca="false">SUMIF($AH1146:$CH1146,"PR",Base!$B$5:$BB$5)*7*$Z1146</f>
        <v>3808</v>
      </c>
      <c r="CK1146" s="6"/>
      <c r="CL1146" s="6"/>
    </row>
    <row r="1147" customFormat="false" ht="13.8" hidden="false" customHeight="false" outlineLevel="0" collapsed="false">
      <c r="A1147" s="7" t="s">
        <v>77</v>
      </c>
      <c r="B1147" s="7" t="s">
        <v>2883</v>
      </c>
      <c r="C1147" s="7" t="s">
        <v>1383</v>
      </c>
      <c r="D1147" s="7" t="s">
        <v>3130</v>
      </c>
      <c r="E1147" s="7" t="s">
        <v>1166</v>
      </c>
      <c r="F1147" s="7" t="s">
        <v>17</v>
      </c>
      <c r="G1147" s="7" t="s">
        <v>2100</v>
      </c>
      <c r="H1147" s="7" t="s">
        <v>2101</v>
      </c>
      <c r="I1147" s="7" t="s">
        <v>84</v>
      </c>
      <c r="J1147" s="7" t="s">
        <v>85</v>
      </c>
      <c r="K1147" s="8" t="n">
        <v>98004180992</v>
      </c>
      <c r="L1147" s="7"/>
      <c r="M1147" s="8" t="n">
        <v>0</v>
      </c>
      <c r="N1147" s="7"/>
      <c r="O1147" s="7" t="s">
        <v>1470</v>
      </c>
      <c r="P1147" s="7" t="s">
        <v>124</v>
      </c>
      <c r="Q1147" s="8" t="s">
        <v>1609</v>
      </c>
      <c r="R1147" s="8" t="s">
        <v>1609</v>
      </c>
      <c r="S1147" s="8" t="s">
        <v>110</v>
      </c>
      <c r="T1147" s="8" t="s">
        <v>87</v>
      </c>
      <c r="U1147" s="7" t="s">
        <v>127</v>
      </c>
      <c r="V1147" s="7" t="s">
        <v>159</v>
      </c>
      <c r="W1147" s="7"/>
      <c r="X1147" s="7"/>
      <c r="Y1147" s="7" t="s">
        <v>160</v>
      </c>
      <c r="Z1147" s="8" t="s">
        <v>87</v>
      </c>
      <c r="AA1147" s="7"/>
      <c r="AB1147" s="7"/>
      <c r="AC1147" s="7"/>
      <c r="AD1147" s="7"/>
      <c r="AE1147" s="8"/>
      <c r="AF1147" s="9" t="s">
        <v>861</v>
      </c>
      <c r="AG1147" s="9" t="s">
        <v>207</v>
      </c>
      <c r="AH1147" s="7" t="s">
        <v>98</v>
      </c>
      <c r="AI1147" s="7" t="s">
        <v>98</v>
      </c>
      <c r="AJ1147" s="7" t="s">
        <v>98</v>
      </c>
      <c r="AK1147" s="7" t="s">
        <v>98</v>
      </c>
      <c r="AL1147" s="7" t="s">
        <v>98</v>
      </c>
      <c r="AM1147" s="7" t="s">
        <v>98</v>
      </c>
      <c r="AN1147" s="7" t="s">
        <v>98</v>
      </c>
      <c r="AO1147" s="7" t="s">
        <v>98</v>
      </c>
      <c r="AP1147" s="7" t="s">
        <v>98</v>
      </c>
      <c r="AQ1147" s="7" t="s">
        <v>98</v>
      </c>
      <c r="AR1147" s="7" t="s">
        <v>98</v>
      </c>
      <c r="AS1147" s="7" t="s">
        <v>98</v>
      </c>
      <c r="AT1147" s="7" t="s">
        <v>98</v>
      </c>
      <c r="AU1147" s="7" t="s">
        <v>98</v>
      </c>
      <c r="AV1147" s="7" t="s">
        <v>98</v>
      </c>
      <c r="AW1147" s="7" t="s">
        <v>98</v>
      </c>
      <c r="AX1147" s="7" t="s">
        <v>98</v>
      </c>
      <c r="AY1147" s="7" t="s">
        <v>98</v>
      </c>
      <c r="AZ1147" s="7" t="s">
        <v>98</v>
      </c>
      <c r="BA1147" s="7" t="s">
        <v>98</v>
      </c>
      <c r="BB1147" s="7" t="s">
        <v>98</v>
      </c>
      <c r="BC1147" s="7" t="s">
        <v>98</v>
      </c>
      <c r="BD1147" s="7" t="s">
        <v>98</v>
      </c>
      <c r="BE1147" s="7" t="s">
        <v>98</v>
      </c>
      <c r="BF1147" s="7" t="s">
        <v>98</v>
      </c>
      <c r="BG1147" s="7" t="s">
        <v>98</v>
      </c>
      <c r="BH1147" s="7" t="s">
        <v>98</v>
      </c>
      <c r="BI1147" s="7" t="s">
        <v>98</v>
      </c>
      <c r="BJ1147" s="7" t="s">
        <v>98</v>
      </c>
      <c r="BK1147" s="7" t="s">
        <v>98</v>
      </c>
      <c r="BL1147" s="7" t="s">
        <v>98</v>
      </c>
      <c r="BM1147" s="7" t="s">
        <v>97</v>
      </c>
      <c r="BN1147" s="7" t="s">
        <v>97</v>
      </c>
      <c r="BO1147" s="7" t="s">
        <v>98</v>
      </c>
      <c r="BP1147" s="7" t="s">
        <v>98</v>
      </c>
      <c r="BQ1147" s="7" t="s">
        <v>98</v>
      </c>
      <c r="BR1147" s="7" t="s">
        <v>98</v>
      </c>
      <c r="BS1147" s="7"/>
      <c r="BT1147" s="7"/>
      <c r="BU1147" s="7"/>
      <c r="BV1147" s="7"/>
      <c r="BW1147" s="7"/>
      <c r="BX1147" s="7"/>
      <c r="BY1147" s="7"/>
      <c r="BZ1147" s="7"/>
      <c r="CA1147" s="7"/>
      <c r="CB1147" s="7"/>
      <c r="CC1147" s="7"/>
      <c r="CD1147" s="7"/>
      <c r="CE1147" s="7"/>
      <c r="CF1147" s="7"/>
      <c r="CG1147" s="7"/>
      <c r="CH1147" s="7"/>
      <c r="CI1147" s="6" t="n">
        <f aca="false">SUMIF($AH1147:$CH1147,35,Base!$B$5:$BB$5)*7*$Z1147</f>
        <v>0</v>
      </c>
      <c r="CJ1147" s="6" t="n">
        <f aca="false">SUMIF($AH1147:$CH1147,"PR",Base!$B$5:$BB$5)*7*$Z1147</f>
        <v>1183</v>
      </c>
      <c r="CK1147" s="6"/>
      <c r="CL1147" s="6"/>
    </row>
    <row r="1148" customFormat="false" ht="13.8" hidden="false" customHeight="false" outlineLevel="0" collapsed="false">
      <c r="A1148" s="7" t="s">
        <v>77</v>
      </c>
      <c r="B1148" s="7" t="s">
        <v>2883</v>
      </c>
      <c r="C1148" s="7" t="s">
        <v>1383</v>
      </c>
      <c r="D1148" s="7" t="s">
        <v>3131</v>
      </c>
      <c r="E1148" s="7" t="s">
        <v>3132</v>
      </c>
      <c r="F1148" s="7" t="s">
        <v>17</v>
      </c>
      <c r="G1148" s="7" t="s">
        <v>3133</v>
      </c>
      <c r="H1148" s="7" t="s">
        <v>3134</v>
      </c>
      <c r="I1148" s="7" t="s">
        <v>84</v>
      </c>
      <c r="J1148" s="7" t="s">
        <v>85</v>
      </c>
      <c r="K1148" s="8" t="n">
        <v>0</v>
      </c>
      <c r="L1148" s="7"/>
      <c r="M1148" s="8" t="n">
        <v>0</v>
      </c>
      <c r="N1148" s="7" t="s">
        <v>3135</v>
      </c>
      <c r="O1148" s="7" t="s">
        <v>1415</v>
      </c>
      <c r="P1148" s="7" t="s">
        <v>127</v>
      </c>
      <c r="Q1148" s="8" t="s">
        <v>1808</v>
      </c>
      <c r="R1148" s="8" t="s">
        <v>3136</v>
      </c>
      <c r="S1148" s="8" t="s">
        <v>362</v>
      </c>
      <c r="T1148" s="8" t="s">
        <v>100</v>
      </c>
      <c r="U1148" s="7" t="s">
        <v>87</v>
      </c>
      <c r="V1148" s="7" t="s">
        <v>92</v>
      </c>
      <c r="W1148" s="7"/>
      <c r="X1148" s="7"/>
      <c r="Y1148" s="7" t="s">
        <v>125</v>
      </c>
      <c r="Z1148" s="8" t="s">
        <v>87</v>
      </c>
      <c r="AA1148" s="7"/>
      <c r="AB1148" s="7"/>
      <c r="AC1148" s="7"/>
      <c r="AD1148" s="7"/>
      <c r="AE1148" s="8"/>
      <c r="AF1148" s="9" t="s">
        <v>989</v>
      </c>
      <c r="AG1148" s="9" t="s">
        <v>2456</v>
      </c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 t="s">
        <v>97</v>
      </c>
      <c r="BN1148" s="7" t="s">
        <v>97</v>
      </c>
      <c r="BO1148" s="7"/>
      <c r="BP1148" s="7"/>
      <c r="BQ1148" s="7"/>
      <c r="BR1148" s="7"/>
      <c r="BS1148" s="7" t="s">
        <v>98</v>
      </c>
      <c r="BT1148" s="7" t="s">
        <v>98</v>
      </c>
      <c r="BU1148" s="7" t="s">
        <v>98</v>
      </c>
      <c r="BV1148" s="7" t="s">
        <v>98</v>
      </c>
      <c r="BW1148" s="7" t="s">
        <v>98</v>
      </c>
      <c r="BX1148" s="7" t="s">
        <v>98</v>
      </c>
      <c r="BY1148" s="7" t="s">
        <v>98</v>
      </c>
      <c r="BZ1148" s="7" t="s">
        <v>98</v>
      </c>
      <c r="CA1148" s="7" t="s">
        <v>98</v>
      </c>
      <c r="CB1148" s="7" t="s">
        <v>98</v>
      </c>
      <c r="CC1148" s="7" t="s">
        <v>98</v>
      </c>
      <c r="CD1148" s="7" t="s">
        <v>98</v>
      </c>
      <c r="CE1148" s="7" t="s">
        <v>98</v>
      </c>
      <c r="CF1148" s="7" t="s">
        <v>98</v>
      </c>
      <c r="CG1148" s="7" t="s">
        <v>98</v>
      </c>
      <c r="CH1148" s="7" t="s">
        <v>98</v>
      </c>
      <c r="CI1148" s="6" t="n">
        <f aca="false">SUMIF($AH1148:$CH1148,35,Base!$B$5:$BB$5)*7*$Z1148</f>
        <v>0</v>
      </c>
      <c r="CJ1148" s="6" t="n">
        <f aca="false">SUMIF($AH1148:$CH1148,"PR",Base!$B$5:$BB$5)*7*$Z1148</f>
        <v>532</v>
      </c>
      <c r="CK1148" s="6"/>
      <c r="CL1148" s="6"/>
    </row>
    <row r="1149" customFormat="false" ht="13.8" hidden="false" customHeight="false" outlineLevel="0" collapsed="false">
      <c r="A1149" s="7" t="s">
        <v>77</v>
      </c>
      <c r="B1149" s="7" t="s">
        <v>2883</v>
      </c>
      <c r="C1149" s="7" t="s">
        <v>1383</v>
      </c>
      <c r="D1149" s="7" t="s">
        <v>3131</v>
      </c>
      <c r="E1149" s="7" t="s">
        <v>3132</v>
      </c>
      <c r="F1149" s="7" t="s">
        <v>17</v>
      </c>
      <c r="G1149" s="7" t="s">
        <v>3133</v>
      </c>
      <c r="H1149" s="7" t="s">
        <v>3134</v>
      </c>
      <c r="I1149" s="7" t="s">
        <v>84</v>
      </c>
      <c r="J1149" s="7" t="s">
        <v>85</v>
      </c>
      <c r="K1149" s="8" t="n">
        <v>0</v>
      </c>
      <c r="L1149" s="7"/>
      <c r="M1149" s="8" t="n">
        <v>0</v>
      </c>
      <c r="N1149" s="7" t="s">
        <v>3135</v>
      </c>
      <c r="O1149" s="7" t="s">
        <v>1415</v>
      </c>
      <c r="P1149" s="7" t="s">
        <v>127</v>
      </c>
      <c r="Q1149" s="8" t="s">
        <v>1808</v>
      </c>
      <c r="R1149" s="8" t="s">
        <v>3136</v>
      </c>
      <c r="S1149" s="8" t="s">
        <v>362</v>
      </c>
      <c r="T1149" s="8" t="s">
        <v>100</v>
      </c>
      <c r="U1149" s="7" t="s">
        <v>87</v>
      </c>
      <c r="V1149" s="7" t="s">
        <v>92</v>
      </c>
      <c r="W1149" s="7"/>
      <c r="X1149" s="7"/>
      <c r="Y1149" s="7" t="s">
        <v>93</v>
      </c>
      <c r="Z1149" s="8" t="s">
        <v>94</v>
      </c>
      <c r="AA1149" s="7"/>
      <c r="AB1149" s="7"/>
      <c r="AC1149" s="7"/>
      <c r="AD1149" s="7"/>
      <c r="AE1149" s="8"/>
      <c r="AF1149" s="9" t="s">
        <v>989</v>
      </c>
      <c r="AG1149" s="9" t="s">
        <v>2456</v>
      </c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 t="s">
        <v>97</v>
      </c>
      <c r="BN1149" s="7" t="s">
        <v>97</v>
      </c>
      <c r="BO1149" s="7"/>
      <c r="BP1149" s="7"/>
      <c r="BQ1149" s="7"/>
      <c r="BR1149" s="7"/>
      <c r="BS1149" s="7" t="s">
        <v>98</v>
      </c>
      <c r="BT1149" s="7" t="s">
        <v>98</v>
      </c>
      <c r="BU1149" s="7" t="s">
        <v>98</v>
      </c>
      <c r="BV1149" s="7" t="s">
        <v>98</v>
      </c>
      <c r="BW1149" s="7" t="s">
        <v>98</v>
      </c>
      <c r="BX1149" s="7" t="s">
        <v>98</v>
      </c>
      <c r="BY1149" s="7" t="s">
        <v>98</v>
      </c>
      <c r="BZ1149" s="7" t="s">
        <v>98</v>
      </c>
      <c r="CA1149" s="7" t="s">
        <v>98</v>
      </c>
      <c r="CB1149" s="7" t="s">
        <v>98</v>
      </c>
      <c r="CC1149" s="7" t="s">
        <v>98</v>
      </c>
      <c r="CD1149" s="7" t="s">
        <v>98</v>
      </c>
      <c r="CE1149" s="7" t="s">
        <v>98</v>
      </c>
      <c r="CF1149" s="7" t="s">
        <v>98</v>
      </c>
      <c r="CG1149" s="7" t="s">
        <v>98</v>
      </c>
      <c r="CH1149" s="7" t="s">
        <v>98</v>
      </c>
      <c r="CI1149" s="6" t="n">
        <f aca="false">SUMIF($AH1149:$CH1149,35,Base!$B$5:$BB$5)*7*$Z1149</f>
        <v>0</v>
      </c>
      <c r="CJ1149" s="6" t="n">
        <f aca="false">SUMIF($AH1149:$CH1149,"PR",Base!$B$5:$BB$5)*7*$Z1149</f>
        <v>1064</v>
      </c>
      <c r="CK1149" s="6"/>
      <c r="CL1149" s="6"/>
    </row>
    <row r="1150" customFormat="false" ht="13.8" hidden="false" customHeight="false" outlineLevel="0" collapsed="false">
      <c r="A1150" s="7" t="s">
        <v>77</v>
      </c>
      <c r="B1150" s="7" t="s">
        <v>2883</v>
      </c>
      <c r="C1150" s="7" t="s">
        <v>1383</v>
      </c>
      <c r="D1150" s="7" t="s">
        <v>3131</v>
      </c>
      <c r="E1150" s="7" t="s">
        <v>3132</v>
      </c>
      <c r="F1150" s="7" t="s">
        <v>17</v>
      </c>
      <c r="G1150" s="7" t="s">
        <v>3133</v>
      </c>
      <c r="H1150" s="7" t="s">
        <v>3134</v>
      </c>
      <c r="I1150" s="7" t="s">
        <v>84</v>
      </c>
      <c r="J1150" s="7" t="s">
        <v>85</v>
      </c>
      <c r="K1150" s="8" t="n">
        <v>0</v>
      </c>
      <c r="L1150" s="7"/>
      <c r="M1150" s="8" t="n">
        <v>0</v>
      </c>
      <c r="N1150" s="7" t="s">
        <v>3135</v>
      </c>
      <c r="O1150" s="7" t="s">
        <v>1415</v>
      </c>
      <c r="P1150" s="7" t="s">
        <v>127</v>
      </c>
      <c r="Q1150" s="8" t="s">
        <v>1808</v>
      </c>
      <c r="R1150" s="8" t="s">
        <v>3136</v>
      </c>
      <c r="S1150" s="8" t="s">
        <v>362</v>
      </c>
      <c r="T1150" s="8" t="s">
        <v>100</v>
      </c>
      <c r="U1150" s="7" t="s">
        <v>87</v>
      </c>
      <c r="V1150" s="7" t="s">
        <v>92</v>
      </c>
      <c r="W1150" s="7"/>
      <c r="X1150" s="7"/>
      <c r="Y1150" s="7" t="s">
        <v>101</v>
      </c>
      <c r="Z1150" s="8" t="s">
        <v>94</v>
      </c>
      <c r="AA1150" s="7"/>
      <c r="AB1150" s="7"/>
      <c r="AC1150" s="7"/>
      <c r="AD1150" s="7"/>
      <c r="AE1150" s="8"/>
      <c r="AF1150" s="9" t="s">
        <v>989</v>
      </c>
      <c r="AG1150" s="9" t="s">
        <v>2456</v>
      </c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 t="s">
        <v>97</v>
      </c>
      <c r="BN1150" s="7" t="s">
        <v>97</v>
      </c>
      <c r="BO1150" s="7"/>
      <c r="BP1150" s="7"/>
      <c r="BQ1150" s="7"/>
      <c r="BR1150" s="7"/>
      <c r="BS1150" s="7" t="s">
        <v>98</v>
      </c>
      <c r="BT1150" s="7" t="s">
        <v>98</v>
      </c>
      <c r="BU1150" s="7" t="s">
        <v>98</v>
      </c>
      <c r="BV1150" s="7" t="s">
        <v>98</v>
      </c>
      <c r="BW1150" s="7" t="s">
        <v>98</v>
      </c>
      <c r="BX1150" s="7" t="s">
        <v>98</v>
      </c>
      <c r="BY1150" s="7" t="s">
        <v>98</v>
      </c>
      <c r="BZ1150" s="7" t="s">
        <v>98</v>
      </c>
      <c r="CA1150" s="7" t="s">
        <v>98</v>
      </c>
      <c r="CB1150" s="7" t="s">
        <v>98</v>
      </c>
      <c r="CC1150" s="7" t="s">
        <v>98</v>
      </c>
      <c r="CD1150" s="7" t="s">
        <v>98</v>
      </c>
      <c r="CE1150" s="7" t="s">
        <v>98</v>
      </c>
      <c r="CF1150" s="7" t="s">
        <v>98</v>
      </c>
      <c r="CG1150" s="7" t="s">
        <v>98</v>
      </c>
      <c r="CH1150" s="7" t="s">
        <v>98</v>
      </c>
      <c r="CI1150" s="6" t="n">
        <f aca="false">SUMIF($AH1150:$CH1150,35,Base!$B$5:$BB$5)*7*$Z1150</f>
        <v>0</v>
      </c>
      <c r="CJ1150" s="6" t="n">
        <f aca="false">SUMIF($AH1150:$CH1150,"PR",Base!$B$5:$BB$5)*7*$Z1150</f>
        <v>1064</v>
      </c>
      <c r="CK1150" s="6"/>
      <c r="CL1150" s="6"/>
    </row>
    <row r="1151" customFormat="false" ht="13.8" hidden="false" customHeight="false" outlineLevel="0" collapsed="false">
      <c r="A1151" s="7" t="s">
        <v>77</v>
      </c>
      <c r="B1151" s="7" t="s">
        <v>2883</v>
      </c>
      <c r="C1151" s="7" t="s">
        <v>1383</v>
      </c>
      <c r="D1151" s="7" t="s">
        <v>3131</v>
      </c>
      <c r="E1151" s="7" t="s">
        <v>3132</v>
      </c>
      <c r="F1151" s="7" t="s">
        <v>17</v>
      </c>
      <c r="G1151" s="7" t="s">
        <v>3133</v>
      </c>
      <c r="H1151" s="7" t="s">
        <v>3134</v>
      </c>
      <c r="I1151" s="7" t="s">
        <v>84</v>
      </c>
      <c r="J1151" s="7" t="s">
        <v>85</v>
      </c>
      <c r="K1151" s="8" t="n">
        <v>0</v>
      </c>
      <c r="L1151" s="7"/>
      <c r="M1151" s="8" t="n">
        <v>0</v>
      </c>
      <c r="N1151" s="7" t="s">
        <v>3135</v>
      </c>
      <c r="O1151" s="7" t="s">
        <v>1415</v>
      </c>
      <c r="P1151" s="7" t="s">
        <v>127</v>
      </c>
      <c r="Q1151" s="8" t="s">
        <v>1808</v>
      </c>
      <c r="R1151" s="8" t="s">
        <v>3136</v>
      </c>
      <c r="S1151" s="8" t="s">
        <v>362</v>
      </c>
      <c r="T1151" s="8" t="s">
        <v>100</v>
      </c>
      <c r="U1151" s="7" t="s">
        <v>87</v>
      </c>
      <c r="V1151" s="7" t="s">
        <v>92</v>
      </c>
      <c r="W1151" s="7"/>
      <c r="X1151" s="7"/>
      <c r="Y1151" s="7" t="s">
        <v>112</v>
      </c>
      <c r="Z1151" s="8" t="s">
        <v>155</v>
      </c>
      <c r="AA1151" s="7"/>
      <c r="AB1151" s="7"/>
      <c r="AC1151" s="7"/>
      <c r="AD1151" s="7"/>
      <c r="AE1151" s="8"/>
      <c r="AF1151" s="9" t="s">
        <v>989</v>
      </c>
      <c r="AG1151" s="9" t="s">
        <v>2456</v>
      </c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 t="s">
        <v>97</v>
      </c>
      <c r="BN1151" s="7" t="s">
        <v>97</v>
      </c>
      <c r="BO1151" s="7"/>
      <c r="BP1151" s="7"/>
      <c r="BQ1151" s="7"/>
      <c r="BR1151" s="7"/>
      <c r="BS1151" s="7" t="s">
        <v>98</v>
      </c>
      <c r="BT1151" s="7" t="s">
        <v>98</v>
      </c>
      <c r="BU1151" s="7" t="s">
        <v>98</v>
      </c>
      <c r="BV1151" s="7" t="s">
        <v>98</v>
      </c>
      <c r="BW1151" s="7" t="s">
        <v>98</v>
      </c>
      <c r="BX1151" s="7" t="s">
        <v>98</v>
      </c>
      <c r="BY1151" s="7" t="s">
        <v>98</v>
      </c>
      <c r="BZ1151" s="7" t="s">
        <v>98</v>
      </c>
      <c r="CA1151" s="7" t="s">
        <v>98</v>
      </c>
      <c r="CB1151" s="7" t="s">
        <v>98</v>
      </c>
      <c r="CC1151" s="7" t="s">
        <v>98</v>
      </c>
      <c r="CD1151" s="7" t="s">
        <v>98</v>
      </c>
      <c r="CE1151" s="7" t="s">
        <v>98</v>
      </c>
      <c r="CF1151" s="7" t="s">
        <v>98</v>
      </c>
      <c r="CG1151" s="7" t="s">
        <v>98</v>
      </c>
      <c r="CH1151" s="7" t="s">
        <v>98</v>
      </c>
      <c r="CI1151" s="6" t="n">
        <f aca="false">SUMIF($AH1151:$CH1151,35,Base!$B$5:$BB$5)*7*$Z1151</f>
        <v>0</v>
      </c>
      <c r="CJ1151" s="6" t="n">
        <f aca="false">SUMIF($AH1151:$CH1151,"PR",Base!$B$5:$BB$5)*7*$Z1151</f>
        <v>1596</v>
      </c>
      <c r="CK1151" s="6"/>
      <c r="CL1151" s="6"/>
    </row>
    <row r="1152" customFormat="false" ht="13.8" hidden="false" customHeight="false" outlineLevel="0" collapsed="false">
      <c r="A1152" s="7" t="s">
        <v>77</v>
      </c>
      <c r="B1152" s="7" t="s">
        <v>2883</v>
      </c>
      <c r="C1152" s="7" t="s">
        <v>1383</v>
      </c>
      <c r="D1152" s="7" t="s">
        <v>3131</v>
      </c>
      <c r="E1152" s="7" t="s">
        <v>3132</v>
      </c>
      <c r="F1152" s="7" t="s">
        <v>17</v>
      </c>
      <c r="G1152" s="7" t="s">
        <v>3133</v>
      </c>
      <c r="H1152" s="7" t="s">
        <v>3134</v>
      </c>
      <c r="I1152" s="7" t="s">
        <v>84</v>
      </c>
      <c r="J1152" s="7" t="s">
        <v>85</v>
      </c>
      <c r="K1152" s="8" t="n">
        <v>0</v>
      </c>
      <c r="L1152" s="7"/>
      <c r="M1152" s="8" t="n">
        <v>0</v>
      </c>
      <c r="N1152" s="7" t="s">
        <v>3135</v>
      </c>
      <c r="O1152" s="7" t="s">
        <v>1415</v>
      </c>
      <c r="P1152" s="7" t="s">
        <v>127</v>
      </c>
      <c r="Q1152" s="8" t="s">
        <v>1808</v>
      </c>
      <c r="R1152" s="8" t="s">
        <v>3136</v>
      </c>
      <c r="S1152" s="8" t="s">
        <v>362</v>
      </c>
      <c r="T1152" s="8" t="s">
        <v>100</v>
      </c>
      <c r="U1152" s="7" t="s">
        <v>87</v>
      </c>
      <c r="V1152" s="7" t="s">
        <v>92</v>
      </c>
      <c r="W1152" s="7"/>
      <c r="X1152" s="7"/>
      <c r="Y1152" s="7" t="s">
        <v>102</v>
      </c>
      <c r="Z1152" s="8" t="s">
        <v>94</v>
      </c>
      <c r="AA1152" s="7"/>
      <c r="AB1152" s="7"/>
      <c r="AC1152" s="7"/>
      <c r="AD1152" s="7"/>
      <c r="AE1152" s="8"/>
      <c r="AF1152" s="9" t="s">
        <v>989</v>
      </c>
      <c r="AG1152" s="9" t="s">
        <v>2456</v>
      </c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 t="s">
        <v>97</v>
      </c>
      <c r="BN1152" s="7" t="s">
        <v>97</v>
      </c>
      <c r="BO1152" s="7"/>
      <c r="BP1152" s="7"/>
      <c r="BQ1152" s="7"/>
      <c r="BR1152" s="7"/>
      <c r="BS1152" s="7" t="s">
        <v>98</v>
      </c>
      <c r="BT1152" s="7" t="s">
        <v>98</v>
      </c>
      <c r="BU1152" s="7" t="s">
        <v>98</v>
      </c>
      <c r="BV1152" s="7" t="s">
        <v>98</v>
      </c>
      <c r="BW1152" s="7" t="s">
        <v>98</v>
      </c>
      <c r="BX1152" s="7" t="s">
        <v>98</v>
      </c>
      <c r="BY1152" s="7" t="s">
        <v>98</v>
      </c>
      <c r="BZ1152" s="7" t="s">
        <v>98</v>
      </c>
      <c r="CA1152" s="7" t="s">
        <v>98</v>
      </c>
      <c r="CB1152" s="7" t="s">
        <v>98</v>
      </c>
      <c r="CC1152" s="7" t="s">
        <v>98</v>
      </c>
      <c r="CD1152" s="7" t="s">
        <v>98</v>
      </c>
      <c r="CE1152" s="7" t="s">
        <v>98</v>
      </c>
      <c r="CF1152" s="7" t="s">
        <v>98</v>
      </c>
      <c r="CG1152" s="7" t="s">
        <v>98</v>
      </c>
      <c r="CH1152" s="7" t="s">
        <v>98</v>
      </c>
      <c r="CI1152" s="6" t="n">
        <f aca="false">SUMIF($AH1152:$CH1152,35,Base!$B$5:$BB$5)*7*$Z1152</f>
        <v>0</v>
      </c>
      <c r="CJ1152" s="6" t="n">
        <f aca="false">SUMIF($AH1152:$CH1152,"PR",Base!$B$5:$BB$5)*7*$Z1152</f>
        <v>1064</v>
      </c>
      <c r="CK1152" s="6"/>
      <c r="CL1152" s="6"/>
    </row>
    <row r="1153" customFormat="false" ht="13.8" hidden="false" customHeight="false" outlineLevel="0" collapsed="false">
      <c r="A1153" s="7" t="s">
        <v>77</v>
      </c>
      <c r="B1153" s="7" t="s">
        <v>2883</v>
      </c>
      <c r="C1153" s="7" t="s">
        <v>103</v>
      </c>
      <c r="D1153" s="7" t="s">
        <v>3137</v>
      </c>
      <c r="E1153" s="7" t="s">
        <v>3138</v>
      </c>
      <c r="F1153" s="7" t="s">
        <v>17</v>
      </c>
      <c r="G1153" s="7" t="s">
        <v>3139</v>
      </c>
      <c r="H1153" s="7" t="s">
        <v>1125</v>
      </c>
      <c r="I1153" s="7" t="s">
        <v>84</v>
      </c>
      <c r="J1153" s="7" t="s">
        <v>85</v>
      </c>
      <c r="K1153" s="8" t="n">
        <v>0</v>
      </c>
      <c r="L1153" s="7"/>
      <c r="M1153" s="8" t="n">
        <v>0</v>
      </c>
      <c r="N1153" s="7"/>
      <c r="O1153" s="7" t="s">
        <v>1126</v>
      </c>
      <c r="P1153" s="7" t="s">
        <v>87</v>
      </c>
      <c r="Q1153" s="8" t="s">
        <v>3140</v>
      </c>
      <c r="R1153" s="8" t="s">
        <v>3140</v>
      </c>
      <c r="S1153" s="8" t="s">
        <v>110</v>
      </c>
      <c r="T1153" s="8" t="s">
        <v>100</v>
      </c>
      <c r="U1153" s="7" t="s">
        <v>87</v>
      </c>
      <c r="V1153" s="7" t="s">
        <v>159</v>
      </c>
      <c r="W1153" s="7"/>
      <c r="X1153" s="7"/>
      <c r="Y1153" s="7" t="s">
        <v>99</v>
      </c>
      <c r="Z1153" s="8" t="s">
        <v>100</v>
      </c>
      <c r="AA1153" s="7"/>
      <c r="AB1153" s="7"/>
      <c r="AC1153" s="7"/>
      <c r="AD1153" s="7"/>
      <c r="AE1153" s="8"/>
      <c r="AF1153" s="9" t="s">
        <v>2211</v>
      </c>
      <c r="AG1153" s="9" t="s">
        <v>862</v>
      </c>
      <c r="AH1153" s="7" t="s">
        <v>98</v>
      </c>
      <c r="AI1153" s="7" t="s">
        <v>98</v>
      </c>
      <c r="AJ1153" s="7" t="s">
        <v>98</v>
      </c>
      <c r="AK1153" s="7" t="s">
        <v>98</v>
      </c>
      <c r="AL1153" s="7" t="s">
        <v>98</v>
      </c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 t="s">
        <v>97</v>
      </c>
      <c r="BN1153" s="7" t="s">
        <v>97</v>
      </c>
      <c r="BO1153" s="7"/>
      <c r="BP1153" s="7"/>
      <c r="BQ1153" s="7"/>
      <c r="BR1153" s="7"/>
      <c r="BS1153" s="7"/>
      <c r="BT1153" s="7"/>
      <c r="BU1153" s="7"/>
      <c r="BV1153" s="7"/>
      <c r="BW1153" s="7"/>
      <c r="BX1153" s="7"/>
      <c r="BY1153" s="7"/>
      <c r="BZ1153" s="7"/>
      <c r="CA1153" s="7"/>
      <c r="CB1153" s="7"/>
      <c r="CC1153" s="7"/>
      <c r="CD1153" s="7"/>
      <c r="CE1153" s="7"/>
      <c r="CF1153" s="7"/>
      <c r="CG1153" s="7"/>
      <c r="CH1153" s="7"/>
      <c r="CI1153" s="6" t="n">
        <f aca="false">SUMIF($AH1153:$CH1153,35,Base!$B$5:$BB$5)*7*$Z1153</f>
        <v>0</v>
      </c>
      <c r="CJ1153" s="6" t="n">
        <f aca="false">SUMIF($AH1153:$CH1153,"PR",Base!$B$5:$BB$5)*7*$Z1153</f>
        <v>1680</v>
      </c>
      <c r="CK1153" s="6"/>
      <c r="CL1153" s="6"/>
    </row>
    <row r="1154" customFormat="false" ht="13.8" hidden="false" customHeight="false" outlineLevel="0" collapsed="false">
      <c r="A1154" s="7" t="s">
        <v>77</v>
      </c>
      <c r="B1154" s="7" t="s">
        <v>2883</v>
      </c>
      <c r="C1154" s="7" t="s">
        <v>1383</v>
      </c>
      <c r="D1154" s="7" t="s">
        <v>3141</v>
      </c>
      <c r="E1154" s="7" t="s">
        <v>1217</v>
      </c>
      <c r="F1154" s="7" t="s">
        <v>17</v>
      </c>
      <c r="G1154" s="7" t="s">
        <v>1571</v>
      </c>
      <c r="H1154" s="7" t="s">
        <v>1572</v>
      </c>
      <c r="I1154" s="7" t="s">
        <v>84</v>
      </c>
      <c r="J1154" s="7" t="s">
        <v>85</v>
      </c>
      <c r="K1154" s="8" t="n">
        <v>0</v>
      </c>
      <c r="L1154" s="7"/>
      <c r="M1154" s="8" t="n">
        <v>0</v>
      </c>
      <c r="N1154" s="7"/>
      <c r="O1154" s="7" t="s">
        <v>1470</v>
      </c>
      <c r="P1154" s="7" t="s">
        <v>124</v>
      </c>
      <c r="Q1154" s="8" t="s">
        <v>906</v>
      </c>
      <c r="R1154" s="8" t="s">
        <v>3142</v>
      </c>
      <c r="S1154" s="8" t="s">
        <v>347</v>
      </c>
      <c r="T1154" s="8" t="s">
        <v>109</v>
      </c>
      <c r="U1154" s="7" t="s">
        <v>87</v>
      </c>
      <c r="V1154" s="7" t="s">
        <v>92</v>
      </c>
      <c r="W1154" s="7"/>
      <c r="X1154" s="7"/>
      <c r="Y1154" s="7" t="s">
        <v>125</v>
      </c>
      <c r="Z1154" s="8" t="s">
        <v>94</v>
      </c>
      <c r="AA1154" s="7"/>
      <c r="AB1154" s="7"/>
      <c r="AC1154" s="7"/>
      <c r="AD1154" s="7"/>
      <c r="AE1154" s="8"/>
      <c r="AF1154" s="9" t="s">
        <v>3143</v>
      </c>
      <c r="AG1154" s="9" t="s">
        <v>207</v>
      </c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 t="s">
        <v>98</v>
      </c>
      <c r="AT1154" s="7" t="s">
        <v>98</v>
      </c>
      <c r="AU1154" s="7" t="s">
        <v>98</v>
      </c>
      <c r="AV1154" s="7" t="s">
        <v>98</v>
      </c>
      <c r="AW1154" s="7" t="s">
        <v>98</v>
      </c>
      <c r="AX1154" s="7" t="s">
        <v>98</v>
      </c>
      <c r="AY1154" s="7" t="s">
        <v>98</v>
      </c>
      <c r="AZ1154" s="7" t="s">
        <v>98</v>
      </c>
      <c r="BA1154" s="7" t="s">
        <v>98</v>
      </c>
      <c r="BB1154" s="7" t="s">
        <v>98</v>
      </c>
      <c r="BC1154" s="7" t="s">
        <v>98</v>
      </c>
      <c r="BD1154" s="7" t="s">
        <v>98</v>
      </c>
      <c r="BE1154" s="7" t="s">
        <v>98</v>
      </c>
      <c r="BF1154" s="7" t="s">
        <v>98</v>
      </c>
      <c r="BG1154" s="7" t="s">
        <v>98</v>
      </c>
      <c r="BH1154" s="7" t="n">
        <v>35</v>
      </c>
      <c r="BI1154" s="7" t="n">
        <v>35</v>
      </c>
      <c r="BJ1154" s="7" t="n">
        <v>35</v>
      </c>
      <c r="BK1154" s="7" t="n">
        <v>35</v>
      </c>
      <c r="BL1154" s="7" t="n">
        <v>35</v>
      </c>
      <c r="BM1154" s="7" t="s">
        <v>97</v>
      </c>
      <c r="BN1154" s="7" t="s">
        <v>97</v>
      </c>
      <c r="BO1154" s="7" t="s">
        <v>98</v>
      </c>
      <c r="BP1154" s="7" t="s">
        <v>98</v>
      </c>
      <c r="BQ1154" s="7" t="s">
        <v>98</v>
      </c>
      <c r="BR1154" s="7" t="s">
        <v>98</v>
      </c>
      <c r="BS1154" s="7"/>
      <c r="BT1154" s="7"/>
      <c r="BU1154" s="7"/>
      <c r="BV1154" s="7"/>
      <c r="BW1154" s="7"/>
      <c r="BX1154" s="7"/>
      <c r="BY1154" s="7"/>
      <c r="BZ1154" s="7"/>
      <c r="CA1154" s="7"/>
      <c r="CB1154" s="7"/>
      <c r="CC1154" s="7"/>
      <c r="CD1154" s="7"/>
      <c r="CE1154" s="7"/>
      <c r="CF1154" s="7"/>
      <c r="CG1154" s="7"/>
      <c r="CH1154" s="7"/>
      <c r="CI1154" s="6" t="n">
        <f aca="false">SUMIF($AH1154:$CH1154,35,Base!$B$5:$BB$5)*7*$Z1154</f>
        <v>350</v>
      </c>
      <c r="CJ1154" s="6" t="n">
        <f aca="false">SUMIF($AH1154:$CH1154,"PR",Base!$B$5:$BB$5)*7*$Z1154</f>
        <v>1260</v>
      </c>
      <c r="CK1154" s="6"/>
      <c r="CL1154" s="6"/>
    </row>
    <row r="1155" customFormat="false" ht="13.8" hidden="false" customHeight="false" outlineLevel="0" collapsed="false">
      <c r="A1155" s="7" t="s">
        <v>77</v>
      </c>
      <c r="B1155" s="7" t="s">
        <v>2883</v>
      </c>
      <c r="C1155" s="7" t="s">
        <v>1383</v>
      </c>
      <c r="D1155" s="7" t="s">
        <v>3141</v>
      </c>
      <c r="E1155" s="7" t="s">
        <v>1217</v>
      </c>
      <c r="F1155" s="7" t="s">
        <v>17</v>
      </c>
      <c r="G1155" s="7" t="s">
        <v>1571</v>
      </c>
      <c r="H1155" s="7" t="s">
        <v>1572</v>
      </c>
      <c r="I1155" s="7" t="s">
        <v>84</v>
      </c>
      <c r="J1155" s="7" t="s">
        <v>85</v>
      </c>
      <c r="K1155" s="8" t="n">
        <v>0</v>
      </c>
      <c r="L1155" s="7"/>
      <c r="M1155" s="8" t="n">
        <v>0</v>
      </c>
      <c r="N1155" s="7"/>
      <c r="O1155" s="7" t="s">
        <v>1470</v>
      </c>
      <c r="P1155" s="7" t="s">
        <v>124</v>
      </c>
      <c r="Q1155" s="8" t="s">
        <v>906</v>
      </c>
      <c r="R1155" s="8" t="s">
        <v>3142</v>
      </c>
      <c r="S1155" s="8" t="s">
        <v>347</v>
      </c>
      <c r="T1155" s="8" t="s">
        <v>109</v>
      </c>
      <c r="U1155" s="7" t="s">
        <v>87</v>
      </c>
      <c r="V1155" s="7" t="s">
        <v>92</v>
      </c>
      <c r="W1155" s="7"/>
      <c r="X1155" s="7"/>
      <c r="Y1155" s="7" t="s">
        <v>112</v>
      </c>
      <c r="Z1155" s="8" t="s">
        <v>87</v>
      </c>
      <c r="AA1155" s="7"/>
      <c r="AB1155" s="7"/>
      <c r="AC1155" s="7"/>
      <c r="AD1155" s="7"/>
      <c r="AE1155" s="8"/>
      <c r="AF1155" s="9" t="s">
        <v>3143</v>
      </c>
      <c r="AG1155" s="9" t="s">
        <v>207</v>
      </c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 t="s">
        <v>98</v>
      </c>
      <c r="AT1155" s="7" t="s">
        <v>98</v>
      </c>
      <c r="AU1155" s="7" t="s">
        <v>98</v>
      </c>
      <c r="AV1155" s="7" t="s">
        <v>98</v>
      </c>
      <c r="AW1155" s="7" t="s">
        <v>98</v>
      </c>
      <c r="AX1155" s="7" t="s">
        <v>98</v>
      </c>
      <c r="AY1155" s="7" t="s">
        <v>98</v>
      </c>
      <c r="AZ1155" s="7" t="s">
        <v>98</v>
      </c>
      <c r="BA1155" s="7" t="s">
        <v>98</v>
      </c>
      <c r="BB1155" s="7" t="s">
        <v>98</v>
      </c>
      <c r="BC1155" s="7" t="s">
        <v>98</v>
      </c>
      <c r="BD1155" s="7" t="s">
        <v>98</v>
      </c>
      <c r="BE1155" s="7" t="s">
        <v>98</v>
      </c>
      <c r="BF1155" s="7" t="s">
        <v>98</v>
      </c>
      <c r="BG1155" s="7" t="s">
        <v>98</v>
      </c>
      <c r="BH1155" s="7" t="n">
        <v>35</v>
      </c>
      <c r="BI1155" s="7" t="n">
        <v>35</v>
      </c>
      <c r="BJ1155" s="7" t="n">
        <v>35</v>
      </c>
      <c r="BK1155" s="7" t="n">
        <v>35</v>
      </c>
      <c r="BL1155" s="7" t="n">
        <v>35</v>
      </c>
      <c r="BM1155" s="7" t="s">
        <v>97</v>
      </c>
      <c r="BN1155" s="7" t="s">
        <v>97</v>
      </c>
      <c r="BO1155" s="7" t="s">
        <v>98</v>
      </c>
      <c r="BP1155" s="7" t="s">
        <v>98</v>
      </c>
      <c r="BQ1155" s="7" t="s">
        <v>98</v>
      </c>
      <c r="BR1155" s="7" t="s">
        <v>98</v>
      </c>
      <c r="BS1155" s="7"/>
      <c r="BT1155" s="7"/>
      <c r="BU1155" s="7"/>
      <c r="BV1155" s="7"/>
      <c r="BW1155" s="7"/>
      <c r="BX1155" s="7"/>
      <c r="BY1155" s="7"/>
      <c r="BZ1155" s="7"/>
      <c r="CA1155" s="7"/>
      <c r="CB1155" s="7"/>
      <c r="CC1155" s="7"/>
      <c r="CD1155" s="7"/>
      <c r="CE1155" s="7"/>
      <c r="CF1155" s="7"/>
      <c r="CG1155" s="7"/>
      <c r="CH1155" s="7"/>
      <c r="CI1155" s="6" t="n">
        <f aca="false">SUMIF($AH1155:$CH1155,35,Base!$B$5:$BB$5)*7*$Z1155</f>
        <v>175</v>
      </c>
      <c r="CJ1155" s="6" t="n">
        <f aca="false">SUMIF($AH1155:$CH1155,"PR",Base!$B$5:$BB$5)*7*$Z1155</f>
        <v>630</v>
      </c>
      <c r="CK1155" s="6"/>
      <c r="CL1155" s="6"/>
    </row>
    <row r="1156" customFormat="false" ht="13.8" hidden="false" customHeight="false" outlineLevel="0" collapsed="false">
      <c r="A1156" s="7" t="s">
        <v>77</v>
      </c>
      <c r="B1156" s="7" t="s">
        <v>2883</v>
      </c>
      <c r="C1156" s="7" t="s">
        <v>376</v>
      </c>
      <c r="D1156" s="7" t="s">
        <v>3144</v>
      </c>
      <c r="E1156" s="7" t="s">
        <v>3145</v>
      </c>
      <c r="F1156" s="7" t="s">
        <v>17</v>
      </c>
      <c r="G1156" s="7" t="s">
        <v>3146</v>
      </c>
      <c r="H1156" s="7" t="s">
        <v>3147</v>
      </c>
      <c r="I1156" s="7" t="s">
        <v>84</v>
      </c>
      <c r="J1156" s="7" t="s">
        <v>85</v>
      </c>
      <c r="K1156" s="8" t="n">
        <v>98004180992</v>
      </c>
      <c r="L1156" s="7"/>
      <c r="M1156" s="8" t="n">
        <v>0</v>
      </c>
      <c r="N1156" s="7"/>
      <c r="O1156" s="7" t="s">
        <v>903</v>
      </c>
      <c r="P1156" s="7" t="s">
        <v>87</v>
      </c>
      <c r="Q1156" s="8" t="s">
        <v>3148</v>
      </c>
      <c r="R1156" s="8" t="s">
        <v>3149</v>
      </c>
      <c r="S1156" s="8" t="s">
        <v>2680</v>
      </c>
      <c r="T1156" s="8" t="s">
        <v>117</v>
      </c>
      <c r="U1156" s="7" t="s">
        <v>87</v>
      </c>
      <c r="V1156" s="7" t="s">
        <v>159</v>
      </c>
      <c r="W1156" s="7"/>
      <c r="X1156" s="7"/>
      <c r="Y1156" s="7" t="s">
        <v>160</v>
      </c>
      <c r="Z1156" s="8" t="s">
        <v>117</v>
      </c>
      <c r="AA1156" s="7"/>
      <c r="AB1156" s="7"/>
      <c r="AC1156" s="7"/>
      <c r="AD1156" s="7"/>
      <c r="AE1156" s="8"/>
      <c r="AF1156" s="9" t="s">
        <v>1317</v>
      </c>
      <c r="AG1156" s="9" t="s">
        <v>383</v>
      </c>
      <c r="AH1156" s="7" t="s">
        <v>98</v>
      </c>
      <c r="AI1156" s="7" t="s">
        <v>98</v>
      </c>
      <c r="AJ1156" s="7" t="s">
        <v>98</v>
      </c>
      <c r="AK1156" s="7" t="s">
        <v>98</v>
      </c>
      <c r="AL1156" s="7" t="n">
        <v>35</v>
      </c>
      <c r="AM1156" s="7" t="n">
        <v>35</v>
      </c>
      <c r="AN1156" s="7" t="n">
        <v>35</v>
      </c>
      <c r="AO1156" s="7" t="n">
        <v>35</v>
      </c>
      <c r="AP1156" s="7" t="n">
        <v>35</v>
      </c>
      <c r="AQ1156" s="7" t="n">
        <v>35</v>
      </c>
      <c r="AR1156" s="7" t="n">
        <v>35</v>
      </c>
      <c r="AS1156" s="7" t="n">
        <v>35</v>
      </c>
      <c r="AT1156" s="7" t="n">
        <v>35</v>
      </c>
      <c r="AU1156" s="7" t="n">
        <v>35</v>
      </c>
      <c r="AV1156" s="7" t="n">
        <v>35</v>
      </c>
      <c r="AW1156" s="7" t="n">
        <v>35</v>
      </c>
      <c r="AX1156" s="7" t="n">
        <v>35</v>
      </c>
      <c r="AY1156" s="7" t="n">
        <v>35</v>
      </c>
      <c r="AZ1156" s="7" t="n">
        <v>35</v>
      </c>
      <c r="BA1156" s="7" t="n">
        <v>35</v>
      </c>
      <c r="BB1156" s="7" t="n">
        <v>35</v>
      </c>
      <c r="BC1156" s="7" t="n">
        <v>35</v>
      </c>
      <c r="BD1156" s="7" t="n">
        <v>35</v>
      </c>
      <c r="BE1156" s="7" t="n">
        <v>35</v>
      </c>
      <c r="BF1156" s="7" t="n">
        <v>35</v>
      </c>
      <c r="BG1156" s="7" t="n">
        <v>35</v>
      </c>
      <c r="BH1156" s="7" t="n">
        <v>35</v>
      </c>
      <c r="BI1156" s="7" t="n">
        <v>35</v>
      </c>
      <c r="BJ1156" s="7" t="n">
        <v>35</v>
      </c>
      <c r="BK1156" s="7" t="n">
        <v>35</v>
      </c>
      <c r="BL1156" s="7" t="n">
        <v>35</v>
      </c>
      <c r="BM1156" s="7" t="s">
        <v>97</v>
      </c>
      <c r="BN1156" s="7" t="s">
        <v>97</v>
      </c>
      <c r="BO1156" s="7" t="n">
        <v>35</v>
      </c>
      <c r="BP1156" s="7" t="n">
        <v>35</v>
      </c>
      <c r="BQ1156" s="7" t="n">
        <v>35</v>
      </c>
      <c r="BR1156" s="7" t="n">
        <v>35</v>
      </c>
      <c r="BS1156" s="7" t="s">
        <v>98</v>
      </c>
      <c r="BT1156" s="7" t="s">
        <v>98</v>
      </c>
      <c r="BU1156" s="7" t="s">
        <v>98</v>
      </c>
      <c r="BV1156" s="7"/>
      <c r="BW1156" s="7"/>
      <c r="BX1156" s="7"/>
      <c r="BY1156" s="7"/>
      <c r="BZ1156" s="7"/>
      <c r="CA1156" s="7"/>
      <c r="CB1156" s="7"/>
      <c r="CC1156" s="7"/>
      <c r="CD1156" s="7"/>
      <c r="CE1156" s="7"/>
      <c r="CF1156" s="7"/>
      <c r="CG1156" s="7"/>
      <c r="CH1156" s="7"/>
      <c r="CI1156" s="6" t="n">
        <f aca="false">SUMIF($AH1156:$CH1156,35,Base!$B$5:$BB$5)*7*$Z1156</f>
        <v>11550</v>
      </c>
      <c r="CJ1156" s="6" t="n">
        <f aca="false">SUMIF($AH1156:$CH1156,"PR",Base!$B$5:$BB$5)*7*$Z1156</f>
        <v>2618</v>
      </c>
      <c r="CK1156" s="6"/>
      <c r="CL1156" s="6"/>
    </row>
    <row r="1157" customFormat="false" ht="13.8" hidden="false" customHeight="false" outlineLevel="0" collapsed="false">
      <c r="A1157" s="7" t="s">
        <v>77</v>
      </c>
      <c r="B1157" s="7" t="s">
        <v>2883</v>
      </c>
      <c r="C1157" s="7" t="s">
        <v>3150</v>
      </c>
      <c r="D1157" s="7" t="s">
        <v>3151</v>
      </c>
      <c r="E1157" s="7" t="s">
        <v>1226</v>
      </c>
      <c r="F1157" s="7" t="s">
        <v>17</v>
      </c>
      <c r="G1157" s="7" t="s">
        <v>3152</v>
      </c>
      <c r="H1157" s="7" t="s">
        <v>3153</v>
      </c>
      <c r="I1157" s="7" t="s">
        <v>84</v>
      </c>
      <c r="J1157" s="7" t="s">
        <v>85</v>
      </c>
      <c r="K1157" s="8" t="n">
        <v>0</v>
      </c>
      <c r="L1157" s="7"/>
      <c r="M1157" s="8" t="n">
        <v>0</v>
      </c>
      <c r="N1157" s="7"/>
      <c r="O1157" s="7" t="s">
        <v>3154</v>
      </c>
      <c r="P1157" s="7" t="s">
        <v>87</v>
      </c>
      <c r="Q1157" s="8" t="s">
        <v>91</v>
      </c>
      <c r="R1157" s="8" t="s">
        <v>91</v>
      </c>
      <c r="S1157" s="8" t="s">
        <v>110</v>
      </c>
      <c r="T1157" s="8" t="s">
        <v>100</v>
      </c>
      <c r="U1157" s="7" t="s">
        <v>87</v>
      </c>
      <c r="V1157" s="7" t="s">
        <v>92</v>
      </c>
      <c r="W1157" s="7"/>
      <c r="X1157" s="7"/>
      <c r="Y1157" s="7" t="s">
        <v>125</v>
      </c>
      <c r="Z1157" s="8" t="s">
        <v>94</v>
      </c>
      <c r="AA1157" s="7"/>
      <c r="AB1157" s="7"/>
      <c r="AC1157" s="7"/>
      <c r="AD1157" s="7"/>
      <c r="AE1157" s="8"/>
      <c r="AF1157" s="9" t="s">
        <v>217</v>
      </c>
      <c r="AG1157" s="9" t="s">
        <v>270</v>
      </c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 t="s">
        <v>97</v>
      </c>
      <c r="BN1157" s="7" t="s">
        <v>97</v>
      </c>
      <c r="BO1157" s="7"/>
      <c r="BP1157" s="7"/>
      <c r="BQ1157" s="7"/>
      <c r="BR1157" s="7"/>
      <c r="BS1157" s="7"/>
      <c r="BT1157" s="7"/>
      <c r="BU1157" s="7"/>
      <c r="BV1157" s="7"/>
      <c r="BW1157" s="7"/>
      <c r="BX1157" s="7"/>
      <c r="BY1157" s="7"/>
      <c r="BZ1157" s="7"/>
      <c r="CA1157" s="7"/>
      <c r="CB1157" s="7"/>
      <c r="CC1157" s="7"/>
      <c r="CD1157" s="7"/>
      <c r="CE1157" s="7" t="s">
        <v>98</v>
      </c>
      <c r="CF1157" s="7"/>
      <c r="CG1157" s="7"/>
      <c r="CH1157" s="7"/>
      <c r="CI1157" s="6" t="n">
        <f aca="false">SUMIF($AH1157:$CH1157,35,Base!$B$5:$BB$5)*7*$Z1157</f>
        <v>0</v>
      </c>
      <c r="CJ1157" s="6" t="n">
        <f aca="false">SUMIF($AH1157:$CH1157,"PR",Base!$B$5:$BB$5)*7*$Z1157</f>
        <v>70</v>
      </c>
      <c r="CK1157" s="6"/>
      <c r="CL1157" s="6"/>
    </row>
    <row r="1158" customFormat="false" ht="13.8" hidden="false" customHeight="false" outlineLevel="0" collapsed="false">
      <c r="A1158" s="7" t="s">
        <v>77</v>
      </c>
      <c r="B1158" s="7" t="s">
        <v>2883</v>
      </c>
      <c r="C1158" s="7" t="s">
        <v>3150</v>
      </c>
      <c r="D1158" s="7" t="s">
        <v>3151</v>
      </c>
      <c r="E1158" s="7" t="s">
        <v>1226</v>
      </c>
      <c r="F1158" s="7" t="s">
        <v>17</v>
      </c>
      <c r="G1158" s="7" t="s">
        <v>3152</v>
      </c>
      <c r="H1158" s="7" t="s">
        <v>3153</v>
      </c>
      <c r="I1158" s="7" t="s">
        <v>84</v>
      </c>
      <c r="J1158" s="7" t="s">
        <v>85</v>
      </c>
      <c r="K1158" s="8" t="n">
        <v>0</v>
      </c>
      <c r="L1158" s="7"/>
      <c r="M1158" s="8" t="n">
        <v>0</v>
      </c>
      <c r="N1158" s="7"/>
      <c r="O1158" s="7" t="s">
        <v>3154</v>
      </c>
      <c r="P1158" s="7" t="s">
        <v>87</v>
      </c>
      <c r="Q1158" s="8" t="s">
        <v>91</v>
      </c>
      <c r="R1158" s="8" t="s">
        <v>91</v>
      </c>
      <c r="S1158" s="8" t="s">
        <v>110</v>
      </c>
      <c r="T1158" s="8" t="s">
        <v>100</v>
      </c>
      <c r="U1158" s="7" t="s">
        <v>87</v>
      </c>
      <c r="V1158" s="7" t="s">
        <v>92</v>
      </c>
      <c r="W1158" s="7"/>
      <c r="X1158" s="7"/>
      <c r="Y1158" s="7" t="s">
        <v>112</v>
      </c>
      <c r="Z1158" s="8" t="s">
        <v>108</v>
      </c>
      <c r="AA1158" s="7"/>
      <c r="AB1158" s="7"/>
      <c r="AC1158" s="7"/>
      <c r="AD1158" s="7"/>
      <c r="AE1158" s="8"/>
      <c r="AF1158" s="9" t="s">
        <v>217</v>
      </c>
      <c r="AG1158" s="9" t="s">
        <v>270</v>
      </c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 t="s">
        <v>97</v>
      </c>
      <c r="BN1158" s="7" t="s">
        <v>97</v>
      </c>
      <c r="BO1158" s="7"/>
      <c r="BP1158" s="7"/>
      <c r="BQ1158" s="7"/>
      <c r="BR1158" s="7"/>
      <c r="BS1158" s="7"/>
      <c r="BT1158" s="7"/>
      <c r="BU1158" s="7"/>
      <c r="BV1158" s="7"/>
      <c r="BW1158" s="7"/>
      <c r="BX1158" s="7"/>
      <c r="BY1158" s="7"/>
      <c r="BZ1158" s="7"/>
      <c r="CA1158" s="7"/>
      <c r="CB1158" s="7"/>
      <c r="CC1158" s="7"/>
      <c r="CD1158" s="7"/>
      <c r="CE1158" s="7" t="s">
        <v>98</v>
      </c>
      <c r="CF1158" s="7"/>
      <c r="CG1158" s="7"/>
      <c r="CH1158" s="7"/>
      <c r="CI1158" s="6" t="n">
        <f aca="false">SUMIF($AH1158:$CH1158,35,Base!$B$5:$BB$5)*7*$Z1158</f>
        <v>0</v>
      </c>
      <c r="CJ1158" s="6" t="n">
        <f aca="false">SUMIF($AH1158:$CH1158,"PR",Base!$B$5:$BB$5)*7*$Z1158</f>
        <v>280</v>
      </c>
      <c r="CK1158" s="6"/>
      <c r="CL1158" s="6"/>
    </row>
    <row r="1159" customFormat="false" ht="13.8" hidden="false" customHeight="false" outlineLevel="0" collapsed="false">
      <c r="A1159" s="7" t="s">
        <v>77</v>
      </c>
      <c r="B1159" s="7" t="s">
        <v>2883</v>
      </c>
      <c r="C1159" s="7" t="s">
        <v>3150</v>
      </c>
      <c r="D1159" s="7" t="s">
        <v>3155</v>
      </c>
      <c r="E1159" s="7" t="s">
        <v>3156</v>
      </c>
      <c r="F1159" s="7" t="s">
        <v>17</v>
      </c>
      <c r="G1159" s="7" t="s">
        <v>3152</v>
      </c>
      <c r="H1159" s="7" t="s">
        <v>3153</v>
      </c>
      <c r="I1159" s="7" t="s">
        <v>84</v>
      </c>
      <c r="J1159" s="7" t="s">
        <v>85</v>
      </c>
      <c r="K1159" s="8" t="n">
        <v>0</v>
      </c>
      <c r="L1159" s="7"/>
      <c r="M1159" s="8" t="n">
        <v>0</v>
      </c>
      <c r="N1159" s="7"/>
      <c r="O1159" s="7" t="s">
        <v>3154</v>
      </c>
      <c r="P1159" s="7" t="s">
        <v>87</v>
      </c>
      <c r="Q1159" s="8" t="s">
        <v>91</v>
      </c>
      <c r="R1159" s="8" t="s">
        <v>91</v>
      </c>
      <c r="S1159" s="8" t="s">
        <v>110</v>
      </c>
      <c r="T1159" s="8" t="s">
        <v>100</v>
      </c>
      <c r="U1159" s="7" t="s">
        <v>87</v>
      </c>
      <c r="V1159" s="7" t="s">
        <v>92</v>
      </c>
      <c r="W1159" s="7"/>
      <c r="X1159" s="7"/>
      <c r="Y1159" s="7" t="s">
        <v>125</v>
      </c>
      <c r="Z1159" s="8" t="s">
        <v>94</v>
      </c>
      <c r="AA1159" s="7"/>
      <c r="AB1159" s="7"/>
      <c r="AC1159" s="7"/>
      <c r="AD1159" s="7"/>
      <c r="AE1159" s="8"/>
      <c r="AF1159" s="9" t="s">
        <v>148</v>
      </c>
      <c r="AG1159" s="9" t="s">
        <v>133</v>
      </c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 t="s">
        <v>98</v>
      </c>
      <c r="BH1159" s="7"/>
      <c r="BI1159" s="7"/>
      <c r="BJ1159" s="7"/>
      <c r="BK1159" s="7"/>
      <c r="BL1159" s="7"/>
      <c r="BM1159" s="7" t="s">
        <v>97</v>
      </c>
      <c r="BN1159" s="7" t="s">
        <v>97</v>
      </c>
      <c r="BO1159" s="7"/>
      <c r="BP1159" s="7"/>
      <c r="BQ1159" s="7"/>
      <c r="BR1159" s="7"/>
      <c r="BS1159" s="7"/>
      <c r="BT1159" s="7"/>
      <c r="BU1159" s="7"/>
      <c r="BV1159" s="7"/>
      <c r="BW1159" s="7"/>
      <c r="BX1159" s="7"/>
      <c r="BY1159" s="7"/>
      <c r="BZ1159" s="7"/>
      <c r="CA1159" s="7"/>
      <c r="CB1159" s="7"/>
      <c r="CC1159" s="7"/>
      <c r="CD1159" s="7"/>
      <c r="CE1159" s="7"/>
      <c r="CF1159" s="7"/>
      <c r="CG1159" s="7"/>
      <c r="CH1159" s="7"/>
      <c r="CI1159" s="6" t="n">
        <f aca="false">SUMIF($AH1159:$CH1159,35,Base!$B$5:$BB$5)*7*$Z1159</f>
        <v>0</v>
      </c>
      <c r="CJ1159" s="6" t="n">
        <f aca="false">SUMIF($AH1159:$CH1159,"PR",Base!$B$5:$BB$5)*7*$Z1159</f>
        <v>70</v>
      </c>
      <c r="CK1159" s="6"/>
      <c r="CL1159" s="6"/>
    </row>
    <row r="1160" customFormat="false" ht="13.8" hidden="false" customHeight="false" outlineLevel="0" collapsed="false">
      <c r="A1160" s="7" t="s">
        <v>77</v>
      </c>
      <c r="B1160" s="7" t="s">
        <v>2883</v>
      </c>
      <c r="C1160" s="7" t="s">
        <v>3150</v>
      </c>
      <c r="D1160" s="7" t="s">
        <v>3155</v>
      </c>
      <c r="E1160" s="7" t="s">
        <v>3156</v>
      </c>
      <c r="F1160" s="7" t="s">
        <v>17</v>
      </c>
      <c r="G1160" s="7" t="s">
        <v>3152</v>
      </c>
      <c r="H1160" s="7" t="s">
        <v>3153</v>
      </c>
      <c r="I1160" s="7" t="s">
        <v>84</v>
      </c>
      <c r="J1160" s="7" t="s">
        <v>85</v>
      </c>
      <c r="K1160" s="8" t="n">
        <v>0</v>
      </c>
      <c r="L1160" s="7"/>
      <c r="M1160" s="8" t="n">
        <v>0</v>
      </c>
      <c r="N1160" s="7"/>
      <c r="O1160" s="7" t="s">
        <v>3154</v>
      </c>
      <c r="P1160" s="7" t="s">
        <v>87</v>
      </c>
      <c r="Q1160" s="8" t="s">
        <v>91</v>
      </c>
      <c r="R1160" s="8" t="s">
        <v>91</v>
      </c>
      <c r="S1160" s="8" t="s">
        <v>110</v>
      </c>
      <c r="T1160" s="8" t="s">
        <v>100</v>
      </c>
      <c r="U1160" s="7" t="s">
        <v>87</v>
      </c>
      <c r="V1160" s="7" t="s">
        <v>92</v>
      </c>
      <c r="W1160" s="7"/>
      <c r="X1160" s="7"/>
      <c r="Y1160" s="7" t="s">
        <v>112</v>
      </c>
      <c r="Z1160" s="8" t="s">
        <v>108</v>
      </c>
      <c r="AA1160" s="7"/>
      <c r="AB1160" s="7"/>
      <c r="AC1160" s="7"/>
      <c r="AD1160" s="7"/>
      <c r="AE1160" s="8"/>
      <c r="AF1160" s="9" t="s">
        <v>148</v>
      </c>
      <c r="AG1160" s="9" t="s">
        <v>133</v>
      </c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 t="s">
        <v>98</v>
      </c>
      <c r="BH1160" s="7"/>
      <c r="BI1160" s="7"/>
      <c r="BJ1160" s="7"/>
      <c r="BK1160" s="7"/>
      <c r="BL1160" s="7"/>
      <c r="BM1160" s="7" t="s">
        <v>97</v>
      </c>
      <c r="BN1160" s="7" t="s">
        <v>97</v>
      </c>
      <c r="BO1160" s="7"/>
      <c r="BP1160" s="7"/>
      <c r="BQ1160" s="7"/>
      <c r="BR1160" s="7"/>
      <c r="BS1160" s="7"/>
      <c r="BT1160" s="7"/>
      <c r="BU1160" s="7"/>
      <c r="BV1160" s="7"/>
      <c r="BW1160" s="7"/>
      <c r="BX1160" s="7"/>
      <c r="BY1160" s="7"/>
      <c r="BZ1160" s="7"/>
      <c r="CA1160" s="7"/>
      <c r="CB1160" s="7"/>
      <c r="CC1160" s="7"/>
      <c r="CD1160" s="7"/>
      <c r="CE1160" s="7"/>
      <c r="CF1160" s="7"/>
      <c r="CG1160" s="7"/>
      <c r="CH1160" s="7"/>
      <c r="CI1160" s="6" t="n">
        <f aca="false">SUMIF($AH1160:$CH1160,35,Base!$B$5:$BB$5)*7*$Z1160</f>
        <v>0</v>
      </c>
      <c r="CJ1160" s="6" t="n">
        <f aca="false">SUMIF($AH1160:$CH1160,"PR",Base!$B$5:$BB$5)*7*$Z1160</f>
        <v>280</v>
      </c>
      <c r="CK1160" s="6"/>
      <c r="CL1160" s="6"/>
    </row>
    <row r="1161" customFormat="false" ht="13.8" hidden="false" customHeight="false" outlineLevel="0" collapsed="false">
      <c r="A1161" s="7" t="s">
        <v>77</v>
      </c>
      <c r="B1161" s="7" t="s">
        <v>2883</v>
      </c>
      <c r="C1161" s="7" t="s">
        <v>3150</v>
      </c>
      <c r="D1161" s="7" t="s">
        <v>3157</v>
      </c>
      <c r="E1161" s="7" t="s">
        <v>1764</v>
      </c>
      <c r="F1161" s="7" t="s">
        <v>17</v>
      </c>
      <c r="G1161" s="7" t="s">
        <v>3152</v>
      </c>
      <c r="H1161" s="7" t="s">
        <v>3153</v>
      </c>
      <c r="I1161" s="7" t="s">
        <v>84</v>
      </c>
      <c r="J1161" s="7" t="s">
        <v>85</v>
      </c>
      <c r="K1161" s="8" t="n">
        <v>0</v>
      </c>
      <c r="L1161" s="7"/>
      <c r="M1161" s="8" t="n">
        <v>0</v>
      </c>
      <c r="N1161" s="7"/>
      <c r="O1161" s="7" t="s">
        <v>3154</v>
      </c>
      <c r="P1161" s="7" t="s">
        <v>87</v>
      </c>
      <c r="Q1161" s="8" t="s">
        <v>91</v>
      </c>
      <c r="R1161" s="8" t="s">
        <v>91</v>
      </c>
      <c r="S1161" s="8" t="s">
        <v>110</v>
      </c>
      <c r="T1161" s="8" t="s">
        <v>110</v>
      </c>
      <c r="U1161" s="7" t="s">
        <v>87</v>
      </c>
      <c r="V1161" s="7" t="s">
        <v>92</v>
      </c>
      <c r="W1161" s="7"/>
      <c r="X1161" s="7"/>
      <c r="Y1161" s="7" t="s">
        <v>116</v>
      </c>
      <c r="Z1161" s="8" t="s">
        <v>87</v>
      </c>
      <c r="AA1161" s="7"/>
      <c r="AB1161" s="7"/>
      <c r="AC1161" s="7"/>
      <c r="AD1161" s="7"/>
      <c r="AE1161" s="8"/>
      <c r="AF1161" s="9" t="s">
        <v>180</v>
      </c>
      <c r="AG1161" s="9" t="s">
        <v>3158</v>
      </c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 t="s">
        <v>98</v>
      </c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 t="s">
        <v>97</v>
      </c>
      <c r="BN1161" s="7" t="s">
        <v>97</v>
      </c>
      <c r="BO1161" s="7"/>
      <c r="BP1161" s="7"/>
      <c r="BQ1161" s="7"/>
      <c r="BR1161" s="7"/>
      <c r="BS1161" s="7"/>
      <c r="BT1161" s="7"/>
      <c r="BU1161" s="7"/>
      <c r="BV1161" s="7"/>
      <c r="BW1161" s="7"/>
      <c r="BX1161" s="7"/>
      <c r="BY1161" s="7"/>
      <c r="BZ1161" s="7"/>
      <c r="CA1161" s="7"/>
      <c r="CB1161" s="7"/>
      <c r="CC1161" s="7"/>
      <c r="CD1161" s="7"/>
      <c r="CE1161" s="7"/>
      <c r="CF1161" s="7"/>
      <c r="CG1161" s="7"/>
      <c r="CH1161" s="7"/>
      <c r="CI1161" s="6" t="n">
        <f aca="false">SUMIF($AH1161:$CH1161,35,Base!$B$5:$BB$5)*7*$Z1161</f>
        <v>0</v>
      </c>
      <c r="CJ1161" s="6" t="n">
        <f aca="false">SUMIF($AH1161:$CH1161,"PR",Base!$B$5:$BB$5)*7*$Z1161</f>
        <v>35</v>
      </c>
      <c r="CK1161" s="6"/>
      <c r="CL1161" s="6"/>
    </row>
    <row r="1162" customFormat="false" ht="13.8" hidden="false" customHeight="false" outlineLevel="0" collapsed="false">
      <c r="A1162" s="7" t="s">
        <v>77</v>
      </c>
      <c r="B1162" s="7" t="s">
        <v>2883</v>
      </c>
      <c r="C1162" s="7" t="s">
        <v>3150</v>
      </c>
      <c r="D1162" s="7" t="s">
        <v>3159</v>
      </c>
      <c r="E1162" s="7" t="s">
        <v>1233</v>
      </c>
      <c r="F1162" s="7" t="s">
        <v>17</v>
      </c>
      <c r="G1162" s="7" t="s">
        <v>3152</v>
      </c>
      <c r="H1162" s="7" t="s">
        <v>3153</v>
      </c>
      <c r="I1162" s="7" t="s">
        <v>84</v>
      </c>
      <c r="J1162" s="7" t="s">
        <v>85</v>
      </c>
      <c r="K1162" s="8" t="n">
        <v>0</v>
      </c>
      <c r="L1162" s="7"/>
      <c r="M1162" s="8" t="n">
        <v>0</v>
      </c>
      <c r="N1162" s="7"/>
      <c r="O1162" s="7" t="s">
        <v>3154</v>
      </c>
      <c r="P1162" s="7" t="s">
        <v>87</v>
      </c>
      <c r="Q1162" s="8" t="s">
        <v>91</v>
      </c>
      <c r="R1162" s="8" t="s">
        <v>91</v>
      </c>
      <c r="S1162" s="8" t="s">
        <v>110</v>
      </c>
      <c r="T1162" s="8" t="s">
        <v>100</v>
      </c>
      <c r="U1162" s="7" t="s">
        <v>87</v>
      </c>
      <c r="V1162" s="7" t="s">
        <v>92</v>
      </c>
      <c r="W1162" s="7"/>
      <c r="X1162" s="7"/>
      <c r="Y1162" s="7" t="s">
        <v>125</v>
      </c>
      <c r="Z1162" s="8" t="s">
        <v>94</v>
      </c>
      <c r="AA1162" s="7"/>
      <c r="AB1162" s="7"/>
      <c r="AC1162" s="7"/>
      <c r="AD1162" s="7"/>
      <c r="AE1162" s="8"/>
      <c r="AF1162" s="9" t="s">
        <v>2177</v>
      </c>
      <c r="AG1162" s="9" t="s">
        <v>1952</v>
      </c>
      <c r="AH1162" s="7"/>
      <c r="AI1162" s="7"/>
      <c r="AJ1162" s="7"/>
      <c r="AK1162" s="7"/>
      <c r="AL1162" s="7"/>
      <c r="AM1162" s="7"/>
      <c r="AN1162" s="7"/>
      <c r="AO1162" s="7" t="s">
        <v>98</v>
      </c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 t="s">
        <v>97</v>
      </c>
      <c r="BN1162" s="7" t="s">
        <v>97</v>
      </c>
      <c r="BO1162" s="7"/>
      <c r="BP1162" s="7"/>
      <c r="BQ1162" s="7"/>
      <c r="BR1162" s="7"/>
      <c r="BS1162" s="7"/>
      <c r="BT1162" s="7"/>
      <c r="BU1162" s="7"/>
      <c r="BV1162" s="7"/>
      <c r="BW1162" s="7"/>
      <c r="BX1162" s="7"/>
      <c r="BY1162" s="7"/>
      <c r="BZ1162" s="7"/>
      <c r="CA1162" s="7"/>
      <c r="CB1162" s="7"/>
      <c r="CC1162" s="7"/>
      <c r="CD1162" s="7"/>
      <c r="CE1162" s="7"/>
      <c r="CF1162" s="7"/>
      <c r="CG1162" s="7"/>
      <c r="CH1162" s="7"/>
      <c r="CI1162" s="6" t="n">
        <f aca="false">SUMIF($AH1162:$CH1162,35,Base!$B$5:$BB$5)*7*$Z1162</f>
        <v>0</v>
      </c>
      <c r="CJ1162" s="6" t="n">
        <f aca="false">SUMIF($AH1162:$CH1162,"PR",Base!$B$5:$BB$5)*7*$Z1162</f>
        <v>70</v>
      </c>
      <c r="CK1162" s="6"/>
      <c r="CL1162" s="6"/>
    </row>
    <row r="1163" customFormat="false" ht="13.8" hidden="false" customHeight="false" outlineLevel="0" collapsed="false">
      <c r="A1163" s="7" t="s">
        <v>77</v>
      </c>
      <c r="B1163" s="7" t="s">
        <v>2883</v>
      </c>
      <c r="C1163" s="7" t="s">
        <v>3150</v>
      </c>
      <c r="D1163" s="7" t="s">
        <v>3159</v>
      </c>
      <c r="E1163" s="7" t="s">
        <v>1233</v>
      </c>
      <c r="F1163" s="7" t="s">
        <v>17</v>
      </c>
      <c r="G1163" s="7" t="s">
        <v>3152</v>
      </c>
      <c r="H1163" s="7" t="s">
        <v>3153</v>
      </c>
      <c r="I1163" s="7" t="s">
        <v>84</v>
      </c>
      <c r="J1163" s="7" t="s">
        <v>85</v>
      </c>
      <c r="K1163" s="8" t="n">
        <v>0</v>
      </c>
      <c r="L1163" s="7"/>
      <c r="M1163" s="8" t="n">
        <v>0</v>
      </c>
      <c r="N1163" s="7"/>
      <c r="O1163" s="7" t="s">
        <v>3154</v>
      </c>
      <c r="P1163" s="7" t="s">
        <v>87</v>
      </c>
      <c r="Q1163" s="8" t="s">
        <v>91</v>
      </c>
      <c r="R1163" s="8" t="s">
        <v>91</v>
      </c>
      <c r="S1163" s="8" t="s">
        <v>110</v>
      </c>
      <c r="T1163" s="8" t="s">
        <v>100</v>
      </c>
      <c r="U1163" s="7" t="s">
        <v>87</v>
      </c>
      <c r="V1163" s="7" t="s">
        <v>92</v>
      </c>
      <c r="W1163" s="7"/>
      <c r="X1163" s="7"/>
      <c r="Y1163" s="7" t="s">
        <v>112</v>
      </c>
      <c r="Z1163" s="8" t="s">
        <v>108</v>
      </c>
      <c r="AA1163" s="7"/>
      <c r="AB1163" s="7"/>
      <c r="AC1163" s="7"/>
      <c r="AD1163" s="7"/>
      <c r="AE1163" s="8"/>
      <c r="AF1163" s="9" t="s">
        <v>2177</v>
      </c>
      <c r="AG1163" s="9" t="s">
        <v>1952</v>
      </c>
      <c r="AH1163" s="7"/>
      <c r="AI1163" s="7"/>
      <c r="AJ1163" s="7"/>
      <c r="AK1163" s="7"/>
      <c r="AL1163" s="7"/>
      <c r="AM1163" s="7"/>
      <c r="AN1163" s="7"/>
      <c r="AO1163" s="7" t="s">
        <v>98</v>
      </c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 t="s">
        <v>97</v>
      </c>
      <c r="BN1163" s="7" t="s">
        <v>97</v>
      </c>
      <c r="BO1163" s="7"/>
      <c r="BP1163" s="7"/>
      <c r="BQ1163" s="7"/>
      <c r="BR1163" s="7"/>
      <c r="BS1163" s="7"/>
      <c r="BT1163" s="7"/>
      <c r="BU1163" s="7"/>
      <c r="BV1163" s="7"/>
      <c r="BW1163" s="7"/>
      <c r="BX1163" s="7"/>
      <c r="BY1163" s="7"/>
      <c r="BZ1163" s="7"/>
      <c r="CA1163" s="7"/>
      <c r="CB1163" s="7"/>
      <c r="CC1163" s="7"/>
      <c r="CD1163" s="7"/>
      <c r="CE1163" s="7"/>
      <c r="CF1163" s="7"/>
      <c r="CG1163" s="7"/>
      <c r="CH1163" s="7"/>
      <c r="CI1163" s="6" t="n">
        <f aca="false">SUMIF($AH1163:$CH1163,35,Base!$B$5:$BB$5)*7*$Z1163</f>
        <v>0</v>
      </c>
      <c r="CJ1163" s="6" t="n">
        <f aca="false">SUMIF($AH1163:$CH1163,"PR",Base!$B$5:$BB$5)*7*$Z1163</f>
        <v>280</v>
      </c>
      <c r="CK1163" s="6"/>
      <c r="CL1163" s="6"/>
    </row>
    <row r="1164" customFormat="false" ht="13.8" hidden="false" customHeight="false" outlineLevel="0" collapsed="false">
      <c r="A1164" s="7" t="s">
        <v>77</v>
      </c>
      <c r="B1164" s="7" t="s">
        <v>2883</v>
      </c>
      <c r="C1164" s="7" t="s">
        <v>3150</v>
      </c>
      <c r="D1164" s="7" t="s">
        <v>3160</v>
      </c>
      <c r="E1164" s="7" t="s">
        <v>1240</v>
      </c>
      <c r="F1164" s="7" t="s">
        <v>17</v>
      </c>
      <c r="G1164" s="7" t="s">
        <v>3161</v>
      </c>
      <c r="H1164" s="7" t="s">
        <v>3162</v>
      </c>
      <c r="I1164" s="7" t="s">
        <v>84</v>
      </c>
      <c r="J1164" s="7" t="s">
        <v>85</v>
      </c>
      <c r="K1164" s="8" t="n">
        <v>0</v>
      </c>
      <c r="L1164" s="7"/>
      <c r="M1164" s="8" t="n">
        <v>0</v>
      </c>
      <c r="N1164" s="7"/>
      <c r="O1164" s="7" t="s">
        <v>3163</v>
      </c>
      <c r="P1164" s="7" t="s">
        <v>87</v>
      </c>
      <c r="Q1164" s="8" t="s">
        <v>127</v>
      </c>
      <c r="R1164" s="8" t="s">
        <v>127</v>
      </c>
      <c r="S1164" s="8" t="s">
        <v>110</v>
      </c>
      <c r="T1164" s="8" t="s">
        <v>100</v>
      </c>
      <c r="U1164" s="7" t="s">
        <v>87</v>
      </c>
      <c r="V1164" s="7" t="s">
        <v>92</v>
      </c>
      <c r="W1164" s="7"/>
      <c r="X1164" s="7"/>
      <c r="Y1164" s="7" t="s">
        <v>125</v>
      </c>
      <c r="Z1164" s="8" t="s">
        <v>94</v>
      </c>
      <c r="AA1164" s="7"/>
      <c r="AB1164" s="7"/>
      <c r="AC1164" s="7"/>
      <c r="AD1164" s="7"/>
      <c r="AE1164" s="8"/>
      <c r="AF1164" s="9" t="s">
        <v>260</v>
      </c>
      <c r="AG1164" s="9" t="s">
        <v>260</v>
      </c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 t="s">
        <v>97</v>
      </c>
      <c r="BN1164" s="7" t="s">
        <v>97</v>
      </c>
      <c r="BO1164" s="7"/>
      <c r="BP1164" s="7"/>
      <c r="BQ1164" s="7"/>
      <c r="BR1164" s="7"/>
      <c r="BS1164" s="7"/>
      <c r="BT1164" s="7"/>
      <c r="BU1164" s="7"/>
      <c r="BV1164" s="7"/>
      <c r="BW1164" s="7"/>
      <c r="BX1164" s="7"/>
      <c r="BY1164" s="7"/>
      <c r="BZ1164" s="7"/>
      <c r="CA1164" s="7"/>
      <c r="CB1164" s="7"/>
      <c r="CC1164" s="7"/>
      <c r="CD1164" s="7"/>
      <c r="CE1164" s="7" t="s">
        <v>98</v>
      </c>
      <c r="CF1164" s="7"/>
      <c r="CG1164" s="7"/>
      <c r="CH1164" s="7"/>
      <c r="CI1164" s="6" t="n">
        <f aca="false">SUMIF($AH1164:$CH1164,35,Base!$B$5:$BB$5)*7*$Z1164</f>
        <v>0</v>
      </c>
      <c r="CJ1164" s="6" t="n">
        <f aca="false">SUMIF($AH1164:$CH1164,"PR",Base!$B$5:$BB$5)*7*$Z1164</f>
        <v>70</v>
      </c>
      <c r="CK1164" s="6"/>
      <c r="CL1164" s="6"/>
    </row>
    <row r="1165" customFormat="false" ht="13.8" hidden="false" customHeight="false" outlineLevel="0" collapsed="false">
      <c r="A1165" s="7" t="s">
        <v>77</v>
      </c>
      <c r="B1165" s="7" t="s">
        <v>2883</v>
      </c>
      <c r="C1165" s="7" t="s">
        <v>3150</v>
      </c>
      <c r="D1165" s="7" t="s">
        <v>3160</v>
      </c>
      <c r="E1165" s="7" t="s">
        <v>1240</v>
      </c>
      <c r="F1165" s="7" t="s">
        <v>17</v>
      </c>
      <c r="G1165" s="7" t="s">
        <v>3161</v>
      </c>
      <c r="H1165" s="7" t="s">
        <v>3162</v>
      </c>
      <c r="I1165" s="7" t="s">
        <v>84</v>
      </c>
      <c r="J1165" s="7" t="s">
        <v>85</v>
      </c>
      <c r="K1165" s="8" t="n">
        <v>0</v>
      </c>
      <c r="L1165" s="7"/>
      <c r="M1165" s="8" t="n">
        <v>0</v>
      </c>
      <c r="N1165" s="7"/>
      <c r="O1165" s="7" t="s">
        <v>3163</v>
      </c>
      <c r="P1165" s="7" t="s">
        <v>87</v>
      </c>
      <c r="Q1165" s="8" t="s">
        <v>127</v>
      </c>
      <c r="R1165" s="8" t="s">
        <v>127</v>
      </c>
      <c r="S1165" s="8" t="s">
        <v>110</v>
      </c>
      <c r="T1165" s="8" t="s">
        <v>100</v>
      </c>
      <c r="U1165" s="7" t="s">
        <v>87</v>
      </c>
      <c r="V1165" s="7" t="s">
        <v>92</v>
      </c>
      <c r="W1165" s="7"/>
      <c r="X1165" s="7"/>
      <c r="Y1165" s="7" t="s">
        <v>112</v>
      </c>
      <c r="Z1165" s="8" t="s">
        <v>108</v>
      </c>
      <c r="AA1165" s="7"/>
      <c r="AB1165" s="7"/>
      <c r="AC1165" s="7"/>
      <c r="AD1165" s="7"/>
      <c r="AE1165" s="8"/>
      <c r="AF1165" s="9" t="s">
        <v>260</v>
      </c>
      <c r="AG1165" s="9" t="s">
        <v>260</v>
      </c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 t="s">
        <v>97</v>
      </c>
      <c r="BN1165" s="7" t="s">
        <v>97</v>
      </c>
      <c r="BO1165" s="7"/>
      <c r="BP1165" s="7"/>
      <c r="BQ1165" s="7"/>
      <c r="BR1165" s="7"/>
      <c r="BS1165" s="7"/>
      <c r="BT1165" s="7"/>
      <c r="BU1165" s="7"/>
      <c r="BV1165" s="7"/>
      <c r="BW1165" s="7"/>
      <c r="BX1165" s="7"/>
      <c r="BY1165" s="7"/>
      <c r="BZ1165" s="7"/>
      <c r="CA1165" s="7"/>
      <c r="CB1165" s="7"/>
      <c r="CC1165" s="7"/>
      <c r="CD1165" s="7"/>
      <c r="CE1165" s="7" t="s">
        <v>98</v>
      </c>
      <c r="CF1165" s="7"/>
      <c r="CG1165" s="7"/>
      <c r="CH1165" s="7"/>
      <c r="CI1165" s="6" t="n">
        <f aca="false">SUMIF($AH1165:$CH1165,35,Base!$B$5:$BB$5)*7*$Z1165</f>
        <v>0</v>
      </c>
      <c r="CJ1165" s="6" t="n">
        <f aca="false">SUMIF($AH1165:$CH1165,"PR",Base!$B$5:$BB$5)*7*$Z1165</f>
        <v>280</v>
      </c>
      <c r="CK1165" s="6"/>
      <c r="CL1165" s="6"/>
    </row>
    <row r="1166" customFormat="false" ht="13.8" hidden="false" customHeight="false" outlineLevel="0" collapsed="false">
      <c r="A1166" s="7" t="s">
        <v>77</v>
      </c>
      <c r="B1166" s="7" t="s">
        <v>2883</v>
      </c>
      <c r="C1166" s="7" t="s">
        <v>3150</v>
      </c>
      <c r="D1166" s="7" t="s">
        <v>3164</v>
      </c>
      <c r="E1166" s="7" t="s">
        <v>3165</v>
      </c>
      <c r="F1166" s="7" t="s">
        <v>17</v>
      </c>
      <c r="G1166" s="7" t="s">
        <v>3161</v>
      </c>
      <c r="H1166" s="7" t="s">
        <v>3162</v>
      </c>
      <c r="I1166" s="7" t="s">
        <v>84</v>
      </c>
      <c r="J1166" s="7" t="s">
        <v>85</v>
      </c>
      <c r="K1166" s="8" t="n">
        <v>0</v>
      </c>
      <c r="L1166" s="7"/>
      <c r="M1166" s="8" t="n">
        <v>0</v>
      </c>
      <c r="N1166" s="7"/>
      <c r="O1166" s="7" t="s">
        <v>3163</v>
      </c>
      <c r="P1166" s="7" t="s">
        <v>87</v>
      </c>
      <c r="Q1166" s="8" t="s">
        <v>127</v>
      </c>
      <c r="R1166" s="8" t="s">
        <v>127</v>
      </c>
      <c r="S1166" s="8" t="s">
        <v>110</v>
      </c>
      <c r="T1166" s="8" t="s">
        <v>124</v>
      </c>
      <c r="U1166" s="7" t="s">
        <v>87</v>
      </c>
      <c r="V1166" s="7" t="s">
        <v>92</v>
      </c>
      <c r="W1166" s="7"/>
      <c r="X1166" s="7"/>
      <c r="Y1166" s="7" t="s">
        <v>125</v>
      </c>
      <c r="Z1166" s="8" t="s">
        <v>87</v>
      </c>
      <c r="AA1166" s="7"/>
      <c r="AB1166" s="7"/>
      <c r="AC1166" s="7"/>
      <c r="AD1166" s="7"/>
      <c r="AE1166" s="8"/>
      <c r="AF1166" s="9" t="s">
        <v>1019</v>
      </c>
      <c r="AG1166" s="9" t="s">
        <v>1019</v>
      </c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 t="s">
        <v>97</v>
      </c>
      <c r="BN1166" s="7" t="s">
        <v>97</v>
      </c>
      <c r="BO1166" s="7"/>
      <c r="BP1166" s="7"/>
      <c r="BQ1166" s="7"/>
      <c r="BR1166" s="7"/>
      <c r="BS1166" s="7" t="s">
        <v>98</v>
      </c>
      <c r="BT1166" s="7"/>
      <c r="BU1166" s="7"/>
      <c r="BV1166" s="7"/>
      <c r="BW1166" s="7"/>
      <c r="BX1166" s="7"/>
      <c r="BY1166" s="7"/>
      <c r="BZ1166" s="7"/>
      <c r="CA1166" s="7"/>
      <c r="CB1166" s="7"/>
      <c r="CC1166" s="7"/>
      <c r="CD1166" s="7"/>
      <c r="CE1166" s="7"/>
      <c r="CF1166" s="7"/>
      <c r="CG1166" s="7"/>
      <c r="CH1166" s="7"/>
      <c r="CI1166" s="6" t="n">
        <f aca="false">SUMIF($AH1166:$CH1166,35,Base!$B$5:$BB$5)*7*$Z1166</f>
        <v>0</v>
      </c>
      <c r="CJ1166" s="6" t="n">
        <f aca="false">SUMIF($AH1166:$CH1166,"PR",Base!$B$5:$BB$5)*7*$Z1166</f>
        <v>35</v>
      </c>
      <c r="CK1166" s="6"/>
      <c r="CL1166" s="6"/>
    </row>
    <row r="1167" customFormat="false" ht="13.8" hidden="false" customHeight="false" outlineLevel="0" collapsed="false">
      <c r="A1167" s="7" t="s">
        <v>77</v>
      </c>
      <c r="B1167" s="7" t="s">
        <v>2883</v>
      </c>
      <c r="C1167" s="7" t="s">
        <v>3150</v>
      </c>
      <c r="D1167" s="7" t="s">
        <v>3164</v>
      </c>
      <c r="E1167" s="7" t="s">
        <v>3165</v>
      </c>
      <c r="F1167" s="7" t="s">
        <v>17</v>
      </c>
      <c r="G1167" s="7" t="s">
        <v>3161</v>
      </c>
      <c r="H1167" s="7" t="s">
        <v>3162</v>
      </c>
      <c r="I1167" s="7" t="s">
        <v>84</v>
      </c>
      <c r="J1167" s="7" t="s">
        <v>85</v>
      </c>
      <c r="K1167" s="8" t="n">
        <v>0</v>
      </c>
      <c r="L1167" s="7"/>
      <c r="M1167" s="8" t="n">
        <v>0</v>
      </c>
      <c r="N1167" s="7"/>
      <c r="O1167" s="7" t="s">
        <v>3163</v>
      </c>
      <c r="P1167" s="7" t="s">
        <v>87</v>
      </c>
      <c r="Q1167" s="8" t="s">
        <v>127</v>
      </c>
      <c r="R1167" s="8" t="s">
        <v>127</v>
      </c>
      <c r="S1167" s="8" t="s">
        <v>110</v>
      </c>
      <c r="T1167" s="8" t="s">
        <v>124</v>
      </c>
      <c r="U1167" s="7" t="s">
        <v>87</v>
      </c>
      <c r="V1167" s="7" t="s">
        <v>92</v>
      </c>
      <c r="W1167" s="7"/>
      <c r="X1167" s="7"/>
      <c r="Y1167" s="7" t="s">
        <v>112</v>
      </c>
      <c r="Z1167" s="8" t="s">
        <v>178</v>
      </c>
      <c r="AA1167" s="7"/>
      <c r="AB1167" s="7"/>
      <c r="AC1167" s="7"/>
      <c r="AD1167" s="7"/>
      <c r="AE1167" s="8"/>
      <c r="AF1167" s="9" t="s">
        <v>1019</v>
      </c>
      <c r="AG1167" s="9" t="s">
        <v>1019</v>
      </c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 t="s">
        <v>97</v>
      </c>
      <c r="BN1167" s="7" t="s">
        <v>97</v>
      </c>
      <c r="BO1167" s="7"/>
      <c r="BP1167" s="7"/>
      <c r="BQ1167" s="7"/>
      <c r="BR1167" s="7"/>
      <c r="BS1167" s="7" t="s">
        <v>98</v>
      </c>
      <c r="BT1167" s="7"/>
      <c r="BU1167" s="7"/>
      <c r="BV1167" s="7"/>
      <c r="BW1167" s="7"/>
      <c r="BX1167" s="7"/>
      <c r="BY1167" s="7"/>
      <c r="BZ1167" s="7"/>
      <c r="CA1167" s="7"/>
      <c r="CB1167" s="7"/>
      <c r="CC1167" s="7"/>
      <c r="CD1167" s="7"/>
      <c r="CE1167" s="7"/>
      <c r="CF1167" s="7"/>
      <c r="CG1167" s="7"/>
      <c r="CH1167" s="7"/>
      <c r="CI1167" s="6" t="n">
        <f aca="false">SUMIF($AH1167:$CH1167,35,Base!$B$5:$BB$5)*7*$Z1167</f>
        <v>0</v>
      </c>
      <c r="CJ1167" s="6" t="n">
        <f aca="false">SUMIF($AH1167:$CH1167,"PR",Base!$B$5:$BB$5)*7*$Z1167</f>
        <v>175</v>
      </c>
      <c r="CK1167" s="6"/>
      <c r="CL1167" s="6"/>
    </row>
    <row r="1168" customFormat="false" ht="13.8" hidden="false" customHeight="false" outlineLevel="0" collapsed="false">
      <c r="A1168" s="7" t="s">
        <v>77</v>
      </c>
      <c r="B1168" s="7" t="s">
        <v>2883</v>
      </c>
      <c r="C1168" s="7" t="s">
        <v>3150</v>
      </c>
      <c r="D1168" s="7" t="s">
        <v>3166</v>
      </c>
      <c r="E1168" s="7" t="s">
        <v>1993</v>
      </c>
      <c r="F1168" s="7" t="s">
        <v>17</v>
      </c>
      <c r="G1168" s="7" t="s">
        <v>3161</v>
      </c>
      <c r="H1168" s="7" t="s">
        <v>3162</v>
      </c>
      <c r="I1168" s="7" t="s">
        <v>84</v>
      </c>
      <c r="J1168" s="7" t="s">
        <v>85</v>
      </c>
      <c r="K1168" s="8" t="n">
        <v>0</v>
      </c>
      <c r="L1168" s="7"/>
      <c r="M1168" s="8" t="n">
        <v>0</v>
      </c>
      <c r="N1168" s="7"/>
      <c r="O1168" s="7" t="s">
        <v>3163</v>
      </c>
      <c r="P1168" s="7" t="s">
        <v>87</v>
      </c>
      <c r="Q1168" s="8" t="s">
        <v>127</v>
      </c>
      <c r="R1168" s="8" t="s">
        <v>127</v>
      </c>
      <c r="S1168" s="8" t="s">
        <v>110</v>
      </c>
      <c r="T1168" s="8" t="s">
        <v>124</v>
      </c>
      <c r="U1168" s="7" t="s">
        <v>87</v>
      </c>
      <c r="V1168" s="7" t="s">
        <v>92</v>
      </c>
      <c r="W1168" s="7"/>
      <c r="X1168" s="7"/>
      <c r="Y1168" s="7" t="s">
        <v>125</v>
      </c>
      <c r="Z1168" s="8" t="s">
        <v>87</v>
      </c>
      <c r="AA1168" s="7"/>
      <c r="AB1168" s="7"/>
      <c r="AC1168" s="7"/>
      <c r="AD1168" s="7"/>
      <c r="AE1168" s="8"/>
      <c r="AF1168" s="9" t="s">
        <v>3167</v>
      </c>
      <c r="AG1168" s="9" t="s">
        <v>3167</v>
      </c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 t="s">
        <v>98</v>
      </c>
      <c r="BH1168" s="7"/>
      <c r="BI1168" s="7"/>
      <c r="BJ1168" s="7"/>
      <c r="BK1168" s="7"/>
      <c r="BL1168" s="7"/>
      <c r="BM1168" s="7" t="s">
        <v>97</v>
      </c>
      <c r="BN1168" s="7" t="s">
        <v>97</v>
      </c>
      <c r="BO1168" s="7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  <c r="CC1168" s="7"/>
      <c r="CD1168" s="7"/>
      <c r="CE1168" s="7"/>
      <c r="CF1168" s="7"/>
      <c r="CG1168" s="7"/>
      <c r="CH1168" s="7"/>
      <c r="CI1168" s="6" t="n">
        <f aca="false">SUMIF($AH1168:$CH1168,35,Base!$B$5:$BB$5)*7*$Z1168</f>
        <v>0</v>
      </c>
      <c r="CJ1168" s="6" t="n">
        <f aca="false">SUMIF($AH1168:$CH1168,"PR",Base!$B$5:$BB$5)*7*$Z1168</f>
        <v>35</v>
      </c>
      <c r="CK1168" s="6"/>
      <c r="CL1168" s="6"/>
    </row>
    <row r="1169" customFormat="false" ht="13.8" hidden="false" customHeight="false" outlineLevel="0" collapsed="false">
      <c r="A1169" s="7" t="s">
        <v>77</v>
      </c>
      <c r="B1169" s="7" t="s">
        <v>2883</v>
      </c>
      <c r="C1169" s="7" t="s">
        <v>3150</v>
      </c>
      <c r="D1169" s="7" t="s">
        <v>3166</v>
      </c>
      <c r="E1169" s="7" t="s">
        <v>1993</v>
      </c>
      <c r="F1169" s="7" t="s">
        <v>17</v>
      </c>
      <c r="G1169" s="7" t="s">
        <v>3161</v>
      </c>
      <c r="H1169" s="7" t="s">
        <v>3162</v>
      </c>
      <c r="I1169" s="7" t="s">
        <v>84</v>
      </c>
      <c r="J1169" s="7" t="s">
        <v>85</v>
      </c>
      <c r="K1169" s="8" t="n">
        <v>0</v>
      </c>
      <c r="L1169" s="7"/>
      <c r="M1169" s="8" t="n">
        <v>0</v>
      </c>
      <c r="N1169" s="7"/>
      <c r="O1169" s="7" t="s">
        <v>3163</v>
      </c>
      <c r="P1169" s="7" t="s">
        <v>87</v>
      </c>
      <c r="Q1169" s="8" t="s">
        <v>127</v>
      </c>
      <c r="R1169" s="8" t="s">
        <v>127</v>
      </c>
      <c r="S1169" s="8" t="s">
        <v>110</v>
      </c>
      <c r="T1169" s="8" t="s">
        <v>124</v>
      </c>
      <c r="U1169" s="7" t="s">
        <v>87</v>
      </c>
      <c r="V1169" s="7" t="s">
        <v>92</v>
      </c>
      <c r="W1169" s="7"/>
      <c r="X1169" s="7"/>
      <c r="Y1169" s="7" t="s">
        <v>112</v>
      </c>
      <c r="Z1169" s="8" t="s">
        <v>178</v>
      </c>
      <c r="AA1169" s="7"/>
      <c r="AB1169" s="7"/>
      <c r="AC1169" s="7"/>
      <c r="AD1169" s="7"/>
      <c r="AE1169" s="8"/>
      <c r="AF1169" s="9" t="s">
        <v>3167</v>
      </c>
      <c r="AG1169" s="9" t="s">
        <v>3167</v>
      </c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 t="s">
        <v>98</v>
      </c>
      <c r="BH1169" s="7"/>
      <c r="BI1169" s="7"/>
      <c r="BJ1169" s="7"/>
      <c r="BK1169" s="7"/>
      <c r="BL1169" s="7"/>
      <c r="BM1169" s="7" t="s">
        <v>97</v>
      </c>
      <c r="BN1169" s="7" t="s">
        <v>97</v>
      </c>
      <c r="BO1169" s="7"/>
      <c r="BP1169" s="7"/>
      <c r="BQ1169" s="7"/>
      <c r="BR1169" s="7"/>
      <c r="BS1169" s="7"/>
      <c r="BT1169" s="7"/>
      <c r="BU1169" s="7"/>
      <c r="BV1169" s="7"/>
      <c r="BW1169" s="7"/>
      <c r="BX1169" s="7"/>
      <c r="BY1169" s="7"/>
      <c r="BZ1169" s="7"/>
      <c r="CA1169" s="7"/>
      <c r="CB1169" s="7"/>
      <c r="CC1169" s="7"/>
      <c r="CD1169" s="7"/>
      <c r="CE1169" s="7"/>
      <c r="CF1169" s="7"/>
      <c r="CG1169" s="7"/>
      <c r="CH1169" s="7"/>
      <c r="CI1169" s="6" t="n">
        <f aca="false">SUMIF($AH1169:$CH1169,35,Base!$B$5:$BB$5)*7*$Z1169</f>
        <v>0</v>
      </c>
      <c r="CJ1169" s="6" t="n">
        <f aca="false">SUMIF($AH1169:$CH1169,"PR",Base!$B$5:$BB$5)*7*$Z1169</f>
        <v>175</v>
      </c>
      <c r="CK1169" s="6"/>
      <c r="CL1169" s="6"/>
    </row>
    <row r="1170" customFormat="false" ht="13.8" hidden="false" customHeight="false" outlineLevel="0" collapsed="false">
      <c r="A1170" s="7" t="s">
        <v>77</v>
      </c>
      <c r="B1170" s="7" t="s">
        <v>2883</v>
      </c>
      <c r="C1170" s="7" t="s">
        <v>3150</v>
      </c>
      <c r="D1170" s="7" t="s">
        <v>3168</v>
      </c>
      <c r="E1170" s="7" t="s">
        <v>1250</v>
      </c>
      <c r="F1170" s="7" t="s">
        <v>17</v>
      </c>
      <c r="G1170" s="7" t="s">
        <v>3161</v>
      </c>
      <c r="H1170" s="7" t="s">
        <v>3162</v>
      </c>
      <c r="I1170" s="7" t="s">
        <v>84</v>
      </c>
      <c r="J1170" s="7" t="s">
        <v>85</v>
      </c>
      <c r="K1170" s="8" t="n">
        <v>0</v>
      </c>
      <c r="L1170" s="7"/>
      <c r="M1170" s="8" t="n">
        <v>0</v>
      </c>
      <c r="N1170" s="7"/>
      <c r="O1170" s="7" t="s">
        <v>3163</v>
      </c>
      <c r="P1170" s="7" t="s">
        <v>87</v>
      </c>
      <c r="Q1170" s="8" t="s">
        <v>127</v>
      </c>
      <c r="R1170" s="8" t="s">
        <v>127</v>
      </c>
      <c r="S1170" s="8" t="s">
        <v>110</v>
      </c>
      <c r="T1170" s="8" t="s">
        <v>110</v>
      </c>
      <c r="U1170" s="7" t="s">
        <v>87</v>
      </c>
      <c r="V1170" s="7" t="s">
        <v>92</v>
      </c>
      <c r="W1170" s="7"/>
      <c r="X1170" s="7"/>
      <c r="Y1170" s="7" t="s">
        <v>116</v>
      </c>
      <c r="Z1170" s="8" t="s">
        <v>87</v>
      </c>
      <c r="AA1170" s="7"/>
      <c r="AB1170" s="7"/>
      <c r="AC1170" s="7"/>
      <c r="AD1170" s="7"/>
      <c r="AE1170" s="8"/>
      <c r="AF1170" s="9" t="s">
        <v>181</v>
      </c>
      <c r="AG1170" s="9" t="s">
        <v>181</v>
      </c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 t="s">
        <v>98</v>
      </c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 t="s">
        <v>97</v>
      </c>
      <c r="BN1170" s="7" t="s">
        <v>97</v>
      </c>
      <c r="BO1170" s="7"/>
      <c r="BP1170" s="7"/>
      <c r="BQ1170" s="7"/>
      <c r="BR1170" s="7"/>
      <c r="BS1170" s="7"/>
      <c r="BT1170" s="7"/>
      <c r="BU1170" s="7"/>
      <c r="BV1170" s="7"/>
      <c r="BW1170" s="7"/>
      <c r="BX1170" s="7"/>
      <c r="BY1170" s="7"/>
      <c r="BZ1170" s="7"/>
      <c r="CA1170" s="7"/>
      <c r="CB1170" s="7"/>
      <c r="CC1170" s="7"/>
      <c r="CD1170" s="7"/>
      <c r="CE1170" s="7"/>
      <c r="CF1170" s="7"/>
      <c r="CG1170" s="7"/>
      <c r="CH1170" s="7"/>
      <c r="CI1170" s="6" t="n">
        <f aca="false">SUMIF($AH1170:$CH1170,35,Base!$B$5:$BB$5)*7*$Z1170</f>
        <v>0</v>
      </c>
      <c r="CJ1170" s="6" t="n">
        <f aca="false">SUMIF($AH1170:$CH1170,"PR",Base!$B$5:$BB$5)*7*$Z1170</f>
        <v>35</v>
      </c>
      <c r="CK1170" s="6"/>
      <c r="CL1170" s="6"/>
    </row>
    <row r="1171" customFormat="false" ht="13.8" hidden="false" customHeight="false" outlineLevel="0" collapsed="false">
      <c r="A1171" s="7" t="s">
        <v>77</v>
      </c>
      <c r="B1171" s="7" t="s">
        <v>2883</v>
      </c>
      <c r="C1171" s="7" t="s">
        <v>3150</v>
      </c>
      <c r="D1171" s="7" t="s">
        <v>3169</v>
      </c>
      <c r="E1171" s="7" t="s">
        <v>3170</v>
      </c>
      <c r="F1171" s="7" t="s">
        <v>17</v>
      </c>
      <c r="G1171" s="7" t="s">
        <v>3161</v>
      </c>
      <c r="H1171" s="7" t="s">
        <v>3162</v>
      </c>
      <c r="I1171" s="7" t="s">
        <v>84</v>
      </c>
      <c r="J1171" s="7" t="s">
        <v>85</v>
      </c>
      <c r="K1171" s="8" t="n">
        <v>0</v>
      </c>
      <c r="L1171" s="7"/>
      <c r="M1171" s="8" t="n">
        <v>0</v>
      </c>
      <c r="N1171" s="7"/>
      <c r="O1171" s="7" t="s">
        <v>3163</v>
      </c>
      <c r="P1171" s="7" t="s">
        <v>87</v>
      </c>
      <c r="Q1171" s="8" t="s">
        <v>127</v>
      </c>
      <c r="R1171" s="8" t="s">
        <v>127</v>
      </c>
      <c r="S1171" s="8" t="s">
        <v>110</v>
      </c>
      <c r="T1171" s="8" t="s">
        <v>124</v>
      </c>
      <c r="U1171" s="7" t="s">
        <v>87</v>
      </c>
      <c r="V1171" s="7" t="s">
        <v>92</v>
      </c>
      <c r="W1171" s="7"/>
      <c r="X1171" s="7"/>
      <c r="Y1171" s="7" t="s">
        <v>125</v>
      </c>
      <c r="Z1171" s="8" t="s">
        <v>87</v>
      </c>
      <c r="AA1171" s="7"/>
      <c r="AB1171" s="7"/>
      <c r="AC1171" s="7"/>
      <c r="AD1171" s="7"/>
      <c r="AE1171" s="8"/>
      <c r="AF1171" s="9" t="s">
        <v>2201</v>
      </c>
      <c r="AG1171" s="9" t="s">
        <v>2201</v>
      </c>
      <c r="AH1171" s="7"/>
      <c r="AI1171" s="7"/>
      <c r="AJ1171" s="7"/>
      <c r="AK1171" s="7"/>
      <c r="AL1171" s="7"/>
      <c r="AM1171" s="7"/>
      <c r="AN1171" s="7"/>
      <c r="AO1171" s="7" t="s">
        <v>98</v>
      </c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 t="s">
        <v>97</v>
      </c>
      <c r="BN1171" s="7" t="s">
        <v>97</v>
      </c>
      <c r="BO1171" s="7"/>
      <c r="BP1171" s="7"/>
      <c r="BQ1171" s="7"/>
      <c r="BR1171" s="7"/>
      <c r="BS1171" s="7"/>
      <c r="BT1171" s="7"/>
      <c r="BU1171" s="7"/>
      <c r="BV1171" s="7"/>
      <c r="BW1171" s="7"/>
      <c r="BX1171" s="7"/>
      <c r="BY1171" s="7"/>
      <c r="BZ1171" s="7"/>
      <c r="CA1171" s="7"/>
      <c r="CB1171" s="7"/>
      <c r="CC1171" s="7"/>
      <c r="CD1171" s="7"/>
      <c r="CE1171" s="7"/>
      <c r="CF1171" s="7"/>
      <c r="CG1171" s="7"/>
      <c r="CH1171" s="7"/>
      <c r="CI1171" s="6" t="n">
        <f aca="false">SUMIF($AH1171:$CH1171,35,Base!$B$5:$BB$5)*7*$Z1171</f>
        <v>0</v>
      </c>
      <c r="CJ1171" s="6" t="n">
        <f aca="false">SUMIF($AH1171:$CH1171,"PR",Base!$B$5:$BB$5)*7*$Z1171</f>
        <v>35</v>
      </c>
      <c r="CK1171" s="6"/>
      <c r="CL1171" s="6"/>
    </row>
    <row r="1172" customFormat="false" ht="13.8" hidden="false" customHeight="false" outlineLevel="0" collapsed="false">
      <c r="A1172" s="7" t="s">
        <v>77</v>
      </c>
      <c r="B1172" s="7" t="s">
        <v>2883</v>
      </c>
      <c r="C1172" s="7" t="s">
        <v>3150</v>
      </c>
      <c r="D1172" s="7" t="s">
        <v>3169</v>
      </c>
      <c r="E1172" s="7" t="s">
        <v>3170</v>
      </c>
      <c r="F1172" s="7" t="s">
        <v>17</v>
      </c>
      <c r="G1172" s="7" t="s">
        <v>3161</v>
      </c>
      <c r="H1172" s="7" t="s">
        <v>3162</v>
      </c>
      <c r="I1172" s="7" t="s">
        <v>84</v>
      </c>
      <c r="J1172" s="7" t="s">
        <v>85</v>
      </c>
      <c r="K1172" s="8" t="n">
        <v>0</v>
      </c>
      <c r="L1172" s="7"/>
      <c r="M1172" s="8" t="n">
        <v>0</v>
      </c>
      <c r="N1172" s="7"/>
      <c r="O1172" s="7" t="s">
        <v>3163</v>
      </c>
      <c r="P1172" s="7" t="s">
        <v>87</v>
      </c>
      <c r="Q1172" s="8" t="s">
        <v>127</v>
      </c>
      <c r="R1172" s="8" t="s">
        <v>127</v>
      </c>
      <c r="S1172" s="8" t="s">
        <v>110</v>
      </c>
      <c r="T1172" s="8" t="s">
        <v>124</v>
      </c>
      <c r="U1172" s="7" t="s">
        <v>87</v>
      </c>
      <c r="V1172" s="7" t="s">
        <v>92</v>
      </c>
      <c r="W1172" s="7"/>
      <c r="X1172" s="7"/>
      <c r="Y1172" s="7" t="s">
        <v>112</v>
      </c>
      <c r="Z1172" s="8" t="s">
        <v>178</v>
      </c>
      <c r="AA1172" s="7"/>
      <c r="AB1172" s="7"/>
      <c r="AC1172" s="7"/>
      <c r="AD1172" s="7"/>
      <c r="AE1172" s="8"/>
      <c r="AF1172" s="9" t="s">
        <v>2201</v>
      </c>
      <c r="AG1172" s="9" t="s">
        <v>2201</v>
      </c>
      <c r="AH1172" s="7"/>
      <c r="AI1172" s="7"/>
      <c r="AJ1172" s="7"/>
      <c r="AK1172" s="7"/>
      <c r="AL1172" s="7"/>
      <c r="AM1172" s="7"/>
      <c r="AN1172" s="7"/>
      <c r="AO1172" s="7" t="s">
        <v>98</v>
      </c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 t="s">
        <v>97</v>
      </c>
      <c r="BN1172" s="7" t="s">
        <v>97</v>
      </c>
      <c r="BO1172" s="7"/>
      <c r="BP1172" s="7"/>
      <c r="BQ1172" s="7"/>
      <c r="BR1172" s="7"/>
      <c r="BS1172" s="7"/>
      <c r="BT1172" s="7"/>
      <c r="BU1172" s="7"/>
      <c r="BV1172" s="7"/>
      <c r="BW1172" s="7"/>
      <c r="BX1172" s="7"/>
      <c r="BY1172" s="7"/>
      <c r="BZ1172" s="7"/>
      <c r="CA1172" s="7"/>
      <c r="CB1172" s="7"/>
      <c r="CC1172" s="7"/>
      <c r="CD1172" s="7"/>
      <c r="CE1172" s="7"/>
      <c r="CF1172" s="7"/>
      <c r="CG1172" s="7"/>
      <c r="CH1172" s="7"/>
      <c r="CI1172" s="6" t="n">
        <f aca="false">SUMIF($AH1172:$CH1172,35,Base!$B$5:$BB$5)*7*$Z1172</f>
        <v>0</v>
      </c>
      <c r="CJ1172" s="6" t="n">
        <f aca="false">SUMIF($AH1172:$CH1172,"PR",Base!$B$5:$BB$5)*7*$Z1172</f>
        <v>175</v>
      </c>
      <c r="CK1172" s="6"/>
      <c r="CL1172" s="6"/>
    </row>
    <row r="1173" customFormat="false" ht="13.8" hidden="false" customHeight="false" outlineLevel="0" collapsed="false">
      <c r="A1173" s="7" t="s">
        <v>77</v>
      </c>
      <c r="B1173" s="7" t="s">
        <v>2883</v>
      </c>
      <c r="C1173" s="7" t="s">
        <v>1383</v>
      </c>
      <c r="D1173" s="7" t="s">
        <v>3171</v>
      </c>
      <c r="E1173" s="7" t="s">
        <v>3172</v>
      </c>
      <c r="F1173" s="7" t="s">
        <v>17</v>
      </c>
      <c r="G1173" s="7" t="s">
        <v>1499</v>
      </c>
      <c r="H1173" s="7" t="s">
        <v>1500</v>
      </c>
      <c r="I1173" s="7" t="s">
        <v>84</v>
      </c>
      <c r="J1173" s="7" t="s">
        <v>85</v>
      </c>
      <c r="K1173" s="8" t="n">
        <v>0</v>
      </c>
      <c r="L1173" s="7"/>
      <c r="M1173" s="8" t="n">
        <v>0</v>
      </c>
      <c r="N1173" s="7"/>
      <c r="O1173" s="7" t="s">
        <v>1415</v>
      </c>
      <c r="P1173" s="7" t="s">
        <v>127</v>
      </c>
      <c r="Q1173" s="8" t="s">
        <v>3111</v>
      </c>
      <c r="R1173" s="8" t="s">
        <v>3054</v>
      </c>
      <c r="S1173" s="8" t="s">
        <v>347</v>
      </c>
      <c r="T1173" s="8" t="s">
        <v>242</v>
      </c>
      <c r="U1173" s="7" t="s">
        <v>87</v>
      </c>
      <c r="V1173" s="7" t="s">
        <v>92</v>
      </c>
      <c r="W1173" s="7"/>
      <c r="X1173" s="7"/>
      <c r="Y1173" s="7" t="s">
        <v>125</v>
      </c>
      <c r="Z1173" s="8" t="s">
        <v>94</v>
      </c>
      <c r="AA1173" s="7"/>
      <c r="AB1173" s="7"/>
      <c r="AC1173" s="7"/>
      <c r="AD1173" s="7"/>
      <c r="AE1173" s="8"/>
      <c r="AF1173" s="9" t="s">
        <v>923</v>
      </c>
      <c r="AG1173" s="9" t="s">
        <v>1001</v>
      </c>
      <c r="AH1173" s="7" t="s">
        <v>98</v>
      </c>
      <c r="AI1173" s="7" t="s">
        <v>98</v>
      </c>
      <c r="AJ1173" s="7" t="s">
        <v>98</v>
      </c>
      <c r="AK1173" s="7" t="n">
        <v>35</v>
      </c>
      <c r="AL1173" s="7" t="n">
        <v>35</v>
      </c>
      <c r="AM1173" s="7" t="n">
        <v>35</v>
      </c>
      <c r="AN1173" s="7" t="n">
        <v>35</v>
      </c>
      <c r="AO1173" s="7" t="n">
        <v>35</v>
      </c>
      <c r="AP1173" s="7" t="s">
        <v>98</v>
      </c>
      <c r="AQ1173" s="7" t="s">
        <v>98</v>
      </c>
      <c r="AR1173" s="7" t="s">
        <v>98</v>
      </c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 t="s">
        <v>97</v>
      </c>
      <c r="BN1173" s="7" t="s">
        <v>97</v>
      </c>
      <c r="BO1173" s="7"/>
      <c r="BP1173" s="7"/>
      <c r="BQ1173" s="7"/>
      <c r="BR1173" s="7"/>
      <c r="BS1173" s="7"/>
      <c r="BT1173" s="7"/>
      <c r="BU1173" s="7"/>
      <c r="BV1173" s="7"/>
      <c r="BW1173" s="7"/>
      <c r="BX1173" s="7"/>
      <c r="BY1173" s="7"/>
      <c r="BZ1173" s="7"/>
      <c r="CA1173" s="7"/>
      <c r="CB1173" s="7"/>
      <c r="CC1173" s="7"/>
      <c r="CD1173" s="7"/>
      <c r="CE1173" s="7"/>
      <c r="CF1173" s="7"/>
      <c r="CG1173" s="7"/>
      <c r="CH1173" s="7"/>
      <c r="CI1173" s="6" t="n">
        <f aca="false">SUMIF($AH1173:$CH1173,35,Base!$B$5:$BB$5)*7*$Z1173</f>
        <v>350</v>
      </c>
      <c r="CJ1173" s="6" t="n">
        <f aca="false">SUMIF($AH1173:$CH1173,"PR",Base!$B$5:$BB$5)*7*$Z1173</f>
        <v>406</v>
      </c>
      <c r="CK1173" s="6"/>
      <c r="CL1173" s="6"/>
    </row>
    <row r="1174" customFormat="false" ht="13.8" hidden="false" customHeight="false" outlineLevel="0" collapsed="false">
      <c r="A1174" s="7" t="s">
        <v>77</v>
      </c>
      <c r="B1174" s="7" t="s">
        <v>2883</v>
      </c>
      <c r="C1174" s="7" t="s">
        <v>1383</v>
      </c>
      <c r="D1174" s="7" t="s">
        <v>3171</v>
      </c>
      <c r="E1174" s="7" t="s">
        <v>3172</v>
      </c>
      <c r="F1174" s="7" t="s">
        <v>17</v>
      </c>
      <c r="G1174" s="7" t="s">
        <v>1499</v>
      </c>
      <c r="H1174" s="7" t="s">
        <v>1500</v>
      </c>
      <c r="I1174" s="7" t="s">
        <v>84</v>
      </c>
      <c r="J1174" s="7" t="s">
        <v>85</v>
      </c>
      <c r="K1174" s="8" t="n">
        <v>0</v>
      </c>
      <c r="L1174" s="7"/>
      <c r="M1174" s="8" t="n">
        <v>0</v>
      </c>
      <c r="N1174" s="7"/>
      <c r="O1174" s="7" t="s">
        <v>1415</v>
      </c>
      <c r="P1174" s="7" t="s">
        <v>127</v>
      </c>
      <c r="Q1174" s="8" t="s">
        <v>3111</v>
      </c>
      <c r="R1174" s="8" t="s">
        <v>3054</v>
      </c>
      <c r="S1174" s="8" t="s">
        <v>347</v>
      </c>
      <c r="T1174" s="8" t="s">
        <v>242</v>
      </c>
      <c r="U1174" s="7" t="s">
        <v>87</v>
      </c>
      <c r="V1174" s="7" t="s">
        <v>92</v>
      </c>
      <c r="W1174" s="7"/>
      <c r="X1174" s="7"/>
      <c r="Y1174" s="7" t="s">
        <v>93</v>
      </c>
      <c r="Z1174" s="8" t="s">
        <v>127</v>
      </c>
      <c r="AA1174" s="7"/>
      <c r="AB1174" s="7"/>
      <c r="AC1174" s="7"/>
      <c r="AD1174" s="7"/>
      <c r="AE1174" s="8"/>
      <c r="AF1174" s="9" t="s">
        <v>923</v>
      </c>
      <c r="AG1174" s="9" t="s">
        <v>1001</v>
      </c>
      <c r="AH1174" s="7" t="s">
        <v>98</v>
      </c>
      <c r="AI1174" s="7" t="s">
        <v>98</v>
      </c>
      <c r="AJ1174" s="7" t="s">
        <v>98</v>
      </c>
      <c r="AK1174" s="7" t="n">
        <v>35</v>
      </c>
      <c r="AL1174" s="7" t="n">
        <v>35</v>
      </c>
      <c r="AM1174" s="7" t="n">
        <v>35</v>
      </c>
      <c r="AN1174" s="7" t="n">
        <v>35</v>
      </c>
      <c r="AO1174" s="7" t="n">
        <v>35</v>
      </c>
      <c r="AP1174" s="7" t="s">
        <v>98</v>
      </c>
      <c r="AQ1174" s="7" t="s">
        <v>98</v>
      </c>
      <c r="AR1174" s="7" t="s">
        <v>98</v>
      </c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 t="s">
        <v>97</v>
      </c>
      <c r="BN1174" s="7" t="s">
        <v>97</v>
      </c>
      <c r="BO1174" s="7"/>
      <c r="BP1174" s="7"/>
      <c r="BQ1174" s="7"/>
      <c r="BR1174" s="7"/>
      <c r="BS1174" s="7"/>
      <c r="BT1174" s="7"/>
      <c r="BU1174" s="7"/>
      <c r="BV1174" s="7"/>
      <c r="BW1174" s="7"/>
      <c r="BX1174" s="7"/>
      <c r="BY1174" s="7"/>
      <c r="BZ1174" s="7"/>
      <c r="CA1174" s="7"/>
      <c r="CB1174" s="7"/>
      <c r="CC1174" s="7"/>
      <c r="CD1174" s="7"/>
      <c r="CE1174" s="7"/>
      <c r="CF1174" s="7"/>
      <c r="CG1174" s="7"/>
      <c r="CH1174" s="7"/>
      <c r="CI1174" s="6" t="n">
        <f aca="false">SUMIF($AH1174:$CH1174,35,Base!$B$5:$BB$5)*7*$Z1174</f>
        <v>700</v>
      </c>
      <c r="CJ1174" s="6" t="n">
        <f aca="false">SUMIF($AH1174:$CH1174,"PR",Base!$B$5:$BB$5)*7*$Z1174</f>
        <v>812</v>
      </c>
      <c r="CK1174" s="6"/>
      <c r="CL1174" s="6"/>
    </row>
    <row r="1175" customFormat="false" ht="13.8" hidden="false" customHeight="false" outlineLevel="0" collapsed="false">
      <c r="A1175" s="7" t="s">
        <v>77</v>
      </c>
      <c r="B1175" s="7" t="s">
        <v>2883</v>
      </c>
      <c r="C1175" s="7" t="s">
        <v>1383</v>
      </c>
      <c r="D1175" s="7" t="s">
        <v>3171</v>
      </c>
      <c r="E1175" s="7" t="s">
        <v>3172</v>
      </c>
      <c r="F1175" s="7" t="s">
        <v>17</v>
      </c>
      <c r="G1175" s="7" t="s">
        <v>1499</v>
      </c>
      <c r="H1175" s="7" t="s">
        <v>1500</v>
      </c>
      <c r="I1175" s="7" t="s">
        <v>84</v>
      </c>
      <c r="J1175" s="7" t="s">
        <v>85</v>
      </c>
      <c r="K1175" s="8" t="n">
        <v>0</v>
      </c>
      <c r="L1175" s="7"/>
      <c r="M1175" s="8" t="n">
        <v>0</v>
      </c>
      <c r="N1175" s="7"/>
      <c r="O1175" s="7" t="s">
        <v>1415</v>
      </c>
      <c r="P1175" s="7" t="s">
        <v>127</v>
      </c>
      <c r="Q1175" s="8" t="s">
        <v>3111</v>
      </c>
      <c r="R1175" s="8" t="s">
        <v>3054</v>
      </c>
      <c r="S1175" s="8" t="s">
        <v>347</v>
      </c>
      <c r="T1175" s="8" t="s">
        <v>242</v>
      </c>
      <c r="U1175" s="7" t="s">
        <v>87</v>
      </c>
      <c r="V1175" s="7" t="s">
        <v>92</v>
      </c>
      <c r="W1175" s="7"/>
      <c r="X1175" s="7"/>
      <c r="Y1175" s="7" t="s">
        <v>101</v>
      </c>
      <c r="Z1175" s="8" t="s">
        <v>94</v>
      </c>
      <c r="AA1175" s="7"/>
      <c r="AB1175" s="7"/>
      <c r="AC1175" s="7"/>
      <c r="AD1175" s="7"/>
      <c r="AE1175" s="8"/>
      <c r="AF1175" s="9" t="s">
        <v>923</v>
      </c>
      <c r="AG1175" s="9" t="s">
        <v>1001</v>
      </c>
      <c r="AH1175" s="7" t="s">
        <v>98</v>
      </c>
      <c r="AI1175" s="7" t="s">
        <v>98</v>
      </c>
      <c r="AJ1175" s="7" t="s">
        <v>98</v>
      </c>
      <c r="AK1175" s="7" t="n">
        <v>35</v>
      </c>
      <c r="AL1175" s="7" t="n">
        <v>35</v>
      </c>
      <c r="AM1175" s="7" t="n">
        <v>35</v>
      </c>
      <c r="AN1175" s="7" t="n">
        <v>35</v>
      </c>
      <c r="AO1175" s="7" t="n">
        <v>35</v>
      </c>
      <c r="AP1175" s="7" t="s">
        <v>98</v>
      </c>
      <c r="AQ1175" s="7" t="s">
        <v>98</v>
      </c>
      <c r="AR1175" s="7" t="s">
        <v>98</v>
      </c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 t="s">
        <v>97</v>
      </c>
      <c r="BN1175" s="7" t="s">
        <v>97</v>
      </c>
      <c r="BO1175" s="7"/>
      <c r="BP1175" s="7"/>
      <c r="BQ1175" s="7"/>
      <c r="BR1175" s="7"/>
      <c r="BS1175" s="7"/>
      <c r="BT1175" s="7"/>
      <c r="BU1175" s="7"/>
      <c r="BV1175" s="7"/>
      <c r="BW1175" s="7"/>
      <c r="BX1175" s="7"/>
      <c r="BY1175" s="7"/>
      <c r="BZ1175" s="7"/>
      <c r="CA1175" s="7"/>
      <c r="CB1175" s="7"/>
      <c r="CC1175" s="7"/>
      <c r="CD1175" s="7"/>
      <c r="CE1175" s="7"/>
      <c r="CF1175" s="7"/>
      <c r="CG1175" s="7"/>
      <c r="CH1175" s="7"/>
      <c r="CI1175" s="6" t="n">
        <f aca="false">SUMIF($AH1175:$CH1175,35,Base!$B$5:$BB$5)*7*$Z1175</f>
        <v>350</v>
      </c>
      <c r="CJ1175" s="6" t="n">
        <f aca="false">SUMIF($AH1175:$CH1175,"PR",Base!$B$5:$BB$5)*7*$Z1175</f>
        <v>406</v>
      </c>
      <c r="CK1175" s="6"/>
      <c r="CL1175" s="6"/>
    </row>
    <row r="1176" customFormat="false" ht="13.8" hidden="false" customHeight="false" outlineLevel="0" collapsed="false">
      <c r="A1176" s="7" t="s">
        <v>77</v>
      </c>
      <c r="B1176" s="7" t="s">
        <v>2883</v>
      </c>
      <c r="C1176" s="7" t="s">
        <v>1383</v>
      </c>
      <c r="D1176" s="7" t="s">
        <v>3171</v>
      </c>
      <c r="E1176" s="7" t="s">
        <v>3172</v>
      </c>
      <c r="F1176" s="7" t="s">
        <v>17</v>
      </c>
      <c r="G1176" s="7" t="s">
        <v>1499</v>
      </c>
      <c r="H1176" s="7" t="s">
        <v>1500</v>
      </c>
      <c r="I1176" s="7" t="s">
        <v>84</v>
      </c>
      <c r="J1176" s="7" t="s">
        <v>85</v>
      </c>
      <c r="K1176" s="8" t="n">
        <v>0</v>
      </c>
      <c r="L1176" s="7"/>
      <c r="M1176" s="8" t="n">
        <v>0</v>
      </c>
      <c r="N1176" s="7"/>
      <c r="O1176" s="7" t="s">
        <v>1415</v>
      </c>
      <c r="P1176" s="7" t="s">
        <v>127</v>
      </c>
      <c r="Q1176" s="8" t="s">
        <v>3111</v>
      </c>
      <c r="R1176" s="8" t="s">
        <v>3054</v>
      </c>
      <c r="S1176" s="8" t="s">
        <v>347</v>
      </c>
      <c r="T1176" s="8" t="s">
        <v>242</v>
      </c>
      <c r="U1176" s="7" t="s">
        <v>87</v>
      </c>
      <c r="V1176" s="7" t="s">
        <v>92</v>
      </c>
      <c r="W1176" s="7"/>
      <c r="X1176" s="7"/>
      <c r="Y1176" s="7" t="s">
        <v>112</v>
      </c>
      <c r="Z1176" s="8" t="s">
        <v>94</v>
      </c>
      <c r="AA1176" s="7"/>
      <c r="AB1176" s="7"/>
      <c r="AC1176" s="7"/>
      <c r="AD1176" s="7"/>
      <c r="AE1176" s="8"/>
      <c r="AF1176" s="9" t="s">
        <v>923</v>
      </c>
      <c r="AG1176" s="9" t="s">
        <v>1001</v>
      </c>
      <c r="AH1176" s="7" t="s">
        <v>98</v>
      </c>
      <c r="AI1176" s="7" t="s">
        <v>98</v>
      </c>
      <c r="AJ1176" s="7" t="s">
        <v>98</v>
      </c>
      <c r="AK1176" s="7" t="n">
        <v>35</v>
      </c>
      <c r="AL1176" s="7" t="n">
        <v>35</v>
      </c>
      <c r="AM1176" s="7" t="n">
        <v>35</v>
      </c>
      <c r="AN1176" s="7" t="n">
        <v>35</v>
      </c>
      <c r="AO1176" s="7" t="n">
        <v>35</v>
      </c>
      <c r="AP1176" s="7" t="s">
        <v>98</v>
      </c>
      <c r="AQ1176" s="7" t="s">
        <v>98</v>
      </c>
      <c r="AR1176" s="7" t="s">
        <v>98</v>
      </c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 t="s">
        <v>97</v>
      </c>
      <c r="BN1176" s="7" t="s">
        <v>97</v>
      </c>
      <c r="BO1176" s="7"/>
      <c r="BP1176" s="7"/>
      <c r="BQ1176" s="7"/>
      <c r="BR1176" s="7"/>
      <c r="BS1176" s="7"/>
      <c r="BT1176" s="7"/>
      <c r="BU1176" s="7"/>
      <c r="BV1176" s="7"/>
      <c r="BW1176" s="7"/>
      <c r="BX1176" s="7"/>
      <c r="BY1176" s="7"/>
      <c r="BZ1176" s="7"/>
      <c r="CA1176" s="7"/>
      <c r="CB1176" s="7"/>
      <c r="CC1176" s="7"/>
      <c r="CD1176" s="7"/>
      <c r="CE1176" s="7"/>
      <c r="CF1176" s="7"/>
      <c r="CG1176" s="7"/>
      <c r="CH1176" s="7"/>
      <c r="CI1176" s="6" t="n">
        <f aca="false">SUMIF($AH1176:$CH1176,35,Base!$B$5:$BB$5)*7*$Z1176</f>
        <v>350</v>
      </c>
      <c r="CJ1176" s="6" t="n">
        <f aca="false">SUMIF($AH1176:$CH1176,"PR",Base!$B$5:$BB$5)*7*$Z1176</f>
        <v>406</v>
      </c>
      <c r="CK1176" s="6"/>
      <c r="CL1176" s="6"/>
    </row>
    <row r="1177" customFormat="false" ht="13.8" hidden="false" customHeight="false" outlineLevel="0" collapsed="false">
      <c r="A1177" s="7" t="s">
        <v>77</v>
      </c>
      <c r="B1177" s="7" t="s">
        <v>2883</v>
      </c>
      <c r="C1177" s="7" t="s">
        <v>1383</v>
      </c>
      <c r="D1177" s="7" t="s">
        <v>3171</v>
      </c>
      <c r="E1177" s="7" t="s">
        <v>3172</v>
      </c>
      <c r="F1177" s="7" t="s">
        <v>17</v>
      </c>
      <c r="G1177" s="7" t="s">
        <v>1499</v>
      </c>
      <c r="H1177" s="7" t="s">
        <v>1500</v>
      </c>
      <c r="I1177" s="7" t="s">
        <v>84</v>
      </c>
      <c r="J1177" s="7" t="s">
        <v>85</v>
      </c>
      <c r="K1177" s="8" t="n">
        <v>0</v>
      </c>
      <c r="L1177" s="7"/>
      <c r="M1177" s="8" t="n">
        <v>0</v>
      </c>
      <c r="N1177" s="7"/>
      <c r="O1177" s="7" t="s">
        <v>1415</v>
      </c>
      <c r="P1177" s="7" t="s">
        <v>127</v>
      </c>
      <c r="Q1177" s="8" t="s">
        <v>3111</v>
      </c>
      <c r="R1177" s="8" t="s">
        <v>3054</v>
      </c>
      <c r="S1177" s="8" t="s">
        <v>347</v>
      </c>
      <c r="T1177" s="8" t="s">
        <v>242</v>
      </c>
      <c r="U1177" s="7" t="s">
        <v>87</v>
      </c>
      <c r="V1177" s="7" t="s">
        <v>92</v>
      </c>
      <c r="W1177" s="7"/>
      <c r="X1177" s="7"/>
      <c r="Y1177" s="7" t="s">
        <v>102</v>
      </c>
      <c r="Z1177" s="8" t="s">
        <v>94</v>
      </c>
      <c r="AA1177" s="7"/>
      <c r="AB1177" s="7"/>
      <c r="AC1177" s="7"/>
      <c r="AD1177" s="7"/>
      <c r="AE1177" s="8"/>
      <c r="AF1177" s="9" t="s">
        <v>923</v>
      </c>
      <c r="AG1177" s="9" t="s">
        <v>1001</v>
      </c>
      <c r="AH1177" s="7" t="s">
        <v>98</v>
      </c>
      <c r="AI1177" s="7" t="s">
        <v>98</v>
      </c>
      <c r="AJ1177" s="7" t="s">
        <v>98</v>
      </c>
      <c r="AK1177" s="7" t="n">
        <v>35</v>
      </c>
      <c r="AL1177" s="7" t="n">
        <v>35</v>
      </c>
      <c r="AM1177" s="7" t="n">
        <v>35</v>
      </c>
      <c r="AN1177" s="7" t="n">
        <v>35</v>
      </c>
      <c r="AO1177" s="7" t="n">
        <v>35</v>
      </c>
      <c r="AP1177" s="7" t="s">
        <v>98</v>
      </c>
      <c r="AQ1177" s="7" t="s">
        <v>98</v>
      </c>
      <c r="AR1177" s="7" t="s">
        <v>98</v>
      </c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 t="s">
        <v>97</v>
      </c>
      <c r="BN1177" s="7" t="s">
        <v>97</v>
      </c>
      <c r="BO1177" s="7"/>
      <c r="BP1177" s="7"/>
      <c r="BQ1177" s="7"/>
      <c r="BR1177" s="7"/>
      <c r="BS1177" s="7"/>
      <c r="BT1177" s="7"/>
      <c r="BU1177" s="7"/>
      <c r="BV1177" s="7"/>
      <c r="BW1177" s="7"/>
      <c r="BX1177" s="7"/>
      <c r="BY1177" s="7"/>
      <c r="BZ1177" s="7"/>
      <c r="CA1177" s="7"/>
      <c r="CB1177" s="7"/>
      <c r="CC1177" s="7"/>
      <c r="CD1177" s="7"/>
      <c r="CE1177" s="7"/>
      <c r="CF1177" s="7"/>
      <c r="CG1177" s="7"/>
      <c r="CH1177" s="7"/>
      <c r="CI1177" s="6" t="n">
        <f aca="false">SUMIF($AH1177:$CH1177,35,Base!$B$5:$BB$5)*7*$Z1177</f>
        <v>350</v>
      </c>
      <c r="CJ1177" s="6" t="n">
        <f aca="false">SUMIF($AH1177:$CH1177,"PR",Base!$B$5:$BB$5)*7*$Z1177</f>
        <v>406</v>
      </c>
      <c r="CK1177" s="6"/>
      <c r="CL1177" s="6"/>
    </row>
    <row r="1178" customFormat="false" ht="13.8" hidden="false" customHeight="false" outlineLevel="0" collapsed="false">
      <c r="A1178" s="7" t="s">
        <v>77</v>
      </c>
      <c r="B1178" s="7" t="s">
        <v>2883</v>
      </c>
      <c r="C1178" s="7" t="s">
        <v>355</v>
      </c>
      <c r="D1178" s="7" t="s">
        <v>3173</v>
      </c>
      <c r="E1178" s="7" t="s">
        <v>3174</v>
      </c>
      <c r="F1178" s="7" t="s">
        <v>17</v>
      </c>
      <c r="G1178" s="7" t="s">
        <v>3175</v>
      </c>
      <c r="H1178" s="7" t="s">
        <v>3176</v>
      </c>
      <c r="I1178" s="7" t="s">
        <v>84</v>
      </c>
      <c r="J1178" s="7" t="s">
        <v>85</v>
      </c>
      <c r="K1178" s="8" t="n">
        <v>0</v>
      </c>
      <c r="L1178" s="7"/>
      <c r="M1178" s="8" t="n">
        <v>0</v>
      </c>
      <c r="N1178" s="7" t="s">
        <v>3177</v>
      </c>
      <c r="O1178" s="7" t="s">
        <v>3178</v>
      </c>
      <c r="P1178" s="7" t="s">
        <v>168</v>
      </c>
      <c r="Q1178" s="8" t="s">
        <v>3117</v>
      </c>
      <c r="R1178" s="8" t="s">
        <v>3118</v>
      </c>
      <c r="S1178" s="8" t="s">
        <v>347</v>
      </c>
      <c r="T1178" s="8" t="s">
        <v>109</v>
      </c>
      <c r="U1178" s="7" t="s">
        <v>87</v>
      </c>
      <c r="V1178" s="7" t="s">
        <v>159</v>
      </c>
      <c r="W1178" s="7"/>
      <c r="X1178" s="7"/>
      <c r="Y1178" s="7" t="s">
        <v>93</v>
      </c>
      <c r="Z1178" s="8" t="s">
        <v>155</v>
      </c>
      <c r="AA1178" s="7"/>
      <c r="AB1178" s="7"/>
      <c r="AC1178" s="7"/>
      <c r="AD1178" s="7"/>
      <c r="AE1178" s="8"/>
      <c r="AF1178" s="9" t="s">
        <v>3119</v>
      </c>
      <c r="AG1178" s="9" t="s">
        <v>3037</v>
      </c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 t="s">
        <v>98</v>
      </c>
      <c r="BG1178" s="7" t="s">
        <v>98</v>
      </c>
      <c r="BH1178" s="7" t="s">
        <v>98</v>
      </c>
      <c r="BI1178" s="7" t="s">
        <v>98</v>
      </c>
      <c r="BJ1178" s="7" t="s">
        <v>98</v>
      </c>
      <c r="BK1178" s="7" t="s">
        <v>98</v>
      </c>
      <c r="BL1178" s="7" t="s">
        <v>98</v>
      </c>
      <c r="BM1178" s="7" t="s">
        <v>97</v>
      </c>
      <c r="BN1178" s="7" t="s">
        <v>97</v>
      </c>
      <c r="BO1178" s="7" t="s">
        <v>98</v>
      </c>
      <c r="BP1178" s="7" t="s">
        <v>98</v>
      </c>
      <c r="BQ1178" s="7" t="s">
        <v>98</v>
      </c>
      <c r="BR1178" s="7" t="s">
        <v>98</v>
      </c>
      <c r="BS1178" s="7" t="s">
        <v>98</v>
      </c>
      <c r="BT1178" s="7" t="s">
        <v>98</v>
      </c>
      <c r="BU1178" s="7" t="s">
        <v>98</v>
      </c>
      <c r="BV1178" s="7" t="s">
        <v>98</v>
      </c>
      <c r="BW1178" s="7" t="s">
        <v>98</v>
      </c>
      <c r="BX1178" s="7" t="s">
        <v>98</v>
      </c>
      <c r="BY1178" s="7" t="s">
        <v>98</v>
      </c>
      <c r="BZ1178" s="7" t="s">
        <v>98</v>
      </c>
      <c r="CA1178" s="7" t="s">
        <v>98</v>
      </c>
      <c r="CB1178" s="7" t="s">
        <v>98</v>
      </c>
      <c r="CC1178" s="7" t="s">
        <v>98</v>
      </c>
      <c r="CD1178" s="7" t="s">
        <v>98</v>
      </c>
      <c r="CE1178" s="7" t="s">
        <v>98</v>
      </c>
      <c r="CF1178" s="7" t="s">
        <v>98</v>
      </c>
      <c r="CG1178" s="7" t="s">
        <v>98</v>
      </c>
      <c r="CH1178" s="7" t="s">
        <v>98</v>
      </c>
      <c r="CI1178" s="6" t="n">
        <f aca="false">SUMIF($AH1178:$CH1178,35,Base!$B$5:$BB$5)*7*$Z1178</f>
        <v>0</v>
      </c>
      <c r="CJ1178" s="6" t="n">
        <f aca="false">SUMIF($AH1178:$CH1178,"PR",Base!$B$5:$BB$5)*7*$Z1178</f>
        <v>2751</v>
      </c>
      <c r="CK1178" s="6"/>
      <c r="CL1178" s="6"/>
    </row>
    <row r="1179" customFormat="false" ht="13.8" hidden="false" customHeight="false" outlineLevel="0" collapsed="false">
      <c r="A1179" s="7" t="s">
        <v>77</v>
      </c>
      <c r="B1179" s="7" t="s">
        <v>2883</v>
      </c>
      <c r="C1179" s="7" t="s">
        <v>355</v>
      </c>
      <c r="D1179" s="7" t="s">
        <v>3173</v>
      </c>
      <c r="E1179" s="7" t="s">
        <v>3174</v>
      </c>
      <c r="F1179" s="7" t="s">
        <v>17</v>
      </c>
      <c r="G1179" s="7" t="s">
        <v>3175</v>
      </c>
      <c r="H1179" s="7" t="s">
        <v>3176</v>
      </c>
      <c r="I1179" s="7" t="s">
        <v>84</v>
      </c>
      <c r="J1179" s="7" t="s">
        <v>85</v>
      </c>
      <c r="K1179" s="8" t="n">
        <v>0</v>
      </c>
      <c r="L1179" s="7"/>
      <c r="M1179" s="8" t="n">
        <v>0</v>
      </c>
      <c r="N1179" s="7" t="s">
        <v>3177</v>
      </c>
      <c r="O1179" s="7" t="s">
        <v>3178</v>
      </c>
      <c r="P1179" s="7" t="s">
        <v>168</v>
      </c>
      <c r="Q1179" s="8" t="s">
        <v>3117</v>
      </c>
      <c r="R1179" s="8" t="s">
        <v>3118</v>
      </c>
      <c r="S1179" s="8" t="s">
        <v>347</v>
      </c>
      <c r="T1179" s="8" t="s">
        <v>109</v>
      </c>
      <c r="U1179" s="7" t="s">
        <v>87</v>
      </c>
      <c r="V1179" s="7" t="s">
        <v>159</v>
      </c>
      <c r="W1179" s="7"/>
      <c r="X1179" s="7"/>
      <c r="Y1179" s="7" t="s">
        <v>101</v>
      </c>
      <c r="Z1179" s="8" t="s">
        <v>94</v>
      </c>
      <c r="AA1179" s="7"/>
      <c r="AB1179" s="7"/>
      <c r="AC1179" s="7"/>
      <c r="AD1179" s="7"/>
      <c r="AE1179" s="8"/>
      <c r="AF1179" s="9" t="s">
        <v>3119</v>
      </c>
      <c r="AG1179" s="9" t="s">
        <v>3037</v>
      </c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 t="s">
        <v>98</v>
      </c>
      <c r="BG1179" s="7" t="s">
        <v>98</v>
      </c>
      <c r="BH1179" s="7" t="s">
        <v>98</v>
      </c>
      <c r="BI1179" s="7" t="s">
        <v>98</v>
      </c>
      <c r="BJ1179" s="7" t="s">
        <v>98</v>
      </c>
      <c r="BK1179" s="7" t="s">
        <v>98</v>
      </c>
      <c r="BL1179" s="7" t="s">
        <v>98</v>
      </c>
      <c r="BM1179" s="7" t="s">
        <v>97</v>
      </c>
      <c r="BN1179" s="7" t="s">
        <v>97</v>
      </c>
      <c r="BO1179" s="7" t="s">
        <v>98</v>
      </c>
      <c r="BP1179" s="7" t="s">
        <v>98</v>
      </c>
      <c r="BQ1179" s="7" t="s">
        <v>98</v>
      </c>
      <c r="BR1179" s="7" t="s">
        <v>98</v>
      </c>
      <c r="BS1179" s="7" t="s">
        <v>98</v>
      </c>
      <c r="BT1179" s="7" t="s">
        <v>98</v>
      </c>
      <c r="BU1179" s="7" t="s">
        <v>98</v>
      </c>
      <c r="BV1179" s="7" t="s">
        <v>98</v>
      </c>
      <c r="BW1179" s="7" t="s">
        <v>98</v>
      </c>
      <c r="BX1179" s="7" t="s">
        <v>98</v>
      </c>
      <c r="BY1179" s="7" t="s">
        <v>98</v>
      </c>
      <c r="BZ1179" s="7" t="s">
        <v>98</v>
      </c>
      <c r="CA1179" s="7" t="s">
        <v>98</v>
      </c>
      <c r="CB1179" s="7" t="s">
        <v>98</v>
      </c>
      <c r="CC1179" s="7" t="s">
        <v>98</v>
      </c>
      <c r="CD1179" s="7" t="s">
        <v>98</v>
      </c>
      <c r="CE1179" s="7" t="s">
        <v>98</v>
      </c>
      <c r="CF1179" s="7" t="s">
        <v>98</v>
      </c>
      <c r="CG1179" s="7" t="s">
        <v>98</v>
      </c>
      <c r="CH1179" s="7" t="s">
        <v>98</v>
      </c>
      <c r="CI1179" s="6" t="n">
        <f aca="false">SUMIF($AH1179:$CH1179,35,Base!$B$5:$BB$5)*7*$Z1179</f>
        <v>0</v>
      </c>
      <c r="CJ1179" s="6" t="n">
        <f aca="false">SUMIF($AH1179:$CH1179,"PR",Base!$B$5:$BB$5)*7*$Z1179</f>
        <v>1834</v>
      </c>
      <c r="CK1179" s="6"/>
      <c r="CL1179" s="6"/>
    </row>
    <row r="1180" customFormat="false" ht="13.8" hidden="false" customHeight="false" outlineLevel="0" collapsed="false">
      <c r="A1180" s="7" t="s">
        <v>77</v>
      </c>
      <c r="B1180" s="7" t="s">
        <v>2883</v>
      </c>
      <c r="C1180" s="7" t="s">
        <v>355</v>
      </c>
      <c r="D1180" s="7" t="s">
        <v>3173</v>
      </c>
      <c r="E1180" s="7" t="s">
        <v>3174</v>
      </c>
      <c r="F1180" s="7" t="s">
        <v>17</v>
      </c>
      <c r="G1180" s="7" t="s">
        <v>3175</v>
      </c>
      <c r="H1180" s="7" t="s">
        <v>3176</v>
      </c>
      <c r="I1180" s="7" t="s">
        <v>84</v>
      </c>
      <c r="J1180" s="7" t="s">
        <v>85</v>
      </c>
      <c r="K1180" s="8" t="n">
        <v>0</v>
      </c>
      <c r="L1180" s="7"/>
      <c r="M1180" s="8" t="n">
        <v>0</v>
      </c>
      <c r="N1180" s="7" t="s">
        <v>3177</v>
      </c>
      <c r="O1180" s="7" t="s">
        <v>3178</v>
      </c>
      <c r="P1180" s="7" t="s">
        <v>168</v>
      </c>
      <c r="Q1180" s="8" t="s">
        <v>3117</v>
      </c>
      <c r="R1180" s="8" t="s">
        <v>3118</v>
      </c>
      <c r="S1180" s="8" t="s">
        <v>347</v>
      </c>
      <c r="T1180" s="8" t="s">
        <v>109</v>
      </c>
      <c r="U1180" s="7" t="s">
        <v>87</v>
      </c>
      <c r="V1180" s="7" t="s">
        <v>159</v>
      </c>
      <c r="W1180" s="7"/>
      <c r="X1180" s="7"/>
      <c r="Y1180" s="7" t="s">
        <v>112</v>
      </c>
      <c r="Z1180" s="8" t="s">
        <v>127</v>
      </c>
      <c r="AA1180" s="7"/>
      <c r="AB1180" s="7"/>
      <c r="AC1180" s="7"/>
      <c r="AD1180" s="7"/>
      <c r="AE1180" s="8"/>
      <c r="AF1180" s="9" t="s">
        <v>3119</v>
      </c>
      <c r="AG1180" s="9" t="s">
        <v>3037</v>
      </c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 t="s">
        <v>98</v>
      </c>
      <c r="BG1180" s="7" t="s">
        <v>98</v>
      </c>
      <c r="BH1180" s="7" t="s">
        <v>98</v>
      </c>
      <c r="BI1180" s="7" t="s">
        <v>98</v>
      </c>
      <c r="BJ1180" s="7" t="s">
        <v>98</v>
      </c>
      <c r="BK1180" s="7" t="s">
        <v>98</v>
      </c>
      <c r="BL1180" s="7" t="s">
        <v>98</v>
      </c>
      <c r="BM1180" s="7" t="s">
        <v>97</v>
      </c>
      <c r="BN1180" s="7" t="s">
        <v>97</v>
      </c>
      <c r="BO1180" s="7" t="s">
        <v>98</v>
      </c>
      <c r="BP1180" s="7" t="s">
        <v>98</v>
      </c>
      <c r="BQ1180" s="7" t="s">
        <v>98</v>
      </c>
      <c r="BR1180" s="7" t="s">
        <v>98</v>
      </c>
      <c r="BS1180" s="7" t="s">
        <v>98</v>
      </c>
      <c r="BT1180" s="7" t="s">
        <v>98</v>
      </c>
      <c r="BU1180" s="7" t="s">
        <v>98</v>
      </c>
      <c r="BV1180" s="7" t="s">
        <v>98</v>
      </c>
      <c r="BW1180" s="7" t="s">
        <v>98</v>
      </c>
      <c r="BX1180" s="7" t="s">
        <v>98</v>
      </c>
      <c r="BY1180" s="7" t="s">
        <v>98</v>
      </c>
      <c r="BZ1180" s="7" t="s">
        <v>98</v>
      </c>
      <c r="CA1180" s="7" t="s">
        <v>98</v>
      </c>
      <c r="CB1180" s="7" t="s">
        <v>98</v>
      </c>
      <c r="CC1180" s="7" t="s">
        <v>98</v>
      </c>
      <c r="CD1180" s="7" t="s">
        <v>98</v>
      </c>
      <c r="CE1180" s="7" t="s">
        <v>98</v>
      </c>
      <c r="CF1180" s="7" t="s">
        <v>98</v>
      </c>
      <c r="CG1180" s="7" t="s">
        <v>98</v>
      </c>
      <c r="CH1180" s="7" t="s">
        <v>98</v>
      </c>
      <c r="CI1180" s="6" t="n">
        <f aca="false">SUMIF($AH1180:$CH1180,35,Base!$B$5:$BB$5)*7*$Z1180</f>
        <v>0</v>
      </c>
      <c r="CJ1180" s="6" t="n">
        <f aca="false">SUMIF($AH1180:$CH1180,"PR",Base!$B$5:$BB$5)*7*$Z1180</f>
        <v>3668</v>
      </c>
      <c r="CK1180" s="6"/>
      <c r="CL1180" s="6"/>
    </row>
    <row r="1181" customFormat="false" ht="13.8" hidden="false" customHeight="false" outlineLevel="0" collapsed="false">
      <c r="A1181" s="7" t="s">
        <v>77</v>
      </c>
      <c r="B1181" s="7" t="s">
        <v>2883</v>
      </c>
      <c r="C1181" s="7" t="s">
        <v>355</v>
      </c>
      <c r="D1181" s="7" t="s">
        <v>3173</v>
      </c>
      <c r="E1181" s="7" t="s">
        <v>3174</v>
      </c>
      <c r="F1181" s="7" t="s">
        <v>17</v>
      </c>
      <c r="G1181" s="7" t="s">
        <v>3175</v>
      </c>
      <c r="H1181" s="7" t="s">
        <v>3176</v>
      </c>
      <c r="I1181" s="7" t="s">
        <v>84</v>
      </c>
      <c r="J1181" s="7" t="s">
        <v>85</v>
      </c>
      <c r="K1181" s="8" t="n">
        <v>0</v>
      </c>
      <c r="L1181" s="7"/>
      <c r="M1181" s="8" t="n">
        <v>0</v>
      </c>
      <c r="N1181" s="7" t="s">
        <v>3177</v>
      </c>
      <c r="O1181" s="7" t="s">
        <v>3178</v>
      </c>
      <c r="P1181" s="7" t="s">
        <v>168</v>
      </c>
      <c r="Q1181" s="8" t="s">
        <v>3117</v>
      </c>
      <c r="R1181" s="8" t="s">
        <v>3118</v>
      </c>
      <c r="S1181" s="8" t="s">
        <v>347</v>
      </c>
      <c r="T1181" s="8" t="s">
        <v>109</v>
      </c>
      <c r="U1181" s="7" t="s">
        <v>87</v>
      </c>
      <c r="V1181" s="7" t="s">
        <v>159</v>
      </c>
      <c r="W1181" s="7"/>
      <c r="X1181" s="7"/>
      <c r="Y1181" s="7" t="s">
        <v>102</v>
      </c>
      <c r="Z1181" s="8" t="s">
        <v>94</v>
      </c>
      <c r="AA1181" s="7"/>
      <c r="AB1181" s="7"/>
      <c r="AC1181" s="7"/>
      <c r="AD1181" s="7"/>
      <c r="AE1181" s="8"/>
      <c r="AF1181" s="9" t="s">
        <v>3119</v>
      </c>
      <c r="AG1181" s="9" t="s">
        <v>3037</v>
      </c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 t="s">
        <v>98</v>
      </c>
      <c r="BG1181" s="7" t="s">
        <v>98</v>
      </c>
      <c r="BH1181" s="7" t="s">
        <v>98</v>
      </c>
      <c r="BI1181" s="7" t="s">
        <v>98</v>
      </c>
      <c r="BJ1181" s="7" t="s">
        <v>98</v>
      </c>
      <c r="BK1181" s="7" t="s">
        <v>98</v>
      </c>
      <c r="BL1181" s="7" t="s">
        <v>98</v>
      </c>
      <c r="BM1181" s="7" t="s">
        <v>97</v>
      </c>
      <c r="BN1181" s="7" t="s">
        <v>97</v>
      </c>
      <c r="BO1181" s="7" t="s">
        <v>98</v>
      </c>
      <c r="BP1181" s="7" t="s">
        <v>98</v>
      </c>
      <c r="BQ1181" s="7" t="s">
        <v>98</v>
      </c>
      <c r="BR1181" s="7" t="s">
        <v>98</v>
      </c>
      <c r="BS1181" s="7" t="s">
        <v>98</v>
      </c>
      <c r="BT1181" s="7" t="s">
        <v>98</v>
      </c>
      <c r="BU1181" s="7" t="s">
        <v>98</v>
      </c>
      <c r="BV1181" s="7" t="s">
        <v>98</v>
      </c>
      <c r="BW1181" s="7" t="s">
        <v>98</v>
      </c>
      <c r="BX1181" s="7" t="s">
        <v>98</v>
      </c>
      <c r="BY1181" s="7" t="s">
        <v>98</v>
      </c>
      <c r="BZ1181" s="7" t="s">
        <v>98</v>
      </c>
      <c r="CA1181" s="7" t="s">
        <v>98</v>
      </c>
      <c r="CB1181" s="7" t="s">
        <v>98</v>
      </c>
      <c r="CC1181" s="7" t="s">
        <v>98</v>
      </c>
      <c r="CD1181" s="7" t="s">
        <v>98</v>
      </c>
      <c r="CE1181" s="7" t="s">
        <v>98</v>
      </c>
      <c r="CF1181" s="7" t="s">
        <v>98</v>
      </c>
      <c r="CG1181" s="7" t="s">
        <v>98</v>
      </c>
      <c r="CH1181" s="7" t="s">
        <v>98</v>
      </c>
      <c r="CI1181" s="6" t="n">
        <f aca="false">SUMIF($AH1181:$CH1181,35,Base!$B$5:$BB$5)*7*$Z1181</f>
        <v>0</v>
      </c>
      <c r="CJ1181" s="6" t="n">
        <f aca="false">SUMIF($AH1181:$CH1181,"PR",Base!$B$5:$BB$5)*7*$Z1181</f>
        <v>1834</v>
      </c>
      <c r="CK1181" s="6"/>
      <c r="CL1181" s="6"/>
    </row>
    <row r="1182" customFormat="false" ht="13.8" hidden="false" customHeight="false" outlineLevel="0" collapsed="false">
      <c r="A1182" s="7" t="s">
        <v>77</v>
      </c>
      <c r="B1182" s="7" t="s">
        <v>2883</v>
      </c>
      <c r="C1182" s="7" t="s">
        <v>355</v>
      </c>
      <c r="D1182" s="7" t="s">
        <v>3173</v>
      </c>
      <c r="E1182" s="7" t="s">
        <v>3174</v>
      </c>
      <c r="F1182" s="7" t="s">
        <v>17</v>
      </c>
      <c r="G1182" s="7" t="s">
        <v>3175</v>
      </c>
      <c r="H1182" s="7" t="s">
        <v>3176</v>
      </c>
      <c r="I1182" s="7" t="s">
        <v>84</v>
      </c>
      <c r="J1182" s="7" t="s">
        <v>85</v>
      </c>
      <c r="K1182" s="8" t="n">
        <v>0</v>
      </c>
      <c r="L1182" s="7"/>
      <c r="M1182" s="8" t="n">
        <v>0</v>
      </c>
      <c r="N1182" s="7" t="s">
        <v>3177</v>
      </c>
      <c r="O1182" s="7" t="s">
        <v>3178</v>
      </c>
      <c r="P1182" s="7" t="s">
        <v>168</v>
      </c>
      <c r="Q1182" s="8" t="s">
        <v>3117</v>
      </c>
      <c r="R1182" s="8" t="s">
        <v>3118</v>
      </c>
      <c r="S1182" s="8" t="s">
        <v>347</v>
      </c>
      <c r="T1182" s="8" t="s">
        <v>109</v>
      </c>
      <c r="U1182" s="7" t="s">
        <v>87</v>
      </c>
      <c r="V1182" s="7" t="s">
        <v>159</v>
      </c>
      <c r="W1182" s="7"/>
      <c r="X1182" s="7"/>
      <c r="Y1182" s="7" t="s">
        <v>99</v>
      </c>
      <c r="Z1182" s="8" t="s">
        <v>178</v>
      </c>
      <c r="AA1182" s="7"/>
      <c r="AB1182" s="7"/>
      <c r="AC1182" s="7"/>
      <c r="AD1182" s="7"/>
      <c r="AE1182" s="8"/>
      <c r="AF1182" s="9" t="s">
        <v>3119</v>
      </c>
      <c r="AG1182" s="9" t="s">
        <v>3037</v>
      </c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 t="s">
        <v>98</v>
      </c>
      <c r="BG1182" s="7" t="s">
        <v>98</v>
      </c>
      <c r="BH1182" s="7" t="s">
        <v>98</v>
      </c>
      <c r="BI1182" s="7" t="s">
        <v>98</v>
      </c>
      <c r="BJ1182" s="7" t="s">
        <v>98</v>
      </c>
      <c r="BK1182" s="7" t="s">
        <v>98</v>
      </c>
      <c r="BL1182" s="7" t="s">
        <v>98</v>
      </c>
      <c r="BM1182" s="7" t="s">
        <v>97</v>
      </c>
      <c r="BN1182" s="7" t="s">
        <v>97</v>
      </c>
      <c r="BO1182" s="7" t="s">
        <v>98</v>
      </c>
      <c r="BP1182" s="7" t="s">
        <v>98</v>
      </c>
      <c r="BQ1182" s="7" t="s">
        <v>98</v>
      </c>
      <c r="BR1182" s="7" t="s">
        <v>98</v>
      </c>
      <c r="BS1182" s="7" t="s">
        <v>98</v>
      </c>
      <c r="BT1182" s="7" t="s">
        <v>98</v>
      </c>
      <c r="BU1182" s="7" t="s">
        <v>98</v>
      </c>
      <c r="BV1182" s="7" t="s">
        <v>98</v>
      </c>
      <c r="BW1182" s="7" t="s">
        <v>98</v>
      </c>
      <c r="BX1182" s="7" t="s">
        <v>98</v>
      </c>
      <c r="BY1182" s="7" t="s">
        <v>98</v>
      </c>
      <c r="BZ1182" s="7" t="s">
        <v>98</v>
      </c>
      <c r="CA1182" s="7" t="s">
        <v>98</v>
      </c>
      <c r="CB1182" s="7" t="s">
        <v>98</v>
      </c>
      <c r="CC1182" s="7" t="s">
        <v>98</v>
      </c>
      <c r="CD1182" s="7" t="s">
        <v>98</v>
      </c>
      <c r="CE1182" s="7" t="s">
        <v>98</v>
      </c>
      <c r="CF1182" s="7" t="s">
        <v>98</v>
      </c>
      <c r="CG1182" s="7" t="s">
        <v>98</v>
      </c>
      <c r="CH1182" s="7" t="s">
        <v>98</v>
      </c>
      <c r="CI1182" s="6" t="n">
        <f aca="false">SUMIF($AH1182:$CH1182,35,Base!$B$5:$BB$5)*7*$Z1182</f>
        <v>0</v>
      </c>
      <c r="CJ1182" s="6" t="n">
        <f aca="false">SUMIF($AH1182:$CH1182,"PR",Base!$B$5:$BB$5)*7*$Z1182</f>
        <v>4585</v>
      </c>
      <c r="CK1182" s="6"/>
      <c r="CL1182" s="6"/>
    </row>
    <row r="1183" customFormat="false" ht="13.8" hidden="false" customHeight="false" outlineLevel="0" collapsed="false">
      <c r="A1183" s="7" t="s">
        <v>77</v>
      </c>
      <c r="B1183" s="7" t="s">
        <v>2883</v>
      </c>
      <c r="C1183" s="7" t="s">
        <v>887</v>
      </c>
      <c r="D1183" s="7" t="s">
        <v>3179</v>
      </c>
      <c r="E1183" s="7" t="s">
        <v>1794</v>
      </c>
      <c r="F1183" s="7" t="s">
        <v>17</v>
      </c>
      <c r="G1183" s="7" t="s">
        <v>3180</v>
      </c>
      <c r="H1183" s="7" t="s">
        <v>2982</v>
      </c>
      <c r="I1183" s="7" t="s">
        <v>84</v>
      </c>
      <c r="J1183" s="7" t="s">
        <v>85</v>
      </c>
      <c r="K1183" s="8" t="n">
        <v>0</v>
      </c>
      <c r="L1183" s="7"/>
      <c r="M1183" s="8" t="n">
        <v>0</v>
      </c>
      <c r="N1183" s="7"/>
      <c r="O1183" s="7" t="s">
        <v>2983</v>
      </c>
      <c r="P1183" s="7" t="s">
        <v>87</v>
      </c>
      <c r="Q1183" s="8" t="s">
        <v>2238</v>
      </c>
      <c r="R1183" s="8" t="s">
        <v>2238</v>
      </c>
      <c r="S1183" s="8" t="s">
        <v>110</v>
      </c>
      <c r="T1183" s="8" t="s">
        <v>100</v>
      </c>
      <c r="U1183" s="7" t="s">
        <v>87</v>
      </c>
      <c r="V1183" s="7" t="s">
        <v>92</v>
      </c>
      <c r="W1183" s="7"/>
      <c r="X1183" s="7"/>
      <c r="Y1183" s="7" t="s">
        <v>125</v>
      </c>
      <c r="Z1183" s="8" t="s">
        <v>94</v>
      </c>
      <c r="AA1183" s="7"/>
      <c r="AB1183" s="7"/>
      <c r="AC1183" s="7"/>
      <c r="AD1183" s="7"/>
      <c r="AE1183" s="8"/>
      <c r="AF1183" s="9" t="s">
        <v>143</v>
      </c>
      <c r="AG1183" s="9" t="s">
        <v>1133</v>
      </c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 t="s">
        <v>98</v>
      </c>
      <c r="BI1183" s="7" t="s">
        <v>98</v>
      </c>
      <c r="BJ1183" s="7" t="s">
        <v>98</v>
      </c>
      <c r="BK1183" s="7" t="s">
        <v>98</v>
      </c>
      <c r="BL1183" s="7" t="s">
        <v>98</v>
      </c>
      <c r="BM1183" s="7" t="s">
        <v>97</v>
      </c>
      <c r="BN1183" s="7" t="s">
        <v>97</v>
      </c>
      <c r="BO1183" s="7" t="s">
        <v>98</v>
      </c>
      <c r="BP1183" s="7" t="s">
        <v>98</v>
      </c>
      <c r="BQ1183" s="7" t="s">
        <v>98</v>
      </c>
      <c r="BR1183" s="7" t="s">
        <v>98</v>
      </c>
      <c r="BS1183" s="7" t="s">
        <v>98</v>
      </c>
      <c r="BT1183" s="7" t="s">
        <v>98</v>
      </c>
      <c r="BU1183" s="7" t="s">
        <v>98</v>
      </c>
      <c r="BV1183" s="7" t="s">
        <v>98</v>
      </c>
      <c r="BW1183" s="7" t="s">
        <v>98</v>
      </c>
      <c r="BX1183" s="7" t="s">
        <v>98</v>
      </c>
      <c r="BY1183" s="7"/>
      <c r="BZ1183" s="7"/>
      <c r="CA1183" s="7"/>
      <c r="CB1183" s="7"/>
      <c r="CC1183" s="7"/>
      <c r="CD1183" s="7"/>
      <c r="CE1183" s="7"/>
      <c r="CF1183" s="7"/>
      <c r="CG1183" s="7"/>
      <c r="CH1183" s="7"/>
      <c r="CI1183" s="6" t="n">
        <f aca="false">SUMIF($AH1183:$CH1183,35,Base!$B$5:$BB$5)*7*$Z1183</f>
        <v>0</v>
      </c>
      <c r="CJ1183" s="6" t="n">
        <f aca="false">SUMIF($AH1183:$CH1183,"PR",Base!$B$5:$BB$5)*7*$Z1183</f>
        <v>1050</v>
      </c>
      <c r="CK1183" s="6"/>
      <c r="CL1183" s="6"/>
    </row>
    <row r="1184" customFormat="false" ht="13.8" hidden="false" customHeight="false" outlineLevel="0" collapsed="false">
      <c r="A1184" s="7" t="s">
        <v>77</v>
      </c>
      <c r="B1184" s="7" t="s">
        <v>2883</v>
      </c>
      <c r="C1184" s="7" t="s">
        <v>887</v>
      </c>
      <c r="D1184" s="7" t="s">
        <v>3179</v>
      </c>
      <c r="E1184" s="7" t="s">
        <v>1794</v>
      </c>
      <c r="F1184" s="7" t="s">
        <v>17</v>
      </c>
      <c r="G1184" s="7" t="s">
        <v>3180</v>
      </c>
      <c r="H1184" s="7" t="s">
        <v>2982</v>
      </c>
      <c r="I1184" s="7" t="s">
        <v>84</v>
      </c>
      <c r="J1184" s="7" t="s">
        <v>85</v>
      </c>
      <c r="K1184" s="8" t="n">
        <v>0</v>
      </c>
      <c r="L1184" s="7"/>
      <c r="M1184" s="8" t="n">
        <v>0</v>
      </c>
      <c r="N1184" s="7"/>
      <c r="O1184" s="7" t="s">
        <v>2983</v>
      </c>
      <c r="P1184" s="7" t="s">
        <v>87</v>
      </c>
      <c r="Q1184" s="8" t="s">
        <v>2238</v>
      </c>
      <c r="R1184" s="8" t="s">
        <v>2238</v>
      </c>
      <c r="S1184" s="8" t="s">
        <v>110</v>
      </c>
      <c r="T1184" s="8" t="s">
        <v>100</v>
      </c>
      <c r="U1184" s="7" t="s">
        <v>87</v>
      </c>
      <c r="V1184" s="7" t="s">
        <v>92</v>
      </c>
      <c r="W1184" s="7"/>
      <c r="X1184" s="7"/>
      <c r="Y1184" s="7" t="s">
        <v>112</v>
      </c>
      <c r="Z1184" s="8" t="s">
        <v>178</v>
      </c>
      <c r="AA1184" s="7"/>
      <c r="AB1184" s="7"/>
      <c r="AC1184" s="7"/>
      <c r="AD1184" s="7"/>
      <c r="AE1184" s="8"/>
      <c r="AF1184" s="9" t="s">
        <v>143</v>
      </c>
      <c r="AG1184" s="9" t="s">
        <v>1133</v>
      </c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 t="s">
        <v>98</v>
      </c>
      <c r="BI1184" s="7" t="s">
        <v>98</v>
      </c>
      <c r="BJ1184" s="7" t="s">
        <v>98</v>
      </c>
      <c r="BK1184" s="7" t="s">
        <v>98</v>
      </c>
      <c r="BL1184" s="7" t="s">
        <v>98</v>
      </c>
      <c r="BM1184" s="7" t="s">
        <v>97</v>
      </c>
      <c r="BN1184" s="7" t="s">
        <v>97</v>
      </c>
      <c r="BO1184" s="7" t="s">
        <v>98</v>
      </c>
      <c r="BP1184" s="7" t="s">
        <v>98</v>
      </c>
      <c r="BQ1184" s="7" t="s">
        <v>98</v>
      </c>
      <c r="BR1184" s="7" t="s">
        <v>98</v>
      </c>
      <c r="BS1184" s="7" t="s">
        <v>98</v>
      </c>
      <c r="BT1184" s="7" t="s">
        <v>98</v>
      </c>
      <c r="BU1184" s="7" t="s">
        <v>98</v>
      </c>
      <c r="BV1184" s="7" t="s">
        <v>98</v>
      </c>
      <c r="BW1184" s="7" t="s">
        <v>98</v>
      </c>
      <c r="BX1184" s="7" t="s">
        <v>98</v>
      </c>
      <c r="BY1184" s="7"/>
      <c r="BZ1184" s="7"/>
      <c r="CA1184" s="7"/>
      <c r="CB1184" s="7"/>
      <c r="CC1184" s="7"/>
      <c r="CD1184" s="7"/>
      <c r="CE1184" s="7"/>
      <c r="CF1184" s="7"/>
      <c r="CG1184" s="7"/>
      <c r="CH1184" s="7"/>
      <c r="CI1184" s="6" t="n">
        <f aca="false">SUMIF($AH1184:$CH1184,35,Base!$B$5:$BB$5)*7*$Z1184</f>
        <v>0</v>
      </c>
      <c r="CJ1184" s="6" t="n">
        <f aca="false">SUMIF($AH1184:$CH1184,"PR",Base!$B$5:$BB$5)*7*$Z1184</f>
        <v>2625</v>
      </c>
      <c r="CK1184" s="6"/>
      <c r="CL1184" s="6"/>
    </row>
    <row r="1185" customFormat="false" ht="13.8" hidden="false" customHeight="false" outlineLevel="0" collapsed="false">
      <c r="A1185" s="7" t="s">
        <v>77</v>
      </c>
      <c r="B1185" s="7" t="s">
        <v>2883</v>
      </c>
      <c r="C1185" s="7" t="s">
        <v>887</v>
      </c>
      <c r="D1185" s="7" t="s">
        <v>3179</v>
      </c>
      <c r="E1185" s="7" t="s">
        <v>1794</v>
      </c>
      <c r="F1185" s="7" t="s">
        <v>17</v>
      </c>
      <c r="G1185" s="7" t="s">
        <v>3180</v>
      </c>
      <c r="H1185" s="7" t="s">
        <v>2982</v>
      </c>
      <c r="I1185" s="7" t="s">
        <v>84</v>
      </c>
      <c r="J1185" s="7" t="s">
        <v>85</v>
      </c>
      <c r="K1185" s="8" t="n">
        <v>0</v>
      </c>
      <c r="L1185" s="7"/>
      <c r="M1185" s="8" t="n">
        <v>0</v>
      </c>
      <c r="N1185" s="7"/>
      <c r="O1185" s="7" t="s">
        <v>2983</v>
      </c>
      <c r="P1185" s="7" t="s">
        <v>87</v>
      </c>
      <c r="Q1185" s="8" t="s">
        <v>2238</v>
      </c>
      <c r="R1185" s="8" t="s">
        <v>2238</v>
      </c>
      <c r="S1185" s="8" t="s">
        <v>110</v>
      </c>
      <c r="T1185" s="8" t="s">
        <v>100</v>
      </c>
      <c r="U1185" s="7" t="s">
        <v>87</v>
      </c>
      <c r="V1185" s="7" t="s">
        <v>92</v>
      </c>
      <c r="W1185" s="7"/>
      <c r="X1185" s="7"/>
      <c r="Y1185" s="7" t="s">
        <v>102</v>
      </c>
      <c r="Z1185" s="8" t="s">
        <v>155</v>
      </c>
      <c r="AA1185" s="7"/>
      <c r="AB1185" s="7"/>
      <c r="AC1185" s="7"/>
      <c r="AD1185" s="7"/>
      <c r="AE1185" s="8"/>
      <c r="AF1185" s="9" t="s">
        <v>143</v>
      </c>
      <c r="AG1185" s="9" t="s">
        <v>1133</v>
      </c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 t="s">
        <v>98</v>
      </c>
      <c r="BI1185" s="7" t="s">
        <v>98</v>
      </c>
      <c r="BJ1185" s="7" t="s">
        <v>98</v>
      </c>
      <c r="BK1185" s="7" t="s">
        <v>98</v>
      </c>
      <c r="BL1185" s="7" t="s">
        <v>98</v>
      </c>
      <c r="BM1185" s="7" t="s">
        <v>97</v>
      </c>
      <c r="BN1185" s="7" t="s">
        <v>97</v>
      </c>
      <c r="BO1185" s="7" t="s">
        <v>98</v>
      </c>
      <c r="BP1185" s="7" t="s">
        <v>98</v>
      </c>
      <c r="BQ1185" s="7" t="s">
        <v>98</v>
      </c>
      <c r="BR1185" s="7" t="s">
        <v>98</v>
      </c>
      <c r="BS1185" s="7" t="s">
        <v>98</v>
      </c>
      <c r="BT1185" s="7" t="s">
        <v>98</v>
      </c>
      <c r="BU1185" s="7" t="s">
        <v>98</v>
      </c>
      <c r="BV1185" s="7" t="s">
        <v>98</v>
      </c>
      <c r="BW1185" s="7" t="s">
        <v>98</v>
      </c>
      <c r="BX1185" s="7" t="s">
        <v>98</v>
      </c>
      <c r="BY1185" s="7"/>
      <c r="BZ1185" s="7"/>
      <c r="CA1185" s="7"/>
      <c r="CB1185" s="7"/>
      <c r="CC1185" s="7"/>
      <c r="CD1185" s="7"/>
      <c r="CE1185" s="7"/>
      <c r="CF1185" s="7"/>
      <c r="CG1185" s="7"/>
      <c r="CH1185" s="7"/>
      <c r="CI1185" s="6" t="n">
        <f aca="false">SUMIF($AH1185:$CH1185,35,Base!$B$5:$BB$5)*7*$Z1185</f>
        <v>0</v>
      </c>
      <c r="CJ1185" s="6" t="n">
        <f aca="false">SUMIF($AH1185:$CH1185,"PR",Base!$B$5:$BB$5)*7*$Z1185</f>
        <v>1575</v>
      </c>
      <c r="CK1185" s="6"/>
      <c r="CL1185" s="6"/>
    </row>
    <row r="1186" customFormat="false" ht="13.8" hidden="false" customHeight="false" outlineLevel="0" collapsed="false">
      <c r="A1186" s="7" t="s">
        <v>77</v>
      </c>
      <c r="B1186" s="7" t="s">
        <v>2883</v>
      </c>
      <c r="C1186" s="7" t="s">
        <v>1383</v>
      </c>
      <c r="D1186" s="7" t="s">
        <v>3181</v>
      </c>
      <c r="E1186" s="7" t="s">
        <v>3182</v>
      </c>
      <c r="F1186" s="7" t="s">
        <v>17</v>
      </c>
      <c r="G1186" s="7" t="s">
        <v>1571</v>
      </c>
      <c r="H1186" s="7" t="s">
        <v>1572</v>
      </c>
      <c r="I1186" s="7" t="s">
        <v>84</v>
      </c>
      <c r="J1186" s="7" t="s">
        <v>85</v>
      </c>
      <c r="K1186" s="8" t="n">
        <v>0</v>
      </c>
      <c r="L1186" s="7"/>
      <c r="M1186" s="8" t="n">
        <v>0</v>
      </c>
      <c r="N1186" s="7" t="s">
        <v>3183</v>
      </c>
      <c r="O1186" s="7" t="s">
        <v>1470</v>
      </c>
      <c r="P1186" s="7" t="s">
        <v>124</v>
      </c>
      <c r="Q1186" s="8" t="s">
        <v>1766</v>
      </c>
      <c r="R1186" s="8" t="s">
        <v>3184</v>
      </c>
      <c r="S1186" s="8" t="s">
        <v>362</v>
      </c>
      <c r="T1186" s="8" t="s">
        <v>109</v>
      </c>
      <c r="U1186" s="7" t="s">
        <v>87</v>
      </c>
      <c r="V1186" s="7" t="s">
        <v>92</v>
      </c>
      <c r="W1186" s="7"/>
      <c r="X1186" s="7"/>
      <c r="Y1186" s="7" t="s">
        <v>125</v>
      </c>
      <c r="Z1186" s="8" t="s">
        <v>87</v>
      </c>
      <c r="AA1186" s="7"/>
      <c r="AB1186" s="7"/>
      <c r="AC1186" s="7"/>
      <c r="AD1186" s="7"/>
      <c r="AE1186" s="8"/>
      <c r="AF1186" s="9" t="s">
        <v>1223</v>
      </c>
      <c r="AG1186" s="9" t="s">
        <v>3119</v>
      </c>
      <c r="AH1186" s="7"/>
      <c r="AI1186" s="7" t="s">
        <v>98</v>
      </c>
      <c r="AJ1186" s="7" t="s">
        <v>98</v>
      </c>
      <c r="AK1186" s="7" t="s">
        <v>98</v>
      </c>
      <c r="AL1186" s="7" t="s">
        <v>98</v>
      </c>
      <c r="AM1186" s="7" t="s">
        <v>98</v>
      </c>
      <c r="AN1186" s="7" t="s">
        <v>98</v>
      </c>
      <c r="AO1186" s="7" t="s">
        <v>98</v>
      </c>
      <c r="AP1186" s="7" t="s">
        <v>98</v>
      </c>
      <c r="AQ1186" s="7" t="s">
        <v>98</v>
      </c>
      <c r="AR1186" s="7" t="s">
        <v>98</v>
      </c>
      <c r="AS1186" s="7" t="s">
        <v>98</v>
      </c>
      <c r="AT1186" s="7" t="s">
        <v>98</v>
      </c>
      <c r="AU1186" s="7" t="s">
        <v>98</v>
      </c>
      <c r="AV1186" s="7" t="s">
        <v>98</v>
      </c>
      <c r="AW1186" s="7" t="n">
        <v>35</v>
      </c>
      <c r="AX1186" s="7" t="n">
        <v>35</v>
      </c>
      <c r="AY1186" s="7" t="n">
        <v>35</v>
      </c>
      <c r="AZ1186" s="7" t="n">
        <v>35</v>
      </c>
      <c r="BA1186" s="7" t="n">
        <v>35</v>
      </c>
      <c r="BB1186" s="7" t="n">
        <v>35</v>
      </c>
      <c r="BC1186" s="7" t="n">
        <v>35</v>
      </c>
      <c r="BD1186" s="7" t="s">
        <v>98</v>
      </c>
      <c r="BE1186" s="7" t="s">
        <v>98</v>
      </c>
      <c r="BF1186" s="7" t="s">
        <v>98</v>
      </c>
      <c r="BG1186" s="7"/>
      <c r="BH1186" s="7"/>
      <c r="BI1186" s="7"/>
      <c r="BJ1186" s="7"/>
      <c r="BK1186" s="7"/>
      <c r="BL1186" s="7"/>
      <c r="BM1186" s="7" t="s">
        <v>97</v>
      </c>
      <c r="BN1186" s="7" t="s">
        <v>97</v>
      </c>
      <c r="BO1186" s="7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  <c r="CC1186" s="7"/>
      <c r="CD1186" s="7"/>
      <c r="CE1186" s="7"/>
      <c r="CF1186" s="7"/>
      <c r="CG1186" s="7"/>
      <c r="CH1186" s="7"/>
      <c r="CI1186" s="6" t="n">
        <f aca="false">SUMIF($AH1186:$CH1186,35,Base!$B$5:$BB$5)*7*$Z1186</f>
        <v>217</v>
      </c>
      <c r="CJ1186" s="6" t="n">
        <f aca="false">SUMIF($AH1186:$CH1186,"PR",Base!$B$5:$BB$5)*7*$Z1186</f>
        <v>588</v>
      </c>
      <c r="CK1186" s="6"/>
      <c r="CL1186" s="6"/>
    </row>
    <row r="1187" customFormat="false" ht="13.8" hidden="false" customHeight="false" outlineLevel="0" collapsed="false">
      <c r="A1187" s="7" t="s">
        <v>77</v>
      </c>
      <c r="B1187" s="7" t="s">
        <v>2883</v>
      </c>
      <c r="C1187" s="7" t="s">
        <v>1383</v>
      </c>
      <c r="D1187" s="7" t="s">
        <v>3181</v>
      </c>
      <c r="E1187" s="7" t="s">
        <v>3182</v>
      </c>
      <c r="F1187" s="7" t="s">
        <v>17</v>
      </c>
      <c r="G1187" s="7" t="s">
        <v>1571</v>
      </c>
      <c r="H1187" s="7" t="s">
        <v>1572</v>
      </c>
      <c r="I1187" s="7" t="s">
        <v>84</v>
      </c>
      <c r="J1187" s="7" t="s">
        <v>85</v>
      </c>
      <c r="K1187" s="8" t="n">
        <v>0</v>
      </c>
      <c r="L1187" s="7"/>
      <c r="M1187" s="8" t="n">
        <v>0</v>
      </c>
      <c r="N1187" s="7" t="s">
        <v>3183</v>
      </c>
      <c r="O1187" s="7" t="s">
        <v>1470</v>
      </c>
      <c r="P1187" s="7" t="s">
        <v>124</v>
      </c>
      <c r="Q1187" s="8" t="s">
        <v>1766</v>
      </c>
      <c r="R1187" s="8" t="s">
        <v>3184</v>
      </c>
      <c r="S1187" s="8" t="s">
        <v>362</v>
      </c>
      <c r="T1187" s="8" t="s">
        <v>109</v>
      </c>
      <c r="U1187" s="7" t="s">
        <v>87</v>
      </c>
      <c r="V1187" s="7" t="s">
        <v>92</v>
      </c>
      <c r="W1187" s="7"/>
      <c r="X1187" s="7"/>
      <c r="Y1187" s="7" t="s">
        <v>93</v>
      </c>
      <c r="Z1187" s="8" t="s">
        <v>94</v>
      </c>
      <c r="AA1187" s="7"/>
      <c r="AB1187" s="7"/>
      <c r="AC1187" s="7"/>
      <c r="AD1187" s="7"/>
      <c r="AE1187" s="8"/>
      <c r="AF1187" s="9" t="s">
        <v>1223</v>
      </c>
      <c r="AG1187" s="9" t="s">
        <v>3119</v>
      </c>
      <c r="AH1187" s="7"/>
      <c r="AI1187" s="7" t="s">
        <v>98</v>
      </c>
      <c r="AJ1187" s="7" t="s">
        <v>98</v>
      </c>
      <c r="AK1187" s="7" t="s">
        <v>98</v>
      </c>
      <c r="AL1187" s="7" t="s">
        <v>98</v>
      </c>
      <c r="AM1187" s="7" t="s">
        <v>98</v>
      </c>
      <c r="AN1187" s="7" t="s">
        <v>98</v>
      </c>
      <c r="AO1187" s="7" t="s">
        <v>98</v>
      </c>
      <c r="AP1187" s="7" t="s">
        <v>98</v>
      </c>
      <c r="AQ1187" s="7" t="s">
        <v>98</v>
      </c>
      <c r="AR1187" s="7" t="s">
        <v>98</v>
      </c>
      <c r="AS1187" s="7" t="s">
        <v>98</v>
      </c>
      <c r="AT1187" s="7" t="s">
        <v>98</v>
      </c>
      <c r="AU1187" s="7" t="s">
        <v>98</v>
      </c>
      <c r="AV1187" s="7" t="s">
        <v>98</v>
      </c>
      <c r="AW1187" s="7" t="n">
        <v>35</v>
      </c>
      <c r="AX1187" s="7" t="n">
        <v>35</v>
      </c>
      <c r="AY1187" s="7" t="n">
        <v>35</v>
      </c>
      <c r="AZ1187" s="7" t="n">
        <v>35</v>
      </c>
      <c r="BA1187" s="7" t="n">
        <v>35</v>
      </c>
      <c r="BB1187" s="7" t="n">
        <v>35</v>
      </c>
      <c r="BC1187" s="7" t="n">
        <v>35</v>
      </c>
      <c r="BD1187" s="7" t="s">
        <v>98</v>
      </c>
      <c r="BE1187" s="7" t="s">
        <v>98</v>
      </c>
      <c r="BF1187" s="7" t="s">
        <v>98</v>
      </c>
      <c r="BG1187" s="7"/>
      <c r="BH1187" s="7"/>
      <c r="BI1187" s="7"/>
      <c r="BJ1187" s="7"/>
      <c r="BK1187" s="7"/>
      <c r="BL1187" s="7"/>
      <c r="BM1187" s="7" t="s">
        <v>97</v>
      </c>
      <c r="BN1187" s="7" t="s">
        <v>97</v>
      </c>
      <c r="BO1187" s="7"/>
      <c r="BP1187" s="7"/>
      <c r="BQ1187" s="7"/>
      <c r="BR1187" s="7"/>
      <c r="BS1187" s="7"/>
      <c r="BT1187" s="7"/>
      <c r="BU1187" s="7"/>
      <c r="BV1187" s="7"/>
      <c r="BW1187" s="7"/>
      <c r="BX1187" s="7"/>
      <c r="BY1187" s="7"/>
      <c r="BZ1187" s="7"/>
      <c r="CA1187" s="7"/>
      <c r="CB1187" s="7"/>
      <c r="CC1187" s="7"/>
      <c r="CD1187" s="7"/>
      <c r="CE1187" s="7"/>
      <c r="CF1187" s="7"/>
      <c r="CG1187" s="7"/>
      <c r="CH1187" s="7"/>
      <c r="CI1187" s="6" t="n">
        <f aca="false">SUMIF($AH1187:$CH1187,35,Base!$B$5:$BB$5)*7*$Z1187</f>
        <v>434</v>
      </c>
      <c r="CJ1187" s="6" t="n">
        <f aca="false">SUMIF($AH1187:$CH1187,"PR",Base!$B$5:$BB$5)*7*$Z1187</f>
        <v>1176</v>
      </c>
      <c r="CK1187" s="6"/>
      <c r="CL1187" s="6"/>
    </row>
    <row r="1188" customFormat="false" ht="13.8" hidden="false" customHeight="false" outlineLevel="0" collapsed="false">
      <c r="A1188" s="7" t="s">
        <v>77</v>
      </c>
      <c r="B1188" s="7" t="s">
        <v>2883</v>
      </c>
      <c r="C1188" s="7" t="s">
        <v>1383</v>
      </c>
      <c r="D1188" s="7" t="s">
        <v>3185</v>
      </c>
      <c r="E1188" s="7" t="s">
        <v>3186</v>
      </c>
      <c r="F1188" s="7" t="s">
        <v>17</v>
      </c>
      <c r="G1188" s="7" t="s">
        <v>2118</v>
      </c>
      <c r="H1188" s="7" t="s">
        <v>1567</v>
      </c>
      <c r="I1188" s="7" t="s">
        <v>84</v>
      </c>
      <c r="J1188" s="7" t="s">
        <v>85</v>
      </c>
      <c r="K1188" s="8" t="n">
        <v>0</v>
      </c>
      <c r="L1188" s="7"/>
      <c r="M1188" s="8" t="n">
        <v>0</v>
      </c>
      <c r="N1188" s="7" t="s">
        <v>3187</v>
      </c>
      <c r="O1188" s="7" t="s">
        <v>1461</v>
      </c>
      <c r="P1188" s="7" t="s">
        <v>124</v>
      </c>
      <c r="Q1188" s="8" t="s">
        <v>3188</v>
      </c>
      <c r="R1188" s="8" t="s">
        <v>2780</v>
      </c>
      <c r="S1188" s="8" t="s">
        <v>362</v>
      </c>
      <c r="T1188" s="8" t="s">
        <v>109</v>
      </c>
      <c r="U1188" s="7" t="s">
        <v>87</v>
      </c>
      <c r="V1188" s="7" t="s">
        <v>92</v>
      </c>
      <c r="W1188" s="7"/>
      <c r="X1188" s="7"/>
      <c r="Y1188" s="7" t="s">
        <v>125</v>
      </c>
      <c r="Z1188" s="8" t="s">
        <v>155</v>
      </c>
      <c r="AA1188" s="7"/>
      <c r="AB1188" s="7"/>
      <c r="AC1188" s="7"/>
      <c r="AD1188" s="7"/>
      <c r="AE1188" s="8"/>
      <c r="AF1188" s="9" t="s">
        <v>3143</v>
      </c>
      <c r="AG1188" s="9" t="s">
        <v>3007</v>
      </c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 t="s">
        <v>98</v>
      </c>
      <c r="AT1188" s="7" t="s">
        <v>98</v>
      </c>
      <c r="AU1188" s="7" t="s">
        <v>98</v>
      </c>
      <c r="AV1188" s="7" t="s">
        <v>98</v>
      </c>
      <c r="AW1188" s="7" t="s">
        <v>98</v>
      </c>
      <c r="AX1188" s="7" t="s">
        <v>98</v>
      </c>
      <c r="AY1188" s="7" t="s">
        <v>98</v>
      </c>
      <c r="AZ1188" s="7" t="s">
        <v>98</v>
      </c>
      <c r="BA1188" s="7" t="s">
        <v>98</v>
      </c>
      <c r="BB1188" s="7" t="s">
        <v>98</v>
      </c>
      <c r="BC1188" s="7" t="s">
        <v>98</v>
      </c>
      <c r="BD1188" s="7" t="s">
        <v>98</v>
      </c>
      <c r="BE1188" s="7" t="s">
        <v>98</v>
      </c>
      <c r="BF1188" s="7" t="n">
        <v>35</v>
      </c>
      <c r="BG1188" s="7" t="n">
        <v>35</v>
      </c>
      <c r="BH1188" s="7" t="n">
        <v>35</v>
      </c>
      <c r="BI1188" s="7" t="s">
        <v>98</v>
      </c>
      <c r="BJ1188" s="7" t="s">
        <v>98</v>
      </c>
      <c r="BK1188" s="7" t="s">
        <v>98</v>
      </c>
      <c r="BL1188" s="7" t="s">
        <v>98</v>
      </c>
      <c r="BM1188" s="7" t="s">
        <v>97</v>
      </c>
      <c r="BN1188" s="7" t="s">
        <v>97</v>
      </c>
      <c r="BO1188" s="7" t="s">
        <v>98</v>
      </c>
      <c r="BP1188" s="7" t="n">
        <v>35</v>
      </c>
      <c r="BQ1188" s="7" t="n">
        <v>35</v>
      </c>
      <c r="BR1188" s="7" t="n">
        <v>35</v>
      </c>
      <c r="BS1188" s="7" t="s">
        <v>98</v>
      </c>
      <c r="BT1188" s="7" t="s">
        <v>98</v>
      </c>
      <c r="BU1188" s="7" t="s">
        <v>98</v>
      </c>
      <c r="BV1188" s="7"/>
      <c r="BW1188" s="7"/>
      <c r="BX1188" s="7"/>
      <c r="BY1188" s="7"/>
      <c r="BZ1188" s="7"/>
      <c r="CA1188" s="7"/>
      <c r="CB1188" s="7"/>
      <c r="CC1188" s="7"/>
      <c r="CD1188" s="7"/>
      <c r="CE1188" s="7"/>
      <c r="CF1188" s="7"/>
      <c r="CG1188" s="7"/>
      <c r="CH1188" s="7"/>
      <c r="CI1188" s="6" t="n">
        <f aca="false">SUMIF($AH1188:$CH1188,35,Base!$B$5:$BB$5)*7*$Z1188</f>
        <v>630</v>
      </c>
      <c r="CJ1188" s="6" t="n">
        <f aca="false">SUMIF($AH1188:$CH1188,"PR",Base!$B$5:$BB$5)*7*$Z1188</f>
        <v>2100</v>
      </c>
      <c r="CK1188" s="6"/>
      <c r="CL1188" s="6"/>
    </row>
    <row r="1189" customFormat="false" ht="13.8" hidden="false" customHeight="false" outlineLevel="0" collapsed="false">
      <c r="A1189" s="7" t="s">
        <v>77</v>
      </c>
      <c r="B1189" s="7" t="s">
        <v>2883</v>
      </c>
      <c r="C1189" s="7" t="s">
        <v>1383</v>
      </c>
      <c r="D1189" s="7" t="s">
        <v>3185</v>
      </c>
      <c r="E1189" s="7" t="s">
        <v>3186</v>
      </c>
      <c r="F1189" s="7" t="s">
        <v>17</v>
      </c>
      <c r="G1189" s="7" t="s">
        <v>2118</v>
      </c>
      <c r="H1189" s="7" t="s">
        <v>1567</v>
      </c>
      <c r="I1189" s="7" t="s">
        <v>84</v>
      </c>
      <c r="J1189" s="7" t="s">
        <v>85</v>
      </c>
      <c r="K1189" s="8" t="n">
        <v>0</v>
      </c>
      <c r="L1189" s="7"/>
      <c r="M1189" s="8" t="n">
        <v>0</v>
      </c>
      <c r="N1189" s="7" t="s">
        <v>3187</v>
      </c>
      <c r="O1189" s="7" t="s">
        <v>1461</v>
      </c>
      <c r="P1189" s="7" t="s">
        <v>124</v>
      </c>
      <c r="Q1189" s="8" t="s">
        <v>3188</v>
      </c>
      <c r="R1189" s="8" t="s">
        <v>2780</v>
      </c>
      <c r="S1189" s="8" t="s">
        <v>362</v>
      </c>
      <c r="T1189" s="8" t="s">
        <v>109</v>
      </c>
      <c r="U1189" s="7" t="s">
        <v>87</v>
      </c>
      <c r="V1189" s="7" t="s">
        <v>92</v>
      </c>
      <c r="W1189" s="7"/>
      <c r="X1189" s="7"/>
      <c r="Y1189" s="7" t="s">
        <v>1182</v>
      </c>
      <c r="Z1189" s="8" t="s">
        <v>155</v>
      </c>
      <c r="AA1189" s="7"/>
      <c r="AB1189" s="7"/>
      <c r="AC1189" s="7"/>
      <c r="AD1189" s="7"/>
      <c r="AE1189" s="8"/>
      <c r="AF1189" s="9" t="s">
        <v>3143</v>
      </c>
      <c r="AG1189" s="9" t="s">
        <v>3007</v>
      </c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 t="s">
        <v>98</v>
      </c>
      <c r="AT1189" s="7" t="s">
        <v>98</v>
      </c>
      <c r="AU1189" s="7" t="s">
        <v>98</v>
      </c>
      <c r="AV1189" s="7" t="s">
        <v>98</v>
      </c>
      <c r="AW1189" s="7" t="s">
        <v>98</v>
      </c>
      <c r="AX1189" s="7" t="s">
        <v>98</v>
      </c>
      <c r="AY1189" s="7" t="s">
        <v>98</v>
      </c>
      <c r="AZ1189" s="7" t="s">
        <v>98</v>
      </c>
      <c r="BA1189" s="7" t="s">
        <v>98</v>
      </c>
      <c r="BB1189" s="7" t="s">
        <v>98</v>
      </c>
      <c r="BC1189" s="7" t="s">
        <v>98</v>
      </c>
      <c r="BD1189" s="7" t="s">
        <v>98</v>
      </c>
      <c r="BE1189" s="7" t="s">
        <v>98</v>
      </c>
      <c r="BF1189" s="7" t="n">
        <v>35</v>
      </c>
      <c r="BG1189" s="7" t="n">
        <v>35</v>
      </c>
      <c r="BH1189" s="7" t="n">
        <v>35</v>
      </c>
      <c r="BI1189" s="7" t="s">
        <v>98</v>
      </c>
      <c r="BJ1189" s="7" t="s">
        <v>98</v>
      </c>
      <c r="BK1189" s="7" t="s">
        <v>98</v>
      </c>
      <c r="BL1189" s="7" t="s">
        <v>98</v>
      </c>
      <c r="BM1189" s="7" t="s">
        <v>97</v>
      </c>
      <c r="BN1189" s="7" t="s">
        <v>97</v>
      </c>
      <c r="BO1189" s="7" t="s">
        <v>98</v>
      </c>
      <c r="BP1189" s="7" t="n">
        <v>35</v>
      </c>
      <c r="BQ1189" s="7" t="n">
        <v>35</v>
      </c>
      <c r="BR1189" s="7" t="n">
        <v>35</v>
      </c>
      <c r="BS1189" s="7" t="s">
        <v>98</v>
      </c>
      <c r="BT1189" s="7" t="s">
        <v>98</v>
      </c>
      <c r="BU1189" s="7" t="s">
        <v>98</v>
      </c>
      <c r="BV1189" s="7"/>
      <c r="BW1189" s="7"/>
      <c r="BX1189" s="7"/>
      <c r="BY1189" s="7"/>
      <c r="BZ1189" s="7"/>
      <c r="CA1189" s="7"/>
      <c r="CB1189" s="7"/>
      <c r="CC1189" s="7"/>
      <c r="CD1189" s="7"/>
      <c r="CE1189" s="7"/>
      <c r="CF1189" s="7"/>
      <c r="CG1189" s="7"/>
      <c r="CH1189" s="7"/>
      <c r="CI1189" s="6" t="n">
        <f aca="false">SUMIF($AH1189:$CH1189,35,Base!$B$5:$BB$5)*7*$Z1189</f>
        <v>630</v>
      </c>
      <c r="CJ1189" s="6" t="n">
        <f aca="false">SUMIF($AH1189:$CH1189,"PR",Base!$B$5:$BB$5)*7*$Z1189</f>
        <v>2100</v>
      </c>
      <c r="CK1189" s="6"/>
      <c r="CL1189" s="6"/>
    </row>
    <row r="1190" customFormat="false" ht="13.8" hidden="false" customHeight="false" outlineLevel="0" collapsed="false">
      <c r="A1190" s="7" t="s">
        <v>77</v>
      </c>
      <c r="B1190" s="7" t="s">
        <v>2883</v>
      </c>
      <c r="C1190" s="7" t="s">
        <v>1383</v>
      </c>
      <c r="D1190" s="7" t="s">
        <v>3189</v>
      </c>
      <c r="E1190" s="7" t="s">
        <v>1805</v>
      </c>
      <c r="F1190" s="7" t="s">
        <v>17</v>
      </c>
      <c r="G1190" s="7" t="s">
        <v>2118</v>
      </c>
      <c r="H1190" s="7" t="s">
        <v>1567</v>
      </c>
      <c r="I1190" s="7" t="s">
        <v>84</v>
      </c>
      <c r="J1190" s="7" t="s">
        <v>85</v>
      </c>
      <c r="K1190" s="8" t="n">
        <v>0</v>
      </c>
      <c r="L1190" s="7"/>
      <c r="M1190" s="8" t="n">
        <v>0</v>
      </c>
      <c r="N1190" s="7" t="s">
        <v>3190</v>
      </c>
      <c r="O1190" s="7" t="s">
        <v>1461</v>
      </c>
      <c r="P1190" s="7" t="s">
        <v>124</v>
      </c>
      <c r="Q1190" s="8" t="s">
        <v>1535</v>
      </c>
      <c r="R1190" s="8" t="s">
        <v>1078</v>
      </c>
      <c r="S1190" s="8" t="s">
        <v>90</v>
      </c>
      <c r="T1190" s="8" t="s">
        <v>109</v>
      </c>
      <c r="U1190" s="7" t="s">
        <v>87</v>
      </c>
      <c r="V1190" s="7" t="s">
        <v>92</v>
      </c>
      <c r="W1190" s="7"/>
      <c r="X1190" s="7"/>
      <c r="Y1190" s="7" t="s">
        <v>125</v>
      </c>
      <c r="Z1190" s="8" t="s">
        <v>87</v>
      </c>
      <c r="AA1190" s="7"/>
      <c r="AB1190" s="7"/>
      <c r="AC1190" s="7"/>
      <c r="AD1190" s="7"/>
      <c r="AE1190" s="8"/>
      <c r="AF1190" s="9" t="s">
        <v>1223</v>
      </c>
      <c r="AG1190" s="9" t="s">
        <v>465</v>
      </c>
      <c r="AH1190" s="7"/>
      <c r="AI1190" s="7" t="s">
        <v>98</v>
      </c>
      <c r="AJ1190" s="7" t="s">
        <v>98</v>
      </c>
      <c r="AK1190" s="7" t="s">
        <v>98</v>
      </c>
      <c r="AL1190" s="7" t="s">
        <v>98</v>
      </c>
      <c r="AM1190" s="7" t="s">
        <v>98</v>
      </c>
      <c r="AN1190" s="7" t="s">
        <v>98</v>
      </c>
      <c r="AO1190" s="7" t="s">
        <v>98</v>
      </c>
      <c r="AP1190" s="7" t="s">
        <v>98</v>
      </c>
      <c r="AQ1190" s="7" t="s">
        <v>98</v>
      </c>
      <c r="AR1190" s="7" t="s">
        <v>98</v>
      </c>
      <c r="AS1190" s="7" t="s">
        <v>98</v>
      </c>
      <c r="AT1190" s="7" t="n">
        <v>35</v>
      </c>
      <c r="AU1190" s="7" t="n">
        <v>35</v>
      </c>
      <c r="AV1190" s="7" t="n">
        <v>35</v>
      </c>
      <c r="AW1190" s="7" t="s">
        <v>98</v>
      </c>
      <c r="AX1190" s="7" t="s">
        <v>98</v>
      </c>
      <c r="AY1190" s="7" t="s">
        <v>98</v>
      </c>
      <c r="AZ1190" s="7" t="s">
        <v>98</v>
      </c>
      <c r="BA1190" s="7" t="s">
        <v>98</v>
      </c>
      <c r="BB1190" s="7" t="s">
        <v>98</v>
      </c>
      <c r="BC1190" s="7" t="s">
        <v>98</v>
      </c>
      <c r="BD1190" s="7" t="n">
        <v>35</v>
      </c>
      <c r="BE1190" s="7" t="n">
        <v>35</v>
      </c>
      <c r="BF1190" s="7" t="n">
        <v>35</v>
      </c>
      <c r="BG1190" s="7" t="s">
        <v>98</v>
      </c>
      <c r="BH1190" s="7" t="s">
        <v>98</v>
      </c>
      <c r="BI1190" s="7" t="s">
        <v>98</v>
      </c>
      <c r="BJ1190" s="7" t="s">
        <v>98</v>
      </c>
      <c r="BK1190" s="7"/>
      <c r="BL1190" s="7"/>
      <c r="BM1190" s="7" t="s">
        <v>97</v>
      </c>
      <c r="BN1190" s="7" t="s">
        <v>97</v>
      </c>
      <c r="BO1190" s="7"/>
      <c r="BP1190" s="7"/>
      <c r="BQ1190" s="7"/>
      <c r="BR1190" s="7"/>
      <c r="BS1190" s="7"/>
      <c r="BT1190" s="7"/>
      <c r="BU1190" s="7"/>
      <c r="BV1190" s="7"/>
      <c r="BW1190" s="7"/>
      <c r="BX1190" s="7"/>
      <c r="BY1190" s="7"/>
      <c r="BZ1190" s="7"/>
      <c r="CA1190" s="7"/>
      <c r="CB1190" s="7"/>
      <c r="CC1190" s="7"/>
      <c r="CD1190" s="7"/>
      <c r="CE1190" s="7"/>
      <c r="CF1190" s="7"/>
      <c r="CG1190" s="7"/>
      <c r="CH1190" s="7"/>
      <c r="CI1190" s="6" t="n">
        <f aca="false">SUMIF($AH1190:$CH1190,35,Base!$B$5:$BB$5)*7*$Z1190</f>
        <v>203</v>
      </c>
      <c r="CJ1190" s="6" t="n">
        <f aca="false">SUMIF($AH1190:$CH1190,"PR",Base!$B$5:$BB$5)*7*$Z1190</f>
        <v>742</v>
      </c>
      <c r="CK1190" s="6"/>
      <c r="CL1190" s="6"/>
    </row>
    <row r="1191" customFormat="false" ht="13.8" hidden="false" customHeight="false" outlineLevel="0" collapsed="false">
      <c r="A1191" s="7" t="s">
        <v>77</v>
      </c>
      <c r="B1191" s="7" t="s">
        <v>2883</v>
      </c>
      <c r="C1191" s="7" t="s">
        <v>1383</v>
      </c>
      <c r="D1191" s="7" t="s">
        <v>3189</v>
      </c>
      <c r="E1191" s="7" t="s">
        <v>1805</v>
      </c>
      <c r="F1191" s="7" t="s">
        <v>17</v>
      </c>
      <c r="G1191" s="7" t="s">
        <v>2118</v>
      </c>
      <c r="H1191" s="7" t="s">
        <v>1567</v>
      </c>
      <c r="I1191" s="7" t="s">
        <v>84</v>
      </c>
      <c r="J1191" s="7" t="s">
        <v>85</v>
      </c>
      <c r="K1191" s="8" t="n">
        <v>0</v>
      </c>
      <c r="L1191" s="7"/>
      <c r="M1191" s="8" t="n">
        <v>0</v>
      </c>
      <c r="N1191" s="7" t="s">
        <v>3190</v>
      </c>
      <c r="O1191" s="7" t="s">
        <v>1461</v>
      </c>
      <c r="P1191" s="7" t="s">
        <v>124</v>
      </c>
      <c r="Q1191" s="8" t="s">
        <v>1535</v>
      </c>
      <c r="R1191" s="8" t="s">
        <v>1078</v>
      </c>
      <c r="S1191" s="8" t="s">
        <v>90</v>
      </c>
      <c r="T1191" s="8" t="s">
        <v>109</v>
      </c>
      <c r="U1191" s="7" t="s">
        <v>87</v>
      </c>
      <c r="V1191" s="7" t="s">
        <v>92</v>
      </c>
      <c r="W1191" s="7"/>
      <c r="X1191" s="7"/>
      <c r="Y1191" s="7" t="s">
        <v>93</v>
      </c>
      <c r="Z1191" s="8" t="s">
        <v>87</v>
      </c>
      <c r="AA1191" s="7"/>
      <c r="AB1191" s="7"/>
      <c r="AC1191" s="7"/>
      <c r="AD1191" s="7"/>
      <c r="AE1191" s="8"/>
      <c r="AF1191" s="9" t="s">
        <v>1223</v>
      </c>
      <c r="AG1191" s="9" t="s">
        <v>465</v>
      </c>
      <c r="AH1191" s="7"/>
      <c r="AI1191" s="7" t="s">
        <v>98</v>
      </c>
      <c r="AJ1191" s="7" t="s">
        <v>98</v>
      </c>
      <c r="AK1191" s="7" t="s">
        <v>98</v>
      </c>
      <c r="AL1191" s="7" t="s">
        <v>98</v>
      </c>
      <c r="AM1191" s="7" t="s">
        <v>98</v>
      </c>
      <c r="AN1191" s="7" t="s">
        <v>98</v>
      </c>
      <c r="AO1191" s="7" t="s">
        <v>98</v>
      </c>
      <c r="AP1191" s="7" t="s">
        <v>98</v>
      </c>
      <c r="AQ1191" s="7" t="s">
        <v>98</v>
      </c>
      <c r="AR1191" s="7" t="s">
        <v>98</v>
      </c>
      <c r="AS1191" s="7" t="s">
        <v>98</v>
      </c>
      <c r="AT1191" s="7" t="n">
        <v>35</v>
      </c>
      <c r="AU1191" s="7" t="n">
        <v>35</v>
      </c>
      <c r="AV1191" s="7" t="n">
        <v>35</v>
      </c>
      <c r="AW1191" s="7" t="s">
        <v>98</v>
      </c>
      <c r="AX1191" s="7" t="s">
        <v>98</v>
      </c>
      <c r="AY1191" s="7" t="s">
        <v>98</v>
      </c>
      <c r="AZ1191" s="7" t="s">
        <v>98</v>
      </c>
      <c r="BA1191" s="7" t="s">
        <v>98</v>
      </c>
      <c r="BB1191" s="7" t="s">
        <v>98</v>
      </c>
      <c r="BC1191" s="7" t="s">
        <v>98</v>
      </c>
      <c r="BD1191" s="7" t="n">
        <v>35</v>
      </c>
      <c r="BE1191" s="7" t="n">
        <v>35</v>
      </c>
      <c r="BF1191" s="7" t="n">
        <v>35</v>
      </c>
      <c r="BG1191" s="7" t="s">
        <v>98</v>
      </c>
      <c r="BH1191" s="7" t="s">
        <v>98</v>
      </c>
      <c r="BI1191" s="7" t="s">
        <v>98</v>
      </c>
      <c r="BJ1191" s="7" t="s">
        <v>98</v>
      </c>
      <c r="BK1191" s="7"/>
      <c r="BL1191" s="7"/>
      <c r="BM1191" s="7" t="s">
        <v>97</v>
      </c>
      <c r="BN1191" s="7" t="s">
        <v>97</v>
      </c>
      <c r="BO1191" s="7"/>
      <c r="BP1191" s="7"/>
      <c r="BQ1191" s="7"/>
      <c r="BR1191" s="7"/>
      <c r="BS1191" s="7"/>
      <c r="BT1191" s="7"/>
      <c r="BU1191" s="7"/>
      <c r="BV1191" s="7"/>
      <c r="BW1191" s="7"/>
      <c r="BX1191" s="7"/>
      <c r="BY1191" s="7"/>
      <c r="BZ1191" s="7"/>
      <c r="CA1191" s="7"/>
      <c r="CB1191" s="7"/>
      <c r="CC1191" s="7"/>
      <c r="CD1191" s="7"/>
      <c r="CE1191" s="7"/>
      <c r="CF1191" s="7"/>
      <c r="CG1191" s="7"/>
      <c r="CH1191" s="7"/>
      <c r="CI1191" s="6" t="n">
        <f aca="false">SUMIF($AH1191:$CH1191,35,Base!$B$5:$BB$5)*7*$Z1191</f>
        <v>203</v>
      </c>
      <c r="CJ1191" s="6" t="n">
        <f aca="false">SUMIF($AH1191:$CH1191,"PR",Base!$B$5:$BB$5)*7*$Z1191</f>
        <v>742</v>
      </c>
      <c r="CK1191" s="6"/>
      <c r="CL1191" s="6"/>
    </row>
    <row r="1192" customFormat="false" ht="13.8" hidden="false" customHeight="false" outlineLevel="0" collapsed="false">
      <c r="A1192" s="7" t="s">
        <v>77</v>
      </c>
      <c r="B1192" s="7" t="s">
        <v>2883</v>
      </c>
      <c r="C1192" s="7" t="s">
        <v>355</v>
      </c>
      <c r="D1192" s="7" t="s">
        <v>3191</v>
      </c>
      <c r="E1192" s="7" t="s">
        <v>2783</v>
      </c>
      <c r="F1192" s="7" t="s">
        <v>17</v>
      </c>
      <c r="G1192" s="7" t="s">
        <v>3192</v>
      </c>
      <c r="H1192" s="7" t="s">
        <v>3193</v>
      </c>
      <c r="I1192" s="7" t="s">
        <v>84</v>
      </c>
      <c r="J1192" s="7" t="s">
        <v>85</v>
      </c>
      <c r="K1192" s="8" t="n">
        <v>0</v>
      </c>
      <c r="L1192" s="7"/>
      <c r="M1192" s="8" t="n">
        <v>0</v>
      </c>
      <c r="N1192" s="7" t="s">
        <v>3194</v>
      </c>
      <c r="O1192" s="7" t="s">
        <v>2992</v>
      </c>
      <c r="P1192" s="7" t="s">
        <v>178</v>
      </c>
      <c r="Q1192" s="8" t="s">
        <v>3195</v>
      </c>
      <c r="R1192" s="8" t="s">
        <v>2490</v>
      </c>
      <c r="S1192" s="8" t="s">
        <v>1649</v>
      </c>
      <c r="T1192" s="8" t="s">
        <v>109</v>
      </c>
      <c r="U1192" s="7" t="s">
        <v>87</v>
      </c>
      <c r="V1192" s="7" t="s">
        <v>92</v>
      </c>
      <c r="W1192" s="7"/>
      <c r="X1192" s="7"/>
      <c r="Y1192" s="7" t="s">
        <v>93</v>
      </c>
      <c r="Z1192" s="8" t="s">
        <v>94</v>
      </c>
      <c r="AA1192" s="7"/>
      <c r="AB1192" s="7"/>
      <c r="AC1192" s="7"/>
      <c r="AD1192" s="7"/>
      <c r="AE1192" s="8"/>
      <c r="AF1192" s="9" t="s">
        <v>1713</v>
      </c>
      <c r="AG1192" s="9" t="s">
        <v>246</v>
      </c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 t="s">
        <v>98</v>
      </c>
      <c r="AU1192" s="7" t="s">
        <v>98</v>
      </c>
      <c r="AV1192" s="7" t="s">
        <v>98</v>
      </c>
      <c r="AW1192" s="7" t="s">
        <v>98</v>
      </c>
      <c r="AX1192" s="7" t="s">
        <v>98</v>
      </c>
      <c r="AY1192" s="7" t="s">
        <v>98</v>
      </c>
      <c r="AZ1192" s="7" t="s">
        <v>98</v>
      </c>
      <c r="BA1192" s="7" t="s">
        <v>98</v>
      </c>
      <c r="BB1192" s="7" t="s">
        <v>98</v>
      </c>
      <c r="BC1192" s="7" t="s">
        <v>98</v>
      </c>
      <c r="BD1192" s="7" t="s">
        <v>98</v>
      </c>
      <c r="BE1192" s="7" t="s">
        <v>98</v>
      </c>
      <c r="BF1192" s="7" t="s">
        <v>98</v>
      </c>
      <c r="BG1192" s="7" t="s">
        <v>98</v>
      </c>
      <c r="BH1192" s="7" t="s">
        <v>98</v>
      </c>
      <c r="BI1192" s="7" t="s">
        <v>98</v>
      </c>
      <c r="BJ1192" s="7" t="s">
        <v>98</v>
      </c>
      <c r="BK1192" s="7" t="s">
        <v>98</v>
      </c>
      <c r="BL1192" s="7" t="s">
        <v>98</v>
      </c>
      <c r="BM1192" s="7" t="s">
        <v>97</v>
      </c>
      <c r="BN1192" s="7" t="s">
        <v>97</v>
      </c>
      <c r="BO1192" s="7" t="s">
        <v>98</v>
      </c>
      <c r="BP1192" s="7" t="s">
        <v>98</v>
      </c>
      <c r="BQ1192" s="7" t="s">
        <v>98</v>
      </c>
      <c r="BR1192" s="7" t="s">
        <v>98</v>
      </c>
      <c r="BS1192" s="7" t="s">
        <v>98</v>
      </c>
      <c r="BT1192" s="7" t="s">
        <v>98</v>
      </c>
      <c r="BU1192" s="7" t="s">
        <v>98</v>
      </c>
      <c r="BV1192" s="7" t="s">
        <v>98</v>
      </c>
      <c r="BW1192" s="7" t="n">
        <v>35</v>
      </c>
      <c r="BX1192" s="7" t="n">
        <v>35</v>
      </c>
      <c r="BY1192" s="7" t="n">
        <v>35</v>
      </c>
      <c r="BZ1192" s="7" t="n">
        <v>35</v>
      </c>
      <c r="CA1192" s="7" t="n">
        <v>35</v>
      </c>
      <c r="CB1192" s="7" t="s">
        <v>98</v>
      </c>
      <c r="CC1192" s="7" t="s">
        <v>98</v>
      </c>
      <c r="CD1192" s="7" t="s">
        <v>98</v>
      </c>
      <c r="CE1192" s="7" t="s">
        <v>98</v>
      </c>
      <c r="CF1192" s="7"/>
      <c r="CG1192" s="7"/>
      <c r="CH1192" s="7"/>
      <c r="CI1192" s="6" t="n">
        <f aca="false">SUMIF($AH1192:$CH1192,35,Base!$B$5:$BB$5)*7*$Z1192</f>
        <v>322</v>
      </c>
      <c r="CJ1192" s="6" t="n">
        <f aca="false">SUMIF($AH1192:$CH1192,"PR",Base!$B$5:$BB$5)*7*$Z1192</f>
        <v>2100</v>
      </c>
      <c r="CK1192" s="6"/>
      <c r="CL1192" s="6"/>
    </row>
    <row r="1193" customFormat="false" ht="13.8" hidden="false" customHeight="false" outlineLevel="0" collapsed="false">
      <c r="A1193" s="7" t="s">
        <v>77</v>
      </c>
      <c r="B1193" s="7" t="s">
        <v>2883</v>
      </c>
      <c r="C1193" s="7" t="s">
        <v>355</v>
      </c>
      <c r="D1193" s="7" t="s">
        <v>3191</v>
      </c>
      <c r="E1193" s="7" t="s">
        <v>2783</v>
      </c>
      <c r="F1193" s="7" t="s">
        <v>17</v>
      </c>
      <c r="G1193" s="7" t="s">
        <v>3192</v>
      </c>
      <c r="H1193" s="7" t="s">
        <v>3193</v>
      </c>
      <c r="I1193" s="7" t="s">
        <v>84</v>
      </c>
      <c r="J1193" s="7" t="s">
        <v>85</v>
      </c>
      <c r="K1193" s="8" t="n">
        <v>0</v>
      </c>
      <c r="L1193" s="7"/>
      <c r="M1193" s="8" t="n">
        <v>0</v>
      </c>
      <c r="N1193" s="7" t="s">
        <v>3194</v>
      </c>
      <c r="O1193" s="7" t="s">
        <v>2992</v>
      </c>
      <c r="P1193" s="7" t="s">
        <v>178</v>
      </c>
      <c r="Q1193" s="8" t="s">
        <v>3195</v>
      </c>
      <c r="R1193" s="8" t="s">
        <v>2490</v>
      </c>
      <c r="S1193" s="8" t="s">
        <v>1649</v>
      </c>
      <c r="T1193" s="8" t="s">
        <v>109</v>
      </c>
      <c r="U1193" s="7" t="s">
        <v>87</v>
      </c>
      <c r="V1193" s="7" t="s">
        <v>92</v>
      </c>
      <c r="W1193" s="7"/>
      <c r="X1193" s="7"/>
      <c r="Y1193" s="7" t="s">
        <v>1182</v>
      </c>
      <c r="Z1193" s="8" t="s">
        <v>87</v>
      </c>
      <c r="AA1193" s="7"/>
      <c r="AB1193" s="7"/>
      <c r="AC1193" s="7"/>
      <c r="AD1193" s="7"/>
      <c r="AE1193" s="8"/>
      <c r="AF1193" s="9" t="s">
        <v>1713</v>
      </c>
      <c r="AG1193" s="9" t="s">
        <v>246</v>
      </c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 t="s">
        <v>98</v>
      </c>
      <c r="AU1193" s="7" t="s">
        <v>98</v>
      </c>
      <c r="AV1193" s="7" t="s">
        <v>98</v>
      </c>
      <c r="AW1193" s="7" t="s">
        <v>98</v>
      </c>
      <c r="AX1193" s="7" t="s">
        <v>98</v>
      </c>
      <c r="AY1193" s="7" t="s">
        <v>98</v>
      </c>
      <c r="AZ1193" s="7" t="s">
        <v>98</v>
      </c>
      <c r="BA1193" s="7" t="s">
        <v>98</v>
      </c>
      <c r="BB1193" s="7" t="s">
        <v>98</v>
      </c>
      <c r="BC1193" s="7" t="s">
        <v>98</v>
      </c>
      <c r="BD1193" s="7" t="s">
        <v>98</v>
      </c>
      <c r="BE1193" s="7" t="s">
        <v>98</v>
      </c>
      <c r="BF1193" s="7" t="s">
        <v>98</v>
      </c>
      <c r="BG1193" s="7" t="s">
        <v>98</v>
      </c>
      <c r="BH1193" s="7" t="s">
        <v>98</v>
      </c>
      <c r="BI1193" s="7" t="s">
        <v>98</v>
      </c>
      <c r="BJ1193" s="7" t="s">
        <v>98</v>
      </c>
      <c r="BK1193" s="7" t="s">
        <v>98</v>
      </c>
      <c r="BL1193" s="7" t="s">
        <v>98</v>
      </c>
      <c r="BM1193" s="7" t="s">
        <v>97</v>
      </c>
      <c r="BN1193" s="7" t="s">
        <v>97</v>
      </c>
      <c r="BO1193" s="7" t="s">
        <v>98</v>
      </c>
      <c r="BP1193" s="7" t="s">
        <v>98</v>
      </c>
      <c r="BQ1193" s="7" t="s">
        <v>98</v>
      </c>
      <c r="BR1193" s="7" t="s">
        <v>98</v>
      </c>
      <c r="BS1193" s="7" t="s">
        <v>98</v>
      </c>
      <c r="BT1193" s="7" t="s">
        <v>98</v>
      </c>
      <c r="BU1193" s="7" t="s">
        <v>98</v>
      </c>
      <c r="BV1193" s="7" t="s">
        <v>98</v>
      </c>
      <c r="BW1193" s="7" t="n">
        <v>35</v>
      </c>
      <c r="BX1193" s="7" t="n">
        <v>35</v>
      </c>
      <c r="BY1193" s="7" t="n">
        <v>35</v>
      </c>
      <c r="BZ1193" s="7" t="n">
        <v>35</v>
      </c>
      <c r="CA1193" s="7" t="n">
        <v>35</v>
      </c>
      <c r="CB1193" s="7" t="s">
        <v>98</v>
      </c>
      <c r="CC1193" s="7" t="s">
        <v>98</v>
      </c>
      <c r="CD1193" s="7" t="s">
        <v>98</v>
      </c>
      <c r="CE1193" s="7" t="s">
        <v>98</v>
      </c>
      <c r="CF1193" s="7"/>
      <c r="CG1193" s="7"/>
      <c r="CH1193" s="7"/>
      <c r="CI1193" s="6" t="n">
        <f aca="false">SUMIF($AH1193:$CH1193,35,Base!$B$5:$BB$5)*7*$Z1193</f>
        <v>161</v>
      </c>
      <c r="CJ1193" s="6" t="n">
        <f aca="false">SUMIF($AH1193:$CH1193,"PR",Base!$B$5:$BB$5)*7*$Z1193</f>
        <v>1050</v>
      </c>
      <c r="CK1193" s="6"/>
      <c r="CL1193" s="6"/>
    </row>
    <row r="1194" customFormat="false" ht="13.8" hidden="false" customHeight="false" outlineLevel="0" collapsed="false">
      <c r="A1194" s="7" t="s">
        <v>77</v>
      </c>
      <c r="B1194" s="7" t="s">
        <v>2883</v>
      </c>
      <c r="C1194" s="7" t="s">
        <v>355</v>
      </c>
      <c r="D1194" s="7" t="s">
        <v>3191</v>
      </c>
      <c r="E1194" s="7" t="s">
        <v>2783</v>
      </c>
      <c r="F1194" s="7" t="s">
        <v>17</v>
      </c>
      <c r="G1194" s="7" t="s">
        <v>3192</v>
      </c>
      <c r="H1194" s="7" t="s">
        <v>3193</v>
      </c>
      <c r="I1194" s="7" t="s">
        <v>84</v>
      </c>
      <c r="J1194" s="7" t="s">
        <v>85</v>
      </c>
      <c r="K1194" s="8" t="n">
        <v>0</v>
      </c>
      <c r="L1194" s="7"/>
      <c r="M1194" s="8" t="n">
        <v>0</v>
      </c>
      <c r="N1194" s="7" t="s">
        <v>3194</v>
      </c>
      <c r="O1194" s="7" t="s">
        <v>2992</v>
      </c>
      <c r="P1194" s="7" t="s">
        <v>178</v>
      </c>
      <c r="Q1194" s="8" t="s">
        <v>3195</v>
      </c>
      <c r="R1194" s="8" t="s">
        <v>2490</v>
      </c>
      <c r="S1194" s="8" t="s">
        <v>1649</v>
      </c>
      <c r="T1194" s="8" t="s">
        <v>109</v>
      </c>
      <c r="U1194" s="7" t="s">
        <v>87</v>
      </c>
      <c r="V1194" s="7" t="s">
        <v>92</v>
      </c>
      <c r="W1194" s="7"/>
      <c r="X1194" s="7"/>
      <c r="Y1194" s="7" t="s">
        <v>99</v>
      </c>
      <c r="Z1194" s="8" t="s">
        <v>100</v>
      </c>
      <c r="AA1194" s="7"/>
      <c r="AB1194" s="7"/>
      <c r="AC1194" s="7"/>
      <c r="AD1194" s="7"/>
      <c r="AE1194" s="8"/>
      <c r="AF1194" s="9" t="s">
        <v>1713</v>
      </c>
      <c r="AG1194" s="9" t="s">
        <v>246</v>
      </c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 t="s">
        <v>98</v>
      </c>
      <c r="AU1194" s="7" t="s">
        <v>98</v>
      </c>
      <c r="AV1194" s="7" t="s">
        <v>98</v>
      </c>
      <c r="AW1194" s="7" t="s">
        <v>98</v>
      </c>
      <c r="AX1194" s="7" t="s">
        <v>98</v>
      </c>
      <c r="AY1194" s="7" t="s">
        <v>98</v>
      </c>
      <c r="AZ1194" s="7" t="s">
        <v>98</v>
      </c>
      <c r="BA1194" s="7" t="s">
        <v>98</v>
      </c>
      <c r="BB1194" s="7" t="s">
        <v>98</v>
      </c>
      <c r="BC1194" s="7" t="s">
        <v>98</v>
      </c>
      <c r="BD1194" s="7" t="s">
        <v>98</v>
      </c>
      <c r="BE1194" s="7" t="s">
        <v>98</v>
      </c>
      <c r="BF1194" s="7" t="s">
        <v>98</v>
      </c>
      <c r="BG1194" s="7" t="s">
        <v>98</v>
      </c>
      <c r="BH1194" s="7" t="s">
        <v>98</v>
      </c>
      <c r="BI1194" s="7" t="s">
        <v>98</v>
      </c>
      <c r="BJ1194" s="7" t="s">
        <v>98</v>
      </c>
      <c r="BK1194" s="7" t="s">
        <v>98</v>
      </c>
      <c r="BL1194" s="7" t="s">
        <v>98</v>
      </c>
      <c r="BM1194" s="7" t="s">
        <v>97</v>
      </c>
      <c r="BN1194" s="7" t="s">
        <v>97</v>
      </c>
      <c r="BO1194" s="7" t="s">
        <v>98</v>
      </c>
      <c r="BP1194" s="7" t="s">
        <v>98</v>
      </c>
      <c r="BQ1194" s="7" t="s">
        <v>98</v>
      </c>
      <c r="BR1194" s="7" t="s">
        <v>98</v>
      </c>
      <c r="BS1194" s="7" t="s">
        <v>98</v>
      </c>
      <c r="BT1194" s="7" t="s">
        <v>98</v>
      </c>
      <c r="BU1194" s="7" t="s">
        <v>98</v>
      </c>
      <c r="BV1194" s="7" t="s">
        <v>98</v>
      </c>
      <c r="BW1194" s="7" t="n">
        <v>35</v>
      </c>
      <c r="BX1194" s="7" t="n">
        <v>35</v>
      </c>
      <c r="BY1194" s="7" t="n">
        <v>35</v>
      </c>
      <c r="BZ1194" s="7" t="n">
        <v>35</v>
      </c>
      <c r="CA1194" s="7" t="n">
        <v>35</v>
      </c>
      <c r="CB1194" s="7" t="s">
        <v>98</v>
      </c>
      <c r="CC1194" s="7" t="s">
        <v>98</v>
      </c>
      <c r="CD1194" s="7" t="s">
        <v>98</v>
      </c>
      <c r="CE1194" s="7" t="s">
        <v>98</v>
      </c>
      <c r="CF1194" s="7"/>
      <c r="CG1194" s="7"/>
      <c r="CH1194" s="7"/>
      <c r="CI1194" s="6" t="n">
        <f aca="false">SUMIF($AH1194:$CH1194,35,Base!$B$5:$BB$5)*7*$Z1194</f>
        <v>1610</v>
      </c>
      <c r="CJ1194" s="6" t="n">
        <f aca="false">SUMIF($AH1194:$CH1194,"PR",Base!$B$5:$BB$5)*7*$Z1194</f>
        <v>10500</v>
      </c>
      <c r="CK1194" s="6"/>
      <c r="CL1194" s="6"/>
    </row>
    <row r="1195" customFormat="false" ht="13.8" hidden="false" customHeight="false" outlineLevel="0" collapsed="false">
      <c r="A1195" s="7" t="s">
        <v>77</v>
      </c>
      <c r="B1195" s="7" t="s">
        <v>2883</v>
      </c>
      <c r="C1195" s="7" t="s">
        <v>1383</v>
      </c>
      <c r="D1195" s="7" t="s">
        <v>3196</v>
      </c>
      <c r="E1195" s="7" t="s">
        <v>3197</v>
      </c>
      <c r="F1195" s="7" t="s">
        <v>17</v>
      </c>
      <c r="G1195" s="7" t="s">
        <v>3198</v>
      </c>
      <c r="H1195" s="7" t="s">
        <v>3199</v>
      </c>
      <c r="I1195" s="7" t="s">
        <v>84</v>
      </c>
      <c r="J1195" s="7" t="s">
        <v>85</v>
      </c>
      <c r="K1195" s="8" t="n">
        <v>58010169344</v>
      </c>
      <c r="L1195" s="7"/>
      <c r="M1195" s="8" t="n">
        <v>0</v>
      </c>
      <c r="N1195" s="7"/>
      <c r="O1195" s="7" t="s">
        <v>1461</v>
      </c>
      <c r="P1195" s="7" t="s">
        <v>178</v>
      </c>
      <c r="Q1195" s="8" t="s">
        <v>3200</v>
      </c>
      <c r="R1195" s="8" t="s">
        <v>532</v>
      </c>
      <c r="S1195" s="8" t="s">
        <v>3201</v>
      </c>
      <c r="T1195" s="8" t="s">
        <v>87</v>
      </c>
      <c r="U1195" s="7" t="s">
        <v>87</v>
      </c>
      <c r="V1195" s="7" t="s">
        <v>159</v>
      </c>
      <c r="W1195" s="7"/>
      <c r="X1195" s="7"/>
      <c r="Y1195" s="7" t="s">
        <v>116</v>
      </c>
      <c r="Z1195" s="8" t="s">
        <v>87</v>
      </c>
      <c r="AA1195" s="7"/>
      <c r="AB1195" s="7"/>
      <c r="AC1195" s="7"/>
      <c r="AD1195" s="7"/>
      <c r="AE1195" s="8"/>
      <c r="AF1195" s="9" t="s">
        <v>1284</v>
      </c>
      <c r="AG1195" s="9" t="s">
        <v>810</v>
      </c>
      <c r="AH1195" s="7" t="n">
        <v>35</v>
      </c>
      <c r="AI1195" s="7" t="n">
        <v>35</v>
      </c>
      <c r="AJ1195" s="7" t="n">
        <v>35</v>
      </c>
      <c r="AK1195" s="7" t="n">
        <v>35</v>
      </c>
      <c r="AL1195" s="7" t="n">
        <v>35</v>
      </c>
      <c r="AM1195" s="7" t="n">
        <v>35</v>
      </c>
      <c r="AN1195" s="7" t="s">
        <v>98</v>
      </c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 t="s">
        <v>97</v>
      </c>
      <c r="BN1195" s="7" t="s">
        <v>97</v>
      </c>
      <c r="BO1195" s="7"/>
      <c r="BP1195" s="7"/>
      <c r="BQ1195" s="7"/>
      <c r="BR1195" s="7"/>
      <c r="BS1195" s="7"/>
      <c r="BT1195" s="7"/>
      <c r="BU1195" s="7"/>
      <c r="BV1195" s="7"/>
      <c r="BW1195" s="7"/>
      <c r="BX1195" s="7"/>
      <c r="BY1195" s="7"/>
      <c r="BZ1195" s="7"/>
      <c r="CA1195" s="7"/>
      <c r="CB1195" s="7"/>
      <c r="CC1195" s="7"/>
      <c r="CD1195" s="7"/>
      <c r="CE1195" s="7"/>
      <c r="CF1195" s="7"/>
      <c r="CG1195" s="7"/>
      <c r="CH1195" s="7"/>
      <c r="CI1195" s="6" t="n">
        <f aca="false">SUMIF($AH1195:$CH1195,35,Base!$B$5:$BB$5)*7*$Z1195</f>
        <v>203</v>
      </c>
      <c r="CJ1195" s="6" t="n">
        <f aca="false">SUMIF($AH1195:$CH1195,"PR",Base!$B$5:$BB$5)*7*$Z1195</f>
        <v>35</v>
      </c>
      <c r="CK1195" s="6"/>
      <c r="CL1195" s="6"/>
    </row>
    <row r="1196" customFormat="false" ht="13.8" hidden="false" customHeight="false" outlineLevel="0" collapsed="false">
      <c r="A1196" s="7" t="s">
        <v>77</v>
      </c>
      <c r="B1196" s="7" t="s">
        <v>2883</v>
      </c>
      <c r="C1196" s="7" t="s">
        <v>355</v>
      </c>
      <c r="D1196" s="7" t="s">
        <v>3202</v>
      </c>
      <c r="E1196" s="7" t="s">
        <v>2823</v>
      </c>
      <c r="F1196" s="7" t="s">
        <v>17</v>
      </c>
      <c r="G1196" s="7" t="s">
        <v>3203</v>
      </c>
      <c r="H1196" s="7" t="s">
        <v>3204</v>
      </c>
      <c r="I1196" s="7" t="s">
        <v>84</v>
      </c>
      <c r="J1196" s="7" t="s">
        <v>85</v>
      </c>
      <c r="K1196" s="8" t="n">
        <v>98004180992</v>
      </c>
      <c r="L1196" s="7"/>
      <c r="M1196" s="8" t="n">
        <v>0</v>
      </c>
      <c r="N1196" s="7"/>
      <c r="O1196" s="7" t="s">
        <v>2992</v>
      </c>
      <c r="P1196" s="7" t="s">
        <v>178</v>
      </c>
      <c r="Q1196" s="8" t="s">
        <v>3205</v>
      </c>
      <c r="R1196" s="8" t="s">
        <v>3206</v>
      </c>
      <c r="S1196" s="8" t="s">
        <v>3207</v>
      </c>
      <c r="T1196" s="8" t="s">
        <v>87</v>
      </c>
      <c r="U1196" s="7" t="s">
        <v>87</v>
      </c>
      <c r="V1196" s="7" t="s">
        <v>159</v>
      </c>
      <c r="W1196" s="7"/>
      <c r="X1196" s="7"/>
      <c r="Y1196" s="7" t="s">
        <v>93</v>
      </c>
      <c r="Z1196" s="8" t="s">
        <v>87</v>
      </c>
      <c r="AA1196" s="7"/>
      <c r="AB1196" s="7"/>
      <c r="AC1196" s="7"/>
      <c r="AD1196" s="7"/>
      <c r="AE1196" s="8"/>
      <c r="AF1196" s="9" t="s">
        <v>1257</v>
      </c>
      <c r="AG1196" s="9" t="s">
        <v>814</v>
      </c>
      <c r="AH1196" s="7" t="n">
        <v>35</v>
      </c>
      <c r="AI1196" s="7" t="n">
        <v>35</v>
      </c>
      <c r="AJ1196" s="7" t="n">
        <v>35</v>
      </c>
      <c r="AK1196" s="7" t="n">
        <v>35</v>
      </c>
      <c r="AL1196" s="7" t="n">
        <v>35</v>
      </c>
      <c r="AM1196" s="7" t="s">
        <v>98</v>
      </c>
      <c r="AN1196" s="7" t="s">
        <v>98</v>
      </c>
      <c r="AO1196" s="7" t="s">
        <v>98</v>
      </c>
      <c r="AP1196" s="7" t="s">
        <v>98</v>
      </c>
      <c r="AQ1196" s="7" t="s">
        <v>98</v>
      </c>
      <c r="AR1196" s="7" t="n">
        <v>35</v>
      </c>
      <c r="AS1196" s="7" t="n">
        <v>35</v>
      </c>
      <c r="AT1196" s="7" t="n">
        <v>35</v>
      </c>
      <c r="AU1196" s="7" t="n">
        <v>35</v>
      </c>
      <c r="AV1196" s="7" t="n">
        <v>35</v>
      </c>
      <c r="AW1196" s="7" t="n">
        <v>35</v>
      </c>
      <c r="AX1196" s="7" t="n">
        <v>35</v>
      </c>
      <c r="AY1196" s="7" t="n">
        <v>35</v>
      </c>
      <c r="AZ1196" s="7" t="n">
        <v>35</v>
      </c>
      <c r="BA1196" s="7" t="n">
        <v>35</v>
      </c>
      <c r="BB1196" s="7" t="n">
        <v>35</v>
      </c>
      <c r="BC1196" s="7" t="n">
        <v>35</v>
      </c>
      <c r="BD1196" s="7" t="n">
        <v>35</v>
      </c>
      <c r="BE1196" s="7" t="n">
        <v>35</v>
      </c>
      <c r="BF1196" s="7" t="n">
        <v>35</v>
      </c>
      <c r="BG1196" s="7" t="n">
        <v>35</v>
      </c>
      <c r="BH1196" s="7" t="n">
        <v>35</v>
      </c>
      <c r="BI1196" s="7" t="n">
        <v>35</v>
      </c>
      <c r="BJ1196" s="7" t="n">
        <v>35</v>
      </c>
      <c r="BK1196" s="7" t="n">
        <v>35</v>
      </c>
      <c r="BL1196" s="7" t="n">
        <v>35</v>
      </c>
      <c r="BM1196" s="7" t="s">
        <v>97</v>
      </c>
      <c r="BN1196" s="7" t="s">
        <v>97</v>
      </c>
      <c r="BO1196" s="7" t="n">
        <v>35</v>
      </c>
      <c r="BP1196" s="7" t="n">
        <v>35</v>
      </c>
      <c r="BQ1196" s="7" t="n">
        <v>35</v>
      </c>
      <c r="BR1196" s="7" t="n">
        <v>35</v>
      </c>
      <c r="BS1196" s="7" t="n">
        <v>35</v>
      </c>
      <c r="BT1196" s="7" t="n">
        <v>35</v>
      </c>
      <c r="BU1196" s="7" t="n">
        <v>35</v>
      </c>
      <c r="BV1196" s="7" t="n">
        <v>35</v>
      </c>
      <c r="BW1196" s="7" t="n">
        <v>35</v>
      </c>
      <c r="BX1196" s="7" t="s">
        <v>98</v>
      </c>
      <c r="BY1196" s="7" t="s">
        <v>98</v>
      </c>
      <c r="BZ1196" s="7" t="s">
        <v>98</v>
      </c>
      <c r="CA1196" s="7" t="s">
        <v>98</v>
      </c>
      <c r="CB1196" s="7" t="s">
        <v>98</v>
      </c>
      <c r="CC1196" s="7" t="s">
        <v>98</v>
      </c>
      <c r="CD1196" s="7" t="s">
        <v>98</v>
      </c>
      <c r="CE1196" s="7" t="s">
        <v>98</v>
      </c>
      <c r="CF1196" s="7" t="s">
        <v>98</v>
      </c>
      <c r="CG1196" s="7"/>
      <c r="CH1196" s="7"/>
      <c r="CI1196" s="6" t="n">
        <f aca="false">SUMIF($AH1196:$CH1196,35,Base!$B$5:$BB$5)*7*$Z1196</f>
        <v>1183</v>
      </c>
      <c r="CJ1196" s="6" t="n">
        <f aca="false">SUMIF($AH1196:$CH1196,"PR",Base!$B$5:$BB$5)*7*$Z1196</f>
        <v>476</v>
      </c>
      <c r="CK1196" s="6"/>
      <c r="CL1196" s="6"/>
    </row>
    <row r="1197" customFormat="false" ht="13.8" hidden="false" customHeight="false" outlineLevel="0" collapsed="false">
      <c r="A1197" s="7" t="s">
        <v>77</v>
      </c>
      <c r="B1197" s="7" t="s">
        <v>2883</v>
      </c>
      <c r="C1197" s="7" t="s">
        <v>1383</v>
      </c>
      <c r="D1197" s="7" t="s">
        <v>1662</v>
      </c>
      <c r="E1197" s="7" t="s">
        <v>3208</v>
      </c>
      <c r="F1197" s="7" t="s">
        <v>17</v>
      </c>
      <c r="G1197" s="7" t="s">
        <v>1532</v>
      </c>
      <c r="H1197" s="7" t="s">
        <v>1533</v>
      </c>
      <c r="I1197" s="7" t="s">
        <v>84</v>
      </c>
      <c r="J1197" s="7" t="s">
        <v>85</v>
      </c>
      <c r="K1197" s="8" t="n">
        <v>0</v>
      </c>
      <c r="L1197" s="7"/>
      <c r="M1197" s="8" t="n">
        <v>0</v>
      </c>
      <c r="N1197" s="7"/>
      <c r="O1197" s="7" t="s">
        <v>1431</v>
      </c>
      <c r="P1197" s="7" t="s">
        <v>155</v>
      </c>
      <c r="Q1197" s="8" t="s">
        <v>3209</v>
      </c>
      <c r="R1197" s="8" t="s">
        <v>3210</v>
      </c>
      <c r="S1197" s="8" t="s">
        <v>325</v>
      </c>
      <c r="T1197" s="8" t="s">
        <v>127</v>
      </c>
      <c r="U1197" s="7" t="s">
        <v>87</v>
      </c>
      <c r="V1197" s="7" t="s">
        <v>92</v>
      </c>
      <c r="W1197" s="7"/>
      <c r="X1197" s="7"/>
      <c r="Y1197" s="7" t="s">
        <v>125</v>
      </c>
      <c r="Z1197" s="8" t="s">
        <v>87</v>
      </c>
      <c r="AA1197" s="7"/>
      <c r="AB1197" s="7"/>
      <c r="AC1197" s="7"/>
      <c r="AD1197" s="7"/>
      <c r="AE1197" s="8"/>
      <c r="AF1197" s="9" t="s">
        <v>923</v>
      </c>
      <c r="AG1197" s="9" t="s">
        <v>1000</v>
      </c>
      <c r="AH1197" s="7" t="s">
        <v>98</v>
      </c>
      <c r="AI1197" s="7" t="s">
        <v>98</v>
      </c>
      <c r="AJ1197" s="7" t="s">
        <v>98</v>
      </c>
      <c r="AK1197" s="7" t="s">
        <v>98</v>
      </c>
      <c r="AL1197" s="7" t="s">
        <v>98</v>
      </c>
      <c r="AM1197" s="7" t="n">
        <v>35</v>
      </c>
      <c r="AN1197" s="7" t="n">
        <v>35</v>
      </c>
      <c r="AO1197" s="7" t="n">
        <v>35</v>
      </c>
      <c r="AP1197" s="7" t="n">
        <v>35</v>
      </c>
      <c r="AQ1197" s="7" t="s">
        <v>98</v>
      </c>
      <c r="AR1197" s="7" t="s">
        <v>98</v>
      </c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 t="s">
        <v>97</v>
      </c>
      <c r="BN1197" s="7" t="s">
        <v>97</v>
      </c>
      <c r="BO1197" s="7"/>
      <c r="BP1197" s="7"/>
      <c r="BQ1197" s="7"/>
      <c r="BR1197" s="7"/>
      <c r="BS1197" s="7"/>
      <c r="BT1197" s="7"/>
      <c r="BU1197" s="7"/>
      <c r="BV1197" s="7"/>
      <c r="BW1197" s="7"/>
      <c r="BX1197" s="7"/>
      <c r="BY1197" s="7"/>
      <c r="BZ1197" s="7"/>
      <c r="CA1197" s="7"/>
      <c r="CB1197" s="7"/>
      <c r="CC1197" s="7"/>
      <c r="CD1197" s="7"/>
      <c r="CE1197" s="7"/>
      <c r="CF1197" s="7"/>
      <c r="CG1197" s="7"/>
      <c r="CH1197" s="7"/>
      <c r="CI1197" s="6" t="n">
        <f aca="false">SUMIF($AH1197:$CH1197,35,Base!$B$5:$BB$5)*7*$Z1197</f>
        <v>140</v>
      </c>
      <c r="CJ1197" s="6" t="n">
        <f aca="false">SUMIF($AH1197:$CH1197,"PR",Base!$B$5:$BB$5)*7*$Z1197</f>
        <v>238</v>
      </c>
      <c r="CK1197" s="6"/>
      <c r="CL1197" s="6"/>
    </row>
    <row r="1198" customFormat="false" ht="13.8" hidden="false" customHeight="false" outlineLevel="0" collapsed="false">
      <c r="A1198" s="7" t="s">
        <v>77</v>
      </c>
      <c r="B1198" s="7" t="s">
        <v>2883</v>
      </c>
      <c r="C1198" s="7" t="s">
        <v>1383</v>
      </c>
      <c r="D1198" s="7" t="s">
        <v>1662</v>
      </c>
      <c r="E1198" s="7" t="s">
        <v>3208</v>
      </c>
      <c r="F1198" s="7" t="s">
        <v>17</v>
      </c>
      <c r="G1198" s="7" t="s">
        <v>1532</v>
      </c>
      <c r="H1198" s="7" t="s">
        <v>1533</v>
      </c>
      <c r="I1198" s="7" t="s">
        <v>84</v>
      </c>
      <c r="J1198" s="7" t="s">
        <v>85</v>
      </c>
      <c r="K1198" s="8" t="n">
        <v>0</v>
      </c>
      <c r="L1198" s="7"/>
      <c r="M1198" s="8" t="n">
        <v>0</v>
      </c>
      <c r="N1198" s="7"/>
      <c r="O1198" s="7" t="s">
        <v>1431</v>
      </c>
      <c r="P1198" s="7" t="s">
        <v>155</v>
      </c>
      <c r="Q1198" s="8" t="s">
        <v>3209</v>
      </c>
      <c r="R1198" s="8" t="s">
        <v>3210</v>
      </c>
      <c r="S1198" s="8" t="s">
        <v>325</v>
      </c>
      <c r="T1198" s="8" t="s">
        <v>127</v>
      </c>
      <c r="U1198" s="7" t="s">
        <v>87</v>
      </c>
      <c r="V1198" s="7" t="s">
        <v>92</v>
      </c>
      <c r="W1198" s="7"/>
      <c r="X1198" s="7"/>
      <c r="Y1198" s="7" t="s">
        <v>93</v>
      </c>
      <c r="Z1198" s="8" t="s">
        <v>155</v>
      </c>
      <c r="AA1198" s="7"/>
      <c r="AB1198" s="7"/>
      <c r="AC1198" s="7"/>
      <c r="AD1198" s="7"/>
      <c r="AE1198" s="8"/>
      <c r="AF1198" s="9" t="s">
        <v>923</v>
      </c>
      <c r="AG1198" s="9" t="s">
        <v>1000</v>
      </c>
      <c r="AH1198" s="7" t="s">
        <v>98</v>
      </c>
      <c r="AI1198" s="7" t="s">
        <v>98</v>
      </c>
      <c r="AJ1198" s="7" t="s">
        <v>98</v>
      </c>
      <c r="AK1198" s="7" t="s">
        <v>98</v>
      </c>
      <c r="AL1198" s="7" t="s">
        <v>98</v>
      </c>
      <c r="AM1198" s="7" t="n">
        <v>35</v>
      </c>
      <c r="AN1198" s="7" t="n">
        <v>35</v>
      </c>
      <c r="AO1198" s="7" t="n">
        <v>35</v>
      </c>
      <c r="AP1198" s="7" t="n">
        <v>35</v>
      </c>
      <c r="AQ1198" s="7" t="s">
        <v>98</v>
      </c>
      <c r="AR1198" s="7" t="s">
        <v>98</v>
      </c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 t="s">
        <v>97</v>
      </c>
      <c r="BN1198" s="7" t="s">
        <v>97</v>
      </c>
      <c r="BO1198" s="7"/>
      <c r="BP1198" s="7"/>
      <c r="BQ1198" s="7"/>
      <c r="BR1198" s="7"/>
      <c r="BS1198" s="7"/>
      <c r="BT1198" s="7"/>
      <c r="BU1198" s="7"/>
      <c r="BV1198" s="7"/>
      <c r="BW1198" s="7"/>
      <c r="BX1198" s="7"/>
      <c r="BY1198" s="7"/>
      <c r="BZ1198" s="7"/>
      <c r="CA1198" s="7"/>
      <c r="CB1198" s="7"/>
      <c r="CC1198" s="7"/>
      <c r="CD1198" s="7"/>
      <c r="CE1198" s="7"/>
      <c r="CF1198" s="7"/>
      <c r="CG1198" s="7"/>
      <c r="CH1198" s="7"/>
      <c r="CI1198" s="6" t="n">
        <f aca="false">SUMIF($AH1198:$CH1198,35,Base!$B$5:$BB$5)*7*$Z1198</f>
        <v>420</v>
      </c>
      <c r="CJ1198" s="6" t="n">
        <f aca="false">SUMIF($AH1198:$CH1198,"PR",Base!$B$5:$BB$5)*7*$Z1198</f>
        <v>714</v>
      </c>
      <c r="CK1198" s="6"/>
      <c r="CL1198" s="6"/>
    </row>
    <row r="1199" customFormat="false" ht="13.8" hidden="false" customHeight="false" outlineLevel="0" collapsed="false">
      <c r="A1199" s="7" t="s">
        <v>77</v>
      </c>
      <c r="B1199" s="7" t="s">
        <v>2883</v>
      </c>
      <c r="C1199" s="7" t="s">
        <v>1383</v>
      </c>
      <c r="D1199" s="7" t="s">
        <v>1662</v>
      </c>
      <c r="E1199" s="7" t="s">
        <v>3208</v>
      </c>
      <c r="F1199" s="7" t="s">
        <v>17</v>
      </c>
      <c r="G1199" s="7" t="s">
        <v>1532</v>
      </c>
      <c r="H1199" s="7" t="s">
        <v>1533</v>
      </c>
      <c r="I1199" s="7" t="s">
        <v>84</v>
      </c>
      <c r="J1199" s="7" t="s">
        <v>85</v>
      </c>
      <c r="K1199" s="8" t="n">
        <v>0</v>
      </c>
      <c r="L1199" s="7"/>
      <c r="M1199" s="8" t="n">
        <v>0</v>
      </c>
      <c r="N1199" s="7"/>
      <c r="O1199" s="7" t="s">
        <v>1431</v>
      </c>
      <c r="P1199" s="7" t="s">
        <v>155</v>
      </c>
      <c r="Q1199" s="8" t="s">
        <v>3209</v>
      </c>
      <c r="R1199" s="8" t="s">
        <v>3210</v>
      </c>
      <c r="S1199" s="8" t="s">
        <v>325</v>
      </c>
      <c r="T1199" s="8" t="s">
        <v>127</v>
      </c>
      <c r="U1199" s="7" t="s">
        <v>87</v>
      </c>
      <c r="V1199" s="7" t="s">
        <v>92</v>
      </c>
      <c r="W1199" s="7"/>
      <c r="X1199" s="7"/>
      <c r="Y1199" s="7" t="s">
        <v>101</v>
      </c>
      <c r="Z1199" s="8" t="s">
        <v>87</v>
      </c>
      <c r="AA1199" s="7"/>
      <c r="AB1199" s="7"/>
      <c r="AC1199" s="7"/>
      <c r="AD1199" s="7"/>
      <c r="AE1199" s="8"/>
      <c r="AF1199" s="9" t="s">
        <v>923</v>
      </c>
      <c r="AG1199" s="9" t="s">
        <v>1000</v>
      </c>
      <c r="AH1199" s="7" t="s">
        <v>98</v>
      </c>
      <c r="AI1199" s="7" t="s">
        <v>98</v>
      </c>
      <c r="AJ1199" s="7" t="s">
        <v>98</v>
      </c>
      <c r="AK1199" s="7" t="s">
        <v>98</v>
      </c>
      <c r="AL1199" s="7" t="s">
        <v>98</v>
      </c>
      <c r="AM1199" s="7" t="n">
        <v>35</v>
      </c>
      <c r="AN1199" s="7" t="n">
        <v>35</v>
      </c>
      <c r="AO1199" s="7" t="n">
        <v>35</v>
      </c>
      <c r="AP1199" s="7" t="n">
        <v>35</v>
      </c>
      <c r="AQ1199" s="7" t="s">
        <v>98</v>
      </c>
      <c r="AR1199" s="7" t="s">
        <v>98</v>
      </c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 t="s">
        <v>97</v>
      </c>
      <c r="BN1199" s="7" t="s">
        <v>97</v>
      </c>
      <c r="BO1199" s="7"/>
      <c r="BP1199" s="7"/>
      <c r="BQ1199" s="7"/>
      <c r="BR1199" s="7"/>
      <c r="BS1199" s="7"/>
      <c r="BT1199" s="7"/>
      <c r="BU1199" s="7"/>
      <c r="BV1199" s="7"/>
      <c r="BW1199" s="7"/>
      <c r="BX1199" s="7"/>
      <c r="BY1199" s="7"/>
      <c r="BZ1199" s="7"/>
      <c r="CA1199" s="7"/>
      <c r="CB1199" s="7"/>
      <c r="CC1199" s="7"/>
      <c r="CD1199" s="7"/>
      <c r="CE1199" s="7"/>
      <c r="CF1199" s="7"/>
      <c r="CG1199" s="7"/>
      <c r="CH1199" s="7"/>
      <c r="CI1199" s="6" t="n">
        <f aca="false">SUMIF($AH1199:$CH1199,35,Base!$B$5:$BB$5)*7*$Z1199</f>
        <v>140</v>
      </c>
      <c r="CJ1199" s="6" t="n">
        <f aca="false">SUMIF($AH1199:$CH1199,"PR",Base!$B$5:$BB$5)*7*$Z1199</f>
        <v>238</v>
      </c>
      <c r="CK1199" s="6"/>
      <c r="CL1199" s="6"/>
    </row>
    <row r="1200" customFormat="false" ht="13.8" hidden="false" customHeight="false" outlineLevel="0" collapsed="false">
      <c r="A1200" s="7" t="s">
        <v>77</v>
      </c>
      <c r="B1200" s="7" t="s">
        <v>2883</v>
      </c>
      <c r="C1200" s="7" t="s">
        <v>1383</v>
      </c>
      <c r="D1200" s="7" t="s">
        <v>1662</v>
      </c>
      <c r="E1200" s="7" t="s">
        <v>3208</v>
      </c>
      <c r="F1200" s="7" t="s">
        <v>17</v>
      </c>
      <c r="G1200" s="7" t="s">
        <v>1532</v>
      </c>
      <c r="H1200" s="7" t="s">
        <v>1533</v>
      </c>
      <c r="I1200" s="7" t="s">
        <v>84</v>
      </c>
      <c r="J1200" s="7" t="s">
        <v>85</v>
      </c>
      <c r="K1200" s="8" t="n">
        <v>0</v>
      </c>
      <c r="L1200" s="7"/>
      <c r="M1200" s="8" t="n">
        <v>0</v>
      </c>
      <c r="N1200" s="7"/>
      <c r="O1200" s="7" t="s">
        <v>1431</v>
      </c>
      <c r="P1200" s="7" t="s">
        <v>155</v>
      </c>
      <c r="Q1200" s="8" t="s">
        <v>3209</v>
      </c>
      <c r="R1200" s="8" t="s">
        <v>3210</v>
      </c>
      <c r="S1200" s="8" t="s">
        <v>325</v>
      </c>
      <c r="T1200" s="8" t="s">
        <v>127</v>
      </c>
      <c r="U1200" s="7" t="s">
        <v>87</v>
      </c>
      <c r="V1200" s="7" t="s">
        <v>92</v>
      </c>
      <c r="W1200" s="7"/>
      <c r="X1200" s="7"/>
      <c r="Y1200" s="7" t="s">
        <v>102</v>
      </c>
      <c r="Z1200" s="8" t="s">
        <v>87</v>
      </c>
      <c r="AA1200" s="7"/>
      <c r="AB1200" s="7"/>
      <c r="AC1200" s="7"/>
      <c r="AD1200" s="7"/>
      <c r="AE1200" s="8"/>
      <c r="AF1200" s="9" t="s">
        <v>923</v>
      </c>
      <c r="AG1200" s="9" t="s">
        <v>1000</v>
      </c>
      <c r="AH1200" s="7" t="s">
        <v>98</v>
      </c>
      <c r="AI1200" s="7" t="s">
        <v>98</v>
      </c>
      <c r="AJ1200" s="7" t="s">
        <v>98</v>
      </c>
      <c r="AK1200" s="7" t="s">
        <v>98</v>
      </c>
      <c r="AL1200" s="7" t="s">
        <v>98</v>
      </c>
      <c r="AM1200" s="7" t="n">
        <v>35</v>
      </c>
      <c r="AN1200" s="7" t="n">
        <v>35</v>
      </c>
      <c r="AO1200" s="7" t="n">
        <v>35</v>
      </c>
      <c r="AP1200" s="7" t="n">
        <v>35</v>
      </c>
      <c r="AQ1200" s="7" t="s">
        <v>98</v>
      </c>
      <c r="AR1200" s="7" t="s">
        <v>98</v>
      </c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 t="s">
        <v>97</v>
      </c>
      <c r="BN1200" s="7" t="s">
        <v>97</v>
      </c>
      <c r="BO1200" s="7"/>
      <c r="BP1200" s="7"/>
      <c r="BQ1200" s="7"/>
      <c r="BR1200" s="7"/>
      <c r="BS1200" s="7"/>
      <c r="BT1200" s="7"/>
      <c r="BU1200" s="7"/>
      <c r="BV1200" s="7"/>
      <c r="BW1200" s="7"/>
      <c r="BX1200" s="7"/>
      <c r="BY1200" s="7"/>
      <c r="BZ1200" s="7"/>
      <c r="CA1200" s="7"/>
      <c r="CB1200" s="7"/>
      <c r="CC1200" s="7"/>
      <c r="CD1200" s="7"/>
      <c r="CE1200" s="7"/>
      <c r="CF1200" s="7"/>
      <c r="CG1200" s="7"/>
      <c r="CH1200" s="7"/>
      <c r="CI1200" s="6" t="n">
        <f aca="false">SUMIF($AH1200:$CH1200,35,Base!$B$5:$BB$5)*7*$Z1200</f>
        <v>140</v>
      </c>
      <c r="CJ1200" s="6" t="n">
        <f aca="false">SUMIF($AH1200:$CH1200,"PR",Base!$B$5:$BB$5)*7*$Z1200</f>
        <v>238</v>
      </c>
      <c r="CK1200" s="6"/>
      <c r="CL1200" s="6"/>
    </row>
    <row r="1201" customFormat="false" ht="13.8" hidden="false" customHeight="false" outlineLevel="0" collapsed="false">
      <c r="A1201" s="7" t="s">
        <v>77</v>
      </c>
      <c r="B1201" s="7" t="s">
        <v>2883</v>
      </c>
      <c r="C1201" s="7" t="s">
        <v>1383</v>
      </c>
      <c r="D1201" s="7" t="s">
        <v>1676</v>
      </c>
      <c r="E1201" s="7" t="s">
        <v>3211</v>
      </c>
      <c r="F1201" s="7" t="s">
        <v>17</v>
      </c>
      <c r="G1201" s="7" t="s">
        <v>1566</v>
      </c>
      <c r="H1201" s="7" t="s">
        <v>3212</v>
      </c>
      <c r="I1201" s="7" t="s">
        <v>84</v>
      </c>
      <c r="J1201" s="7" t="s">
        <v>85</v>
      </c>
      <c r="K1201" s="8" t="n">
        <v>0</v>
      </c>
      <c r="L1201" s="7"/>
      <c r="M1201" s="8" t="n">
        <v>0</v>
      </c>
      <c r="N1201" s="7"/>
      <c r="O1201" s="7" t="s">
        <v>1461</v>
      </c>
      <c r="P1201" s="7" t="s">
        <v>178</v>
      </c>
      <c r="Q1201" s="8" t="s">
        <v>3209</v>
      </c>
      <c r="R1201" s="8" t="s">
        <v>3213</v>
      </c>
      <c r="S1201" s="8" t="s">
        <v>362</v>
      </c>
      <c r="T1201" s="8" t="s">
        <v>91</v>
      </c>
      <c r="U1201" s="7" t="s">
        <v>87</v>
      </c>
      <c r="V1201" s="7" t="s">
        <v>92</v>
      </c>
      <c r="W1201" s="7"/>
      <c r="X1201" s="7"/>
      <c r="Y1201" s="7" t="s">
        <v>125</v>
      </c>
      <c r="Z1201" s="8" t="s">
        <v>127</v>
      </c>
      <c r="AA1201" s="7"/>
      <c r="AB1201" s="7"/>
      <c r="AC1201" s="7"/>
      <c r="AD1201" s="7"/>
      <c r="AE1201" s="8"/>
      <c r="AF1201" s="9" t="s">
        <v>923</v>
      </c>
      <c r="AG1201" s="9" t="s">
        <v>1000</v>
      </c>
      <c r="AH1201" s="7" t="s">
        <v>98</v>
      </c>
      <c r="AI1201" s="7" t="s">
        <v>98</v>
      </c>
      <c r="AJ1201" s="7" t="s">
        <v>98</v>
      </c>
      <c r="AK1201" s="7" t="n">
        <v>35</v>
      </c>
      <c r="AL1201" s="7" t="n">
        <v>35</v>
      </c>
      <c r="AM1201" s="7" t="n">
        <v>35</v>
      </c>
      <c r="AN1201" s="7" t="n">
        <v>35</v>
      </c>
      <c r="AO1201" s="7" t="n">
        <v>35</v>
      </c>
      <c r="AP1201" s="7" t="n">
        <v>35</v>
      </c>
      <c r="AQ1201" s="7" t="s">
        <v>98</v>
      </c>
      <c r="AR1201" s="7" t="s">
        <v>98</v>
      </c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 t="s">
        <v>97</v>
      </c>
      <c r="BN1201" s="7" t="s">
        <v>97</v>
      </c>
      <c r="BO1201" s="7"/>
      <c r="BP1201" s="7"/>
      <c r="BQ1201" s="7"/>
      <c r="BR1201" s="7"/>
      <c r="BS1201" s="7"/>
      <c r="BT1201" s="7"/>
      <c r="BU1201" s="7"/>
      <c r="BV1201" s="7"/>
      <c r="BW1201" s="7"/>
      <c r="BX1201" s="7"/>
      <c r="BY1201" s="7"/>
      <c r="BZ1201" s="7"/>
      <c r="CA1201" s="7"/>
      <c r="CB1201" s="7"/>
      <c r="CC1201" s="7"/>
      <c r="CD1201" s="7"/>
      <c r="CE1201" s="7"/>
      <c r="CF1201" s="7"/>
      <c r="CG1201" s="7"/>
      <c r="CH1201" s="7"/>
      <c r="CI1201" s="6" t="n">
        <f aca="false">SUMIF($AH1201:$CH1201,35,Base!$B$5:$BB$5)*7*$Z1201</f>
        <v>840</v>
      </c>
      <c r="CJ1201" s="6" t="n">
        <f aca="false">SUMIF($AH1201:$CH1201,"PR",Base!$B$5:$BB$5)*7*$Z1201</f>
        <v>672</v>
      </c>
      <c r="CK1201" s="6"/>
      <c r="CL1201" s="6"/>
    </row>
    <row r="1202" customFormat="false" ht="13.8" hidden="false" customHeight="false" outlineLevel="0" collapsed="false">
      <c r="A1202" s="7" t="s">
        <v>77</v>
      </c>
      <c r="B1202" s="7" t="s">
        <v>2883</v>
      </c>
      <c r="C1202" s="7" t="s">
        <v>1383</v>
      </c>
      <c r="D1202" s="7" t="s">
        <v>1676</v>
      </c>
      <c r="E1202" s="7" t="s">
        <v>3211</v>
      </c>
      <c r="F1202" s="7" t="s">
        <v>17</v>
      </c>
      <c r="G1202" s="7" t="s">
        <v>1566</v>
      </c>
      <c r="H1202" s="7" t="s">
        <v>3212</v>
      </c>
      <c r="I1202" s="7" t="s">
        <v>84</v>
      </c>
      <c r="J1202" s="7" t="s">
        <v>85</v>
      </c>
      <c r="K1202" s="8" t="n">
        <v>0</v>
      </c>
      <c r="L1202" s="7"/>
      <c r="M1202" s="8" t="n">
        <v>0</v>
      </c>
      <c r="N1202" s="7"/>
      <c r="O1202" s="7" t="s">
        <v>1461</v>
      </c>
      <c r="P1202" s="7" t="s">
        <v>178</v>
      </c>
      <c r="Q1202" s="8" t="s">
        <v>3209</v>
      </c>
      <c r="R1202" s="8" t="s">
        <v>3213</v>
      </c>
      <c r="S1202" s="8" t="s">
        <v>362</v>
      </c>
      <c r="T1202" s="8" t="s">
        <v>91</v>
      </c>
      <c r="U1202" s="7" t="s">
        <v>87</v>
      </c>
      <c r="V1202" s="7" t="s">
        <v>92</v>
      </c>
      <c r="W1202" s="7"/>
      <c r="X1202" s="7"/>
      <c r="Y1202" s="7" t="s">
        <v>93</v>
      </c>
      <c r="Z1202" s="8" t="s">
        <v>124</v>
      </c>
      <c r="AA1202" s="7"/>
      <c r="AB1202" s="7"/>
      <c r="AC1202" s="7"/>
      <c r="AD1202" s="7"/>
      <c r="AE1202" s="8"/>
      <c r="AF1202" s="9" t="s">
        <v>923</v>
      </c>
      <c r="AG1202" s="9" t="s">
        <v>1000</v>
      </c>
      <c r="AH1202" s="7" t="s">
        <v>98</v>
      </c>
      <c r="AI1202" s="7" t="s">
        <v>98</v>
      </c>
      <c r="AJ1202" s="7" t="s">
        <v>98</v>
      </c>
      <c r="AK1202" s="7" t="n">
        <v>35</v>
      </c>
      <c r="AL1202" s="7" t="n">
        <v>35</v>
      </c>
      <c r="AM1202" s="7" t="n">
        <v>35</v>
      </c>
      <c r="AN1202" s="7" t="n">
        <v>35</v>
      </c>
      <c r="AO1202" s="7" t="n">
        <v>35</v>
      </c>
      <c r="AP1202" s="7" t="n">
        <v>35</v>
      </c>
      <c r="AQ1202" s="7" t="s">
        <v>98</v>
      </c>
      <c r="AR1202" s="7" t="s">
        <v>98</v>
      </c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 t="s">
        <v>97</v>
      </c>
      <c r="BN1202" s="7" t="s">
        <v>97</v>
      </c>
      <c r="BO1202" s="7"/>
      <c r="BP1202" s="7"/>
      <c r="BQ1202" s="7"/>
      <c r="BR1202" s="7"/>
      <c r="BS1202" s="7"/>
      <c r="BT1202" s="7"/>
      <c r="BU1202" s="7"/>
      <c r="BV1202" s="7"/>
      <c r="BW1202" s="7"/>
      <c r="BX1202" s="7"/>
      <c r="BY1202" s="7"/>
      <c r="BZ1202" s="7"/>
      <c r="CA1202" s="7"/>
      <c r="CB1202" s="7"/>
      <c r="CC1202" s="7"/>
      <c r="CD1202" s="7"/>
      <c r="CE1202" s="7"/>
      <c r="CF1202" s="7"/>
      <c r="CG1202" s="7"/>
      <c r="CH1202" s="7"/>
      <c r="CI1202" s="6" t="n">
        <f aca="false">SUMIF($AH1202:$CH1202,35,Base!$B$5:$BB$5)*7*$Z1202</f>
        <v>1260</v>
      </c>
      <c r="CJ1202" s="6" t="n">
        <f aca="false">SUMIF($AH1202:$CH1202,"PR",Base!$B$5:$BB$5)*7*$Z1202</f>
        <v>1008</v>
      </c>
      <c r="CK1202" s="6"/>
      <c r="CL1202" s="6"/>
    </row>
    <row r="1203" customFormat="false" ht="13.8" hidden="false" customHeight="false" outlineLevel="0" collapsed="false">
      <c r="A1203" s="7" t="s">
        <v>77</v>
      </c>
      <c r="B1203" s="7" t="s">
        <v>2883</v>
      </c>
      <c r="C1203" s="7" t="s">
        <v>1383</v>
      </c>
      <c r="D1203" s="7" t="s">
        <v>1676</v>
      </c>
      <c r="E1203" s="7" t="s">
        <v>3211</v>
      </c>
      <c r="F1203" s="7" t="s">
        <v>17</v>
      </c>
      <c r="G1203" s="7" t="s">
        <v>1566</v>
      </c>
      <c r="H1203" s="7" t="s">
        <v>3212</v>
      </c>
      <c r="I1203" s="7" t="s">
        <v>84</v>
      </c>
      <c r="J1203" s="7" t="s">
        <v>85</v>
      </c>
      <c r="K1203" s="8" t="n">
        <v>0</v>
      </c>
      <c r="L1203" s="7"/>
      <c r="M1203" s="8" t="n">
        <v>0</v>
      </c>
      <c r="N1203" s="7"/>
      <c r="O1203" s="7" t="s">
        <v>1461</v>
      </c>
      <c r="P1203" s="7" t="s">
        <v>178</v>
      </c>
      <c r="Q1203" s="8" t="s">
        <v>3209</v>
      </c>
      <c r="R1203" s="8" t="s">
        <v>3213</v>
      </c>
      <c r="S1203" s="8" t="s">
        <v>362</v>
      </c>
      <c r="T1203" s="8" t="s">
        <v>91</v>
      </c>
      <c r="U1203" s="7" t="s">
        <v>87</v>
      </c>
      <c r="V1203" s="7" t="s">
        <v>92</v>
      </c>
      <c r="W1203" s="7"/>
      <c r="X1203" s="7"/>
      <c r="Y1203" s="7" t="s">
        <v>101</v>
      </c>
      <c r="Z1203" s="8" t="s">
        <v>87</v>
      </c>
      <c r="AA1203" s="7"/>
      <c r="AB1203" s="7"/>
      <c r="AC1203" s="7"/>
      <c r="AD1203" s="7"/>
      <c r="AE1203" s="8"/>
      <c r="AF1203" s="9" t="s">
        <v>923</v>
      </c>
      <c r="AG1203" s="9" t="s">
        <v>1000</v>
      </c>
      <c r="AH1203" s="7" t="s">
        <v>98</v>
      </c>
      <c r="AI1203" s="7" t="s">
        <v>98</v>
      </c>
      <c r="AJ1203" s="7" t="s">
        <v>98</v>
      </c>
      <c r="AK1203" s="7" t="n">
        <v>35</v>
      </c>
      <c r="AL1203" s="7" t="n">
        <v>35</v>
      </c>
      <c r="AM1203" s="7" t="n">
        <v>35</v>
      </c>
      <c r="AN1203" s="7" t="n">
        <v>35</v>
      </c>
      <c r="AO1203" s="7" t="n">
        <v>35</v>
      </c>
      <c r="AP1203" s="7" t="n">
        <v>35</v>
      </c>
      <c r="AQ1203" s="7" t="s">
        <v>98</v>
      </c>
      <c r="AR1203" s="7" t="s">
        <v>98</v>
      </c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 t="s">
        <v>97</v>
      </c>
      <c r="BN1203" s="7" t="s">
        <v>97</v>
      </c>
      <c r="BO1203" s="7"/>
      <c r="BP1203" s="7"/>
      <c r="BQ1203" s="7"/>
      <c r="BR1203" s="7"/>
      <c r="BS1203" s="7"/>
      <c r="BT1203" s="7"/>
      <c r="BU1203" s="7"/>
      <c r="BV1203" s="7"/>
      <c r="BW1203" s="7"/>
      <c r="BX1203" s="7"/>
      <c r="BY1203" s="7"/>
      <c r="BZ1203" s="7"/>
      <c r="CA1203" s="7"/>
      <c r="CB1203" s="7"/>
      <c r="CC1203" s="7"/>
      <c r="CD1203" s="7"/>
      <c r="CE1203" s="7"/>
      <c r="CF1203" s="7"/>
      <c r="CG1203" s="7"/>
      <c r="CH1203" s="7"/>
      <c r="CI1203" s="6" t="n">
        <f aca="false">SUMIF($AH1203:$CH1203,35,Base!$B$5:$BB$5)*7*$Z1203</f>
        <v>210</v>
      </c>
      <c r="CJ1203" s="6" t="n">
        <f aca="false">SUMIF($AH1203:$CH1203,"PR",Base!$B$5:$BB$5)*7*$Z1203</f>
        <v>168</v>
      </c>
      <c r="CK1203" s="6"/>
      <c r="CL1203" s="6"/>
    </row>
    <row r="1204" customFormat="false" ht="13.8" hidden="false" customHeight="false" outlineLevel="0" collapsed="false">
      <c r="A1204" s="7" t="s">
        <v>77</v>
      </c>
      <c r="B1204" s="7" t="s">
        <v>2883</v>
      </c>
      <c r="C1204" s="7" t="s">
        <v>1383</v>
      </c>
      <c r="D1204" s="7" t="s">
        <v>1676</v>
      </c>
      <c r="E1204" s="7" t="s">
        <v>3211</v>
      </c>
      <c r="F1204" s="7" t="s">
        <v>17</v>
      </c>
      <c r="G1204" s="7" t="s">
        <v>1566</v>
      </c>
      <c r="H1204" s="7" t="s">
        <v>3212</v>
      </c>
      <c r="I1204" s="7" t="s">
        <v>84</v>
      </c>
      <c r="J1204" s="7" t="s">
        <v>85</v>
      </c>
      <c r="K1204" s="8" t="n">
        <v>0</v>
      </c>
      <c r="L1204" s="7"/>
      <c r="M1204" s="8" t="n">
        <v>0</v>
      </c>
      <c r="N1204" s="7"/>
      <c r="O1204" s="7" t="s">
        <v>1461</v>
      </c>
      <c r="P1204" s="7" t="s">
        <v>178</v>
      </c>
      <c r="Q1204" s="8" t="s">
        <v>3209</v>
      </c>
      <c r="R1204" s="8" t="s">
        <v>3213</v>
      </c>
      <c r="S1204" s="8" t="s">
        <v>362</v>
      </c>
      <c r="T1204" s="8" t="s">
        <v>91</v>
      </c>
      <c r="U1204" s="7" t="s">
        <v>87</v>
      </c>
      <c r="V1204" s="7" t="s">
        <v>92</v>
      </c>
      <c r="W1204" s="7"/>
      <c r="X1204" s="7"/>
      <c r="Y1204" s="7" t="s">
        <v>112</v>
      </c>
      <c r="Z1204" s="8" t="s">
        <v>87</v>
      </c>
      <c r="AA1204" s="7"/>
      <c r="AB1204" s="7"/>
      <c r="AC1204" s="7"/>
      <c r="AD1204" s="7"/>
      <c r="AE1204" s="8"/>
      <c r="AF1204" s="9" t="s">
        <v>923</v>
      </c>
      <c r="AG1204" s="9" t="s">
        <v>1000</v>
      </c>
      <c r="AH1204" s="7" t="s">
        <v>98</v>
      </c>
      <c r="AI1204" s="7" t="s">
        <v>98</v>
      </c>
      <c r="AJ1204" s="7" t="s">
        <v>98</v>
      </c>
      <c r="AK1204" s="7" t="n">
        <v>35</v>
      </c>
      <c r="AL1204" s="7" t="n">
        <v>35</v>
      </c>
      <c r="AM1204" s="7" t="n">
        <v>35</v>
      </c>
      <c r="AN1204" s="7" t="n">
        <v>35</v>
      </c>
      <c r="AO1204" s="7" t="n">
        <v>35</v>
      </c>
      <c r="AP1204" s="7" t="n">
        <v>35</v>
      </c>
      <c r="AQ1204" s="7" t="s">
        <v>98</v>
      </c>
      <c r="AR1204" s="7" t="s">
        <v>98</v>
      </c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 t="s">
        <v>97</v>
      </c>
      <c r="BN1204" s="7" t="s">
        <v>97</v>
      </c>
      <c r="BO1204" s="7"/>
      <c r="BP1204" s="7"/>
      <c r="BQ1204" s="7"/>
      <c r="BR1204" s="7"/>
      <c r="BS1204" s="7"/>
      <c r="BT1204" s="7"/>
      <c r="BU1204" s="7"/>
      <c r="BV1204" s="7"/>
      <c r="BW1204" s="7"/>
      <c r="BX1204" s="7"/>
      <c r="BY1204" s="7"/>
      <c r="BZ1204" s="7"/>
      <c r="CA1204" s="7"/>
      <c r="CB1204" s="7"/>
      <c r="CC1204" s="7"/>
      <c r="CD1204" s="7"/>
      <c r="CE1204" s="7"/>
      <c r="CF1204" s="7"/>
      <c r="CG1204" s="7"/>
      <c r="CH1204" s="7"/>
      <c r="CI1204" s="6" t="n">
        <f aca="false">SUMIF($AH1204:$CH1204,35,Base!$B$5:$BB$5)*7*$Z1204</f>
        <v>210</v>
      </c>
      <c r="CJ1204" s="6" t="n">
        <f aca="false">SUMIF($AH1204:$CH1204,"PR",Base!$B$5:$BB$5)*7*$Z1204</f>
        <v>168</v>
      </c>
      <c r="CK1204" s="6"/>
      <c r="CL1204" s="6"/>
    </row>
    <row r="1205" customFormat="false" ht="13.8" hidden="false" customHeight="false" outlineLevel="0" collapsed="false">
      <c r="A1205" s="7" t="s">
        <v>77</v>
      </c>
      <c r="B1205" s="7" t="s">
        <v>2883</v>
      </c>
      <c r="C1205" s="7" t="s">
        <v>1383</v>
      </c>
      <c r="D1205" s="7" t="s">
        <v>1676</v>
      </c>
      <c r="E1205" s="7" t="s">
        <v>3211</v>
      </c>
      <c r="F1205" s="7" t="s">
        <v>17</v>
      </c>
      <c r="G1205" s="7" t="s">
        <v>1566</v>
      </c>
      <c r="H1205" s="7" t="s">
        <v>3212</v>
      </c>
      <c r="I1205" s="7" t="s">
        <v>84</v>
      </c>
      <c r="J1205" s="7" t="s">
        <v>85</v>
      </c>
      <c r="K1205" s="8" t="n">
        <v>0</v>
      </c>
      <c r="L1205" s="7"/>
      <c r="M1205" s="8" t="n">
        <v>0</v>
      </c>
      <c r="N1205" s="7"/>
      <c r="O1205" s="7" t="s">
        <v>1461</v>
      </c>
      <c r="P1205" s="7" t="s">
        <v>178</v>
      </c>
      <c r="Q1205" s="8" t="s">
        <v>3209</v>
      </c>
      <c r="R1205" s="8" t="s">
        <v>3213</v>
      </c>
      <c r="S1205" s="8" t="s">
        <v>362</v>
      </c>
      <c r="T1205" s="8" t="s">
        <v>91</v>
      </c>
      <c r="U1205" s="7" t="s">
        <v>87</v>
      </c>
      <c r="V1205" s="7" t="s">
        <v>92</v>
      </c>
      <c r="W1205" s="7"/>
      <c r="X1205" s="7"/>
      <c r="Y1205" s="7" t="s">
        <v>102</v>
      </c>
      <c r="Z1205" s="8" t="s">
        <v>94</v>
      </c>
      <c r="AA1205" s="7"/>
      <c r="AB1205" s="7"/>
      <c r="AC1205" s="7"/>
      <c r="AD1205" s="7"/>
      <c r="AE1205" s="8"/>
      <c r="AF1205" s="9" t="s">
        <v>923</v>
      </c>
      <c r="AG1205" s="9" t="s">
        <v>1000</v>
      </c>
      <c r="AH1205" s="7" t="s">
        <v>98</v>
      </c>
      <c r="AI1205" s="7" t="s">
        <v>98</v>
      </c>
      <c r="AJ1205" s="7" t="s">
        <v>98</v>
      </c>
      <c r="AK1205" s="7" t="n">
        <v>35</v>
      </c>
      <c r="AL1205" s="7" t="n">
        <v>35</v>
      </c>
      <c r="AM1205" s="7" t="n">
        <v>35</v>
      </c>
      <c r="AN1205" s="7" t="n">
        <v>35</v>
      </c>
      <c r="AO1205" s="7" t="n">
        <v>35</v>
      </c>
      <c r="AP1205" s="7" t="n">
        <v>35</v>
      </c>
      <c r="AQ1205" s="7" t="s">
        <v>98</v>
      </c>
      <c r="AR1205" s="7" t="s">
        <v>98</v>
      </c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 t="s">
        <v>97</v>
      </c>
      <c r="BN1205" s="7" t="s">
        <v>97</v>
      </c>
      <c r="BO1205" s="7"/>
      <c r="BP1205" s="7"/>
      <c r="BQ1205" s="7"/>
      <c r="BR1205" s="7"/>
      <c r="BS1205" s="7"/>
      <c r="BT1205" s="7"/>
      <c r="BU1205" s="7"/>
      <c r="BV1205" s="7"/>
      <c r="BW1205" s="7"/>
      <c r="BX1205" s="7"/>
      <c r="BY1205" s="7"/>
      <c r="BZ1205" s="7"/>
      <c r="CA1205" s="7"/>
      <c r="CB1205" s="7"/>
      <c r="CC1205" s="7"/>
      <c r="CD1205" s="7"/>
      <c r="CE1205" s="7"/>
      <c r="CF1205" s="7"/>
      <c r="CG1205" s="7"/>
      <c r="CH1205" s="7"/>
      <c r="CI1205" s="6" t="n">
        <f aca="false">SUMIF($AH1205:$CH1205,35,Base!$B$5:$BB$5)*7*$Z1205</f>
        <v>420</v>
      </c>
      <c r="CJ1205" s="6" t="n">
        <f aca="false">SUMIF($AH1205:$CH1205,"PR",Base!$B$5:$BB$5)*7*$Z1205</f>
        <v>336</v>
      </c>
      <c r="CK1205" s="6"/>
      <c r="CL1205" s="6"/>
    </row>
    <row r="1206" customFormat="false" ht="13.8" hidden="false" customHeight="false" outlineLevel="0" collapsed="false">
      <c r="A1206" s="7" t="s">
        <v>77</v>
      </c>
      <c r="B1206" s="7" t="s">
        <v>2883</v>
      </c>
      <c r="C1206" s="7" t="s">
        <v>319</v>
      </c>
      <c r="D1206" s="7" t="s">
        <v>3214</v>
      </c>
      <c r="E1206" s="7" t="s">
        <v>2867</v>
      </c>
      <c r="F1206" s="7" t="s">
        <v>17</v>
      </c>
      <c r="G1206" s="7" t="s">
        <v>1517</v>
      </c>
      <c r="H1206" s="7" t="s">
        <v>1518</v>
      </c>
      <c r="I1206" s="7" t="s">
        <v>84</v>
      </c>
      <c r="J1206" s="7" t="s">
        <v>85</v>
      </c>
      <c r="K1206" s="8" t="n">
        <v>0</v>
      </c>
      <c r="L1206" s="7"/>
      <c r="M1206" s="8" t="n">
        <v>0</v>
      </c>
      <c r="N1206" s="7"/>
      <c r="O1206" s="7" t="s">
        <v>1520</v>
      </c>
      <c r="P1206" s="7" t="s">
        <v>155</v>
      </c>
      <c r="Q1206" s="8" t="s">
        <v>3209</v>
      </c>
      <c r="R1206" s="8" t="s">
        <v>3213</v>
      </c>
      <c r="S1206" s="8" t="s">
        <v>362</v>
      </c>
      <c r="T1206" s="8" t="s">
        <v>91</v>
      </c>
      <c r="U1206" s="7" t="s">
        <v>87</v>
      </c>
      <c r="V1206" s="7" t="s">
        <v>92</v>
      </c>
      <c r="W1206" s="7"/>
      <c r="X1206" s="7"/>
      <c r="Y1206" s="7" t="s">
        <v>93</v>
      </c>
      <c r="Z1206" s="8" t="s">
        <v>127</v>
      </c>
      <c r="AA1206" s="7"/>
      <c r="AB1206" s="7"/>
      <c r="AC1206" s="7"/>
      <c r="AD1206" s="7"/>
      <c r="AE1206" s="8"/>
      <c r="AF1206" s="9" t="s">
        <v>915</v>
      </c>
      <c r="AG1206" s="9" t="s">
        <v>1922</v>
      </c>
      <c r="AH1206" s="7" t="s">
        <v>98</v>
      </c>
      <c r="AI1206" s="7" t="s">
        <v>98</v>
      </c>
      <c r="AJ1206" s="7" t="s">
        <v>98</v>
      </c>
      <c r="AK1206" s="7" t="n">
        <v>35</v>
      </c>
      <c r="AL1206" s="7" t="n">
        <v>35</v>
      </c>
      <c r="AM1206" s="7" t="n">
        <v>35</v>
      </c>
      <c r="AN1206" s="7" t="n">
        <v>35</v>
      </c>
      <c r="AO1206" s="7" t="n">
        <v>35</v>
      </c>
      <c r="AP1206" s="7" t="n">
        <v>35</v>
      </c>
      <c r="AQ1206" s="7" t="s">
        <v>98</v>
      </c>
      <c r="AR1206" s="7" t="s">
        <v>98</v>
      </c>
      <c r="AS1206" s="7" t="s">
        <v>98</v>
      </c>
      <c r="AT1206" s="7" t="s">
        <v>98</v>
      </c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 t="s">
        <v>97</v>
      </c>
      <c r="BN1206" s="7" t="s">
        <v>97</v>
      </c>
      <c r="BO1206" s="7"/>
      <c r="BP1206" s="7"/>
      <c r="BQ1206" s="7"/>
      <c r="BR1206" s="7"/>
      <c r="BS1206" s="7"/>
      <c r="BT1206" s="7"/>
      <c r="BU1206" s="7"/>
      <c r="BV1206" s="7"/>
      <c r="BW1206" s="7"/>
      <c r="BX1206" s="7"/>
      <c r="BY1206" s="7"/>
      <c r="BZ1206" s="7"/>
      <c r="CA1206" s="7"/>
      <c r="CB1206" s="7"/>
      <c r="CC1206" s="7"/>
      <c r="CD1206" s="7"/>
      <c r="CE1206" s="7"/>
      <c r="CF1206" s="7"/>
      <c r="CG1206" s="7"/>
      <c r="CH1206" s="7"/>
      <c r="CI1206" s="6" t="n">
        <f aca="false">SUMIF($AH1206:$CH1206,35,Base!$B$5:$BB$5)*7*$Z1206</f>
        <v>840</v>
      </c>
      <c r="CJ1206" s="6" t="n">
        <f aca="false">SUMIF($AH1206:$CH1206,"PR",Base!$B$5:$BB$5)*7*$Z1206</f>
        <v>952</v>
      </c>
      <c r="CK1206" s="6"/>
      <c r="CL1206" s="6"/>
    </row>
    <row r="1207" customFormat="false" ht="13.8" hidden="false" customHeight="false" outlineLevel="0" collapsed="false">
      <c r="A1207" s="7" t="s">
        <v>77</v>
      </c>
      <c r="B1207" s="7" t="s">
        <v>2883</v>
      </c>
      <c r="C1207" s="7" t="s">
        <v>319</v>
      </c>
      <c r="D1207" s="7" t="s">
        <v>3214</v>
      </c>
      <c r="E1207" s="7" t="s">
        <v>2867</v>
      </c>
      <c r="F1207" s="7" t="s">
        <v>17</v>
      </c>
      <c r="G1207" s="7" t="s">
        <v>1517</v>
      </c>
      <c r="H1207" s="7" t="s">
        <v>1518</v>
      </c>
      <c r="I1207" s="7" t="s">
        <v>84</v>
      </c>
      <c r="J1207" s="7" t="s">
        <v>85</v>
      </c>
      <c r="K1207" s="8" t="n">
        <v>0</v>
      </c>
      <c r="L1207" s="7"/>
      <c r="M1207" s="8" t="n">
        <v>0</v>
      </c>
      <c r="N1207" s="7"/>
      <c r="O1207" s="7" t="s">
        <v>1520</v>
      </c>
      <c r="P1207" s="7" t="s">
        <v>155</v>
      </c>
      <c r="Q1207" s="8" t="s">
        <v>3209</v>
      </c>
      <c r="R1207" s="8" t="s">
        <v>3213</v>
      </c>
      <c r="S1207" s="8" t="s">
        <v>362</v>
      </c>
      <c r="T1207" s="8" t="s">
        <v>91</v>
      </c>
      <c r="U1207" s="7" t="s">
        <v>87</v>
      </c>
      <c r="V1207" s="7" t="s">
        <v>92</v>
      </c>
      <c r="W1207" s="7"/>
      <c r="X1207" s="7"/>
      <c r="Y1207" s="7" t="s">
        <v>99</v>
      </c>
      <c r="Z1207" s="8" t="s">
        <v>168</v>
      </c>
      <c r="AA1207" s="7"/>
      <c r="AB1207" s="7"/>
      <c r="AC1207" s="7"/>
      <c r="AD1207" s="7"/>
      <c r="AE1207" s="8"/>
      <c r="AF1207" s="9" t="s">
        <v>915</v>
      </c>
      <c r="AG1207" s="9" t="s">
        <v>1922</v>
      </c>
      <c r="AH1207" s="7" t="s">
        <v>98</v>
      </c>
      <c r="AI1207" s="7" t="s">
        <v>98</v>
      </c>
      <c r="AJ1207" s="7" t="s">
        <v>98</v>
      </c>
      <c r="AK1207" s="7" t="n">
        <v>35</v>
      </c>
      <c r="AL1207" s="7" t="n">
        <v>35</v>
      </c>
      <c r="AM1207" s="7" t="n">
        <v>35</v>
      </c>
      <c r="AN1207" s="7" t="n">
        <v>35</v>
      </c>
      <c r="AO1207" s="7" t="n">
        <v>35</v>
      </c>
      <c r="AP1207" s="7" t="n">
        <v>35</v>
      </c>
      <c r="AQ1207" s="7" t="s">
        <v>98</v>
      </c>
      <c r="AR1207" s="7" t="s">
        <v>98</v>
      </c>
      <c r="AS1207" s="7" t="s">
        <v>98</v>
      </c>
      <c r="AT1207" s="7" t="s">
        <v>98</v>
      </c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 t="s">
        <v>97</v>
      </c>
      <c r="BN1207" s="7" t="s">
        <v>97</v>
      </c>
      <c r="BO1207" s="7"/>
      <c r="BP1207" s="7"/>
      <c r="BQ1207" s="7"/>
      <c r="BR1207" s="7"/>
      <c r="BS1207" s="7"/>
      <c r="BT1207" s="7"/>
      <c r="BU1207" s="7"/>
      <c r="BV1207" s="7"/>
      <c r="BW1207" s="7"/>
      <c r="BX1207" s="7"/>
      <c r="BY1207" s="7"/>
      <c r="BZ1207" s="7"/>
      <c r="CA1207" s="7"/>
      <c r="CB1207" s="7"/>
      <c r="CC1207" s="7"/>
      <c r="CD1207" s="7"/>
      <c r="CE1207" s="7"/>
      <c r="CF1207" s="7"/>
      <c r="CG1207" s="7"/>
      <c r="CH1207" s="7"/>
      <c r="CI1207" s="6" t="n">
        <f aca="false">SUMIF($AH1207:$CH1207,35,Base!$B$5:$BB$5)*7*$Z1207</f>
        <v>1890</v>
      </c>
      <c r="CJ1207" s="6" t="n">
        <f aca="false">SUMIF($AH1207:$CH1207,"PR",Base!$B$5:$BB$5)*7*$Z1207</f>
        <v>2142</v>
      </c>
      <c r="CK1207" s="6"/>
      <c r="CL1207" s="6"/>
    </row>
    <row r="1208" customFormat="false" ht="13.8" hidden="false" customHeight="false" outlineLevel="0" collapsed="false">
      <c r="A1208" s="7" t="s">
        <v>77</v>
      </c>
      <c r="B1208" s="7" t="s">
        <v>2883</v>
      </c>
      <c r="C1208" s="7" t="s">
        <v>319</v>
      </c>
      <c r="D1208" s="7" t="s">
        <v>3214</v>
      </c>
      <c r="E1208" s="7" t="s">
        <v>2867</v>
      </c>
      <c r="F1208" s="7" t="s">
        <v>17</v>
      </c>
      <c r="G1208" s="7" t="s">
        <v>1517</v>
      </c>
      <c r="H1208" s="7" t="s">
        <v>1518</v>
      </c>
      <c r="I1208" s="7" t="s">
        <v>84</v>
      </c>
      <c r="J1208" s="7" t="s">
        <v>85</v>
      </c>
      <c r="K1208" s="8" t="n">
        <v>0</v>
      </c>
      <c r="L1208" s="7"/>
      <c r="M1208" s="8" t="n">
        <v>0</v>
      </c>
      <c r="N1208" s="7"/>
      <c r="O1208" s="7" t="s">
        <v>1520</v>
      </c>
      <c r="P1208" s="7" t="s">
        <v>155</v>
      </c>
      <c r="Q1208" s="8" t="s">
        <v>3209</v>
      </c>
      <c r="R1208" s="8" t="s">
        <v>3213</v>
      </c>
      <c r="S1208" s="8" t="s">
        <v>362</v>
      </c>
      <c r="T1208" s="8" t="s">
        <v>91</v>
      </c>
      <c r="U1208" s="7" t="s">
        <v>87</v>
      </c>
      <c r="V1208" s="7" t="s">
        <v>92</v>
      </c>
      <c r="W1208" s="7"/>
      <c r="X1208" s="7"/>
      <c r="Y1208" s="7" t="s">
        <v>102</v>
      </c>
      <c r="Z1208" s="8" t="s">
        <v>94</v>
      </c>
      <c r="AA1208" s="7"/>
      <c r="AB1208" s="7"/>
      <c r="AC1208" s="7"/>
      <c r="AD1208" s="7"/>
      <c r="AE1208" s="8"/>
      <c r="AF1208" s="9" t="s">
        <v>915</v>
      </c>
      <c r="AG1208" s="9" t="s">
        <v>1922</v>
      </c>
      <c r="AH1208" s="7" t="s">
        <v>98</v>
      </c>
      <c r="AI1208" s="7" t="s">
        <v>98</v>
      </c>
      <c r="AJ1208" s="7" t="s">
        <v>98</v>
      </c>
      <c r="AK1208" s="7" t="n">
        <v>35</v>
      </c>
      <c r="AL1208" s="7" t="n">
        <v>35</v>
      </c>
      <c r="AM1208" s="7" t="n">
        <v>35</v>
      </c>
      <c r="AN1208" s="7" t="n">
        <v>35</v>
      </c>
      <c r="AO1208" s="7" t="n">
        <v>35</v>
      </c>
      <c r="AP1208" s="7" t="n">
        <v>35</v>
      </c>
      <c r="AQ1208" s="7" t="s">
        <v>98</v>
      </c>
      <c r="AR1208" s="7" t="s">
        <v>98</v>
      </c>
      <c r="AS1208" s="7" t="s">
        <v>98</v>
      </c>
      <c r="AT1208" s="7" t="s">
        <v>98</v>
      </c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 t="s">
        <v>97</v>
      </c>
      <c r="BN1208" s="7" t="s">
        <v>97</v>
      </c>
      <c r="BO1208" s="7"/>
      <c r="BP1208" s="7"/>
      <c r="BQ1208" s="7"/>
      <c r="BR1208" s="7"/>
      <c r="BS1208" s="7"/>
      <c r="BT1208" s="7"/>
      <c r="BU1208" s="7"/>
      <c r="BV1208" s="7"/>
      <c r="BW1208" s="7"/>
      <c r="BX1208" s="7"/>
      <c r="BY1208" s="7"/>
      <c r="BZ1208" s="7"/>
      <c r="CA1208" s="7"/>
      <c r="CB1208" s="7"/>
      <c r="CC1208" s="7"/>
      <c r="CD1208" s="7"/>
      <c r="CE1208" s="7"/>
      <c r="CF1208" s="7"/>
      <c r="CG1208" s="7"/>
      <c r="CH1208" s="7"/>
      <c r="CI1208" s="6" t="n">
        <f aca="false">SUMIF($AH1208:$CH1208,35,Base!$B$5:$BB$5)*7*$Z1208</f>
        <v>420</v>
      </c>
      <c r="CJ1208" s="6" t="n">
        <f aca="false">SUMIF($AH1208:$CH1208,"PR",Base!$B$5:$BB$5)*7*$Z1208</f>
        <v>476</v>
      </c>
      <c r="CK1208" s="6"/>
      <c r="CL1208" s="6"/>
    </row>
    <row r="1209" customFormat="false" ht="13.8" hidden="false" customHeight="false" outlineLevel="0" collapsed="false">
      <c r="A1209" s="7" t="s">
        <v>77</v>
      </c>
      <c r="B1209" s="7" t="s">
        <v>2883</v>
      </c>
      <c r="C1209" s="7" t="s">
        <v>319</v>
      </c>
      <c r="D1209" s="7" t="s">
        <v>3214</v>
      </c>
      <c r="E1209" s="7" t="s">
        <v>2867</v>
      </c>
      <c r="F1209" s="7" t="s">
        <v>17</v>
      </c>
      <c r="G1209" s="7" t="s">
        <v>1517</v>
      </c>
      <c r="H1209" s="7" t="s">
        <v>1518</v>
      </c>
      <c r="I1209" s="7" t="s">
        <v>84</v>
      </c>
      <c r="J1209" s="7" t="s">
        <v>85</v>
      </c>
      <c r="K1209" s="8" t="n">
        <v>0</v>
      </c>
      <c r="L1209" s="7"/>
      <c r="M1209" s="8" t="n">
        <v>0</v>
      </c>
      <c r="N1209" s="7"/>
      <c r="O1209" s="7" t="s">
        <v>1520</v>
      </c>
      <c r="P1209" s="7" t="s">
        <v>155</v>
      </c>
      <c r="Q1209" s="8" t="s">
        <v>3209</v>
      </c>
      <c r="R1209" s="8" t="s">
        <v>3213</v>
      </c>
      <c r="S1209" s="8" t="s">
        <v>362</v>
      </c>
      <c r="T1209" s="8" t="s">
        <v>91</v>
      </c>
      <c r="U1209" s="7" t="s">
        <v>87</v>
      </c>
      <c r="V1209" s="7" t="s">
        <v>92</v>
      </c>
      <c r="W1209" s="7"/>
      <c r="X1209" s="7"/>
      <c r="Y1209" s="7" t="s">
        <v>430</v>
      </c>
      <c r="Z1209" s="8" t="s">
        <v>87</v>
      </c>
      <c r="AA1209" s="7"/>
      <c r="AB1209" s="7"/>
      <c r="AC1209" s="7"/>
      <c r="AD1209" s="7"/>
      <c r="AE1209" s="8"/>
      <c r="AF1209" s="9" t="s">
        <v>915</v>
      </c>
      <c r="AG1209" s="9" t="s">
        <v>1922</v>
      </c>
      <c r="AH1209" s="7" t="s">
        <v>98</v>
      </c>
      <c r="AI1209" s="7" t="s">
        <v>98</v>
      </c>
      <c r="AJ1209" s="7" t="s">
        <v>98</v>
      </c>
      <c r="AK1209" s="7" t="n">
        <v>35</v>
      </c>
      <c r="AL1209" s="7" t="n">
        <v>35</v>
      </c>
      <c r="AM1209" s="7" t="n">
        <v>35</v>
      </c>
      <c r="AN1209" s="7" t="n">
        <v>35</v>
      </c>
      <c r="AO1209" s="7" t="n">
        <v>35</v>
      </c>
      <c r="AP1209" s="7" t="n">
        <v>35</v>
      </c>
      <c r="AQ1209" s="7" t="s">
        <v>98</v>
      </c>
      <c r="AR1209" s="7" t="s">
        <v>98</v>
      </c>
      <c r="AS1209" s="7" t="s">
        <v>98</v>
      </c>
      <c r="AT1209" s="7" t="s">
        <v>98</v>
      </c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 t="s">
        <v>97</v>
      </c>
      <c r="BN1209" s="7" t="s">
        <v>97</v>
      </c>
      <c r="BO1209" s="7"/>
      <c r="BP1209" s="7"/>
      <c r="BQ1209" s="7"/>
      <c r="BR1209" s="7"/>
      <c r="BS1209" s="7"/>
      <c r="BT1209" s="7"/>
      <c r="BU1209" s="7"/>
      <c r="BV1209" s="7"/>
      <c r="BW1209" s="7"/>
      <c r="BX1209" s="7"/>
      <c r="BY1209" s="7"/>
      <c r="BZ1209" s="7"/>
      <c r="CA1209" s="7"/>
      <c r="CB1209" s="7"/>
      <c r="CC1209" s="7"/>
      <c r="CD1209" s="7"/>
      <c r="CE1209" s="7"/>
      <c r="CF1209" s="7"/>
      <c r="CG1209" s="7"/>
      <c r="CH1209" s="7"/>
      <c r="CI1209" s="6" t="n">
        <f aca="false">SUMIF($AH1209:$CH1209,35,Base!$B$5:$BB$5)*7*$Z1209</f>
        <v>210</v>
      </c>
      <c r="CJ1209" s="6" t="n">
        <f aca="false">SUMIF($AH1209:$CH1209,"PR",Base!$B$5:$BB$5)*7*$Z1209</f>
        <v>238</v>
      </c>
      <c r="CK1209" s="6"/>
      <c r="CL1209" s="6"/>
    </row>
    <row r="1210" customFormat="false" ht="13.8" hidden="false" customHeight="false" outlineLevel="0" collapsed="false">
      <c r="A1210" s="7" t="s">
        <v>77</v>
      </c>
      <c r="B1210" s="7" t="s">
        <v>2883</v>
      </c>
      <c r="C1210" s="7" t="s">
        <v>319</v>
      </c>
      <c r="D1210" s="7" t="s">
        <v>3214</v>
      </c>
      <c r="E1210" s="7" t="s">
        <v>2867</v>
      </c>
      <c r="F1210" s="7" t="s">
        <v>17</v>
      </c>
      <c r="G1210" s="7" t="s">
        <v>1517</v>
      </c>
      <c r="H1210" s="7" t="s">
        <v>1518</v>
      </c>
      <c r="I1210" s="7" t="s">
        <v>84</v>
      </c>
      <c r="J1210" s="7" t="s">
        <v>85</v>
      </c>
      <c r="K1210" s="8" t="n">
        <v>0</v>
      </c>
      <c r="L1210" s="7"/>
      <c r="M1210" s="8" t="n">
        <v>0</v>
      </c>
      <c r="N1210" s="7"/>
      <c r="O1210" s="7" t="s">
        <v>1520</v>
      </c>
      <c r="P1210" s="7" t="s">
        <v>155</v>
      </c>
      <c r="Q1210" s="8" t="s">
        <v>3209</v>
      </c>
      <c r="R1210" s="8" t="s">
        <v>3213</v>
      </c>
      <c r="S1210" s="8" t="s">
        <v>362</v>
      </c>
      <c r="T1210" s="8" t="s">
        <v>91</v>
      </c>
      <c r="U1210" s="7" t="s">
        <v>87</v>
      </c>
      <c r="V1210" s="7" t="s">
        <v>92</v>
      </c>
      <c r="W1210" s="7"/>
      <c r="X1210" s="7"/>
      <c r="Y1210" s="7" t="s">
        <v>112</v>
      </c>
      <c r="Z1210" s="8" t="s">
        <v>155</v>
      </c>
      <c r="AA1210" s="7"/>
      <c r="AB1210" s="7"/>
      <c r="AC1210" s="7"/>
      <c r="AD1210" s="7"/>
      <c r="AE1210" s="8"/>
      <c r="AF1210" s="9" t="s">
        <v>915</v>
      </c>
      <c r="AG1210" s="9" t="s">
        <v>1922</v>
      </c>
      <c r="AH1210" s="7" t="s">
        <v>98</v>
      </c>
      <c r="AI1210" s="7" t="s">
        <v>98</v>
      </c>
      <c r="AJ1210" s="7" t="s">
        <v>98</v>
      </c>
      <c r="AK1210" s="7" t="n">
        <v>35</v>
      </c>
      <c r="AL1210" s="7" t="n">
        <v>35</v>
      </c>
      <c r="AM1210" s="7" t="n">
        <v>35</v>
      </c>
      <c r="AN1210" s="7" t="n">
        <v>35</v>
      </c>
      <c r="AO1210" s="7" t="n">
        <v>35</v>
      </c>
      <c r="AP1210" s="7" t="n">
        <v>35</v>
      </c>
      <c r="AQ1210" s="7" t="s">
        <v>98</v>
      </c>
      <c r="AR1210" s="7" t="s">
        <v>98</v>
      </c>
      <c r="AS1210" s="7" t="s">
        <v>98</v>
      </c>
      <c r="AT1210" s="7" t="s">
        <v>98</v>
      </c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 t="s">
        <v>97</v>
      </c>
      <c r="BN1210" s="7" t="s">
        <v>97</v>
      </c>
      <c r="BO1210" s="7"/>
      <c r="BP1210" s="7"/>
      <c r="BQ1210" s="7"/>
      <c r="BR1210" s="7"/>
      <c r="BS1210" s="7"/>
      <c r="BT1210" s="7"/>
      <c r="BU1210" s="7"/>
      <c r="BV1210" s="7"/>
      <c r="BW1210" s="7"/>
      <c r="BX1210" s="7"/>
      <c r="BY1210" s="7"/>
      <c r="BZ1210" s="7"/>
      <c r="CA1210" s="7"/>
      <c r="CB1210" s="7"/>
      <c r="CC1210" s="7"/>
      <c r="CD1210" s="7"/>
      <c r="CE1210" s="7"/>
      <c r="CF1210" s="7"/>
      <c r="CG1210" s="7"/>
      <c r="CH1210" s="7"/>
      <c r="CI1210" s="6" t="n">
        <f aca="false">SUMIF($AH1210:$CH1210,35,Base!$B$5:$BB$5)*7*$Z1210</f>
        <v>630</v>
      </c>
      <c r="CJ1210" s="6" t="n">
        <f aca="false">SUMIF($AH1210:$CH1210,"PR",Base!$B$5:$BB$5)*7*$Z1210</f>
        <v>714</v>
      </c>
      <c r="CK1210" s="6"/>
      <c r="CL1210" s="6"/>
    </row>
    <row r="1211" customFormat="false" ht="13.8" hidden="false" customHeight="false" outlineLevel="0" collapsed="false">
      <c r="A1211" s="7" t="s">
        <v>1890</v>
      </c>
      <c r="B1211" s="7" t="s">
        <v>3215</v>
      </c>
      <c r="C1211" s="7" t="s">
        <v>1627</v>
      </c>
      <c r="D1211" s="7" t="s">
        <v>1634</v>
      </c>
      <c r="E1211" s="7" t="s">
        <v>1937</v>
      </c>
      <c r="F1211" s="7" t="s">
        <v>17</v>
      </c>
      <c r="G1211" s="7" t="s">
        <v>3216</v>
      </c>
      <c r="H1211" s="7" t="s">
        <v>3217</v>
      </c>
      <c r="I1211" s="7" t="s">
        <v>84</v>
      </c>
      <c r="J1211" s="7" t="s">
        <v>85</v>
      </c>
      <c r="K1211" s="8" t="n">
        <v>0</v>
      </c>
      <c r="L1211" s="7"/>
      <c r="M1211" s="8" t="n">
        <v>0</v>
      </c>
      <c r="N1211" s="7"/>
      <c r="O1211" s="7" t="s">
        <v>3218</v>
      </c>
      <c r="P1211" s="7" t="s">
        <v>108</v>
      </c>
      <c r="Q1211" s="8" t="s">
        <v>3219</v>
      </c>
      <c r="R1211" s="8" t="s">
        <v>719</v>
      </c>
      <c r="S1211" s="8" t="s">
        <v>532</v>
      </c>
      <c r="T1211" s="8" t="s">
        <v>109</v>
      </c>
      <c r="U1211" s="7" t="s">
        <v>87</v>
      </c>
      <c r="V1211" s="7" t="s">
        <v>92</v>
      </c>
      <c r="W1211" s="7"/>
      <c r="X1211" s="7"/>
      <c r="Y1211" s="7" t="s">
        <v>99</v>
      </c>
      <c r="Z1211" s="8" t="n">
        <v>9</v>
      </c>
      <c r="AA1211" s="7"/>
      <c r="AB1211" s="7"/>
      <c r="AC1211" s="7"/>
      <c r="AD1211" s="7"/>
      <c r="AE1211" s="8"/>
      <c r="AF1211" s="9" t="s">
        <v>907</v>
      </c>
      <c r="AG1211" s="9" t="s">
        <v>1109</v>
      </c>
      <c r="AH1211" s="7" t="s">
        <v>98</v>
      </c>
      <c r="AI1211" s="7" t="s">
        <v>98</v>
      </c>
      <c r="AJ1211" s="7" t="s">
        <v>98</v>
      </c>
      <c r="AK1211" s="7" t="s">
        <v>98</v>
      </c>
      <c r="AL1211" s="7" t="s">
        <v>98</v>
      </c>
      <c r="AM1211" s="7" t="n">
        <v>35</v>
      </c>
      <c r="AN1211" s="7" t="n">
        <v>35</v>
      </c>
      <c r="AO1211" s="7" t="n">
        <v>35</v>
      </c>
      <c r="AP1211" s="7" t="n">
        <v>35</v>
      </c>
      <c r="AQ1211" s="7" t="n">
        <v>35</v>
      </c>
      <c r="AR1211" s="7" t="n">
        <v>35</v>
      </c>
      <c r="AS1211" s="7" t="s">
        <v>98</v>
      </c>
      <c r="AT1211" s="7" t="s">
        <v>98</v>
      </c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 t="s">
        <v>97</v>
      </c>
      <c r="BN1211" s="7" t="s">
        <v>97</v>
      </c>
      <c r="BO1211" s="7"/>
      <c r="BP1211" s="7"/>
      <c r="BQ1211" s="7"/>
      <c r="BR1211" s="7"/>
      <c r="BS1211" s="7"/>
      <c r="BT1211" s="7"/>
      <c r="BU1211" s="7"/>
      <c r="BV1211" s="7"/>
      <c r="BW1211" s="7"/>
      <c r="BX1211" s="7"/>
      <c r="BY1211" s="7"/>
      <c r="BZ1211" s="7"/>
      <c r="CA1211" s="7"/>
      <c r="CB1211" s="7"/>
      <c r="CC1211" s="7"/>
      <c r="CD1211" s="7"/>
      <c r="CE1211" s="7"/>
      <c r="CF1211" s="7"/>
      <c r="CG1211" s="7"/>
      <c r="CH1211" s="7"/>
      <c r="CI1211" s="6" t="n">
        <f aca="false">SUMIF($AH1211:$CH1211,35,Base!$B$5:$BB$5)*7*$Z1211</f>
        <v>1890</v>
      </c>
      <c r="CJ1211" s="6" t="n">
        <f aca="false">SUMIF($AH1211:$CH1211,"PR",Base!$B$5:$BB$5)*7*$Z1211</f>
        <v>2142</v>
      </c>
      <c r="CK1211" s="6"/>
      <c r="CL1211" s="6"/>
    </row>
    <row r="1212" customFormat="false" ht="13.8" hidden="false" customHeight="false" outlineLevel="0" collapsed="false">
      <c r="A1212" s="7" t="s">
        <v>1890</v>
      </c>
      <c r="B1212" s="7" t="s">
        <v>3215</v>
      </c>
      <c r="C1212" s="7" t="s">
        <v>1649</v>
      </c>
      <c r="D1212" s="7" t="s">
        <v>3220</v>
      </c>
      <c r="E1212" s="7" t="s">
        <v>3221</v>
      </c>
      <c r="F1212" s="7" t="s">
        <v>17</v>
      </c>
      <c r="G1212" s="7" t="s">
        <v>3222</v>
      </c>
      <c r="H1212" s="7" t="s">
        <v>3223</v>
      </c>
      <c r="I1212" s="7" t="s">
        <v>84</v>
      </c>
      <c r="J1212" s="7" t="s">
        <v>85</v>
      </c>
      <c r="K1212" s="8" t="n">
        <v>0</v>
      </c>
      <c r="L1212" s="7"/>
      <c r="M1212" s="8" t="n">
        <v>0</v>
      </c>
      <c r="N1212" s="7" t="s">
        <v>3224</v>
      </c>
      <c r="O1212" s="7" t="s">
        <v>3225</v>
      </c>
      <c r="P1212" s="7" t="s">
        <v>178</v>
      </c>
      <c r="Q1212" s="8" t="s">
        <v>1367</v>
      </c>
      <c r="R1212" s="8" t="s">
        <v>631</v>
      </c>
      <c r="S1212" s="8" t="s">
        <v>90</v>
      </c>
      <c r="T1212" s="8" t="s">
        <v>109</v>
      </c>
      <c r="U1212" s="7" t="s">
        <v>87</v>
      </c>
      <c r="V1212" s="7" t="s">
        <v>92</v>
      </c>
      <c r="W1212" s="7"/>
      <c r="X1212" s="7"/>
      <c r="Y1212" s="7" t="s">
        <v>93</v>
      </c>
      <c r="Z1212" s="7" t="n">
        <v>2</v>
      </c>
      <c r="AA1212" s="7"/>
      <c r="AB1212" s="7"/>
      <c r="AC1212" s="7"/>
      <c r="AD1212" s="7"/>
      <c r="AE1212" s="8"/>
      <c r="AF1212" s="9" t="s">
        <v>915</v>
      </c>
      <c r="AG1212" s="9" t="s">
        <v>3226</v>
      </c>
      <c r="AH1212" s="7" t="s">
        <v>98</v>
      </c>
      <c r="AI1212" s="7" t="n">
        <v>35</v>
      </c>
      <c r="AJ1212" s="7" t="n">
        <v>35</v>
      </c>
      <c r="AK1212" s="7" t="n">
        <v>35</v>
      </c>
      <c r="AL1212" s="7" t="n">
        <v>35</v>
      </c>
      <c r="AM1212" s="7" t="s">
        <v>98</v>
      </c>
      <c r="AN1212" s="7" t="s">
        <v>98</v>
      </c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 t="s">
        <v>97</v>
      </c>
      <c r="BN1212" s="7" t="s">
        <v>97</v>
      </c>
      <c r="BO1212" s="7"/>
      <c r="BP1212" s="7"/>
      <c r="BQ1212" s="7"/>
      <c r="BR1212" s="7"/>
      <c r="BS1212" s="7"/>
      <c r="BT1212" s="7"/>
      <c r="BU1212" s="7"/>
      <c r="BV1212" s="7"/>
      <c r="BW1212" s="7"/>
      <c r="BX1212" s="7"/>
      <c r="BY1212" s="7"/>
      <c r="BZ1212" s="7"/>
      <c r="CA1212" s="7"/>
      <c r="CB1212" s="7"/>
      <c r="CC1212" s="7"/>
      <c r="CD1212" s="7"/>
      <c r="CE1212" s="7"/>
      <c r="CF1212" s="7"/>
      <c r="CG1212" s="7"/>
      <c r="CH1212" s="7"/>
      <c r="CI1212" s="6" t="n">
        <f aca="false">SUMIF($AH1212:$CH1212,35,Base!$B$5:$BB$5)*7*$Z1212</f>
        <v>280</v>
      </c>
      <c r="CJ1212" s="6" t="n">
        <f aca="false">SUMIF($AH1212:$CH1212,"PR",Base!$B$5:$BB$5)*7*$Z1212</f>
        <v>196</v>
      </c>
      <c r="CK1212" s="6"/>
      <c r="CL1212" s="6"/>
    </row>
    <row r="1213" customFormat="false" ht="13.8" hidden="false" customHeight="false" outlineLevel="0" collapsed="false">
      <c r="A1213" s="7" t="s">
        <v>1890</v>
      </c>
      <c r="B1213" s="7" t="s">
        <v>3215</v>
      </c>
      <c r="C1213" s="7" t="s">
        <v>1649</v>
      </c>
      <c r="D1213" s="7" t="s">
        <v>3220</v>
      </c>
      <c r="E1213" s="7" t="s">
        <v>3221</v>
      </c>
      <c r="F1213" s="7" t="s">
        <v>17</v>
      </c>
      <c r="G1213" s="7" t="s">
        <v>3222</v>
      </c>
      <c r="H1213" s="7" t="s">
        <v>3223</v>
      </c>
      <c r="I1213" s="7" t="s">
        <v>84</v>
      </c>
      <c r="J1213" s="7" t="s">
        <v>85</v>
      </c>
      <c r="K1213" s="8" t="n">
        <v>0</v>
      </c>
      <c r="L1213" s="7"/>
      <c r="M1213" s="8" t="n">
        <v>0</v>
      </c>
      <c r="N1213" s="7" t="s">
        <v>3224</v>
      </c>
      <c r="O1213" s="7" t="s">
        <v>3225</v>
      </c>
      <c r="P1213" s="7" t="s">
        <v>178</v>
      </c>
      <c r="Q1213" s="8" t="s">
        <v>1367</v>
      </c>
      <c r="R1213" s="8" t="s">
        <v>631</v>
      </c>
      <c r="S1213" s="8" t="s">
        <v>90</v>
      </c>
      <c r="T1213" s="8" t="s">
        <v>109</v>
      </c>
      <c r="U1213" s="7" t="s">
        <v>87</v>
      </c>
      <c r="V1213" s="7" t="s">
        <v>92</v>
      </c>
      <c r="W1213" s="7"/>
      <c r="X1213" s="7"/>
      <c r="Y1213" s="7" t="s">
        <v>99</v>
      </c>
      <c r="Z1213" s="7" t="n">
        <v>13</v>
      </c>
      <c r="AA1213" s="7"/>
      <c r="AB1213" s="7"/>
      <c r="AC1213" s="7"/>
      <c r="AD1213" s="7"/>
      <c r="AE1213" s="8"/>
      <c r="AF1213" s="9" t="s">
        <v>915</v>
      </c>
      <c r="AG1213" s="9" t="s">
        <v>3226</v>
      </c>
      <c r="AH1213" s="7" t="s">
        <v>98</v>
      </c>
      <c r="AI1213" s="7" t="n">
        <v>35</v>
      </c>
      <c r="AJ1213" s="7" t="n">
        <v>35</v>
      </c>
      <c r="AK1213" s="7" t="n">
        <v>35</v>
      </c>
      <c r="AL1213" s="7" t="n">
        <v>35</v>
      </c>
      <c r="AM1213" s="7" t="s">
        <v>98</v>
      </c>
      <c r="AN1213" s="7" t="s">
        <v>98</v>
      </c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 t="s">
        <v>97</v>
      </c>
      <c r="BN1213" s="7" t="s">
        <v>97</v>
      </c>
      <c r="BO1213" s="7"/>
      <c r="BP1213" s="7"/>
      <c r="BQ1213" s="7"/>
      <c r="BR1213" s="7"/>
      <c r="BS1213" s="7"/>
      <c r="BT1213" s="7"/>
      <c r="BU1213" s="7"/>
      <c r="BV1213" s="7"/>
      <c r="BW1213" s="7"/>
      <c r="BX1213" s="7"/>
      <c r="BY1213" s="7"/>
      <c r="BZ1213" s="7"/>
      <c r="CA1213" s="7"/>
      <c r="CB1213" s="7"/>
      <c r="CC1213" s="7"/>
      <c r="CD1213" s="7"/>
      <c r="CE1213" s="7"/>
      <c r="CF1213" s="7"/>
      <c r="CG1213" s="7"/>
      <c r="CH1213" s="7"/>
      <c r="CI1213" s="6" t="n">
        <f aca="false">SUMIF($AH1213:$CH1213,35,Base!$B$5:$BB$5)*7*$Z1213</f>
        <v>1820</v>
      </c>
      <c r="CJ1213" s="6" t="n">
        <f aca="false">SUMIF($AH1213:$CH1213,"PR",Base!$B$5:$BB$5)*7*$Z1213</f>
        <v>1274</v>
      </c>
      <c r="CK1213" s="6"/>
      <c r="CL1213" s="6"/>
    </row>
    <row r="1214" customFormat="false" ht="13.8" hidden="false" customHeight="false" outlineLevel="0" collapsed="false">
      <c r="A1214" s="7" t="s">
        <v>1890</v>
      </c>
      <c r="B1214" s="7" t="s">
        <v>3215</v>
      </c>
      <c r="C1214" s="7" t="s">
        <v>1649</v>
      </c>
      <c r="D1214" s="7" t="s">
        <v>3220</v>
      </c>
      <c r="E1214" s="7" t="s">
        <v>3221</v>
      </c>
      <c r="F1214" s="7" t="s">
        <v>17</v>
      </c>
      <c r="G1214" s="7" t="s">
        <v>3222</v>
      </c>
      <c r="H1214" s="7" t="s">
        <v>3223</v>
      </c>
      <c r="I1214" s="7" t="s">
        <v>84</v>
      </c>
      <c r="J1214" s="7" t="s">
        <v>85</v>
      </c>
      <c r="K1214" s="8" t="n">
        <v>0</v>
      </c>
      <c r="L1214" s="7"/>
      <c r="M1214" s="8" t="n">
        <v>0</v>
      </c>
      <c r="N1214" s="7" t="s">
        <v>3224</v>
      </c>
      <c r="O1214" s="7" t="s">
        <v>3225</v>
      </c>
      <c r="P1214" s="7" t="s">
        <v>178</v>
      </c>
      <c r="Q1214" s="8" t="s">
        <v>1367</v>
      </c>
      <c r="R1214" s="8" t="s">
        <v>631</v>
      </c>
      <c r="S1214" s="8" t="s">
        <v>90</v>
      </c>
      <c r="T1214" s="8" t="s">
        <v>109</v>
      </c>
      <c r="U1214" s="7" t="s">
        <v>87</v>
      </c>
      <c r="V1214" s="7" t="s">
        <v>92</v>
      </c>
      <c r="W1214" s="7"/>
      <c r="X1214" s="7"/>
      <c r="Y1214" s="7" t="s">
        <v>1182</v>
      </c>
      <c r="Z1214" s="8" t="n">
        <v>0</v>
      </c>
      <c r="AA1214" s="7"/>
      <c r="AB1214" s="7"/>
      <c r="AC1214" s="7"/>
      <c r="AD1214" s="7"/>
      <c r="AE1214" s="8"/>
      <c r="AF1214" s="9" t="s">
        <v>915</v>
      </c>
      <c r="AG1214" s="9" t="s">
        <v>3226</v>
      </c>
      <c r="AH1214" s="7" t="s">
        <v>98</v>
      </c>
      <c r="AI1214" s="7" t="n">
        <v>35</v>
      </c>
      <c r="AJ1214" s="7" t="n">
        <v>35</v>
      </c>
      <c r="AK1214" s="7" t="n">
        <v>35</v>
      </c>
      <c r="AL1214" s="7" t="n">
        <v>35</v>
      </c>
      <c r="AM1214" s="7" t="s">
        <v>98</v>
      </c>
      <c r="AN1214" s="7" t="s">
        <v>98</v>
      </c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 t="s">
        <v>97</v>
      </c>
      <c r="BN1214" s="7" t="s">
        <v>97</v>
      </c>
      <c r="BO1214" s="7"/>
      <c r="BP1214" s="7"/>
      <c r="BQ1214" s="7"/>
      <c r="BR1214" s="7"/>
      <c r="BS1214" s="7"/>
      <c r="BT1214" s="7"/>
      <c r="BU1214" s="7"/>
      <c r="BV1214" s="7"/>
      <c r="BW1214" s="7"/>
      <c r="BX1214" s="7"/>
      <c r="BY1214" s="7"/>
      <c r="BZ1214" s="7"/>
      <c r="CA1214" s="7"/>
      <c r="CB1214" s="7"/>
      <c r="CC1214" s="7"/>
      <c r="CD1214" s="7"/>
      <c r="CE1214" s="7"/>
      <c r="CF1214" s="7"/>
      <c r="CG1214" s="7"/>
      <c r="CH1214" s="7"/>
      <c r="CI1214" s="6" t="n">
        <f aca="false">SUMIF($AH1214:$CH1214,35,Base!$B$5:$BB$5)*7*$Z1214</f>
        <v>0</v>
      </c>
      <c r="CJ1214" s="6" t="n">
        <f aca="false">SUMIF($AH1214:$CH1214,"PR",Base!$B$5:$BB$5)*7*$Z1214</f>
        <v>0</v>
      </c>
      <c r="CK1214" s="6"/>
      <c r="CL1214" s="6"/>
    </row>
    <row r="1215" customFormat="false" ht="13.8" hidden="false" customHeight="false" outlineLevel="0" collapsed="false">
      <c r="A1215" s="7" t="s">
        <v>1890</v>
      </c>
      <c r="B1215" s="7" t="s">
        <v>3215</v>
      </c>
      <c r="C1215" s="7" t="s">
        <v>103</v>
      </c>
      <c r="D1215" s="7" t="s">
        <v>3227</v>
      </c>
      <c r="E1215" s="7" t="s">
        <v>1270</v>
      </c>
      <c r="F1215" s="7" t="s">
        <v>17</v>
      </c>
      <c r="G1215" s="7" t="s">
        <v>461</v>
      </c>
      <c r="H1215" s="7" t="s">
        <v>462</v>
      </c>
      <c r="I1215" s="7" t="s">
        <v>84</v>
      </c>
      <c r="J1215" s="7" t="s">
        <v>85</v>
      </c>
      <c r="K1215" s="8" t="n">
        <v>0</v>
      </c>
      <c r="L1215" s="7"/>
      <c r="M1215" s="8" t="n">
        <v>0</v>
      </c>
      <c r="N1215" s="7" t="s">
        <v>3228</v>
      </c>
      <c r="O1215" s="7" t="s">
        <v>107</v>
      </c>
      <c r="P1215" s="7" t="s">
        <v>108</v>
      </c>
      <c r="Q1215" s="8" t="s">
        <v>3229</v>
      </c>
      <c r="R1215" s="8" t="s">
        <v>3230</v>
      </c>
      <c r="S1215" s="8" t="s">
        <v>3231</v>
      </c>
      <c r="T1215" s="8" t="s">
        <v>87</v>
      </c>
      <c r="U1215" s="7" t="s">
        <v>127</v>
      </c>
      <c r="V1215" s="7" t="s">
        <v>159</v>
      </c>
      <c r="W1215" s="7"/>
      <c r="X1215" s="7"/>
      <c r="Y1215" s="7" t="s">
        <v>160</v>
      </c>
      <c r="Z1215" s="7" t="n">
        <v>1</v>
      </c>
      <c r="AA1215" s="7"/>
      <c r="AB1215" s="7"/>
      <c r="AC1215" s="7"/>
      <c r="AD1215" s="7"/>
      <c r="AE1215" s="8"/>
      <c r="AF1215" s="9" t="s">
        <v>3232</v>
      </c>
      <c r="AG1215" s="9" t="s">
        <v>230</v>
      </c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 t="n">
        <v>35</v>
      </c>
      <c r="AW1215" s="7" t="n">
        <v>35</v>
      </c>
      <c r="AX1215" s="7" t="n">
        <v>35</v>
      </c>
      <c r="AY1215" s="7" t="n">
        <v>35</v>
      </c>
      <c r="AZ1215" s="7" t="n">
        <v>35</v>
      </c>
      <c r="BA1215" s="7" t="n">
        <v>35</v>
      </c>
      <c r="BB1215" s="7" t="n">
        <v>35</v>
      </c>
      <c r="BC1215" s="7" t="n">
        <v>35</v>
      </c>
      <c r="BD1215" s="7" t="n">
        <v>35</v>
      </c>
      <c r="BE1215" s="7" t="n">
        <v>35</v>
      </c>
      <c r="BF1215" s="7" t="n">
        <v>35</v>
      </c>
      <c r="BG1215" s="7" t="n">
        <v>35</v>
      </c>
      <c r="BH1215" s="7" t="n">
        <v>35</v>
      </c>
      <c r="BI1215" s="7" t="n">
        <v>35</v>
      </c>
      <c r="BJ1215" s="7" t="n">
        <v>35</v>
      </c>
      <c r="BK1215" s="7" t="n">
        <v>35</v>
      </c>
      <c r="BL1215" s="7" t="n">
        <v>35</v>
      </c>
      <c r="BM1215" s="7" t="s">
        <v>97</v>
      </c>
      <c r="BN1215" s="7" t="s">
        <v>97</v>
      </c>
      <c r="BO1215" s="7" t="n">
        <v>35</v>
      </c>
      <c r="BP1215" s="7" t="n">
        <v>35</v>
      </c>
      <c r="BQ1215" s="7" t="n">
        <v>35</v>
      </c>
      <c r="BR1215" s="7" t="n">
        <v>35</v>
      </c>
      <c r="BS1215" s="7" t="n">
        <v>35</v>
      </c>
      <c r="BT1215" s="7" t="n">
        <v>35</v>
      </c>
      <c r="BU1215" s="7" t="n">
        <v>35</v>
      </c>
      <c r="BV1215" s="7" t="n">
        <v>35</v>
      </c>
      <c r="BW1215" s="7" t="n">
        <v>35</v>
      </c>
      <c r="BX1215" s="7" t="n">
        <v>35</v>
      </c>
      <c r="BY1215" s="7" t="n">
        <v>35</v>
      </c>
      <c r="BZ1215" s="7" t="n">
        <v>35</v>
      </c>
      <c r="CA1215" s="7" t="n">
        <v>35</v>
      </c>
      <c r="CB1215" s="7" t="n">
        <v>35</v>
      </c>
      <c r="CC1215" s="7" t="n">
        <v>35</v>
      </c>
      <c r="CD1215" s="7" t="n">
        <v>35</v>
      </c>
      <c r="CE1215" s="7" t="s">
        <v>98</v>
      </c>
      <c r="CF1215" s="7"/>
      <c r="CG1215" s="7"/>
      <c r="CH1215" s="7"/>
      <c r="CI1215" s="6" t="n">
        <f aca="false">SUMIF($AH1215:$CH1215,35,Base!$B$5:$BB$5)*7*$Z1215</f>
        <v>1106</v>
      </c>
      <c r="CJ1215" s="6" t="n">
        <f aca="false">SUMIF($AH1215:$CH1215,"PR",Base!$B$5:$BB$5)*7*$Z1215</f>
        <v>35</v>
      </c>
      <c r="CK1215" s="6"/>
      <c r="CL1215" s="6"/>
    </row>
    <row r="1216" customFormat="false" ht="13.8" hidden="false" customHeight="false" outlineLevel="0" collapsed="false">
      <c r="A1216" s="7" t="s">
        <v>1890</v>
      </c>
      <c r="B1216" s="7" t="s">
        <v>3215</v>
      </c>
      <c r="C1216" s="7" t="s">
        <v>741</v>
      </c>
      <c r="D1216" s="7" t="s">
        <v>1596</v>
      </c>
      <c r="E1216" s="7" t="s">
        <v>3233</v>
      </c>
      <c r="F1216" s="7" t="s">
        <v>17</v>
      </c>
      <c r="G1216" s="7" t="s">
        <v>1227</v>
      </c>
      <c r="H1216" s="7" t="s">
        <v>1097</v>
      </c>
      <c r="I1216" s="7" t="s">
        <v>84</v>
      </c>
      <c r="J1216" s="7" t="s">
        <v>85</v>
      </c>
      <c r="K1216" s="8" t="n">
        <v>97004183552</v>
      </c>
      <c r="L1216" s="7" t="s">
        <v>3234</v>
      </c>
      <c r="M1216" s="8" t="n">
        <v>0</v>
      </c>
      <c r="N1216" s="7" t="s">
        <v>1599</v>
      </c>
      <c r="O1216" s="7" t="s">
        <v>1099</v>
      </c>
      <c r="P1216" s="7" t="s">
        <v>155</v>
      </c>
      <c r="Q1216" s="8" t="s">
        <v>3235</v>
      </c>
      <c r="R1216" s="8" t="s">
        <v>729</v>
      </c>
      <c r="S1216" s="8" t="s">
        <v>336</v>
      </c>
      <c r="T1216" s="8" t="s">
        <v>242</v>
      </c>
      <c r="U1216" s="7" t="s">
        <v>87</v>
      </c>
      <c r="V1216" s="7" t="s">
        <v>92</v>
      </c>
      <c r="W1216" s="7"/>
      <c r="X1216" s="7"/>
      <c r="Y1216" s="7" t="s">
        <v>93</v>
      </c>
      <c r="Z1216" s="8" t="n">
        <v>0</v>
      </c>
      <c r="AA1216" s="7"/>
      <c r="AB1216" s="7"/>
      <c r="AC1216" s="7"/>
      <c r="AD1216" s="7"/>
      <c r="AE1216" s="8"/>
      <c r="AF1216" s="9" t="s">
        <v>2211</v>
      </c>
      <c r="AG1216" s="9" t="s">
        <v>748</v>
      </c>
      <c r="AH1216" s="7" t="s">
        <v>98</v>
      </c>
      <c r="AI1216" s="7" t="s">
        <v>98</v>
      </c>
      <c r="AJ1216" s="7" t="s">
        <v>98</v>
      </c>
      <c r="AK1216" s="7" t="s">
        <v>98</v>
      </c>
      <c r="AL1216" s="7" t="s">
        <v>98</v>
      </c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 t="s">
        <v>97</v>
      </c>
      <c r="BN1216" s="7" t="s">
        <v>97</v>
      </c>
      <c r="BO1216" s="7"/>
      <c r="BP1216" s="7"/>
      <c r="BQ1216" s="7"/>
      <c r="BR1216" s="7"/>
      <c r="BS1216" s="7"/>
      <c r="BT1216" s="7"/>
      <c r="BU1216" s="7"/>
      <c r="BV1216" s="7"/>
      <c r="BW1216" s="7"/>
      <c r="BX1216" s="7"/>
      <c r="BY1216" s="7"/>
      <c r="BZ1216" s="7"/>
      <c r="CA1216" s="7"/>
      <c r="CB1216" s="7"/>
      <c r="CC1216" s="7"/>
      <c r="CD1216" s="7"/>
      <c r="CE1216" s="7"/>
      <c r="CF1216" s="7"/>
      <c r="CG1216" s="7"/>
      <c r="CH1216" s="7"/>
      <c r="CI1216" s="6" t="n">
        <f aca="false">SUMIF($AH1216:$CH1216,35,Base!$B$5:$BB$5)*7*$Z1216</f>
        <v>0</v>
      </c>
      <c r="CJ1216" s="6" t="n">
        <f aca="false">SUMIF($AH1216:$CH1216,"PR",Base!$B$5:$BB$5)*7*$Z1216</f>
        <v>0</v>
      </c>
      <c r="CK1216" s="6"/>
      <c r="CL1216" s="6"/>
    </row>
    <row r="1217" customFormat="false" ht="13.8" hidden="false" customHeight="false" outlineLevel="0" collapsed="false">
      <c r="A1217" s="7" t="s">
        <v>1890</v>
      </c>
      <c r="B1217" s="7" t="s">
        <v>3215</v>
      </c>
      <c r="C1217" s="7" t="s">
        <v>741</v>
      </c>
      <c r="D1217" s="7" t="s">
        <v>1596</v>
      </c>
      <c r="E1217" s="7" t="s">
        <v>3233</v>
      </c>
      <c r="F1217" s="7" t="s">
        <v>17</v>
      </c>
      <c r="G1217" s="7" t="s">
        <v>1227</v>
      </c>
      <c r="H1217" s="7" t="s">
        <v>1097</v>
      </c>
      <c r="I1217" s="7" t="s">
        <v>84</v>
      </c>
      <c r="J1217" s="7" t="s">
        <v>85</v>
      </c>
      <c r="K1217" s="8" t="n">
        <v>97004183552</v>
      </c>
      <c r="L1217" s="7" t="s">
        <v>3234</v>
      </c>
      <c r="M1217" s="8" t="n">
        <v>0</v>
      </c>
      <c r="N1217" s="7" t="s">
        <v>1599</v>
      </c>
      <c r="O1217" s="7" t="s">
        <v>1099</v>
      </c>
      <c r="P1217" s="7" t="s">
        <v>155</v>
      </c>
      <c r="Q1217" s="8" t="s">
        <v>3235</v>
      </c>
      <c r="R1217" s="8" t="s">
        <v>729</v>
      </c>
      <c r="S1217" s="8" t="s">
        <v>336</v>
      </c>
      <c r="T1217" s="8" t="s">
        <v>242</v>
      </c>
      <c r="U1217" s="7" t="s">
        <v>87</v>
      </c>
      <c r="V1217" s="7" t="s">
        <v>92</v>
      </c>
      <c r="W1217" s="7"/>
      <c r="X1217" s="7"/>
      <c r="Y1217" s="7" t="s">
        <v>99</v>
      </c>
      <c r="Z1217" s="8" t="n">
        <v>6</v>
      </c>
      <c r="AA1217" s="7"/>
      <c r="AB1217" s="7"/>
      <c r="AC1217" s="7"/>
      <c r="AD1217" s="7"/>
      <c r="AE1217" s="8"/>
      <c r="AF1217" s="9" t="s">
        <v>2211</v>
      </c>
      <c r="AG1217" s="9" t="s">
        <v>748</v>
      </c>
      <c r="AH1217" s="7" t="s">
        <v>98</v>
      </c>
      <c r="AI1217" s="7" t="s">
        <v>98</v>
      </c>
      <c r="AJ1217" s="7" t="s">
        <v>98</v>
      </c>
      <c r="AK1217" s="7" t="s">
        <v>98</v>
      </c>
      <c r="AL1217" s="7" t="s">
        <v>98</v>
      </c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 t="s">
        <v>97</v>
      </c>
      <c r="BN1217" s="7" t="s">
        <v>97</v>
      </c>
      <c r="BO1217" s="7"/>
      <c r="BP1217" s="7"/>
      <c r="BQ1217" s="7"/>
      <c r="BR1217" s="7"/>
      <c r="BS1217" s="7"/>
      <c r="BT1217" s="7"/>
      <c r="BU1217" s="7"/>
      <c r="BV1217" s="7"/>
      <c r="BW1217" s="7"/>
      <c r="BX1217" s="7"/>
      <c r="BY1217" s="7"/>
      <c r="BZ1217" s="7"/>
      <c r="CA1217" s="7"/>
      <c r="CB1217" s="7"/>
      <c r="CC1217" s="7"/>
      <c r="CD1217" s="7"/>
      <c r="CE1217" s="7"/>
      <c r="CF1217" s="7"/>
      <c r="CG1217" s="7"/>
      <c r="CH1217" s="7"/>
      <c r="CI1217" s="6" t="n">
        <f aca="false">SUMIF($AH1217:$CH1217,35,Base!$B$5:$BB$5)*7*$Z1217</f>
        <v>0</v>
      </c>
      <c r="CJ1217" s="6" t="n">
        <f aca="false">SUMIF($AH1217:$CH1217,"PR",Base!$B$5:$BB$5)*7*$Z1217</f>
        <v>1008</v>
      </c>
      <c r="CK1217" s="6"/>
      <c r="CL1217" s="6"/>
    </row>
    <row r="1218" customFormat="false" ht="13.8" hidden="false" customHeight="false" outlineLevel="0" collapsed="false">
      <c r="A1218" s="7" t="s">
        <v>1890</v>
      </c>
      <c r="B1218" s="7" t="s">
        <v>3215</v>
      </c>
      <c r="C1218" s="7" t="s">
        <v>741</v>
      </c>
      <c r="D1218" s="7" t="s">
        <v>1596</v>
      </c>
      <c r="E1218" s="7" t="s">
        <v>3233</v>
      </c>
      <c r="F1218" s="7" t="s">
        <v>17</v>
      </c>
      <c r="G1218" s="7" t="s">
        <v>1227</v>
      </c>
      <c r="H1218" s="7" t="s">
        <v>1097</v>
      </c>
      <c r="I1218" s="7" t="s">
        <v>84</v>
      </c>
      <c r="J1218" s="7" t="s">
        <v>85</v>
      </c>
      <c r="K1218" s="8" t="n">
        <v>97004183552</v>
      </c>
      <c r="L1218" s="7" t="s">
        <v>3234</v>
      </c>
      <c r="M1218" s="8" t="n">
        <v>0</v>
      </c>
      <c r="N1218" s="7" t="s">
        <v>1599</v>
      </c>
      <c r="O1218" s="7" t="s">
        <v>1099</v>
      </c>
      <c r="P1218" s="7" t="s">
        <v>155</v>
      </c>
      <c r="Q1218" s="8" t="s">
        <v>3235</v>
      </c>
      <c r="R1218" s="8" t="s">
        <v>729</v>
      </c>
      <c r="S1218" s="8" t="s">
        <v>336</v>
      </c>
      <c r="T1218" s="8" t="s">
        <v>242</v>
      </c>
      <c r="U1218" s="7" t="s">
        <v>87</v>
      </c>
      <c r="V1218" s="7" t="s">
        <v>92</v>
      </c>
      <c r="W1218" s="7"/>
      <c r="X1218" s="7"/>
      <c r="Y1218" s="7" t="s">
        <v>102</v>
      </c>
      <c r="Z1218" s="8" t="n">
        <v>0</v>
      </c>
      <c r="AA1218" s="7"/>
      <c r="AB1218" s="7"/>
      <c r="AC1218" s="7"/>
      <c r="AD1218" s="7"/>
      <c r="AE1218" s="8"/>
      <c r="AF1218" s="9" t="s">
        <v>2211</v>
      </c>
      <c r="AG1218" s="9" t="s">
        <v>748</v>
      </c>
      <c r="AH1218" s="7" t="s">
        <v>98</v>
      </c>
      <c r="AI1218" s="7" t="s">
        <v>98</v>
      </c>
      <c r="AJ1218" s="7" t="s">
        <v>98</v>
      </c>
      <c r="AK1218" s="7" t="s">
        <v>98</v>
      </c>
      <c r="AL1218" s="7" t="s">
        <v>98</v>
      </c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 t="s">
        <v>97</v>
      </c>
      <c r="BN1218" s="7" t="s">
        <v>97</v>
      </c>
      <c r="BO1218" s="7"/>
      <c r="BP1218" s="7"/>
      <c r="BQ1218" s="7"/>
      <c r="BR1218" s="7"/>
      <c r="BS1218" s="7"/>
      <c r="BT1218" s="7"/>
      <c r="BU1218" s="7"/>
      <c r="BV1218" s="7"/>
      <c r="BW1218" s="7"/>
      <c r="BX1218" s="7"/>
      <c r="BY1218" s="7"/>
      <c r="BZ1218" s="7"/>
      <c r="CA1218" s="7"/>
      <c r="CB1218" s="7"/>
      <c r="CC1218" s="7"/>
      <c r="CD1218" s="7"/>
      <c r="CE1218" s="7"/>
      <c r="CF1218" s="7"/>
      <c r="CG1218" s="7"/>
      <c r="CH1218" s="7"/>
      <c r="CI1218" s="6" t="n">
        <f aca="false">SUMIF($AH1218:$CH1218,35,Base!$B$5:$BB$5)*7*$Z1218</f>
        <v>0</v>
      </c>
      <c r="CJ1218" s="6" t="n">
        <f aca="false">SUMIF($AH1218:$CH1218,"PR",Base!$B$5:$BB$5)*7*$Z1218</f>
        <v>0</v>
      </c>
      <c r="CK1218" s="6"/>
      <c r="CL1218" s="6"/>
    </row>
    <row r="1219" customFormat="false" ht="13.8" hidden="false" customHeight="false" outlineLevel="0" collapsed="false">
      <c r="A1219" s="7" t="s">
        <v>1890</v>
      </c>
      <c r="B1219" s="7" t="s">
        <v>3215</v>
      </c>
      <c r="C1219" s="7" t="s">
        <v>103</v>
      </c>
      <c r="D1219" s="7" t="s">
        <v>3236</v>
      </c>
      <c r="E1219" s="7" t="s">
        <v>3237</v>
      </c>
      <c r="F1219" s="7" t="s">
        <v>17</v>
      </c>
      <c r="G1219" s="7" t="s">
        <v>2065</v>
      </c>
      <c r="H1219" s="7" t="s">
        <v>2066</v>
      </c>
      <c r="I1219" s="7" t="s">
        <v>84</v>
      </c>
      <c r="J1219" s="7" t="s">
        <v>85</v>
      </c>
      <c r="K1219" s="8" t="n">
        <v>0</v>
      </c>
      <c r="L1219" s="7"/>
      <c r="M1219" s="8" t="n">
        <v>0</v>
      </c>
      <c r="N1219" s="7"/>
      <c r="O1219" s="7" t="s">
        <v>2067</v>
      </c>
      <c r="P1219" s="7" t="s">
        <v>87</v>
      </c>
      <c r="Q1219" s="8" t="s">
        <v>438</v>
      </c>
      <c r="R1219" s="8" t="s">
        <v>438</v>
      </c>
      <c r="S1219" s="8" t="s">
        <v>110</v>
      </c>
      <c r="T1219" s="8" t="s">
        <v>100</v>
      </c>
      <c r="U1219" s="7" t="s">
        <v>87</v>
      </c>
      <c r="V1219" s="7" t="s">
        <v>92</v>
      </c>
      <c r="W1219" s="7"/>
      <c r="X1219" s="7"/>
      <c r="Y1219" s="7" t="s">
        <v>125</v>
      </c>
      <c r="Z1219" s="8" t="n">
        <v>0</v>
      </c>
      <c r="AA1219" s="7"/>
      <c r="AB1219" s="7"/>
      <c r="AC1219" s="7"/>
      <c r="AD1219" s="7"/>
      <c r="AE1219" s="8"/>
      <c r="AF1219" s="9" t="s">
        <v>418</v>
      </c>
      <c r="AG1219" s="9" t="s">
        <v>458</v>
      </c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 t="s">
        <v>98</v>
      </c>
      <c r="AS1219" s="7" t="s">
        <v>98</v>
      </c>
      <c r="AT1219" s="7" t="s">
        <v>98</v>
      </c>
      <c r="AU1219" s="7" t="s">
        <v>98</v>
      </c>
      <c r="AV1219" s="7" t="s">
        <v>98</v>
      </c>
      <c r="AW1219" s="7" t="s">
        <v>98</v>
      </c>
      <c r="AX1219" s="7" t="s">
        <v>98</v>
      </c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 t="s">
        <v>97</v>
      </c>
      <c r="BN1219" s="7" t="s">
        <v>97</v>
      </c>
      <c r="BO1219" s="7"/>
      <c r="BP1219" s="7"/>
      <c r="BQ1219" s="7"/>
      <c r="BR1219" s="7"/>
      <c r="BS1219" s="7"/>
      <c r="BT1219" s="7"/>
      <c r="BU1219" s="7"/>
      <c r="BV1219" s="7"/>
      <c r="BW1219" s="7"/>
      <c r="BX1219" s="7"/>
      <c r="BY1219" s="7"/>
      <c r="BZ1219" s="7"/>
      <c r="CA1219" s="7"/>
      <c r="CB1219" s="7"/>
      <c r="CC1219" s="7"/>
      <c r="CD1219" s="7"/>
      <c r="CE1219" s="7"/>
      <c r="CF1219" s="7"/>
      <c r="CG1219" s="7"/>
      <c r="CH1219" s="7"/>
      <c r="CI1219" s="6" t="n">
        <f aca="false">SUMIF($AH1219:$CH1219,35,Base!$B$5:$BB$5)*7*$Z1219</f>
        <v>0</v>
      </c>
      <c r="CJ1219" s="6" t="n">
        <f aca="false">SUMIF($AH1219:$CH1219,"PR",Base!$B$5:$BB$5)*7*$Z1219</f>
        <v>0</v>
      </c>
      <c r="CK1219" s="6"/>
      <c r="CL1219" s="6"/>
    </row>
    <row r="1220" customFormat="false" ht="13.8" hidden="false" customHeight="false" outlineLevel="0" collapsed="false">
      <c r="A1220" s="7" t="s">
        <v>1890</v>
      </c>
      <c r="B1220" s="7" t="s">
        <v>3215</v>
      </c>
      <c r="C1220" s="7" t="s">
        <v>103</v>
      </c>
      <c r="D1220" s="7" t="s">
        <v>3236</v>
      </c>
      <c r="E1220" s="7" t="s">
        <v>3237</v>
      </c>
      <c r="F1220" s="7" t="s">
        <v>17</v>
      </c>
      <c r="G1220" s="7" t="s">
        <v>2065</v>
      </c>
      <c r="H1220" s="7" t="s">
        <v>2066</v>
      </c>
      <c r="I1220" s="7" t="s">
        <v>84</v>
      </c>
      <c r="J1220" s="7" t="s">
        <v>85</v>
      </c>
      <c r="K1220" s="8" t="n">
        <v>0</v>
      </c>
      <c r="L1220" s="7"/>
      <c r="M1220" s="8" t="n">
        <v>0</v>
      </c>
      <c r="N1220" s="7"/>
      <c r="O1220" s="7" t="s">
        <v>2067</v>
      </c>
      <c r="P1220" s="7" t="s">
        <v>87</v>
      </c>
      <c r="Q1220" s="8" t="s">
        <v>438</v>
      </c>
      <c r="R1220" s="8" t="s">
        <v>438</v>
      </c>
      <c r="S1220" s="8" t="s">
        <v>110</v>
      </c>
      <c r="T1220" s="8" t="s">
        <v>100</v>
      </c>
      <c r="U1220" s="7" t="s">
        <v>87</v>
      </c>
      <c r="V1220" s="7" t="s">
        <v>92</v>
      </c>
      <c r="W1220" s="7"/>
      <c r="X1220" s="7"/>
      <c r="Y1220" s="7" t="s">
        <v>112</v>
      </c>
      <c r="Z1220" s="8" t="n">
        <v>0</v>
      </c>
      <c r="AA1220" s="7"/>
      <c r="AB1220" s="7"/>
      <c r="AC1220" s="7"/>
      <c r="AD1220" s="7"/>
      <c r="AE1220" s="8"/>
      <c r="AF1220" s="9" t="s">
        <v>418</v>
      </c>
      <c r="AG1220" s="9" t="s">
        <v>458</v>
      </c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 t="s">
        <v>98</v>
      </c>
      <c r="AS1220" s="7" t="s">
        <v>98</v>
      </c>
      <c r="AT1220" s="7" t="s">
        <v>98</v>
      </c>
      <c r="AU1220" s="7" t="s">
        <v>98</v>
      </c>
      <c r="AV1220" s="7" t="s">
        <v>98</v>
      </c>
      <c r="AW1220" s="7" t="s">
        <v>98</v>
      </c>
      <c r="AX1220" s="7" t="s">
        <v>98</v>
      </c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 t="s">
        <v>97</v>
      </c>
      <c r="BN1220" s="7" t="s">
        <v>97</v>
      </c>
      <c r="BO1220" s="7"/>
      <c r="BP1220" s="7"/>
      <c r="BQ1220" s="7"/>
      <c r="BR1220" s="7"/>
      <c r="BS1220" s="7"/>
      <c r="BT1220" s="7"/>
      <c r="BU1220" s="7"/>
      <c r="BV1220" s="7"/>
      <c r="BW1220" s="7"/>
      <c r="BX1220" s="7"/>
      <c r="BY1220" s="7"/>
      <c r="BZ1220" s="7"/>
      <c r="CA1220" s="7"/>
      <c r="CB1220" s="7"/>
      <c r="CC1220" s="7"/>
      <c r="CD1220" s="7"/>
      <c r="CE1220" s="7"/>
      <c r="CF1220" s="7"/>
      <c r="CG1220" s="7"/>
      <c r="CH1220" s="7"/>
      <c r="CI1220" s="6" t="n">
        <f aca="false">SUMIF($AH1220:$CH1220,35,Base!$B$5:$BB$5)*7*$Z1220</f>
        <v>0</v>
      </c>
      <c r="CJ1220" s="6" t="n">
        <f aca="false">SUMIF($AH1220:$CH1220,"PR",Base!$B$5:$BB$5)*7*$Z1220</f>
        <v>0</v>
      </c>
      <c r="CK1220" s="6"/>
      <c r="CL1220" s="6"/>
    </row>
    <row r="1221" customFormat="false" ht="13.8" hidden="false" customHeight="false" outlineLevel="0" collapsed="false">
      <c r="A1221" s="7" t="s">
        <v>1890</v>
      </c>
      <c r="B1221" s="7" t="s">
        <v>3215</v>
      </c>
      <c r="C1221" s="7" t="s">
        <v>103</v>
      </c>
      <c r="D1221" s="7" t="s">
        <v>3238</v>
      </c>
      <c r="E1221" s="7" t="s">
        <v>3186</v>
      </c>
      <c r="F1221" s="7" t="s">
        <v>17</v>
      </c>
      <c r="G1221" s="7" t="s">
        <v>2069</v>
      </c>
      <c r="H1221" s="7" t="s">
        <v>2070</v>
      </c>
      <c r="I1221" s="7" t="s">
        <v>84</v>
      </c>
      <c r="J1221" s="7" t="s">
        <v>85</v>
      </c>
      <c r="K1221" s="8" t="n">
        <v>0</v>
      </c>
      <c r="L1221" s="7"/>
      <c r="M1221" s="8" t="n">
        <v>0</v>
      </c>
      <c r="N1221" s="7"/>
      <c r="O1221" s="7" t="s">
        <v>2071</v>
      </c>
      <c r="P1221" s="7" t="s">
        <v>87</v>
      </c>
      <c r="Q1221" s="8" t="s">
        <v>533</v>
      </c>
      <c r="R1221" s="8" t="s">
        <v>533</v>
      </c>
      <c r="S1221" s="8" t="s">
        <v>110</v>
      </c>
      <c r="T1221" s="8" t="s">
        <v>100</v>
      </c>
      <c r="U1221" s="7" t="s">
        <v>87</v>
      </c>
      <c r="V1221" s="7" t="s">
        <v>92</v>
      </c>
      <c r="W1221" s="7"/>
      <c r="X1221" s="7"/>
      <c r="Y1221" s="7" t="s">
        <v>125</v>
      </c>
      <c r="Z1221" s="7" t="n">
        <v>5</v>
      </c>
      <c r="AA1221" s="7"/>
      <c r="AB1221" s="7"/>
      <c r="AC1221" s="7"/>
      <c r="AD1221" s="7"/>
      <c r="AE1221" s="8"/>
      <c r="AF1221" s="9" t="s">
        <v>2022</v>
      </c>
      <c r="AG1221" s="9" t="s">
        <v>538</v>
      </c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 t="s">
        <v>98</v>
      </c>
      <c r="BG1221" s="7" t="s">
        <v>98</v>
      </c>
      <c r="BH1221" s="7" t="s">
        <v>98</v>
      </c>
      <c r="BI1221" s="7" t="s">
        <v>98</v>
      </c>
      <c r="BJ1221" s="7" t="s">
        <v>98</v>
      </c>
      <c r="BK1221" s="7" t="s">
        <v>98</v>
      </c>
      <c r="BL1221" s="7" t="s">
        <v>98</v>
      </c>
      <c r="BM1221" s="7" t="s">
        <v>97</v>
      </c>
      <c r="BN1221" s="7" t="s">
        <v>97</v>
      </c>
      <c r="BO1221" s="7"/>
      <c r="BP1221" s="7"/>
      <c r="BQ1221" s="7"/>
      <c r="BR1221" s="7"/>
      <c r="BS1221" s="7"/>
      <c r="BT1221" s="7"/>
      <c r="BU1221" s="7"/>
      <c r="BV1221" s="7"/>
      <c r="BW1221" s="7"/>
      <c r="BX1221" s="7"/>
      <c r="BY1221" s="7"/>
      <c r="BZ1221" s="7"/>
      <c r="CA1221" s="7"/>
      <c r="CB1221" s="7"/>
      <c r="CC1221" s="7"/>
      <c r="CD1221" s="7"/>
      <c r="CE1221" s="7"/>
      <c r="CF1221" s="7"/>
      <c r="CG1221" s="7"/>
      <c r="CH1221" s="7"/>
      <c r="CI1221" s="6" t="n">
        <f aca="false">SUMIF($AH1221:$CH1221,35,Base!$B$5:$BB$5)*7*$Z1221</f>
        <v>0</v>
      </c>
      <c r="CJ1221" s="6" t="n">
        <f aca="false">SUMIF($AH1221:$CH1221,"PR",Base!$B$5:$BB$5)*7*$Z1221</f>
        <v>1225</v>
      </c>
      <c r="CK1221" s="6"/>
      <c r="CL1221" s="6"/>
    </row>
    <row r="1222" customFormat="false" ht="13.8" hidden="false" customHeight="false" outlineLevel="0" collapsed="false">
      <c r="A1222" s="7" t="s">
        <v>1890</v>
      </c>
      <c r="B1222" s="7" t="s">
        <v>3215</v>
      </c>
      <c r="C1222" s="7" t="s">
        <v>103</v>
      </c>
      <c r="D1222" s="7" t="s">
        <v>3238</v>
      </c>
      <c r="E1222" s="7" t="s">
        <v>3186</v>
      </c>
      <c r="F1222" s="7" t="s">
        <v>17</v>
      </c>
      <c r="G1222" s="7" t="s">
        <v>2069</v>
      </c>
      <c r="H1222" s="7" t="s">
        <v>2070</v>
      </c>
      <c r="I1222" s="7" t="s">
        <v>84</v>
      </c>
      <c r="J1222" s="7" t="s">
        <v>85</v>
      </c>
      <c r="K1222" s="8" t="n">
        <v>0</v>
      </c>
      <c r="L1222" s="7"/>
      <c r="M1222" s="8" t="n">
        <v>0</v>
      </c>
      <c r="N1222" s="7"/>
      <c r="O1222" s="7" t="s">
        <v>2071</v>
      </c>
      <c r="P1222" s="7" t="s">
        <v>87</v>
      </c>
      <c r="Q1222" s="8" t="s">
        <v>533</v>
      </c>
      <c r="R1222" s="8" t="s">
        <v>533</v>
      </c>
      <c r="S1222" s="8" t="s">
        <v>110</v>
      </c>
      <c r="T1222" s="8" t="s">
        <v>100</v>
      </c>
      <c r="U1222" s="7" t="s">
        <v>87</v>
      </c>
      <c r="V1222" s="7" t="s">
        <v>92</v>
      </c>
      <c r="W1222" s="7"/>
      <c r="X1222" s="7"/>
      <c r="Y1222" s="7" t="s">
        <v>112</v>
      </c>
      <c r="Z1222" s="7" t="n">
        <v>5</v>
      </c>
      <c r="AA1222" s="7"/>
      <c r="AB1222" s="7"/>
      <c r="AC1222" s="7"/>
      <c r="AD1222" s="7"/>
      <c r="AE1222" s="8"/>
      <c r="AF1222" s="9" t="s">
        <v>2022</v>
      </c>
      <c r="AG1222" s="9" t="s">
        <v>538</v>
      </c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 t="s">
        <v>98</v>
      </c>
      <c r="BG1222" s="7" t="s">
        <v>98</v>
      </c>
      <c r="BH1222" s="7" t="s">
        <v>98</v>
      </c>
      <c r="BI1222" s="7" t="s">
        <v>98</v>
      </c>
      <c r="BJ1222" s="7" t="s">
        <v>98</v>
      </c>
      <c r="BK1222" s="7" t="s">
        <v>98</v>
      </c>
      <c r="BL1222" s="7" t="s">
        <v>98</v>
      </c>
      <c r="BM1222" s="7" t="s">
        <v>97</v>
      </c>
      <c r="BN1222" s="7" t="s">
        <v>97</v>
      </c>
      <c r="BO1222" s="7"/>
      <c r="BP1222" s="7"/>
      <c r="BQ1222" s="7"/>
      <c r="BR1222" s="7"/>
      <c r="BS1222" s="7"/>
      <c r="BT1222" s="7"/>
      <c r="BU1222" s="7"/>
      <c r="BV1222" s="7"/>
      <c r="BW1222" s="7"/>
      <c r="BX1222" s="7"/>
      <c r="BY1222" s="7"/>
      <c r="BZ1222" s="7"/>
      <c r="CA1222" s="7"/>
      <c r="CB1222" s="7"/>
      <c r="CC1222" s="7"/>
      <c r="CD1222" s="7"/>
      <c r="CE1222" s="7"/>
      <c r="CF1222" s="7"/>
      <c r="CG1222" s="7"/>
      <c r="CH1222" s="7"/>
      <c r="CI1222" s="6" t="n">
        <f aca="false">SUMIF($AH1222:$CH1222,35,Base!$B$5:$BB$5)*7*$Z1222</f>
        <v>0</v>
      </c>
      <c r="CJ1222" s="6" t="n">
        <f aca="false">SUMIF($AH1222:$CH1222,"PR",Base!$B$5:$BB$5)*7*$Z1222</f>
        <v>1225</v>
      </c>
      <c r="CK1222" s="6"/>
      <c r="CL1222" s="6"/>
    </row>
    <row r="1223" customFormat="false" ht="13.8" hidden="false" customHeight="false" outlineLevel="0" collapsed="false">
      <c r="A1223" s="7" t="s">
        <v>1890</v>
      </c>
      <c r="B1223" s="7" t="s">
        <v>3215</v>
      </c>
      <c r="C1223" s="7" t="s">
        <v>118</v>
      </c>
      <c r="D1223" s="7" t="s">
        <v>3239</v>
      </c>
      <c r="E1223" s="7" t="s">
        <v>3240</v>
      </c>
      <c r="F1223" s="7" t="s">
        <v>17</v>
      </c>
      <c r="G1223" s="7" t="s">
        <v>3241</v>
      </c>
      <c r="H1223" s="7" t="s">
        <v>3242</v>
      </c>
      <c r="I1223" s="7" t="s">
        <v>84</v>
      </c>
      <c r="J1223" s="7" t="s">
        <v>85</v>
      </c>
      <c r="K1223" s="8" t="n">
        <v>0</v>
      </c>
      <c r="L1223" s="7"/>
      <c r="M1223" s="8" t="n">
        <v>0</v>
      </c>
      <c r="N1223" s="7"/>
      <c r="O1223" s="7" t="s">
        <v>807</v>
      </c>
      <c r="P1223" s="7" t="s">
        <v>87</v>
      </c>
      <c r="Q1223" s="8" t="s">
        <v>325</v>
      </c>
      <c r="R1223" s="8" t="s">
        <v>325</v>
      </c>
      <c r="S1223" s="8" t="s">
        <v>110</v>
      </c>
      <c r="T1223" s="8" t="s">
        <v>100</v>
      </c>
      <c r="U1223" s="7" t="s">
        <v>87</v>
      </c>
      <c r="V1223" s="7" t="s">
        <v>92</v>
      </c>
      <c r="W1223" s="7"/>
      <c r="X1223" s="7"/>
      <c r="Y1223" s="7" t="s">
        <v>125</v>
      </c>
      <c r="Z1223" s="7" t="n">
        <v>5</v>
      </c>
      <c r="AA1223" s="7"/>
      <c r="AB1223" s="7"/>
      <c r="AC1223" s="7"/>
      <c r="AD1223" s="7"/>
      <c r="AE1223" s="8"/>
      <c r="AF1223" s="9" t="s">
        <v>968</v>
      </c>
      <c r="AG1223" s="9" t="s">
        <v>814</v>
      </c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 t="s">
        <v>97</v>
      </c>
      <c r="BN1223" s="7" t="s">
        <v>97</v>
      </c>
      <c r="BO1223" s="7"/>
      <c r="BP1223" s="7"/>
      <c r="BQ1223" s="7"/>
      <c r="BR1223" s="7"/>
      <c r="BS1223" s="7"/>
      <c r="BT1223" s="7"/>
      <c r="BU1223" s="7"/>
      <c r="BV1223" s="7"/>
      <c r="BW1223" s="7"/>
      <c r="BX1223" s="7"/>
      <c r="BY1223" s="7"/>
      <c r="BZ1223" s="7"/>
      <c r="CA1223" s="7"/>
      <c r="CB1223" s="7"/>
      <c r="CC1223" s="7" t="s">
        <v>98</v>
      </c>
      <c r="CD1223" s="7" t="s">
        <v>98</v>
      </c>
      <c r="CE1223" s="7" t="s">
        <v>98</v>
      </c>
      <c r="CF1223" s="7" t="s">
        <v>98</v>
      </c>
      <c r="CG1223" s="7"/>
      <c r="CH1223" s="7"/>
      <c r="CI1223" s="6" t="n">
        <f aca="false">SUMIF($AH1223:$CH1223,35,Base!$B$5:$BB$5)*7*$Z1223</f>
        <v>0</v>
      </c>
      <c r="CJ1223" s="6" t="n">
        <f aca="false">SUMIF($AH1223:$CH1223,"PR",Base!$B$5:$BB$5)*7*$Z1223</f>
        <v>700</v>
      </c>
      <c r="CK1223" s="6"/>
      <c r="CL1223" s="6"/>
    </row>
    <row r="1224" customFormat="false" ht="13.8" hidden="false" customHeight="false" outlineLevel="0" collapsed="false">
      <c r="A1224" s="7" t="s">
        <v>1890</v>
      </c>
      <c r="B1224" s="7" t="s">
        <v>3215</v>
      </c>
      <c r="C1224" s="7" t="s">
        <v>118</v>
      </c>
      <c r="D1224" s="7" t="s">
        <v>3239</v>
      </c>
      <c r="E1224" s="7" t="s">
        <v>3240</v>
      </c>
      <c r="F1224" s="7" t="s">
        <v>17</v>
      </c>
      <c r="G1224" s="7" t="s">
        <v>3241</v>
      </c>
      <c r="H1224" s="7" t="s">
        <v>3242</v>
      </c>
      <c r="I1224" s="7" t="s">
        <v>84</v>
      </c>
      <c r="J1224" s="7" t="s">
        <v>85</v>
      </c>
      <c r="K1224" s="8" t="n">
        <v>0</v>
      </c>
      <c r="L1224" s="7"/>
      <c r="M1224" s="8" t="n">
        <v>0</v>
      </c>
      <c r="N1224" s="7"/>
      <c r="O1224" s="7" t="s">
        <v>807</v>
      </c>
      <c r="P1224" s="7" t="s">
        <v>87</v>
      </c>
      <c r="Q1224" s="8" t="s">
        <v>325</v>
      </c>
      <c r="R1224" s="8" t="s">
        <v>325</v>
      </c>
      <c r="S1224" s="8" t="s">
        <v>110</v>
      </c>
      <c r="T1224" s="8" t="s">
        <v>100</v>
      </c>
      <c r="U1224" s="7" t="s">
        <v>87</v>
      </c>
      <c r="V1224" s="7" t="s">
        <v>92</v>
      </c>
      <c r="W1224" s="7"/>
      <c r="X1224" s="7"/>
      <c r="Y1224" s="7" t="s">
        <v>112</v>
      </c>
      <c r="Z1224" s="7" t="n">
        <v>5</v>
      </c>
      <c r="AA1224" s="7"/>
      <c r="AB1224" s="7"/>
      <c r="AC1224" s="7"/>
      <c r="AD1224" s="7"/>
      <c r="AE1224" s="8"/>
      <c r="AF1224" s="9" t="s">
        <v>968</v>
      </c>
      <c r="AG1224" s="9" t="s">
        <v>814</v>
      </c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 t="s">
        <v>97</v>
      </c>
      <c r="BN1224" s="7" t="s">
        <v>97</v>
      </c>
      <c r="BO1224" s="7"/>
      <c r="BP1224" s="7"/>
      <c r="BQ1224" s="7"/>
      <c r="BR1224" s="7"/>
      <c r="BS1224" s="7"/>
      <c r="BT1224" s="7"/>
      <c r="BU1224" s="7"/>
      <c r="BV1224" s="7"/>
      <c r="BW1224" s="7"/>
      <c r="BX1224" s="7"/>
      <c r="BY1224" s="7"/>
      <c r="BZ1224" s="7"/>
      <c r="CA1224" s="7"/>
      <c r="CB1224" s="7"/>
      <c r="CC1224" s="7" t="s">
        <v>98</v>
      </c>
      <c r="CD1224" s="7" t="s">
        <v>98</v>
      </c>
      <c r="CE1224" s="7" t="s">
        <v>98</v>
      </c>
      <c r="CF1224" s="7" t="s">
        <v>98</v>
      </c>
      <c r="CG1224" s="7"/>
      <c r="CH1224" s="7"/>
      <c r="CI1224" s="6" t="n">
        <f aca="false">SUMIF($AH1224:$CH1224,35,Base!$B$5:$BB$5)*7*$Z1224</f>
        <v>0</v>
      </c>
      <c r="CJ1224" s="6" t="n">
        <f aca="false">SUMIF($AH1224:$CH1224,"PR",Base!$B$5:$BB$5)*7*$Z1224</f>
        <v>700</v>
      </c>
      <c r="CK1224" s="6"/>
      <c r="CL1224" s="6"/>
    </row>
    <row r="1225" customFormat="false" ht="13.8" hidden="false" customHeight="false" outlineLevel="0" collapsed="false">
      <c r="A1225" s="7" t="s">
        <v>1890</v>
      </c>
      <c r="B1225" s="7" t="s">
        <v>3215</v>
      </c>
      <c r="C1225" s="7" t="s">
        <v>223</v>
      </c>
      <c r="D1225" s="7" t="s">
        <v>3243</v>
      </c>
      <c r="E1225" s="7" t="s">
        <v>3244</v>
      </c>
      <c r="F1225" s="7" t="s">
        <v>17</v>
      </c>
      <c r="G1225" s="7" t="s">
        <v>3245</v>
      </c>
      <c r="H1225" s="7" t="s">
        <v>3246</v>
      </c>
      <c r="I1225" s="7" t="s">
        <v>84</v>
      </c>
      <c r="J1225" s="7" t="s">
        <v>85</v>
      </c>
      <c r="K1225" s="8" t="n">
        <v>0</v>
      </c>
      <c r="L1225" s="7"/>
      <c r="M1225" s="8" t="n">
        <v>0</v>
      </c>
      <c r="N1225" s="7" t="s">
        <v>3247</v>
      </c>
      <c r="O1225" s="7" t="s">
        <v>1274</v>
      </c>
      <c r="P1225" s="7" t="s">
        <v>178</v>
      </c>
      <c r="Q1225" s="8" t="s">
        <v>3248</v>
      </c>
      <c r="R1225" s="8" t="s">
        <v>3249</v>
      </c>
      <c r="S1225" s="8" t="s">
        <v>1085</v>
      </c>
      <c r="T1225" s="8" t="s">
        <v>91</v>
      </c>
      <c r="U1225" s="7" t="s">
        <v>87</v>
      </c>
      <c r="V1225" s="7" t="s">
        <v>92</v>
      </c>
      <c r="W1225" s="7"/>
      <c r="X1225" s="7"/>
      <c r="Y1225" s="7" t="s">
        <v>93</v>
      </c>
      <c r="Z1225" s="8" t="n">
        <v>1</v>
      </c>
      <c r="AA1225" s="7"/>
      <c r="AB1225" s="7"/>
      <c r="AC1225" s="7"/>
      <c r="AD1225" s="7"/>
      <c r="AE1225" s="8"/>
      <c r="AF1225" s="9" t="s">
        <v>1952</v>
      </c>
      <c r="AG1225" s="9" t="s">
        <v>1133</v>
      </c>
      <c r="AH1225" s="7"/>
      <c r="AI1225" s="7"/>
      <c r="AJ1225" s="7"/>
      <c r="AK1225" s="7"/>
      <c r="AL1225" s="7"/>
      <c r="AM1225" s="7"/>
      <c r="AN1225" s="7"/>
      <c r="AO1225" s="7" t="s">
        <v>98</v>
      </c>
      <c r="AP1225" s="7" t="s">
        <v>98</v>
      </c>
      <c r="AQ1225" s="7" t="s">
        <v>98</v>
      </c>
      <c r="AR1225" s="7" t="s">
        <v>98</v>
      </c>
      <c r="AS1225" s="7" t="s">
        <v>98</v>
      </c>
      <c r="AT1225" s="7" t="s">
        <v>98</v>
      </c>
      <c r="AU1225" s="7" t="s">
        <v>98</v>
      </c>
      <c r="AV1225" s="7" t="s">
        <v>98</v>
      </c>
      <c r="AW1225" s="7" t="s">
        <v>98</v>
      </c>
      <c r="AX1225" s="7" t="s">
        <v>98</v>
      </c>
      <c r="AY1225" s="7" t="s">
        <v>98</v>
      </c>
      <c r="AZ1225" s="7" t="s">
        <v>98</v>
      </c>
      <c r="BA1225" s="7" t="s">
        <v>98</v>
      </c>
      <c r="BB1225" s="7" t="s">
        <v>98</v>
      </c>
      <c r="BC1225" s="7" t="s">
        <v>98</v>
      </c>
      <c r="BD1225" s="7" t="s">
        <v>98</v>
      </c>
      <c r="BE1225" s="7" t="s">
        <v>98</v>
      </c>
      <c r="BF1225" s="7" t="s">
        <v>98</v>
      </c>
      <c r="BG1225" s="7" t="s">
        <v>98</v>
      </c>
      <c r="BH1225" s="7" t="s">
        <v>98</v>
      </c>
      <c r="BI1225" s="7" t="s">
        <v>98</v>
      </c>
      <c r="BJ1225" s="7" t="s">
        <v>98</v>
      </c>
      <c r="BK1225" s="7" t="s">
        <v>98</v>
      </c>
      <c r="BL1225" s="7" t="s">
        <v>98</v>
      </c>
      <c r="BM1225" s="7" t="s">
        <v>97</v>
      </c>
      <c r="BN1225" s="7" t="s">
        <v>97</v>
      </c>
      <c r="BO1225" s="7" t="n">
        <v>35</v>
      </c>
      <c r="BP1225" s="7" t="n">
        <v>35</v>
      </c>
      <c r="BQ1225" s="7" t="n">
        <v>35</v>
      </c>
      <c r="BR1225" s="7" t="n">
        <v>35</v>
      </c>
      <c r="BS1225" s="7" t="s">
        <v>98</v>
      </c>
      <c r="BT1225" s="7" t="s">
        <v>98</v>
      </c>
      <c r="BU1225" s="7" t="s">
        <v>98</v>
      </c>
      <c r="BV1225" s="7" t="s">
        <v>98</v>
      </c>
      <c r="BW1225" s="7" t="s">
        <v>98</v>
      </c>
      <c r="BX1225" s="7" t="s">
        <v>98</v>
      </c>
      <c r="BY1225" s="7"/>
      <c r="BZ1225" s="7"/>
      <c r="CA1225" s="7"/>
      <c r="CB1225" s="7"/>
      <c r="CC1225" s="7"/>
      <c r="CD1225" s="7"/>
      <c r="CE1225" s="7"/>
      <c r="CF1225" s="7"/>
      <c r="CG1225" s="7"/>
      <c r="CH1225" s="7"/>
      <c r="CI1225" s="6" t="n">
        <f aca="false">SUMIF($AH1225:$CH1225,35,Base!$B$5:$BB$5)*7*$Z1225</f>
        <v>140</v>
      </c>
      <c r="CJ1225" s="6" t="n">
        <f aca="false">SUMIF($AH1225:$CH1225,"PR",Base!$B$5:$BB$5)*7*$Z1225</f>
        <v>1015</v>
      </c>
      <c r="CK1225" s="6"/>
      <c r="CL1225" s="6"/>
    </row>
    <row r="1226" customFormat="false" ht="13.8" hidden="false" customHeight="false" outlineLevel="0" collapsed="false">
      <c r="A1226" s="7" t="s">
        <v>1890</v>
      </c>
      <c r="B1226" s="7" t="s">
        <v>3215</v>
      </c>
      <c r="C1226" s="7" t="s">
        <v>103</v>
      </c>
      <c r="D1226" s="7" t="s">
        <v>3250</v>
      </c>
      <c r="E1226" s="7" t="s">
        <v>3251</v>
      </c>
      <c r="F1226" s="7" t="s">
        <v>17</v>
      </c>
      <c r="G1226" s="7" t="s">
        <v>461</v>
      </c>
      <c r="H1226" s="7" t="s">
        <v>462</v>
      </c>
      <c r="I1226" s="7" t="s">
        <v>84</v>
      </c>
      <c r="J1226" s="7" t="s">
        <v>85</v>
      </c>
      <c r="K1226" s="8" t="n">
        <v>0</v>
      </c>
      <c r="L1226" s="7"/>
      <c r="M1226" s="8" t="n">
        <v>0</v>
      </c>
      <c r="N1226" s="7" t="s">
        <v>3252</v>
      </c>
      <c r="O1226" s="7" t="s">
        <v>107</v>
      </c>
      <c r="P1226" s="7" t="s">
        <v>108</v>
      </c>
      <c r="Q1226" s="8" t="s">
        <v>3253</v>
      </c>
      <c r="R1226" s="8" t="s">
        <v>3254</v>
      </c>
      <c r="S1226" s="8" t="s">
        <v>347</v>
      </c>
      <c r="T1226" s="8" t="s">
        <v>896</v>
      </c>
      <c r="U1226" s="7" t="s">
        <v>87</v>
      </c>
      <c r="V1226" s="7" t="s">
        <v>92</v>
      </c>
      <c r="W1226" s="7"/>
      <c r="X1226" s="7"/>
      <c r="Y1226" s="7" t="s">
        <v>430</v>
      </c>
      <c r="Z1226" s="7" t="n">
        <v>1</v>
      </c>
      <c r="AA1226" s="7"/>
      <c r="AB1226" s="7"/>
      <c r="AC1226" s="7"/>
      <c r="AD1226" s="7"/>
      <c r="AE1226" s="8"/>
      <c r="AF1226" s="9" t="s">
        <v>1922</v>
      </c>
      <c r="AG1226" s="9" t="s">
        <v>230</v>
      </c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 t="s">
        <v>98</v>
      </c>
      <c r="AU1226" s="7" t="s">
        <v>98</v>
      </c>
      <c r="AV1226" s="7" t="s">
        <v>98</v>
      </c>
      <c r="AW1226" s="7" t="s">
        <v>98</v>
      </c>
      <c r="AX1226" s="7" t="s">
        <v>98</v>
      </c>
      <c r="AY1226" s="7" t="s">
        <v>98</v>
      </c>
      <c r="AZ1226" s="7" t="s">
        <v>98</v>
      </c>
      <c r="BA1226" s="7" t="s">
        <v>98</v>
      </c>
      <c r="BB1226" s="7" t="s">
        <v>98</v>
      </c>
      <c r="BC1226" s="7" t="s">
        <v>98</v>
      </c>
      <c r="BD1226" s="7" t="s">
        <v>98</v>
      </c>
      <c r="BE1226" s="7" t="s">
        <v>98</v>
      </c>
      <c r="BF1226" s="7" t="s">
        <v>98</v>
      </c>
      <c r="BG1226" s="7" t="s">
        <v>98</v>
      </c>
      <c r="BH1226" s="7" t="s">
        <v>98</v>
      </c>
      <c r="BI1226" s="7" t="s">
        <v>98</v>
      </c>
      <c r="BJ1226" s="7" t="s">
        <v>98</v>
      </c>
      <c r="BK1226" s="7" t="n">
        <v>35</v>
      </c>
      <c r="BL1226" s="7" t="n">
        <v>35</v>
      </c>
      <c r="BM1226" s="7" t="s">
        <v>97</v>
      </c>
      <c r="BN1226" s="7" t="s">
        <v>97</v>
      </c>
      <c r="BO1226" s="7" t="s">
        <v>98</v>
      </c>
      <c r="BP1226" s="7" t="s">
        <v>98</v>
      </c>
      <c r="BQ1226" s="7" t="s">
        <v>98</v>
      </c>
      <c r="BR1226" s="7" t="s">
        <v>98</v>
      </c>
      <c r="BS1226" s="7" t="s">
        <v>98</v>
      </c>
      <c r="BT1226" s="7" t="n">
        <v>35</v>
      </c>
      <c r="BU1226" s="7" t="n">
        <v>35</v>
      </c>
      <c r="BV1226" s="7" t="n">
        <v>35</v>
      </c>
      <c r="BW1226" s="7" t="s">
        <v>98</v>
      </c>
      <c r="BX1226" s="7" t="s">
        <v>98</v>
      </c>
      <c r="BY1226" s="7" t="s">
        <v>98</v>
      </c>
      <c r="BZ1226" s="7" t="s">
        <v>98</v>
      </c>
      <c r="CA1226" s="7" t="s">
        <v>98</v>
      </c>
      <c r="CB1226" s="7" t="s">
        <v>98</v>
      </c>
      <c r="CC1226" s="7" t="s">
        <v>98</v>
      </c>
      <c r="CD1226" s="7" t="s">
        <v>98</v>
      </c>
      <c r="CE1226" s="7" t="s">
        <v>98</v>
      </c>
      <c r="CF1226" s="7"/>
      <c r="CG1226" s="7"/>
      <c r="CH1226" s="7"/>
      <c r="CI1226" s="6" t="n">
        <f aca="false">SUMIF($AH1226:$CH1226,35,Base!$B$5:$BB$5)*7*$Z1226</f>
        <v>175</v>
      </c>
      <c r="CJ1226" s="6" t="n">
        <f aca="false">SUMIF($AH1226:$CH1226,"PR",Base!$B$5:$BB$5)*7*$Z1226</f>
        <v>1036</v>
      </c>
      <c r="CK1226" s="6"/>
      <c r="CL1226" s="6"/>
    </row>
    <row r="1227" customFormat="false" ht="13.8" hidden="false" customHeight="false" outlineLevel="0" collapsed="false">
      <c r="A1227" s="7" t="s">
        <v>1890</v>
      </c>
      <c r="B1227" s="7" t="s">
        <v>3215</v>
      </c>
      <c r="C1227" s="7" t="s">
        <v>103</v>
      </c>
      <c r="D1227" s="7" t="s">
        <v>3250</v>
      </c>
      <c r="E1227" s="7" t="s">
        <v>3251</v>
      </c>
      <c r="F1227" s="7" t="s">
        <v>17</v>
      </c>
      <c r="G1227" s="7" t="s">
        <v>461</v>
      </c>
      <c r="H1227" s="7" t="s">
        <v>462</v>
      </c>
      <c r="I1227" s="7" t="s">
        <v>84</v>
      </c>
      <c r="J1227" s="7" t="s">
        <v>85</v>
      </c>
      <c r="K1227" s="8" t="n">
        <v>0</v>
      </c>
      <c r="L1227" s="7"/>
      <c r="M1227" s="8" t="n">
        <v>0</v>
      </c>
      <c r="N1227" s="7" t="s">
        <v>3252</v>
      </c>
      <c r="O1227" s="7" t="s">
        <v>107</v>
      </c>
      <c r="P1227" s="7" t="s">
        <v>108</v>
      </c>
      <c r="Q1227" s="8" t="s">
        <v>3253</v>
      </c>
      <c r="R1227" s="8" t="s">
        <v>3254</v>
      </c>
      <c r="S1227" s="8" t="s">
        <v>347</v>
      </c>
      <c r="T1227" s="8" t="s">
        <v>896</v>
      </c>
      <c r="U1227" s="7" t="s">
        <v>87</v>
      </c>
      <c r="V1227" s="7" t="s">
        <v>92</v>
      </c>
      <c r="W1227" s="7"/>
      <c r="X1227" s="7"/>
      <c r="Y1227" s="7" t="s">
        <v>99</v>
      </c>
      <c r="Z1227" s="7" t="n">
        <v>12</v>
      </c>
      <c r="AA1227" s="7"/>
      <c r="AB1227" s="7"/>
      <c r="AC1227" s="7"/>
      <c r="AD1227" s="7"/>
      <c r="AE1227" s="8"/>
      <c r="AF1227" s="9" t="s">
        <v>1922</v>
      </c>
      <c r="AG1227" s="9" t="s">
        <v>230</v>
      </c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 t="s">
        <v>98</v>
      </c>
      <c r="AU1227" s="7" t="s">
        <v>98</v>
      </c>
      <c r="AV1227" s="7" t="s">
        <v>98</v>
      </c>
      <c r="AW1227" s="7" t="s">
        <v>98</v>
      </c>
      <c r="AX1227" s="7" t="s">
        <v>98</v>
      </c>
      <c r="AY1227" s="7" t="s">
        <v>98</v>
      </c>
      <c r="AZ1227" s="7" t="s">
        <v>98</v>
      </c>
      <c r="BA1227" s="7" t="s">
        <v>98</v>
      </c>
      <c r="BB1227" s="7" t="s">
        <v>98</v>
      </c>
      <c r="BC1227" s="7" t="s">
        <v>98</v>
      </c>
      <c r="BD1227" s="7" t="s">
        <v>98</v>
      </c>
      <c r="BE1227" s="7" t="s">
        <v>98</v>
      </c>
      <c r="BF1227" s="7" t="s">
        <v>98</v>
      </c>
      <c r="BG1227" s="7" t="s">
        <v>98</v>
      </c>
      <c r="BH1227" s="7" t="s">
        <v>98</v>
      </c>
      <c r="BI1227" s="7" t="s">
        <v>98</v>
      </c>
      <c r="BJ1227" s="7" t="s">
        <v>98</v>
      </c>
      <c r="BK1227" s="7" t="n">
        <v>35</v>
      </c>
      <c r="BL1227" s="7" t="n">
        <v>35</v>
      </c>
      <c r="BM1227" s="7" t="s">
        <v>97</v>
      </c>
      <c r="BN1227" s="7" t="s">
        <v>97</v>
      </c>
      <c r="BO1227" s="7" t="s">
        <v>98</v>
      </c>
      <c r="BP1227" s="7" t="s">
        <v>98</v>
      </c>
      <c r="BQ1227" s="7" t="s">
        <v>98</v>
      </c>
      <c r="BR1227" s="7" t="s">
        <v>98</v>
      </c>
      <c r="BS1227" s="7" t="s">
        <v>98</v>
      </c>
      <c r="BT1227" s="7" t="n">
        <v>35</v>
      </c>
      <c r="BU1227" s="7" t="n">
        <v>35</v>
      </c>
      <c r="BV1227" s="7" t="n">
        <v>35</v>
      </c>
      <c r="BW1227" s="7" t="s">
        <v>98</v>
      </c>
      <c r="BX1227" s="7" t="s">
        <v>98</v>
      </c>
      <c r="BY1227" s="7" t="s">
        <v>98</v>
      </c>
      <c r="BZ1227" s="7" t="s">
        <v>98</v>
      </c>
      <c r="CA1227" s="7" t="s">
        <v>98</v>
      </c>
      <c r="CB1227" s="7" t="s">
        <v>98</v>
      </c>
      <c r="CC1227" s="7" t="s">
        <v>98</v>
      </c>
      <c r="CD1227" s="7" t="s">
        <v>98</v>
      </c>
      <c r="CE1227" s="7" t="s">
        <v>98</v>
      </c>
      <c r="CF1227" s="7"/>
      <c r="CG1227" s="7"/>
      <c r="CH1227" s="7"/>
      <c r="CI1227" s="6" t="n">
        <f aca="false">SUMIF($AH1227:$CH1227,35,Base!$B$5:$BB$5)*7*$Z1227</f>
        <v>2100</v>
      </c>
      <c r="CJ1227" s="6" t="n">
        <f aca="false">SUMIF($AH1227:$CH1227,"PR",Base!$B$5:$BB$5)*7*$Z1227</f>
        <v>12432</v>
      </c>
      <c r="CK1227" s="6"/>
      <c r="CL1227" s="6"/>
    </row>
    <row r="1228" customFormat="false" ht="13.8" hidden="false" customHeight="false" outlineLevel="0" collapsed="false">
      <c r="A1228" s="7" t="s">
        <v>1890</v>
      </c>
      <c r="B1228" s="7" t="s">
        <v>3215</v>
      </c>
      <c r="C1228" s="7" t="s">
        <v>1383</v>
      </c>
      <c r="D1228" s="7" t="s">
        <v>3255</v>
      </c>
      <c r="E1228" s="7" t="s">
        <v>3172</v>
      </c>
      <c r="F1228" s="7" t="s">
        <v>17</v>
      </c>
      <c r="G1228" s="7" t="s">
        <v>2820</v>
      </c>
      <c r="H1228" s="7" t="s">
        <v>2821</v>
      </c>
      <c r="I1228" s="7" t="s">
        <v>84</v>
      </c>
      <c r="J1228" s="7" t="s">
        <v>85</v>
      </c>
      <c r="K1228" s="8" t="n">
        <v>0</v>
      </c>
      <c r="L1228" s="7"/>
      <c r="M1228" s="8" t="n">
        <v>0</v>
      </c>
      <c r="N1228" s="7" t="s">
        <v>3256</v>
      </c>
      <c r="O1228" s="7" t="s">
        <v>1415</v>
      </c>
      <c r="P1228" s="7" t="s">
        <v>155</v>
      </c>
      <c r="Q1228" s="8" t="s">
        <v>1540</v>
      </c>
      <c r="R1228" s="8" t="s">
        <v>1796</v>
      </c>
      <c r="S1228" s="8" t="s">
        <v>3257</v>
      </c>
      <c r="T1228" s="8" t="s">
        <v>91</v>
      </c>
      <c r="U1228" s="7" t="s">
        <v>87</v>
      </c>
      <c r="V1228" s="7" t="s">
        <v>92</v>
      </c>
      <c r="W1228" s="7"/>
      <c r="X1228" s="7"/>
      <c r="Y1228" s="7" t="s">
        <v>99</v>
      </c>
      <c r="Z1228" s="7" t="n">
        <v>13</v>
      </c>
      <c r="AA1228" s="7"/>
      <c r="AB1228" s="7"/>
      <c r="AC1228" s="7"/>
      <c r="AD1228" s="7"/>
      <c r="AE1228" s="8"/>
      <c r="AF1228" s="9" t="s">
        <v>1258</v>
      </c>
      <c r="AG1228" s="9" t="s">
        <v>465</v>
      </c>
      <c r="AH1228" s="7"/>
      <c r="AI1228" s="7" t="s">
        <v>98</v>
      </c>
      <c r="AJ1228" s="7" t="s">
        <v>98</v>
      </c>
      <c r="AK1228" s="7" t="s">
        <v>98</v>
      </c>
      <c r="AL1228" s="7" t="s">
        <v>98</v>
      </c>
      <c r="AM1228" s="7" t="s">
        <v>98</v>
      </c>
      <c r="AN1228" s="7" t="s">
        <v>98</v>
      </c>
      <c r="AO1228" s="7" t="s">
        <v>98</v>
      </c>
      <c r="AP1228" s="7" t="s">
        <v>98</v>
      </c>
      <c r="AQ1228" s="7" t="s">
        <v>98</v>
      </c>
      <c r="AR1228" s="7" t="s">
        <v>98</v>
      </c>
      <c r="AS1228" s="7" t="s">
        <v>98</v>
      </c>
      <c r="AT1228" s="7" t="s">
        <v>98</v>
      </c>
      <c r="AU1228" s="7" t="s">
        <v>98</v>
      </c>
      <c r="AV1228" s="7" t="s">
        <v>98</v>
      </c>
      <c r="AW1228" s="7" t="s">
        <v>98</v>
      </c>
      <c r="AX1228" s="7" t="s">
        <v>98</v>
      </c>
      <c r="AY1228" s="7" t="s">
        <v>98</v>
      </c>
      <c r="AZ1228" s="7" t="s">
        <v>98</v>
      </c>
      <c r="BA1228" s="7" t="s">
        <v>98</v>
      </c>
      <c r="BB1228" s="7" t="n">
        <v>35</v>
      </c>
      <c r="BC1228" s="7" t="n">
        <v>35</v>
      </c>
      <c r="BD1228" s="7" t="n">
        <v>35</v>
      </c>
      <c r="BE1228" s="7" t="n">
        <v>35</v>
      </c>
      <c r="BF1228" s="7" t="n">
        <v>35</v>
      </c>
      <c r="BG1228" s="7" t="s">
        <v>98</v>
      </c>
      <c r="BH1228" s="7" t="s">
        <v>98</v>
      </c>
      <c r="BI1228" s="7" t="s">
        <v>98</v>
      </c>
      <c r="BJ1228" s="7" t="s">
        <v>98</v>
      </c>
      <c r="BK1228" s="7"/>
      <c r="BL1228" s="7"/>
      <c r="BM1228" s="7" t="s">
        <v>97</v>
      </c>
      <c r="BN1228" s="7" t="s">
        <v>97</v>
      </c>
      <c r="BO1228" s="7"/>
      <c r="BP1228" s="7"/>
      <c r="BQ1228" s="7"/>
      <c r="BR1228" s="7"/>
      <c r="BS1228" s="7"/>
      <c r="BT1228" s="7"/>
      <c r="BU1228" s="7"/>
      <c r="BV1228" s="7"/>
      <c r="BW1228" s="7"/>
      <c r="BX1228" s="7"/>
      <c r="BY1228" s="7"/>
      <c r="BZ1228" s="7"/>
      <c r="CA1228" s="7"/>
      <c r="CB1228" s="7"/>
      <c r="CC1228" s="7"/>
      <c r="CD1228" s="7"/>
      <c r="CE1228" s="7"/>
      <c r="CF1228" s="7"/>
      <c r="CG1228" s="7"/>
      <c r="CH1228" s="7"/>
      <c r="CI1228" s="6" t="n">
        <f aca="false">SUMIF($AH1228:$CH1228,35,Base!$B$5:$BB$5)*7*$Z1228</f>
        <v>2093</v>
      </c>
      <c r="CJ1228" s="6" t="n">
        <f aca="false">SUMIF($AH1228:$CH1228,"PR",Base!$B$5:$BB$5)*7*$Z1228</f>
        <v>10192</v>
      </c>
      <c r="CK1228" s="6"/>
      <c r="CL1228" s="6"/>
    </row>
    <row r="1229" customFormat="false" ht="13.8" hidden="false" customHeight="false" outlineLevel="0" collapsed="false">
      <c r="A1229" s="7" t="s">
        <v>1890</v>
      </c>
      <c r="B1229" s="7" t="s">
        <v>3215</v>
      </c>
      <c r="C1229" s="7" t="s">
        <v>1383</v>
      </c>
      <c r="D1229" s="7" t="s">
        <v>3255</v>
      </c>
      <c r="E1229" s="7" t="s">
        <v>3172</v>
      </c>
      <c r="F1229" s="7" t="s">
        <v>17</v>
      </c>
      <c r="G1229" s="7" t="s">
        <v>2820</v>
      </c>
      <c r="H1229" s="7" t="s">
        <v>2821</v>
      </c>
      <c r="I1229" s="7" t="s">
        <v>84</v>
      </c>
      <c r="J1229" s="7" t="s">
        <v>85</v>
      </c>
      <c r="K1229" s="8" t="n">
        <v>0</v>
      </c>
      <c r="L1229" s="7"/>
      <c r="M1229" s="8" t="n">
        <v>0</v>
      </c>
      <c r="N1229" s="7" t="s">
        <v>3256</v>
      </c>
      <c r="O1229" s="7" t="s">
        <v>1415</v>
      </c>
      <c r="P1229" s="7" t="s">
        <v>155</v>
      </c>
      <c r="Q1229" s="8" t="s">
        <v>1540</v>
      </c>
      <c r="R1229" s="8" t="s">
        <v>1796</v>
      </c>
      <c r="S1229" s="8" t="s">
        <v>3257</v>
      </c>
      <c r="T1229" s="8" t="s">
        <v>91</v>
      </c>
      <c r="U1229" s="7" t="s">
        <v>87</v>
      </c>
      <c r="V1229" s="7" t="s">
        <v>92</v>
      </c>
      <c r="W1229" s="7"/>
      <c r="X1229" s="7"/>
      <c r="Y1229" s="7" t="s">
        <v>1012</v>
      </c>
      <c r="Z1229" s="7" t="n">
        <v>1</v>
      </c>
      <c r="AA1229" s="7"/>
      <c r="AB1229" s="7"/>
      <c r="AC1229" s="7"/>
      <c r="AD1229" s="7"/>
      <c r="AE1229" s="8"/>
      <c r="AF1229" s="9" t="s">
        <v>1258</v>
      </c>
      <c r="AG1229" s="9" t="s">
        <v>465</v>
      </c>
      <c r="AH1229" s="7"/>
      <c r="AI1229" s="7" t="s">
        <v>98</v>
      </c>
      <c r="AJ1229" s="7" t="s">
        <v>98</v>
      </c>
      <c r="AK1229" s="7" t="s">
        <v>98</v>
      </c>
      <c r="AL1229" s="7" t="s">
        <v>98</v>
      </c>
      <c r="AM1229" s="7" t="s">
        <v>98</v>
      </c>
      <c r="AN1229" s="7" t="s">
        <v>98</v>
      </c>
      <c r="AO1229" s="7" t="s">
        <v>98</v>
      </c>
      <c r="AP1229" s="7" t="s">
        <v>98</v>
      </c>
      <c r="AQ1229" s="7" t="s">
        <v>98</v>
      </c>
      <c r="AR1229" s="7" t="s">
        <v>98</v>
      </c>
      <c r="AS1229" s="7" t="s">
        <v>98</v>
      </c>
      <c r="AT1229" s="7" t="s">
        <v>98</v>
      </c>
      <c r="AU1229" s="7" t="s">
        <v>98</v>
      </c>
      <c r="AV1229" s="7" t="s">
        <v>98</v>
      </c>
      <c r="AW1229" s="7" t="s">
        <v>98</v>
      </c>
      <c r="AX1229" s="7" t="s">
        <v>98</v>
      </c>
      <c r="AY1229" s="7" t="s">
        <v>98</v>
      </c>
      <c r="AZ1229" s="7" t="s">
        <v>98</v>
      </c>
      <c r="BA1229" s="7" t="s">
        <v>98</v>
      </c>
      <c r="BB1229" s="7" t="n">
        <v>35</v>
      </c>
      <c r="BC1229" s="7" t="n">
        <v>35</v>
      </c>
      <c r="BD1229" s="7" t="n">
        <v>35</v>
      </c>
      <c r="BE1229" s="7" t="n">
        <v>35</v>
      </c>
      <c r="BF1229" s="7" t="n">
        <v>35</v>
      </c>
      <c r="BG1229" s="7" t="s">
        <v>98</v>
      </c>
      <c r="BH1229" s="7" t="s">
        <v>98</v>
      </c>
      <c r="BI1229" s="7" t="s">
        <v>98</v>
      </c>
      <c r="BJ1229" s="7" t="s">
        <v>98</v>
      </c>
      <c r="BK1229" s="7"/>
      <c r="BL1229" s="7"/>
      <c r="BM1229" s="7" t="s">
        <v>97</v>
      </c>
      <c r="BN1229" s="7" t="s">
        <v>97</v>
      </c>
      <c r="BO1229" s="7"/>
      <c r="BP1229" s="7"/>
      <c r="BQ1229" s="7"/>
      <c r="BR1229" s="7"/>
      <c r="BS1229" s="7"/>
      <c r="BT1229" s="7"/>
      <c r="BU1229" s="7"/>
      <c r="BV1229" s="7"/>
      <c r="BW1229" s="7"/>
      <c r="BX1229" s="7"/>
      <c r="BY1229" s="7"/>
      <c r="BZ1229" s="7"/>
      <c r="CA1229" s="7"/>
      <c r="CB1229" s="7"/>
      <c r="CC1229" s="7"/>
      <c r="CD1229" s="7"/>
      <c r="CE1229" s="7"/>
      <c r="CF1229" s="7"/>
      <c r="CG1229" s="7"/>
      <c r="CH1229" s="7"/>
      <c r="CI1229" s="6" t="n">
        <f aca="false">SUMIF($AH1229:$CH1229,35,Base!$B$5:$BB$5)*7*$Z1229</f>
        <v>161</v>
      </c>
      <c r="CJ1229" s="6" t="n">
        <f aca="false">SUMIF($AH1229:$CH1229,"PR",Base!$B$5:$BB$5)*7*$Z1229</f>
        <v>784</v>
      </c>
      <c r="CK1229" s="6"/>
      <c r="CL1229" s="6"/>
    </row>
    <row r="1230" customFormat="false" ht="13.8" hidden="false" customHeight="false" outlineLevel="0" collapsed="false">
      <c r="A1230" s="7" t="s">
        <v>1890</v>
      </c>
      <c r="B1230" s="7" t="s">
        <v>3215</v>
      </c>
      <c r="C1230" s="7" t="s">
        <v>3150</v>
      </c>
      <c r="D1230" s="7" t="s">
        <v>3258</v>
      </c>
      <c r="E1230" s="7" t="s">
        <v>3259</v>
      </c>
      <c r="F1230" s="7" t="s">
        <v>17</v>
      </c>
      <c r="G1230" s="7" t="s">
        <v>3260</v>
      </c>
      <c r="H1230" s="7" t="s">
        <v>3261</v>
      </c>
      <c r="I1230" s="7" t="s">
        <v>84</v>
      </c>
      <c r="J1230" s="7" t="s">
        <v>85</v>
      </c>
      <c r="K1230" s="8" t="n">
        <v>0</v>
      </c>
      <c r="L1230" s="7"/>
      <c r="M1230" s="8" t="n">
        <v>0</v>
      </c>
      <c r="N1230" s="7" t="s">
        <v>3262</v>
      </c>
      <c r="O1230" s="7" t="s">
        <v>3263</v>
      </c>
      <c r="P1230" s="7" t="s">
        <v>87</v>
      </c>
      <c r="Q1230" s="8" t="s">
        <v>714</v>
      </c>
      <c r="R1230" s="8" t="s">
        <v>3098</v>
      </c>
      <c r="S1230" s="8" t="s">
        <v>382</v>
      </c>
      <c r="T1230" s="8" t="s">
        <v>170</v>
      </c>
      <c r="U1230" s="7" t="s">
        <v>87</v>
      </c>
      <c r="V1230" s="7" t="s">
        <v>92</v>
      </c>
      <c r="W1230" s="7"/>
      <c r="X1230" s="7"/>
      <c r="Y1230" s="7" t="s">
        <v>93</v>
      </c>
      <c r="Z1230" s="7" t="n">
        <v>3</v>
      </c>
      <c r="AA1230" s="7"/>
      <c r="AB1230" s="7"/>
      <c r="AC1230" s="7"/>
      <c r="AD1230" s="7"/>
      <c r="AE1230" s="8"/>
      <c r="AF1230" s="9" t="s">
        <v>2993</v>
      </c>
      <c r="AG1230" s="9" t="s">
        <v>230</v>
      </c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 t="s">
        <v>98</v>
      </c>
      <c r="BC1230" s="7" t="s">
        <v>98</v>
      </c>
      <c r="BD1230" s="7" t="s">
        <v>98</v>
      </c>
      <c r="BE1230" s="7" t="s">
        <v>98</v>
      </c>
      <c r="BF1230" s="7" t="s">
        <v>98</v>
      </c>
      <c r="BG1230" s="7" t="s">
        <v>98</v>
      </c>
      <c r="BH1230" s="7" t="s">
        <v>98</v>
      </c>
      <c r="BI1230" s="7" t="n">
        <v>35</v>
      </c>
      <c r="BJ1230" s="7" t="n">
        <v>35</v>
      </c>
      <c r="BK1230" s="7" t="n">
        <v>35</v>
      </c>
      <c r="BL1230" s="7" t="s">
        <v>98</v>
      </c>
      <c r="BM1230" s="7" t="s">
        <v>97</v>
      </c>
      <c r="BN1230" s="7" t="s">
        <v>97</v>
      </c>
      <c r="BO1230" s="7" t="s">
        <v>98</v>
      </c>
      <c r="BP1230" s="7" t="s">
        <v>98</v>
      </c>
      <c r="BQ1230" s="7" t="s">
        <v>98</v>
      </c>
      <c r="BR1230" s="7" t="s">
        <v>98</v>
      </c>
      <c r="BS1230" s="7" t="s">
        <v>98</v>
      </c>
      <c r="BT1230" s="7" t="s">
        <v>98</v>
      </c>
      <c r="BU1230" s="7" t="s">
        <v>98</v>
      </c>
      <c r="BV1230" s="7" t="s">
        <v>98</v>
      </c>
      <c r="BW1230" s="7" t="n">
        <v>35</v>
      </c>
      <c r="BX1230" s="7" t="n">
        <v>35</v>
      </c>
      <c r="BY1230" s="7" t="n">
        <v>35</v>
      </c>
      <c r="BZ1230" s="7" t="s">
        <v>98</v>
      </c>
      <c r="CA1230" s="7" t="s">
        <v>98</v>
      </c>
      <c r="CB1230" s="7" t="s">
        <v>98</v>
      </c>
      <c r="CC1230" s="7" t="s">
        <v>98</v>
      </c>
      <c r="CD1230" s="7" t="s">
        <v>98</v>
      </c>
      <c r="CE1230" s="7" t="s">
        <v>98</v>
      </c>
      <c r="CF1230" s="7"/>
      <c r="CG1230" s="7"/>
      <c r="CH1230" s="7"/>
      <c r="CI1230" s="6" t="n">
        <f aca="false">SUMIF($AH1230:$CH1230,35,Base!$B$5:$BB$5)*7*$Z1230</f>
        <v>609</v>
      </c>
      <c r="CJ1230" s="6" t="n">
        <f aca="false">SUMIF($AH1230:$CH1230,"PR",Base!$B$5:$BB$5)*7*$Z1230</f>
        <v>2247</v>
      </c>
      <c r="CK1230" s="6"/>
      <c r="CL1230" s="6"/>
    </row>
    <row r="1231" customFormat="false" ht="13.8" hidden="false" customHeight="false" outlineLevel="0" collapsed="false">
      <c r="A1231" s="7" t="s">
        <v>1890</v>
      </c>
      <c r="B1231" s="7" t="s">
        <v>3215</v>
      </c>
      <c r="C1231" s="7" t="s">
        <v>3150</v>
      </c>
      <c r="D1231" s="7" t="s">
        <v>3258</v>
      </c>
      <c r="E1231" s="7" t="s">
        <v>3259</v>
      </c>
      <c r="F1231" s="7" t="s">
        <v>17</v>
      </c>
      <c r="G1231" s="7" t="s">
        <v>3260</v>
      </c>
      <c r="H1231" s="7" t="s">
        <v>3261</v>
      </c>
      <c r="I1231" s="7" t="s">
        <v>84</v>
      </c>
      <c r="J1231" s="7" t="s">
        <v>85</v>
      </c>
      <c r="K1231" s="8" t="n">
        <v>0</v>
      </c>
      <c r="L1231" s="7"/>
      <c r="M1231" s="8" t="n">
        <v>0</v>
      </c>
      <c r="N1231" s="7" t="s">
        <v>3262</v>
      </c>
      <c r="O1231" s="7" t="s">
        <v>3263</v>
      </c>
      <c r="P1231" s="7" t="s">
        <v>87</v>
      </c>
      <c r="Q1231" s="8" t="s">
        <v>714</v>
      </c>
      <c r="R1231" s="8" t="s">
        <v>3098</v>
      </c>
      <c r="S1231" s="8" t="s">
        <v>382</v>
      </c>
      <c r="T1231" s="8" t="s">
        <v>170</v>
      </c>
      <c r="U1231" s="7" t="s">
        <v>87</v>
      </c>
      <c r="V1231" s="7" t="s">
        <v>92</v>
      </c>
      <c r="W1231" s="7"/>
      <c r="X1231" s="7"/>
      <c r="Y1231" s="7" t="s">
        <v>101</v>
      </c>
      <c r="Z1231" s="7" t="n">
        <v>2</v>
      </c>
      <c r="AA1231" s="7"/>
      <c r="AB1231" s="7"/>
      <c r="AC1231" s="7"/>
      <c r="AD1231" s="7"/>
      <c r="AE1231" s="8"/>
      <c r="AF1231" s="9" t="s">
        <v>2993</v>
      </c>
      <c r="AG1231" s="9" t="s">
        <v>230</v>
      </c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 t="s">
        <v>98</v>
      </c>
      <c r="BC1231" s="7" t="s">
        <v>98</v>
      </c>
      <c r="BD1231" s="7" t="s">
        <v>98</v>
      </c>
      <c r="BE1231" s="7" t="s">
        <v>98</v>
      </c>
      <c r="BF1231" s="7" t="s">
        <v>98</v>
      </c>
      <c r="BG1231" s="7" t="s">
        <v>98</v>
      </c>
      <c r="BH1231" s="7" t="s">
        <v>98</v>
      </c>
      <c r="BI1231" s="7" t="n">
        <v>35</v>
      </c>
      <c r="BJ1231" s="7" t="n">
        <v>35</v>
      </c>
      <c r="BK1231" s="7" t="n">
        <v>35</v>
      </c>
      <c r="BL1231" s="7" t="s">
        <v>98</v>
      </c>
      <c r="BM1231" s="7" t="s">
        <v>97</v>
      </c>
      <c r="BN1231" s="7" t="s">
        <v>97</v>
      </c>
      <c r="BO1231" s="7" t="s">
        <v>98</v>
      </c>
      <c r="BP1231" s="7" t="s">
        <v>98</v>
      </c>
      <c r="BQ1231" s="7" t="s">
        <v>98</v>
      </c>
      <c r="BR1231" s="7" t="s">
        <v>98</v>
      </c>
      <c r="BS1231" s="7" t="s">
        <v>98</v>
      </c>
      <c r="BT1231" s="7" t="s">
        <v>98</v>
      </c>
      <c r="BU1231" s="7" t="s">
        <v>98</v>
      </c>
      <c r="BV1231" s="7" t="s">
        <v>98</v>
      </c>
      <c r="BW1231" s="7" t="n">
        <v>35</v>
      </c>
      <c r="BX1231" s="7" t="n">
        <v>35</v>
      </c>
      <c r="BY1231" s="7" t="n">
        <v>35</v>
      </c>
      <c r="BZ1231" s="7" t="s">
        <v>98</v>
      </c>
      <c r="CA1231" s="7" t="s">
        <v>98</v>
      </c>
      <c r="CB1231" s="7" t="s">
        <v>98</v>
      </c>
      <c r="CC1231" s="7" t="s">
        <v>98</v>
      </c>
      <c r="CD1231" s="7" t="s">
        <v>98</v>
      </c>
      <c r="CE1231" s="7" t="s">
        <v>98</v>
      </c>
      <c r="CF1231" s="7"/>
      <c r="CG1231" s="7"/>
      <c r="CH1231" s="7"/>
      <c r="CI1231" s="6" t="n">
        <f aca="false">SUMIF($AH1231:$CH1231,35,Base!$B$5:$BB$5)*7*$Z1231</f>
        <v>406</v>
      </c>
      <c r="CJ1231" s="6" t="n">
        <f aca="false">SUMIF($AH1231:$CH1231,"PR",Base!$B$5:$BB$5)*7*$Z1231</f>
        <v>1498</v>
      </c>
      <c r="CK1231" s="6"/>
      <c r="CL1231" s="6"/>
    </row>
    <row r="1232" customFormat="false" ht="13.8" hidden="false" customHeight="false" outlineLevel="0" collapsed="false">
      <c r="A1232" s="7" t="s">
        <v>1890</v>
      </c>
      <c r="B1232" s="7" t="s">
        <v>3215</v>
      </c>
      <c r="C1232" s="7" t="s">
        <v>3150</v>
      </c>
      <c r="D1232" s="7" t="s">
        <v>3258</v>
      </c>
      <c r="E1232" s="7" t="s">
        <v>3259</v>
      </c>
      <c r="F1232" s="7" t="s">
        <v>17</v>
      </c>
      <c r="G1232" s="7" t="s">
        <v>3260</v>
      </c>
      <c r="H1232" s="7" t="s">
        <v>3261</v>
      </c>
      <c r="I1232" s="7" t="s">
        <v>84</v>
      </c>
      <c r="J1232" s="7" t="s">
        <v>85</v>
      </c>
      <c r="K1232" s="8" t="n">
        <v>0</v>
      </c>
      <c r="L1232" s="7"/>
      <c r="M1232" s="8" t="n">
        <v>0</v>
      </c>
      <c r="N1232" s="7" t="s">
        <v>3262</v>
      </c>
      <c r="O1232" s="7" t="s">
        <v>3263</v>
      </c>
      <c r="P1232" s="7" t="s">
        <v>87</v>
      </c>
      <c r="Q1232" s="8" t="s">
        <v>714</v>
      </c>
      <c r="R1232" s="8" t="s">
        <v>3098</v>
      </c>
      <c r="S1232" s="8" t="s">
        <v>382</v>
      </c>
      <c r="T1232" s="8" t="s">
        <v>170</v>
      </c>
      <c r="U1232" s="7" t="s">
        <v>87</v>
      </c>
      <c r="V1232" s="7" t="s">
        <v>92</v>
      </c>
      <c r="W1232" s="7"/>
      <c r="X1232" s="7"/>
      <c r="Y1232" s="7" t="s">
        <v>102</v>
      </c>
      <c r="Z1232" s="7" t="n">
        <v>3</v>
      </c>
      <c r="AA1232" s="7"/>
      <c r="AB1232" s="7"/>
      <c r="AC1232" s="7"/>
      <c r="AD1232" s="7"/>
      <c r="AE1232" s="8"/>
      <c r="AF1232" s="9" t="s">
        <v>2993</v>
      </c>
      <c r="AG1232" s="9" t="s">
        <v>230</v>
      </c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 t="s">
        <v>98</v>
      </c>
      <c r="BC1232" s="7" t="s">
        <v>98</v>
      </c>
      <c r="BD1232" s="7" t="s">
        <v>98</v>
      </c>
      <c r="BE1232" s="7" t="s">
        <v>98</v>
      </c>
      <c r="BF1232" s="7" t="s">
        <v>98</v>
      </c>
      <c r="BG1232" s="7" t="s">
        <v>98</v>
      </c>
      <c r="BH1232" s="7" t="s">
        <v>98</v>
      </c>
      <c r="BI1232" s="7" t="n">
        <v>35</v>
      </c>
      <c r="BJ1232" s="7" t="n">
        <v>35</v>
      </c>
      <c r="BK1232" s="7" t="n">
        <v>35</v>
      </c>
      <c r="BL1232" s="7" t="s">
        <v>98</v>
      </c>
      <c r="BM1232" s="7" t="s">
        <v>97</v>
      </c>
      <c r="BN1232" s="7" t="s">
        <v>97</v>
      </c>
      <c r="BO1232" s="7" t="s">
        <v>98</v>
      </c>
      <c r="BP1232" s="7" t="s">
        <v>98</v>
      </c>
      <c r="BQ1232" s="7" t="s">
        <v>98</v>
      </c>
      <c r="BR1232" s="7" t="s">
        <v>98</v>
      </c>
      <c r="BS1232" s="7" t="s">
        <v>98</v>
      </c>
      <c r="BT1232" s="7" t="s">
        <v>98</v>
      </c>
      <c r="BU1232" s="7" t="s">
        <v>98</v>
      </c>
      <c r="BV1232" s="7" t="s">
        <v>98</v>
      </c>
      <c r="BW1232" s="7" t="n">
        <v>35</v>
      </c>
      <c r="BX1232" s="7" t="n">
        <v>35</v>
      </c>
      <c r="BY1232" s="7" t="n">
        <v>35</v>
      </c>
      <c r="BZ1232" s="7" t="s">
        <v>98</v>
      </c>
      <c r="CA1232" s="7" t="s">
        <v>98</v>
      </c>
      <c r="CB1232" s="7" t="s">
        <v>98</v>
      </c>
      <c r="CC1232" s="7" t="s">
        <v>98</v>
      </c>
      <c r="CD1232" s="7" t="s">
        <v>98</v>
      </c>
      <c r="CE1232" s="7" t="s">
        <v>98</v>
      </c>
      <c r="CF1232" s="7"/>
      <c r="CG1232" s="7"/>
      <c r="CH1232" s="7"/>
      <c r="CI1232" s="6" t="n">
        <f aca="false">SUMIF($AH1232:$CH1232,35,Base!$B$5:$BB$5)*7*$Z1232</f>
        <v>609</v>
      </c>
      <c r="CJ1232" s="6" t="n">
        <f aca="false">SUMIF($AH1232:$CH1232,"PR",Base!$B$5:$BB$5)*7*$Z1232</f>
        <v>2247</v>
      </c>
      <c r="CK1232" s="6"/>
      <c r="CL1232" s="6"/>
    </row>
    <row r="1233" customFormat="false" ht="13.8" hidden="false" customHeight="false" outlineLevel="0" collapsed="false">
      <c r="A1233" s="7" t="s">
        <v>1890</v>
      </c>
      <c r="B1233" s="7" t="s">
        <v>3215</v>
      </c>
      <c r="C1233" s="7" t="s">
        <v>3150</v>
      </c>
      <c r="D1233" s="7" t="s">
        <v>3258</v>
      </c>
      <c r="E1233" s="7" t="s">
        <v>3259</v>
      </c>
      <c r="F1233" s="7" t="s">
        <v>17</v>
      </c>
      <c r="G1233" s="7" t="s">
        <v>3260</v>
      </c>
      <c r="H1233" s="7" t="s">
        <v>3261</v>
      </c>
      <c r="I1233" s="7" t="s">
        <v>84</v>
      </c>
      <c r="J1233" s="7" t="s">
        <v>85</v>
      </c>
      <c r="K1233" s="8" t="n">
        <v>0</v>
      </c>
      <c r="L1233" s="7"/>
      <c r="M1233" s="8" t="n">
        <v>0</v>
      </c>
      <c r="N1233" s="7" t="s">
        <v>3262</v>
      </c>
      <c r="O1233" s="7" t="s">
        <v>3263</v>
      </c>
      <c r="P1233" s="7" t="s">
        <v>87</v>
      </c>
      <c r="Q1233" s="8" t="s">
        <v>714</v>
      </c>
      <c r="R1233" s="8" t="s">
        <v>3098</v>
      </c>
      <c r="S1233" s="8" t="s">
        <v>382</v>
      </c>
      <c r="T1233" s="8" t="s">
        <v>170</v>
      </c>
      <c r="U1233" s="7" t="s">
        <v>87</v>
      </c>
      <c r="V1233" s="7" t="s">
        <v>92</v>
      </c>
      <c r="W1233" s="7"/>
      <c r="X1233" s="7"/>
      <c r="Y1233" s="7" t="s">
        <v>99</v>
      </c>
      <c r="Z1233" s="7" t="n">
        <v>9</v>
      </c>
      <c r="AA1233" s="7"/>
      <c r="AB1233" s="7"/>
      <c r="AC1233" s="7"/>
      <c r="AD1233" s="7"/>
      <c r="AE1233" s="8"/>
      <c r="AF1233" s="9" t="s">
        <v>2993</v>
      </c>
      <c r="AG1233" s="9" t="s">
        <v>230</v>
      </c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 t="s">
        <v>98</v>
      </c>
      <c r="BC1233" s="7" t="s">
        <v>98</v>
      </c>
      <c r="BD1233" s="7" t="s">
        <v>98</v>
      </c>
      <c r="BE1233" s="7" t="s">
        <v>98</v>
      </c>
      <c r="BF1233" s="7" t="s">
        <v>98</v>
      </c>
      <c r="BG1233" s="7" t="s">
        <v>98</v>
      </c>
      <c r="BH1233" s="7" t="s">
        <v>98</v>
      </c>
      <c r="BI1233" s="7" t="n">
        <v>35</v>
      </c>
      <c r="BJ1233" s="7" t="n">
        <v>35</v>
      </c>
      <c r="BK1233" s="7" t="n">
        <v>35</v>
      </c>
      <c r="BL1233" s="7" t="s">
        <v>98</v>
      </c>
      <c r="BM1233" s="7" t="s">
        <v>97</v>
      </c>
      <c r="BN1233" s="7" t="s">
        <v>97</v>
      </c>
      <c r="BO1233" s="7" t="s">
        <v>98</v>
      </c>
      <c r="BP1233" s="7" t="s">
        <v>98</v>
      </c>
      <c r="BQ1233" s="7" t="s">
        <v>98</v>
      </c>
      <c r="BR1233" s="7" t="s">
        <v>98</v>
      </c>
      <c r="BS1233" s="7" t="s">
        <v>98</v>
      </c>
      <c r="BT1233" s="7" t="s">
        <v>98</v>
      </c>
      <c r="BU1233" s="7" t="s">
        <v>98</v>
      </c>
      <c r="BV1233" s="7" t="s">
        <v>98</v>
      </c>
      <c r="BW1233" s="7" t="n">
        <v>35</v>
      </c>
      <c r="BX1233" s="7" t="n">
        <v>35</v>
      </c>
      <c r="BY1233" s="7" t="n">
        <v>35</v>
      </c>
      <c r="BZ1233" s="7" t="s">
        <v>98</v>
      </c>
      <c r="CA1233" s="7" t="s">
        <v>98</v>
      </c>
      <c r="CB1233" s="7" t="s">
        <v>98</v>
      </c>
      <c r="CC1233" s="7" t="s">
        <v>98</v>
      </c>
      <c r="CD1233" s="7" t="s">
        <v>98</v>
      </c>
      <c r="CE1233" s="7" t="s">
        <v>98</v>
      </c>
      <c r="CF1233" s="7"/>
      <c r="CG1233" s="7"/>
      <c r="CH1233" s="7"/>
      <c r="CI1233" s="6" t="n">
        <f aca="false">SUMIF($AH1233:$CH1233,35,Base!$B$5:$BB$5)*7*$Z1233</f>
        <v>1827</v>
      </c>
      <c r="CJ1233" s="6" t="n">
        <f aca="false">SUMIF($AH1233:$CH1233,"PR",Base!$B$5:$BB$5)*7*$Z1233</f>
        <v>6741</v>
      </c>
      <c r="CK1233" s="6"/>
      <c r="CL1233" s="6"/>
    </row>
    <row r="1234" customFormat="false" ht="13.8" hidden="false" customHeight="false" outlineLevel="0" collapsed="false">
      <c r="A1234" s="7" t="s">
        <v>1890</v>
      </c>
      <c r="B1234" s="7" t="s">
        <v>3215</v>
      </c>
      <c r="C1234" s="7" t="s">
        <v>149</v>
      </c>
      <c r="D1234" s="7" t="s">
        <v>3264</v>
      </c>
      <c r="E1234" s="7" t="s">
        <v>1993</v>
      </c>
      <c r="F1234" s="7" t="s">
        <v>17</v>
      </c>
      <c r="G1234" s="7" t="s">
        <v>3265</v>
      </c>
      <c r="H1234" s="7" t="s">
        <v>3266</v>
      </c>
      <c r="I1234" s="7" t="s">
        <v>84</v>
      </c>
      <c r="J1234" s="7" t="s">
        <v>85</v>
      </c>
      <c r="K1234" s="8" t="n">
        <v>0</v>
      </c>
      <c r="L1234" s="7"/>
      <c r="M1234" s="8" t="n">
        <v>0</v>
      </c>
      <c r="N1234" s="7" t="s">
        <v>3267</v>
      </c>
      <c r="O1234" s="7" t="s">
        <v>3268</v>
      </c>
      <c r="P1234" s="7" t="s">
        <v>113</v>
      </c>
      <c r="Q1234" s="8" t="s">
        <v>1535</v>
      </c>
      <c r="R1234" s="8" t="s">
        <v>305</v>
      </c>
      <c r="S1234" s="8" t="s">
        <v>428</v>
      </c>
      <c r="T1234" s="8" t="s">
        <v>170</v>
      </c>
      <c r="U1234" s="7" t="s">
        <v>87</v>
      </c>
      <c r="V1234" s="7" t="s">
        <v>92</v>
      </c>
      <c r="W1234" s="7"/>
      <c r="X1234" s="7"/>
      <c r="Y1234" s="7" t="s">
        <v>93</v>
      </c>
      <c r="Z1234" s="8" t="n">
        <v>1</v>
      </c>
      <c r="AA1234" s="7"/>
      <c r="AB1234" s="7"/>
      <c r="AC1234" s="7"/>
      <c r="AD1234" s="7"/>
      <c r="AE1234" s="8"/>
      <c r="AF1234" s="9" t="s">
        <v>747</v>
      </c>
      <c r="AG1234" s="9" t="s">
        <v>538</v>
      </c>
      <c r="AH1234" s="7"/>
      <c r="AI1234" s="7"/>
      <c r="AJ1234" s="7"/>
      <c r="AK1234" s="7" t="s">
        <v>98</v>
      </c>
      <c r="AL1234" s="7" t="s">
        <v>98</v>
      </c>
      <c r="AM1234" s="7" t="s">
        <v>98</v>
      </c>
      <c r="AN1234" s="7" t="s">
        <v>98</v>
      </c>
      <c r="AO1234" s="7" t="s">
        <v>98</v>
      </c>
      <c r="AP1234" s="7" t="s">
        <v>98</v>
      </c>
      <c r="AQ1234" s="7" t="s">
        <v>98</v>
      </c>
      <c r="AR1234" s="7" t="n">
        <v>35</v>
      </c>
      <c r="AS1234" s="7" t="n">
        <v>35</v>
      </c>
      <c r="AT1234" s="7" t="n">
        <v>35</v>
      </c>
      <c r="AU1234" s="7" t="n">
        <v>35</v>
      </c>
      <c r="AV1234" s="7" t="s">
        <v>98</v>
      </c>
      <c r="AW1234" s="7" t="s">
        <v>98</v>
      </c>
      <c r="AX1234" s="7" t="s">
        <v>98</v>
      </c>
      <c r="AY1234" s="7" t="s">
        <v>98</v>
      </c>
      <c r="AZ1234" s="7" t="s">
        <v>98</v>
      </c>
      <c r="BA1234" s="7" t="s">
        <v>98</v>
      </c>
      <c r="BB1234" s="7" t="s">
        <v>98</v>
      </c>
      <c r="BC1234" s="7" t="s">
        <v>98</v>
      </c>
      <c r="BD1234" s="7" t="n">
        <v>35</v>
      </c>
      <c r="BE1234" s="7" t="n">
        <v>35</v>
      </c>
      <c r="BF1234" s="7" t="n">
        <v>35</v>
      </c>
      <c r="BG1234" s="7" t="n">
        <v>35</v>
      </c>
      <c r="BH1234" s="7" t="n">
        <v>35</v>
      </c>
      <c r="BI1234" s="7" t="s">
        <v>98</v>
      </c>
      <c r="BJ1234" s="7" t="s">
        <v>98</v>
      </c>
      <c r="BK1234" s="7" t="s">
        <v>98</v>
      </c>
      <c r="BL1234" s="7" t="s">
        <v>98</v>
      </c>
      <c r="BM1234" s="7" t="s">
        <v>97</v>
      </c>
      <c r="BN1234" s="7" t="s">
        <v>97</v>
      </c>
      <c r="BO1234" s="7"/>
      <c r="BP1234" s="7"/>
      <c r="BQ1234" s="7"/>
      <c r="BR1234" s="7"/>
      <c r="BS1234" s="7"/>
      <c r="BT1234" s="7"/>
      <c r="BU1234" s="7"/>
      <c r="BV1234" s="7"/>
      <c r="BW1234" s="7"/>
      <c r="BX1234" s="7"/>
      <c r="BY1234" s="7"/>
      <c r="BZ1234" s="7"/>
      <c r="CA1234" s="7"/>
      <c r="CB1234" s="7"/>
      <c r="CC1234" s="7"/>
      <c r="CD1234" s="7"/>
      <c r="CE1234" s="7"/>
      <c r="CF1234" s="7"/>
      <c r="CG1234" s="7"/>
      <c r="CH1234" s="7"/>
      <c r="CI1234" s="6" t="n">
        <f aca="false">SUMIF($AH1234:$CH1234,35,Base!$B$5:$BB$5)*7*$Z1234</f>
        <v>308</v>
      </c>
      <c r="CJ1234" s="6" t="n">
        <f aca="false">SUMIF($AH1234:$CH1234,"PR",Base!$B$5:$BB$5)*7*$Z1234</f>
        <v>637</v>
      </c>
      <c r="CK1234" s="6"/>
      <c r="CL1234" s="6"/>
    </row>
    <row r="1235" customFormat="false" ht="13.8" hidden="false" customHeight="false" outlineLevel="0" collapsed="false">
      <c r="A1235" s="7" t="s">
        <v>1890</v>
      </c>
      <c r="B1235" s="7" t="s">
        <v>3215</v>
      </c>
      <c r="C1235" s="7" t="s">
        <v>149</v>
      </c>
      <c r="D1235" s="7" t="s">
        <v>3264</v>
      </c>
      <c r="E1235" s="7" t="s">
        <v>1993</v>
      </c>
      <c r="F1235" s="7" t="s">
        <v>17</v>
      </c>
      <c r="G1235" s="7" t="s">
        <v>3265</v>
      </c>
      <c r="H1235" s="7" t="s">
        <v>3266</v>
      </c>
      <c r="I1235" s="7" t="s">
        <v>84</v>
      </c>
      <c r="J1235" s="7" t="s">
        <v>85</v>
      </c>
      <c r="K1235" s="8" t="n">
        <v>0</v>
      </c>
      <c r="L1235" s="7"/>
      <c r="M1235" s="8" t="n">
        <v>0</v>
      </c>
      <c r="N1235" s="7" t="s">
        <v>3267</v>
      </c>
      <c r="O1235" s="7" t="s">
        <v>3268</v>
      </c>
      <c r="P1235" s="7" t="s">
        <v>113</v>
      </c>
      <c r="Q1235" s="8" t="s">
        <v>1535</v>
      </c>
      <c r="R1235" s="8" t="s">
        <v>305</v>
      </c>
      <c r="S1235" s="8" t="s">
        <v>428</v>
      </c>
      <c r="T1235" s="8" t="s">
        <v>170</v>
      </c>
      <c r="U1235" s="7" t="s">
        <v>87</v>
      </c>
      <c r="V1235" s="7" t="s">
        <v>92</v>
      </c>
      <c r="W1235" s="7"/>
      <c r="X1235" s="7"/>
      <c r="Y1235" s="7" t="s">
        <v>101</v>
      </c>
      <c r="Z1235" s="8" t="n">
        <v>0</v>
      </c>
      <c r="AA1235" s="7"/>
      <c r="AB1235" s="7"/>
      <c r="AC1235" s="7"/>
      <c r="AD1235" s="7"/>
      <c r="AE1235" s="8"/>
      <c r="AF1235" s="9" t="s">
        <v>747</v>
      </c>
      <c r="AG1235" s="9" t="s">
        <v>538</v>
      </c>
      <c r="AH1235" s="7"/>
      <c r="AI1235" s="7"/>
      <c r="AJ1235" s="7"/>
      <c r="AK1235" s="7" t="s">
        <v>98</v>
      </c>
      <c r="AL1235" s="7" t="s">
        <v>98</v>
      </c>
      <c r="AM1235" s="7" t="s">
        <v>98</v>
      </c>
      <c r="AN1235" s="7" t="s">
        <v>98</v>
      </c>
      <c r="AO1235" s="7" t="s">
        <v>98</v>
      </c>
      <c r="AP1235" s="7" t="s">
        <v>98</v>
      </c>
      <c r="AQ1235" s="7" t="s">
        <v>98</v>
      </c>
      <c r="AR1235" s="7" t="n">
        <v>35</v>
      </c>
      <c r="AS1235" s="7" t="n">
        <v>35</v>
      </c>
      <c r="AT1235" s="7" t="n">
        <v>35</v>
      </c>
      <c r="AU1235" s="7" t="n">
        <v>35</v>
      </c>
      <c r="AV1235" s="7" t="s">
        <v>98</v>
      </c>
      <c r="AW1235" s="7" t="s">
        <v>98</v>
      </c>
      <c r="AX1235" s="7" t="s">
        <v>98</v>
      </c>
      <c r="AY1235" s="7" t="s">
        <v>98</v>
      </c>
      <c r="AZ1235" s="7" t="s">
        <v>98</v>
      </c>
      <c r="BA1235" s="7" t="s">
        <v>98</v>
      </c>
      <c r="BB1235" s="7" t="s">
        <v>98</v>
      </c>
      <c r="BC1235" s="7" t="s">
        <v>98</v>
      </c>
      <c r="BD1235" s="7" t="n">
        <v>35</v>
      </c>
      <c r="BE1235" s="7" t="n">
        <v>35</v>
      </c>
      <c r="BF1235" s="7" t="n">
        <v>35</v>
      </c>
      <c r="BG1235" s="7" t="n">
        <v>35</v>
      </c>
      <c r="BH1235" s="7" t="n">
        <v>35</v>
      </c>
      <c r="BI1235" s="7" t="s">
        <v>98</v>
      </c>
      <c r="BJ1235" s="7" t="s">
        <v>98</v>
      </c>
      <c r="BK1235" s="7" t="s">
        <v>98</v>
      </c>
      <c r="BL1235" s="7" t="s">
        <v>98</v>
      </c>
      <c r="BM1235" s="7" t="s">
        <v>97</v>
      </c>
      <c r="BN1235" s="7" t="s">
        <v>97</v>
      </c>
      <c r="BO1235" s="7"/>
      <c r="BP1235" s="7"/>
      <c r="BQ1235" s="7"/>
      <c r="BR1235" s="7"/>
      <c r="BS1235" s="7"/>
      <c r="BT1235" s="7"/>
      <c r="BU1235" s="7"/>
      <c r="BV1235" s="7"/>
      <c r="BW1235" s="7"/>
      <c r="BX1235" s="7"/>
      <c r="BY1235" s="7"/>
      <c r="BZ1235" s="7"/>
      <c r="CA1235" s="7"/>
      <c r="CB1235" s="7"/>
      <c r="CC1235" s="7"/>
      <c r="CD1235" s="7"/>
      <c r="CE1235" s="7"/>
      <c r="CF1235" s="7"/>
      <c r="CG1235" s="7"/>
      <c r="CH1235" s="7"/>
      <c r="CI1235" s="6" t="n">
        <f aca="false">SUMIF($AH1235:$CH1235,35,Base!$B$5:$BB$5)*7*$Z1235</f>
        <v>0</v>
      </c>
      <c r="CJ1235" s="6" t="n">
        <f aca="false">SUMIF($AH1235:$CH1235,"PR",Base!$B$5:$BB$5)*7*$Z1235</f>
        <v>0</v>
      </c>
      <c r="CK1235" s="6"/>
      <c r="CL1235" s="6"/>
    </row>
    <row r="1236" customFormat="false" ht="13.8" hidden="false" customHeight="false" outlineLevel="0" collapsed="false">
      <c r="A1236" s="7" t="s">
        <v>1890</v>
      </c>
      <c r="B1236" s="7" t="s">
        <v>3215</v>
      </c>
      <c r="C1236" s="7" t="s">
        <v>149</v>
      </c>
      <c r="D1236" s="7" t="s">
        <v>3264</v>
      </c>
      <c r="E1236" s="7" t="s">
        <v>1993</v>
      </c>
      <c r="F1236" s="7" t="s">
        <v>17</v>
      </c>
      <c r="G1236" s="7" t="s">
        <v>3265</v>
      </c>
      <c r="H1236" s="7" t="s">
        <v>3266</v>
      </c>
      <c r="I1236" s="7" t="s">
        <v>84</v>
      </c>
      <c r="J1236" s="7" t="s">
        <v>85</v>
      </c>
      <c r="K1236" s="8" t="n">
        <v>0</v>
      </c>
      <c r="L1236" s="7"/>
      <c r="M1236" s="8" t="n">
        <v>0</v>
      </c>
      <c r="N1236" s="7" t="s">
        <v>3267</v>
      </c>
      <c r="O1236" s="7" t="s">
        <v>3268</v>
      </c>
      <c r="P1236" s="7" t="s">
        <v>113</v>
      </c>
      <c r="Q1236" s="8" t="s">
        <v>1535</v>
      </c>
      <c r="R1236" s="8" t="s">
        <v>305</v>
      </c>
      <c r="S1236" s="8" t="s">
        <v>428</v>
      </c>
      <c r="T1236" s="8" t="s">
        <v>170</v>
      </c>
      <c r="U1236" s="7" t="s">
        <v>87</v>
      </c>
      <c r="V1236" s="7" t="s">
        <v>92</v>
      </c>
      <c r="W1236" s="7"/>
      <c r="X1236" s="7"/>
      <c r="Y1236" s="7" t="s">
        <v>99</v>
      </c>
      <c r="Z1236" s="7" t="n">
        <v>8</v>
      </c>
      <c r="AA1236" s="7"/>
      <c r="AB1236" s="7"/>
      <c r="AC1236" s="7"/>
      <c r="AD1236" s="7"/>
      <c r="AE1236" s="8"/>
      <c r="AF1236" s="9" t="s">
        <v>747</v>
      </c>
      <c r="AG1236" s="9" t="s">
        <v>538</v>
      </c>
      <c r="AH1236" s="7"/>
      <c r="AI1236" s="7"/>
      <c r="AJ1236" s="7"/>
      <c r="AK1236" s="7" t="s">
        <v>98</v>
      </c>
      <c r="AL1236" s="7" t="s">
        <v>98</v>
      </c>
      <c r="AM1236" s="7" t="s">
        <v>98</v>
      </c>
      <c r="AN1236" s="7" t="s">
        <v>98</v>
      </c>
      <c r="AO1236" s="7" t="s">
        <v>98</v>
      </c>
      <c r="AP1236" s="7" t="s">
        <v>98</v>
      </c>
      <c r="AQ1236" s="7" t="s">
        <v>98</v>
      </c>
      <c r="AR1236" s="7" t="n">
        <v>35</v>
      </c>
      <c r="AS1236" s="7" t="n">
        <v>35</v>
      </c>
      <c r="AT1236" s="7" t="n">
        <v>35</v>
      </c>
      <c r="AU1236" s="7" t="n">
        <v>35</v>
      </c>
      <c r="AV1236" s="7" t="s">
        <v>98</v>
      </c>
      <c r="AW1236" s="7" t="s">
        <v>98</v>
      </c>
      <c r="AX1236" s="7" t="s">
        <v>98</v>
      </c>
      <c r="AY1236" s="7" t="s">
        <v>98</v>
      </c>
      <c r="AZ1236" s="7" t="s">
        <v>98</v>
      </c>
      <c r="BA1236" s="7" t="s">
        <v>98</v>
      </c>
      <c r="BB1236" s="7" t="s">
        <v>98</v>
      </c>
      <c r="BC1236" s="7" t="s">
        <v>98</v>
      </c>
      <c r="BD1236" s="7" t="n">
        <v>35</v>
      </c>
      <c r="BE1236" s="7" t="n">
        <v>35</v>
      </c>
      <c r="BF1236" s="7" t="n">
        <v>35</v>
      </c>
      <c r="BG1236" s="7" t="n">
        <v>35</v>
      </c>
      <c r="BH1236" s="7" t="n">
        <v>35</v>
      </c>
      <c r="BI1236" s="7" t="s">
        <v>98</v>
      </c>
      <c r="BJ1236" s="7" t="s">
        <v>98</v>
      </c>
      <c r="BK1236" s="7" t="s">
        <v>98</v>
      </c>
      <c r="BL1236" s="7" t="s">
        <v>98</v>
      </c>
      <c r="BM1236" s="7" t="s">
        <v>97</v>
      </c>
      <c r="BN1236" s="7" t="s">
        <v>97</v>
      </c>
      <c r="BO1236" s="7"/>
      <c r="BP1236" s="7"/>
      <c r="BQ1236" s="7"/>
      <c r="BR1236" s="7"/>
      <c r="BS1236" s="7"/>
      <c r="BT1236" s="7"/>
      <c r="BU1236" s="7"/>
      <c r="BV1236" s="7"/>
      <c r="BW1236" s="7"/>
      <c r="BX1236" s="7"/>
      <c r="BY1236" s="7"/>
      <c r="BZ1236" s="7"/>
      <c r="CA1236" s="7"/>
      <c r="CB1236" s="7"/>
      <c r="CC1236" s="7"/>
      <c r="CD1236" s="7"/>
      <c r="CE1236" s="7"/>
      <c r="CF1236" s="7"/>
      <c r="CG1236" s="7"/>
      <c r="CH1236" s="7"/>
      <c r="CI1236" s="6" t="n">
        <f aca="false">SUMIF($AH1236:$CH1236,35,Base!$B$5:$BB$5)*7*$Z1236</f>
        <v>2464</v>
      </c>
      <c r="CJ1236" s="6" t="n">
        <f aca="false">SUMIF($AH1236:$CH1236,"PR",Base!$B$5:$BB$5)*7*$Z1236</f>
        <v>5096</v>
      </c>
      <c r="CK1236" s="6"/>
      <c r="CL1236" s="6"/>
    </row>
    <row r="1237" customFormat="false" ht="13.8" hidden="false" customHeight="false" outlineLevel="0" collapsed="false">
      <c r="A1237" s="7" t="s">
        <v>1890</v>
      </c>
      <c r="B1237" s="7" t="s">
        <v>3215</v>
      </c>
      <c r="C1237" s="7" t="s">
        <v>149</v>
      </c>
      <c r="D1237" s="7" t="s">
        <v>3264</v>
      </c>
      <c r="E1237" s="7" t="s">
        <v>1993</v>
      </c>
      <c r="F1237" s="7" t="s">
        <v>17</v>
      </c>
      <c r="G1237" s="7" t="s">
        <v>3265</v>
      </c>
      <c r="H1237" s="7" t="s">
        <v>3266</v>
      </c>
      <c r="I1237" s="7" t="s">
        <v>84</v>
      </c>
      <c r="J1237" s="7" t="s">
        <v>85</v>
      </c>
      <c r="K1237" s="8" t="n">
        <v>0</v>
      </c>
      <c r="L1237" s="7"/>
      <c r="M1237" s="8" t="n">
        <v>0</v>
      </c>
      <c r="N1237" s="7" t="s">
        <v>3267</v>
      </c>
      <c r="O1237" s="7" t="s">
        <v>3268</v>
      </c>
      <c r="P1237" s="7" t="s">
        <v>113</v>
      </c>
      <c r="Q1237" s="8" t="s">
        <v>1535</v>
      </c>
      <c r="R1237" s="8" t="s">
        <v>305</v>
      </c>
      <c r="S1237" s="8" t="s">
        <v>428</v>
      </c>
      <c r="T1237" s="8" t="s">
        <v>170</v>
      </c>
      <c r="U1237" s="7" t="s">
        <v>87</v>
      </c>
      <c r="V1237" s="7" t="s">
        <v>92</v>
      </c>
      <c r="W1237" s="7"/>
      <c r="X1237" s="7"/>
      <c r="Y1237" s="7" t="s">
        <v>102</v>
      </c>
      <c r="Z1237" s="8" t="n">
        <v>0</v>
      </c>
      <c r="AA1237" s="7"/>
      <c r="AB1237" s="7"/>
      <c r="AC1237" s="7"/>
      <c r="AD1237" s="7"/>
      <c r="AE1237" s="8"/>
      <c r="AF1237" s="9" t="s">
        <v>747</v>
      </c>
      <c r="AG1237" s="9" t="s">
        <v>538</v>
      </c>
      <c r="AH1237" s="7"/>
      <c r="AI1237" s="7"/>
      <c r="AJ1237" s="7"/>
      <c r="AK1237" s="7" t="s">
        <v>98</v>
      </c>
      <c r="AL1237" s="7" t="s">
        <v>98</v>
      </c>
      <c r="AM1237" s="7" t="s">
        <v>98</v>
      </c>
      <c r="AN1237" s="7" t="s">
        <v>98</v>
      </c>
      <c r="AO1237" s="7" t="s">
        <v>98</v>
      </c>
      <c r="AP1237" s="7" t="s">
        <v>98</v>
      </c>
      <c r="AQ1237" s="7" t="s">
        <v>98</v>
      </c>
      <c r="AR1237" s="7" t="n">
        <v>35</v>
      </c>
      <c r="AS1237" s="7" t="n">
        <v>35</v>
      </c>
      <c r="AT1237" s="7" t="n">
        <v>35</v>
      </c>
      <c r="AU1237" s="7" t="n">
        <v>35</v>
      </c>
      <c r="AV1237" s="7" t="s">
        <v>98</v>
      </c>
      <c r="AW1237" s="7" t="s">
        <v>98</v>
      </c>
      <c r="AX1237" s="7" t="s">
        <v>98</v>
      </c>
      <c r="AY1237" s="7" t="s">
        <v>98</v>
      </c>
      <c r="AZ1237" s="7" t="s">
        <v>98</v>
      </c>
      <c r="BA1237" s="7" t="s">
        <v>98</v>
      </c>
      <c r="BB1237" s="7" t="s">
        <v>98</v>
      </c>
      <c r="BC1237" s="7" t="s">
        <v>98</v>
      </c>
      <c r="BD1237" s="7" t="n">
        <v>35</v>
      </c>
      <c r="BE1237" s="7" t="n">
        <v>35</v>
      </c>
      <c r="BF1237" s="7" t="n">
        <v>35</v>
      </c>
      <c r="BG1237" s="7" t="n">
        <v>35</v>
      </c>
      <c r="BH1237" s="7" t="n">
        <v>35</v>
      </c>
      <c r="BI1237" s="7" t="s">
        <v>98</v>
      </c>
      <c r="BJ1237" s="7" t="s">
        <v>98</v>
      </c>
      <c r="BK1237" s="7" t="s">
        <v>98</v>
      </c>
      <c r="BL1237" s="7" t="s">
        <v>98</v>
      </c>
      <c r="BM1237" s="7" t="s">
        <v>97</v>
      </c>
      <c r="BN1237" s="7" t="s">
        <v>97</v>
      </c>
      <c r="BO1237" s="7"/>
      <c r="BP1237" s="7"/>
      <c r="BQ1237" s="7"/>
      <c r="BR1237" s="7"/>
      <c r="BS1237" s="7"/>
      <c r="BT1237" s="7"/>
      <c r="BU1237" s="7"/>
      <c r="BV1237" s="7"/>
      <c r="BW1237" s="7"/>
      <c r="BX1237" s="7"/>
      <c r="BY1237" s="7"/>
      <c r="BZ1237" s="7"/>
      <c r="CA1237" s="7"/>
      <c r="CB1237" s="7"/>
      <c r="CC1237" s="7"/>
      <c r="CD1237" s="7"/>
      <c r="CE1237" s="7"/>
      <c r="CF1237" s="7"/>
      <c r="CG1237" s="7"/>
      <c r="CH1237" s="7"/>
      <c r="CI1237" s="6" t="n">
        <f aca="false">SUMIF($AH1237:$CH1237,35,Base!$B$5:$BB$5)*7*$Z1237</f>
        <v>0</v>
      </c>
      <c r="CJ1237" s="6" t="n">
        <f aca="false">SUMIF($AH1237:$CH1237,"PR",Base!$B$5:$BB$5)*7*$Z1237</f>
        <v>0</v>
      </c>
      <c r="CK1237" s="6"/>
      <c r="CL1237" s="6"/>
    </row>
    <row r="1238" customFormat="false" ht="13.8" hidden="false" customHeight="false" outlineLevel="0" collapsed="false">
      <c r="A1238" s="7" t="s">
        <v>1890</v>
      </c>
      <c r="B1238" s="7" t="s">
        <v>3215</v>
      </c>
      <c r="C1238" s="7" t="s">
        <v>149</v>
      </c>
      <c r="D1238" s="7" t="s">
        <v>3264</v>
      </c>
      <c r="E1238" s="7" t="s">
        <v>1993</v>
      </c>
      <c r="F1238" s="7" t="s">
        <v>17</v>
      </c>
      <c r="G1238" s="7" t="s">
        <v>3265</v>
      </c>
      <c r="H1238" s="7" t="s">
        <v>3266</v>
      </c>
      <c r="I1238" s="7" t="s">
        <v>84</v>
      </c>
      <c r="J1238" s="7" t="s">
        <v>85</v>
      </c>
      <c r="K1238" s="8" t="n">
        <v>0</v>
      </c>
      <c r="L1238" s="7"/>
      <c r="M1238" s="8" t="n">
        <v>0</v>
      </c>
      <c r="N1238" s="7" t="s">
        <v>3267</v>
      </c>
      <c r="O1238" s="7" t="s">
        <v>3268</v>
      </c>
      <c r="P1238" s="7" t="s">
        <v>113</v>
      </c>
      <c r="Q1238" s="8" t="s">
        <v>1535</v>
      </c>
      <c r="R1238" s="8" t="s">
        <v>305</v>
      </c>
      <c r="S1238" s="8" t="s">
        <v>428</v>
      </c>
      <c r="T1238" s="8" t="s">
        <v>170</v>
      </c>
      <c r="U1238" s="7" t="s">
        <v>87</v>
      </c>
      <c r="V1238" s="7" t="s">
        <v>92</v>
      </c>
      <c r="W1238" s="7"/>
      <c r="X1238" s="7"/>
      <c r="Y1238" s="7" t="s">
        <v>1182</v>
      </c>
      <c r="Z1238" s="8" t="n">
        <v>0</v>
      </c>
      <c r="AA1238" s="7"/>
      <c r="AB1238" s="7"/>
      <c r="AC1238" s="7"/>
      <c r="AD1238" s="7"/>
      <c r="AE1238" s="8"/>
      <c r="AF1238" s="9" t="s">
        <v>747</v>
      </c>
      <c r="AG1238" s="9" t="s">
        <v>538</v>
      </c>
      <c r="AH1238" s="7"/>
      <c r="AI1238" s="7"/>
      <c r="AJ1238" s="7"/>
      <c r="AK1238" s="7" t="s">
        <v>98</v>
      </c>
      <c r="AL1238" s="7" t="s">
        <v>98</v>
      </c>
      <c r="AM1238" s="7" t="s">
        <v>98</v>
      </c>
      <c r="AN1238" s="7" t="s">
        <v>98</v>
      </c>
      <c r="AO1238" s="7" t="s">
        <v>98</v>
      </c>
      <c r="AP1238" s="7" t="s">
        <v>98</v>
      </c>
      <c r="AQ1238" s="7" t="s">
        <v>98</v>
      </c>
      <c r="AR1238" s="7" t="n">
        <v>35</v>
      </c>
      <c r="AS1238" s="7" t="n">
        <v>35</v>
      </c>
      <c r="AT1238" s="7" t="n">
        <v>35</v>
      </c>
      <c r="AU1238" s="7" t="n">
        <v>35</v>
      </c>
      <c r="AV1238" s="7" t="s">
        <v>98</v>
      </c>
      <c r="AW1238" s="7" t="s">
        <v>98</v>
      </c>
      <c r="AX1238" s="7" t="s">
        <v>98</v>
      </c>
      <c r="AY1238" s="7" t="s">
        <v>98</v>
      </c>
      <c r="AZ1238" s="7" t="s">
        <v>98</v>
      </c>
      <c r="BA1238" s="7" t="s">
        <v>98</v>
      </c>
      <c r="BB1238" s="7" t="s">
        <v>98</v>
      </c>
      <c r="BC1238" s="7" t="s">
        <v>98</v>
      </c>
      <c r="BD1238" s="7" t="n">
        <v>35</v>
      </c>
      <c r="BE1238" s="7" t="n">
        <v>35</v>
      </c>
      <c r="BF1238" s="7" t="n">
        <v>35</v>
      </c>
      <c r="BG1238" s="7" t="n">
        <v>35</v>
      </c>
      <c r="BH1238" s="7" t="n">
        <v>35</v>
      </c>
      <c r="BI1238" s="7" t="s">
        <v>98</v>
      </c>
      <c r="BJ1238" s="7" t="s">
        <v>98</v>
      </c>
      <c r="BK1238" s="7" t="s">
        <v>98</v>
      </c>
      <c r="BL1238" s="7" t="s">
        <v>98</v>
      </c>
      <c r="BM1238" s="7" t="s">
        <v>97</v>
      </c>
      <c r="BN1238" s="7" t="s">
        <v>97</v>
      </c>
      <c r="BO1238" s="7"/>
      <c r="BP1238" s="7"/>
      <c r="BQ1238" s="7"/>
      <c r="BR1238" s="7"/>
      <c r="BS1238" s="7"/>
      <c r="BT1238" s="7"/>
      <c r="BU1238" s="7"/>
      <c r="BV1238" s="7"/>
      <c r="BW1238" s="7"/>
      <c r="BX1238" s="7"/>
      <c r="BY1238" s="7"/>
      <c r="BZ1238" s="7"/>
      <c r="CA1238" s="7"/>
      <c r="CB1238" s="7"/>
      <c r="CC1238" s="7"/>
      <c r="CD1238" s="7"/>
      <c r="CE1238" s="7"/>
      <c r="CF1238" s="7"/>
      <c r="CG1238" s="7"/>
      <c r="CH1238" s="7"/>
      <c r="CI1238" s="6" t="n">
        <f aca="false">SUMIF($AH1238:$CH1238,35,Base!$B$5:$BB$5)*7*$Z1238</f>
        <v>0</v>
      </c>
      <c r="CJ1238" s="6" t="n">
        <f aca="false">SUMIF($AH1238:$CH1238,"PR",Base!$B$5:$BB$5)*7*$Z1238</f>
        <v>0</v>
      </c>
      <c r="CK1238" s="6"/>
      <c r="CL1238" s="6"/>
    </row>
    <row r="1239" customFormat="false" ht="13.8" hidden="false" customHeight="false" outlineLevel="0" collapsed="false">
      <c r="A1239" s="7" t="s">
        <v>1890</v>
      </c>
      <c r="B1239" s="7" t="s">
        <v>3215</v>
      </c>
      <c r="C1239" s="7" t="s">
        <v>887</v>
      </c>
      <c r="D1239" s="7" t="s">
        <v>3269</v>
      </c>
      <c r="E1239" s="7" t="s">
        <v>1240</v>
      </c>
      <c r="F1239" s="7" t="s">
        <v>17</v>
      </c>
      <c r="G1239" s="7" t="s">
        <v>3102</v>
      </c>
      <c r="H1239" s="7" t="s">
        <v>3103</v>
      </c>
      <c r="I1239" s="7" t="s">
        <v>84</v>
      </c>
      <c r="J1239" s="7" t="s">
        <v>85</v>
      </c>
      <c r="K1239" s="8" t="n">
        <v>0</v>
      </c>
      <c r="L1239" s="7"/>
      <c r="M1239" s="8" t="n">
        <v>0</v>
      </c>
      <c r="N1239" s="7" t="s">
        <v>3270</v>
      </c>
      <c r="O1239" s="7" t="s">
        <v>892</v>
      </c>
      <c r="P1239" s="7" t="s">
        <v>168</v>
      </c>
      <c r="Q1239" s="8" t="s">
        <v>2104</v>
      </c>
      <c r="R1239" s="8" t="s">
        <v>3271</v>
      </c>
      <c r="S1239" s="8" t="s">
        <v>2291</v>
      </c>
      <c r="T1239" s="8" t="s">
        <v>896</v>
      </c>
      <c r="U1239" s="7" t="s">
        <v>87</v>
      </c>
      <c r="V1239" s="7" t="s">
        <v>92</v>
      </c>
      <c r="W1239" s="7"/>
      <c r="X1239" s="7"/>
      <c r="Y1239" s="7" t="s">
        <v>99</v>
      </c>
      <c r="Z1239" s="7" t="n">
        <v>11</v>
      </c>
      <c r="AA1239" s="7"/>
      <c r="AB1239" s="7"/>
      <c r="AC1239" s="7"/>
      <c r="AD1239" s="7"/>
      <c r="AE1239" s="8"/>
      <c r="AF1239" s="9" t="s">
        <v>2195</v>
      </c>
      <c r="AG1239" s="9" t="s">
        <v>221</v>
      </c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 t="s">
        <v>98</v>
      </c>
      <c r="AV1239" s="7" t="s">
        <v>98</v>
      </c>
      <c r="AW1239" s="7" t="s">
        <v>98</v>
      </c>
      <c r="AX1239" s="7" t="s">
        <v>98</v>
      </c>
      <c r="AY1239" s="7" t="s">
        <v>98</v>
      </c>
      <c r="AZ1239" s="7" t="s">
        <v>98</v>
      </c>
      <c r="BA1239" s="7" t="n">
        <v>35</v>
      </c>
      <c r="BB1239" s="7" t="n">
        <v>35</v>
      </c>
      <c r="BC1239" s="7" t="n">
        <v>35</v>
      </c>
      <c r="BD1239" s="7" t="s">
        <v>98</v>
      </c>
      <c r="BE1239" s="7" t="s">
        <v>98</v>
      </c>
      <c r="BF1239" s="7" t="s">
        <v>98</v>
      </c>
      <c r="BG1239" s="7" t="s">
        <v>98</v>
      </c>
      <c r="BH1239" s="7" t="s">
        <v>98</v>
      </c>
      <c r="BI1239" s="7" t="s">
        <v>98</v>
      </c>
      <c r="BJ1239" s="7" t="n">
        <v>35</v>
      </c>
      <c r="BK1239" s="7" t="n">
        <v>35</v>
      </c>
      <c r="BL1239" s="7" t="n">
        <v>35</v>
      </c>
      <c r="BM1239" s="7" t="s">
        <v>97</v>
      </c>
      <c r="BN1239" s="7" t="s">
        <v>97</v>
      </c>
      <c r="BO1239" s="7" t="n">
        <v>35</v>
      </c>
      <c r="BP1239" s="7" t="s">
        <v>98</v>
      </c>
      <c r="BQ1239" s="7" t="s">
        <v>98</v>
      </c>
      <c r="BR1239" s="7"/>
      <c r="BS1239" s="7"/>
      <c r="BT1239" s="7"/>
      <c r="BU1239" s="7"/>
      <c r="BV1239" s="7"/>
      <c r="BW1239" s="7"/>
      <c r="BX1239" s="7"/>
      <c r="BY1239" s="7"/>
      <c r="BZ1239" s="7"/>
      <c r="CA1239" s="7"/>
      <c r="CB1239" s="7"/>
      <c r="CC1239" s="7"/>
      <c r="CD1239" s="7"/>
      <c r="CE1239" s="7"/>
      <c r="CF1239" s="7"/>
      <c r="CG1239" s="7"/>
      <c r="CH1239" s="7"/>
      <c r="CI1239" s="6" t="n">
        <f aca="false">SUMIF($AH1239:$CH1239,35,Base!$B$5:$BB$5)*7*$Z1239</f>
        <v>2618</v>
      </c>
      <c r="CJ1239" s="6" t="n">
        <f aca="false">SUMIF($AH1239:$CH1239,"PR",Base!$B$5:$BB$5)*7*$Z1239</f>
        <v>5082</v>
      </c>
      <c r="CK1239" s="6"/>
      <c r="CL1239" s="6"/>
    </row>
    <row r="1240" customFormat="false" ht="13.8" hidden="false" customHeight="false" outlineLevel="0" collapsed="false">
      <c r="A1240" s="7" t="s">
        <v>1890</v>
      </c>
      <c r="B1240" s="7" t="s">
        <v>3215</v>
      </c>
      <c r="C1240" s="7" t="s">
        <v>887</v>
      </c>
      <c r="D1240" s="7" t="s">
        <v>3269</v>
      </c>
      <c r="E1240" s="7" t="s">
        <v>1240</v>
      </c>
      <c r="F1240" s="7" t="s">
        <v>17</v>
      </c>
      <c r="G1240" s="7" t="s">
        <v>3102</v>
      </c>
      <c r="H1240" s="7" t="s">
        <v>3103</v>
      </c>
      <c r="I1240" s="7" t="s">
        <v>84</v>
      </c>
      <c r="J1240" s="7" t="s">
        <v>85</v>
      </c>
      <c r="K1240" s="8" t="n">
        <v>0</v>
      </c>
      <c r="L1240" s="7"/>
      <c r="M1240" s="8" t="n">
        <v>0</v>
      </c>
      <c r="N1240" s="7" t="s">
        <v>3270</v>
      </c>
      <c r="O1240" s="7" t="s">
        <v>892</v>
      </c>
      <c r="P1240" s="7" t="s">
        <v>168</v>
      </c>
      <c r="Q1240" s="8" t="s">
        <v>2104</v>
      </c>
      <c r="R1240" s="8" t="s">
        <v>3271</v>
      </c>
      <c r="S1240" s="8" t="s">
        <v>2291</v>
      </c>
      <c r="T1240" s="8" t="s">
        <v>896</v>
      </c>
      <c r="U1240" s="7" t="s">
        <v>87</v>
      </c>
      <c r="V1240" s="7" t="s">
        <v>92</v>
      </c>
      <c r="W1240" s="7"/>
      <c r="X1240" s="7"/>
      <c r="Y1240" s="7" t="s">
        <v>93</v>
      </c>
      <c r="Z1240" s="7" t="n">
        <v>1</v>
      </c>
      <c r="AA1240" s="7"/>
      <c r="AB1240" s="7"/>
      <c r="AC1240" s="7"/>
      <c r="AD1240" s="7"/>
      <c r="AE1240" s="8"/>
      <c r="AF1240" s="9" t="s">
        <v>2195</v>
      </c>
      <c r="AG1240" s="9" t="s">
        <v>221</v>
      </c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 t="s">
        <v>98</v>
      </c>
      <c r="AV1240" s="7" t="s">
        <v>98</v>
      </c>
      <c r="AW1240" s="7" t="s">
        <v>98</v>
      </c>
      <c r="AX1240" s="7" t="s">
        <v>98</v>
      </c>
      <c r="AY1240" s="7" t="s">
        <v>98</v>
      </c>
      <c r="AZ1240" s="7" t="s">
        <v>98</v>
      </c>
      <c r="BA1240" s="7" t="n">
        <v>35</v>
      </c>
      <c r="BB1240" s="7" t="n">
        <v>35</v>
      </c>
      <c r="BC1240" s="7" t="n">
        <v>35</v>
      </c>
      <c r="BD1240" s="7" t="s">
        <v>98</v>
      </c>
      <c r="BE1240" s="7" t="s">
        <v>98</v>
      </c>
      <c r="BF1240" s="7" t="s">
        <v>98</v>
      </c>
      <c r="BG1240" s="7" t="s">
        <v>98</v>
      </c>
      <c r="BH1240" s="7" t="s">
        <v>98</v>
      </c>
      <c r="BI1240" s="7" t="s">
        <v>98</v>
      </c>
      <c r="BJ1240" s="7" t="n">
        <v>35</v>
      </c>
      <c r="BK1240" s="7" t="n">
        <v>35</v>
      </c>
      <c r="BL1240" s="7" t="n">
        <v>35</v>
      </c>
      <c r="BM1240" s="7" t="s">
        <v>97</v>
      </c>
      <c r="BN1240" s="7" t="s">
        <v>97</v>
      </c>
      <c r="BO1240" s="7" t="n">
        <v>35</v>
      </c>
      <c r="BP1240" s="7" t="s">
        <v>98</v>
      </c>
      <c r="BQ1240" s="7" t="s">
        <v>98</v>
      </c>
      <c r="BR1240" s="7"/>
      <c r="BS1240" s="7"/>
      <c r="BT1240" s="7"/>
      <c r="BU1240" s="7"/>
      <c r="BV1240" s="7"/>
      <c r="BW1240" s="7"/>
      <c r="BX1240" s="7"/>
      <c r="BY1240" s="7"/>
      <c r="BZ1240" s="7"/>
      <c r="CA1240" s="7"/>
      <c r="CB1240" s="7"/>
      <c r="CC1240" s="7"/>
      <c r="CD1240" s="7"/>
      <c r="CE1240" s="7"/>
      <c r="CF1240" s="7"/>
      <c r="CG1240" s="7"/>
      <c r="CH1240" s="7"/>
      <c r="CI1240" s="6" t="n">
        <f aca="false">SUMIF($AH1240:$CH1240,35,Base!$B$5:$BB$5)*7*$Z1240</f>
        <v>238</v>
      </c>
      <c r="CJ1240" s="6" t="n">
        <f aca="false">SUMIF($AH1240:$CH1240,"PR",Base!$B$5:$BB$5)*7*$Z1240</f>
        <v>462</v>
      </c>
      <c r="CK1240" s="6"/>
      <c r="CL1240" s="6"/>
    </row>
    <row r="1241" customFormat="false" ht="13.8" hidden="false" customHeight="false" outlineLevel="0" collapsed="false">
      <c r="A1241" s="7" t="s">
        <v>1890</v>
      </c>
      <c r="B1241" s="7" t="s">
        <v>3215</v>
      </c>
      <c r="C1241" s="7" t="s">
        <v>887</v>
      </c>
      <c r="D1241" s="7" t="s">
        <v>3269</v>
      </c>
      <c r="E1241" s="7" t="s">
        <v>1240</v>
      </c>
      <c r="F1241" s="7" t="s">
        <v>17</v>
      </c>
      <c r="G1241" s="7" t="s">
        <v>3102</v>
      </c>
      <c r="H1241" s="7" t="s">
        <v>3103</v>
      </c>
      <c r="I1241" s="7" t="s">
        <v>84</v>
      </c>
      <c r="J1241" s="7" t="s">
        <v>85</v>
      </c>
      <c r="K1241" s="8" t="n">
        <v>0</v>
      </c>
      <c r="L1241" s="7"/>
      <c r="M1241" s="8" t="n">
        <v>0</v>
      </c>
      <c r="N1241" s="7" t="s">
        <v>3270</v>
      </c>
      <c r="O1241" s="7" t="s">
        <v>892</v>
      </c>
      <c r="P1241" s="7" t="s">
        <v>168</v>
      </c>
      <c r="Q1241" s="8" t="s">
        <v>2104</v>
      </c>
      <c r="R1241" s="8" t="s">
        <v>3271</v>
      </c>
      <c r="S1241" s="8" t="s">
        <v>2291</v>
      </c>
      <c r="T1241" s="8" t="s">
        <v>896</v>
      </c>
      <c r="U1241" s="7" t="s">
        <v>87</v>
      </c>
      <c r="V1241" s="7" t="s">
        <v>92</v>
      </c>
      <c r="W1241" s="7"/>
      <c r="X1241" s="7"/>
      <c r="Y1241" s="7" t="s">
        <v>112</v>
      </c>
      <c r="Z1241" s="7" t="n">
        <v>1</v>
      </c>
      <c r="AA1241" s="7"/>
      <c r="AB1241" s="7"/>
      <c r="AC1241" s="7"/>
      <c r="AD1241" s="7"/>
      <c r="AE1241" s="8"/>
      <c r="AF1241" s="9" t="s">
        <v>2195</v>
      </c>
      <c r="AG1241" s="9" t="s">
        <v>221</v>
      </c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 t="s">
        <v>98</v>
      </c>
      <c r="AV1241" s="7" t="s">
        <v>98</v>
      </c>
      <c r="AW1241" s="7" t="s">
        <v>98</v>
      </c>
      <c r="AX1241" s="7" t="s">
        <v>98</v>
      </c>
      <c r="AY1241" s="7" t="s">
        <v>98</v>
      </c>
      <c r="AZ1241" s="7" t="s">
        <v>98</v>
      </c>
      <c r="BA1241" s="7" t="n">
        <v>35</v>
      </c>
      <c r="BB1241" s="7" t="n">
        <v>35</v>
      </c>
      <c r="BC1241" s="7" t="n">
        <v>35</v>
      </c>
      <c r="BD1241" s="7" t="s">
        <v>98</v>
      </c>
      <c r="BE1241" s="7" t="s">
        <v>98</v>
      </c>
      <c r="BF1241" s="7" t="s">
        <v>98</v>
      </c>
      <c r="BG1241" s="7" t="s">
        <v>98</v>
      </c>
      <c r="BH1241" s="7" t="s">
        <v>98</v>
      </c>
      <c r="BI1241" s="7" t="s">
        <v>98</v>
      </c>
      <c r="BJ1241" s="7" t="n">
        <v>35</v>
      </c>
      <c r="BK1241" s="7" t="n">
        <v>35</v>
      </c>
      <c r="BL1241" s="7" t="n">
        <v>35</v>
      </c>
      <c r="BM1241" s="7" t="s">
        <v>97</v>
      </c>
      <c r="BN1241" s="7" t="s">
        <v>97</v>
      </c>
      <c r="BO1241" s="7" t="n">
        <v>35</v>
      </c>
      <c r="BP1241" s="7" t="s">
        <v>98</v>
      </c>
      <c r="BQ1241" s="7" t="s">
        <v>98</v>
      </c>
      <c r="BR1241" s="7"/>
      <c r="BS1241" s="7"/>
      <c r="BT1241" s="7"/>
      <c r="BU1241" s="7"/>
      <c r="BV1241" s="7"/>
      <c r="BW1241" s="7"/>
      <c r="BX1241" s="7"/>
      <c r="BY1241" s="7"/>
      <c r="BZ1241" s="7"/>
      <c r="CA1241" s="7"/>
      <c r="CB1241" s="7"/>
      <c r="CC1241" s="7"/>
      <c r="CD1241" s="7"/>
      <c r="CE1241" s="7"/>
      <c r="CF1241" s="7"/>
      <c r="CG1241" s="7"/>
      <c r="CH1241" s="7"/>
      <c r="CI1241" s="6" t="n">
        <f aca="false">SUMIF($AH1241:$CH1241,35,Base!$B$5:$BB$5)*7*$Z1241</f>
        <v>238</v>
      </c>
      <c r="CJ1241" s="6" t="n">
        <f aca="false">SUMIF($AH1241:$CH1241,"PR",Base!$B$5:$BB$5)*7*$Z1241</f>
        <v>462</v>
      </c>
      <c r="CK1241" s="6"/>
      <c r="CL1241" s="6"/>
    </row>
    <row r="1242" customFormat="false" ht="13.8" hidden="false" customHeight="false" outlineLevel="0" collapsed="false">
      <c r="A1242" s="7" t="s">
        <v>1890</v>
      </c>
      <c r="B1242" s="7" t="s">
        <v>3215</v>
      </c>
      <c r="C1242" s="7" t="s">
        <v>741</v>
      </c>
      <c r="D1242" s="7" t="s">
        <v>3272</v>
      </c>
      <c r="E1242" s="7" t="s">
        <v>1764</v>
      </c>
      <c r="F1242" s="7" t="s">
        <v>17</v>
      </c>
      <c r="G1242" s="7" t="s">
        <v>2234</v>
      </c>
      <c r="H1242" s="7" t="s">
        <v>2235</v>
      </c>
      <c r="I1242" s="7" t="s">
        <v>84</v>
      </c>
      <c r="J1242" s="7" t="s">
        <v>85</v>
      </c>
      <c r="K1242" s="8" t="n">
        <v>0</v>
      </c>
      <c r="L1242" s="7"/>
      <c r="M1242" s="8" t="n">
        <v>0</v>
      </c>
      <c r="N1242" s="7"/>
      <c r="O1242" s="7" t="s">
        <v>2237</v>
      </c>
      <c r="P1242" s="7" t="s">
        <v>178</v>
      </c>
      <c r="Q1242" s="8" t="s">
        <v>3273</v>
      </c>
      <c r="R1242" s="8" t="s">
        <v>936</v>
      </c>
      <c r="S1242" s="8" t="s">
        <v>325</v>
      </c>
      <c r="T1242" s="8" t="s">
        <v>108</v>
      </c>
      <c r="U1242" s="7" t="s">
        <v>87</v>
      </c>
      <c r="V1242" s="7" t="s">
        <v>92</v>
      </c>
      <c r="W1242" s="7"/>
      <c r="X1242" s="7"/>
      <c r="Y1242" s="7" t="s">
        <v>99</v>
      </c>
      <c r="Z1242" s="7" t="n">
        <v>8</v>
      </c>
      <c r="AA1242" s="7"/>
      <c r="AB1242" s="7"/>
      <c r="AC1242" s="7"/>
      <c r="AD1242" s="7"/>
      <c r="AE1242" s="8"/>
      <c r="AF1242" s="9" t="s">
        <v>1479</v>
      </c>
      <c r="AG1242" s="9" t="s">
        <v>1872</v>
      </c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 t="s">
        <v>98</v>
      </c>
      <c r="AW1242" s="7" t="s">
        <v>98</v>
      </c>
      <c r="AX1242" s="7" t="s">
        <v>98</v>
      </c>
      <c r="AY1242" s="7" t="s">
        <v>98</v>
      </c>
      <c r="AZ1242" s="7" t="s">
        <v>98</v>
      </c>
      <c r="BA1242" s="7" t="n">
        <v>35</v>
      </c>
      <c r="BB1242" s="7" t="n">
        <v>35</v>
      </c>
      <c r="BC1242" s="7" t="s">
        <v>98</v>
      </c>
      <c r="BD1242" s="7" t="s">
        <v>98</v>
      </c>
      <c r="BE1242" s="7" t="s">
        <v>98</v>
      </c>
      <c r="BF1242" s="7" t="s">
        <v>98</v>
      </c>
      <c r="BG1242" s="7" t="s">
        <v>98</v>
      </c>
      <c r="BH1242" s="7" t="n">
        <v>35</v>
      </c>
      <c r="BI1242" s="7" t="n">
        <v>35</v>
      </c>
      <c r="BJ1242" s="7" t="s">
        <v>98</v>
      </c>
      <c r="BK1242" s="7" t="s">
        <v>98</v>
      </c>
      <c r="BL1242" s="7"/>
      <c r="BM1242" s="7" t="s">
        <v>97</v>
      </c>
      <c r="BN1242" s="7" t="s">
        <v>97</v>
      </c>
      <c r="BO1242" s="7"/>
      <c r="BP1242" s="7"/>
      <c r="BQ1242" s="7"/>
      <c r="BR1242" s="7"/>
      <c r="BS1242" s="7"/>
      <c r="BT1242" s="7"/>
      <c r="BU1242" s="7"/>
      <c r="BV1242" s="7"/>
      <c r="BW1242" s="7"/>
      <c r="BX1242" s="7"/>
      <c r="BY1242" s="7"/>
      <c r="BZ1242" s="7"/>
      <c r="CA1242" s="7"/>
      <c r="CB1242" s="7"/>
      <c r="CC1242" s="7"/>
      <c r="CD1242" s="7"/>
      <c r="CE1242" s="7"/>
      <c r="CF1242" s="7"/>
      <c r="CG1242" s="7"/>
      <c r="CH1242" s="7"/>
      <c r="CI1242" s="6" t="n">
        <f aca="false">SUMIF($AH1242:$CH1242,35,Base!$B$5:$BB$5)*7*$Z1242</f>
        <v>1120</v>
      </c>
      <c r="CJ1242" s="6" t="n">
        <f aca="false">SUMIF($AH1242:$CH1242,"PR",Base!$B$5:$BB$5)*7*$Z1242</f>
        <v>3080</v>
      </c>
      <c r="CK1242" s="6"/>
      <c r="CL1242" s="6"/>
    </row>
    <row r="1243" customFormat="false" ht="13.8" hidden="false" customHeight="false" outlineLevel="0" collapsed="false">
      <c r="A1243" s="7" t="s">
        <v>1890</v>
      </c>
      <c r="B1243" s="7" t="s">
        <v>3215</v>
      </c>
      <c r="C1243" s="7" t="s">
        <v>1984</v>
      </c>
      <c r="D1243" s="7" t="s">
        <v>3274</v>
      </c>
      <c r="E1243" s="7" t="s">
        <v>3156</v>
      </c>
      <c r="F1243" s="7" t="s">
        <v>17</v>
      </c>
      <c r="G1243" s="7" t="s">
        <v>3275</v>
      </c>
      <c r="H1243" s="7" t="s">
        <v>3276</v>
      </c>
      <c r="I1243" s="7" t="s">
        <v>84</v>
      </c>
      <c r="J1243" s="7" t="s">
        <v>85</v>
      </c>
      <c r="K1243" s="8" t="n">
        <v>0</v>
      </c>
      <c r="L1243" s="7"/>
      <c r="M1243" s="8" t="n">
        <v>0</v>
      </c>
      <c r="N1243" s="7"/>
      <c r="O1243" s="7" t="s">
        <v>3277</v>
      </c>
      <c r="P1243" s="7" t="s">
        <v>87</v>
      </c>
      <c r="Q1243" s="8" t="s">
        <v>2998</v>
      </c>
      <c r="R1243" s="8" t="s">
        <v>3278</v>
      </c>
      <c r="S1243" s="8" t="s">
        <v>1085</v>
      </c>
      <c r="T1243" s="8" t="s">
        <v>242</v>
      </c>
      <c r="U1243" s="7" t="s">
        <v>87</v>
      </c>
      <c r="V1243" s="7" t="s">
        <v>92</v>
      </c>
      <c r="W1243" s="7"/>
      <c r="X1243" s="7"/>
      <c r="Y1243" s="7" t="s">
        <v>1012</v>
      </c>
      <c r="Z1243" s="8" t="n">
        <v>10</v>
      </c>
      <c r="AA1243" s="7"/>
      <c r="AB1243" s="7"/>
      <c r="AC1243" s="7"/>
      <c r="AD1243" s="7"/>
      <c r="AE1243" s="8"/>
      <c r="AF1243" s="9" t="s">
        <v>870</v>
      </c>
      <c r="AG1243" s="9" t="s">
        <v>3279</v>
      </c>
      <c r="AH1243" s="7" t="s">
        <v>98</v>
      </c>
      <c r="AI1243" s="7" t="s">
        <v>98</v>
      </c>
      <c r="AJ1243" s="7" t="s">
        <v>98</v>
      </c>
      <c r="AK1243" s="7" t="s">
        <v>98</v>
      </c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  <c r="BM1243" s="7" t="s">
        <v>97</v>
      </c>
      <c r="BN1243" s="7" t="s">
        <v>97</v>
      </c>
      <c r="BO1243" s="7"/>
      <c r="BP1243" s="7"/>
      <c r="BQ1243" s="7"/>
      <c r="BR1243" s="7"/>
      <c r="BS1243" s="7"/>
      <c r="BT1243" s="7"/>
      <c r="BU1243" s="7"/>
      <c r="BV1243" s="7"/>
      <c r="BW1243" s="7"/>
      <c r="BX1243" s="7"/>
      <c r="BY1243" s="7"/>
      <c r="BZ1243" s="7"/>
      <c r="CA1243" s="7"/>
      <c r="CB1243" s="7"/>
      <c r="CC1243" s="7"/>
      <c r="CD1243" s="7"/>
      <c r="CE1243" s="7"/>
      <c r="CF1243" s="7"/>
      <c r="CG1243" s="7"/>
      <c r="CH1243" s="7"/>
      <c r="CI1243" s="6" t="n">
        <f aca="false">SUMIF($AH1243:$CH1243,35,Base!$B$5:$BB$5)*7*$Z1243</f>
        <v>0</v>
      </c>
      <c r="CJ1243" s="6" t="n">
        <f aca="false">SUMIF($AH1243:$CH1243,"PR",Base!$B$5:$BB$5)*7*$Z1243</f>
        <v>1330</v>
      </c>
      <c r="CK1243" s="6"/>
      <c r="CL1243" s="6"/>
    </row>
    <row r="1244" customFormat="false" ht="13.8" hidden="false" customHeight="false" outlineLevel="0" collapsed="false">
      <c r="A1244" s="7" t="s">
        <v>1890</v>
      </c>
      <c r="B1244" s="7" t="s">
        <v>3215</v>
      </c>
      <c r="C1244" s="7" t="s">
        <v>289</v>
      </c>
      <c r="D1244" s="7" t="s">
        <v>3280</v>
      </c>
      <c r="E1244" s="7" t="s">
        <v>1226</v>
      </c>
      <c r="F1244" s="7" t="s">
        <v>17</v>
      </c>
      <c r="G1244" s="7" t="s">
        <v>2734</v>
      </c>
      <c r="H1244" s="7" t="s">
        <v>2735</v>
      </c>
      <c r="I1244" s="7" t="s">
        <v>84</v>
      </c>
      <c r="J1244" s="7" t="s">
        <v>85</v>
      </c>
      <c r="K1244" s="8" t="n">
        <v>0</v>
      </c>
      <c r="L1244" s="7"/>
      <c r="M1244" s="8" t="n">
        <v>0</v>
      </c>
      <c r="N1244" s="7" t="s">
        <v>3281</v>
      </c>
      <c r="O1244" s="7" t="s">
        <v>2736</v>
      </c>
      <c r="P1244" s="7" t="s">
        <v>155</v>
      </c>
      <c r="Q1244" s="8" t="s">
        <v>3282</v>
      </c>
      <c r="R1244" s="8" t="s">
        <v>3283</v>
      </c>
      <c r="S1244" s="8" t="s">
        <v>347</v>
      </c>
      <c r="T1244" s="8" t="s">
        <v>109</v>
      </c>
      <c r="U1244" s="7" t="s">
        <v>87</v>
      </c>
      <c r="V1244" s="7" t="s">
        <v>92</v>
      </c>
      <c r="W1244" s="7"/>
      <c r="X1244" s="7"/>
      <c r="Y1244" s="7" t="s">
        <v>93</v>
      </c>
      <c r="Z1244" s="8" t="n">
        <v>0</v>
      </c>
      <c r="AA1244" s="7"/>
      <c r="AB1244" s="7"/>
      <c r="AC1244" s="7"/>
      <c r="AD1244" s="7"/>
      <c r="AE1244" s="8"/>
      <c r="AF1244" s="9" t="s">
        <v>3284</v>
      </c>
      <c r="AG1244" s="9" t="s">
        <v>1872</v>
      </c>
      <c r="AH1244" s="7" t="s">
        <v>98</v>
      </c>
      <c r="AI1244" s="7" t="s">
        <v>98</v>
      </c>
      <c r="AJ1244" s="7" t="s">
        <v>98</v>
      </c>
      <c r="AK1244" s="7" t="s">
        <v>98</v>
      </c>
      <c r="AL1244" s="7" t="s">
        <v>98</v>
      </c>
      <c r="AM1244" s="7" t="s">
        <v>98</v>
      </c>
      <c r="AN1244" s="7" t="s">
        <v>98</v>
      </c>
      <c r="AO1244" s="7" t="s">
        <v>98</v>
      </c>
      <c r="AP1244" s="7" t="s">
        <v>98</v>
      </c>
      <c r="AQ1244" s="7" t="s">
        <v>98</v>
      </c>
      <c r="AR1244" s="7" t="s">
        <v>98</v>
      </c>
      <c r="AS1244" s="7" t="s">
        <v>98</v>
      </c>
      <c r="AT1244" s="7" t="s">
        <v>98</v>
      </c>
      <c r="AU1244" s="7" t="s">
        <v>98</v>
      </c>
      <c r="AV1244" s="7" t="n">
        <v>35</v>
      </c>
      <c r="AW1244" s="7" t="n">
        <v>35</v>
      </c>
      <c r="AX1244" s="7" t="n">
        <v>35</v>
      </c>
      <c r="AY1244" s="7" t="s">
        <v>98</v>
      </c>
      <c r="AZ1244" s="7" t="s">
        <v>98</v>
      </c>
      <c r="BA1244" s="7" t="s">
        <v>98</v>
      </c>
      <c r="BB1244" s="7" t="s">
        <v>98</v>
      </c>
      <c r="BC1244" s="7" t="s">
        <v>98</v>
      </c>
      <c r="BD1244" s="7" t="s">
        <v>98</v>
      </c>
      <c r="BE1244" s="7" t="s">
        <v>98</v>
      </c>
      <c r="BF1244" s="7" t="n">
        <v>35</v>
      </c>
      <c r="BG1244" s="7" t="n">
        <v>35</v>
      </c>
      <c r="BH1244" s="7" t="n">
        <v>35</v>
      </c>
      <c r="BI1244" s="7" t="n">
        <v>35</v>
      </c>
      <c r="BJ1244" s="7" t="s">
        <v>98</v>
      </c>
      <c r="BK1244" s="7" t="s">
        <v>98</v>
      </c>
      <c r="BL1244" s="7"/>
      <c r="BM1244" s="7" t="s">
        <v>97</v>
      </c>
      <c r="BN1244" s="7" t="s">
        <v>97</v>
      </c>
      <c r="BO1244" s="7"/>
      <c r="BP1244" s="7"/>
      <c r="BQ1244" s="7"/>
      <c r="BR1244" s="7"/>
      <c r="BS1244" s="7"/>
      <c r="BT1244" s="7"/>
      <c r="BU1244" s="7"/>
      <c r="BV1244" s="7"/>
      <c r="BW1244" s="7"/>
      <c r="BX1244" s="7"/>
      <c r="BY1244" s="7"/>
      <c r="BZ1244" s="7"/>
      <c r="CA1244" s="7"/>
      <c r="CB1244" s="7"/>
      <c r="CC1244" s="7"/>
      <c r="CD1244" s="7"/>
      <c r="CE1244" s="7"/>
      <c r="CF1244" s="7"/>
      <c r="CG1244" s="7"/>
      <c r="CH1244" s="7"/>
      <c r="CI1244" s="6" t="n">
        <f aca="false">SUMIF($AH1244:$CH1244,35,Base!$B$5:$BB$5)*7*$Z1244</f>
        <v>0</v>
      </c>
      <c r="CJ1244" s="6" t="n">
        <f aca="false">SUMIF($AH1244:$CH1244,"PR",Base!$B$5:$BB$5)*7*$Z1244</f>
        <v>0</v>
      </c>
      <c r="CK1244" s="6"/>
      <c r="CL1244" s="6"/>
    </row>
    <row r="1245" customFormat="false" ht="13.8" hidden="false" customHeight="false" outlineLevel="0" collapsed="false">
      <c r="A1245" s="7" t="s">
        <v>1890</v>
      </c>
      <c r="B1245" s="7" t="s">
        <v>3215</v>
      </c>
      <c r="C1245" s="7" t="s">
        <v>289</v>
      </c>
      <c r="D1245" s="7" t="s">
        <v>3280</v>
      </c>
      <c r="E1245" s="7" t="s">
        <v>1226</v>
      </c>
      <c r="F1245" s="7" t="s">
        <v>17</v>
      </c>
      <c r="G1245" s="7" t="s">
        <v>2734</v>
      </c>
      <c r="H1245" s="7" t="s">
        <v>2735</v>
      </c>
      <c r="I1245" s="7" t="s">
        <v>84</v>
      </c>
      <c r="J1245" s="7" t="s">
        <v>85</v>
      </c>
      <c r="K1245" s="8" t="n">
        <v>0</v>
      </c>
      <c r="L1245" s="7"/>
      <c r="M1245" s="8" t="n">
        <v>0</v>
      </c>
      <c r="N1245" s="7" t="s">
        <v>3281</v>
      </c>
      <c r="O1245" s="7" t="s">
        <v>2736</v>
      </c>
      <c r="P1245" s="7" t="s">
        <v>155</v>
      </c>
      <c r="Q1245" s="8" t="s">
        <v>3282</v>
      </c>
      <c r="R1245" s="8" t="s">
        <v>3283</v>
      </c>
      <c r="S1245" s="8" t="s">
        <v>347</v>
      </c>
      <c r="T1245" s="8" t="s">
        <v>109</v>
      </c>
      <c r="U1245" s="7" t="s">
        <v>87</v>
      </c>
      <c r="V1245" s="7" t="s">
        <v>92</v>
      </c>
      <c r="W1245" s="7"/>
      <c r="X1245" s="7"/>
      <c r="Y1245" s="7" t="s">
        <v>99</v>
      </c>
      <c r="Z1245" s="7" t="n">
        <v>11</v>
      </c>
      <c r="AA1245" s="7"/>
      <c r="AB1245" s="7"/>
      <c r="AC1245" s="7"/>
      <c r="AD1245" s="7"/>
      <c r="AE1245" s="8"/>
      <c r="AF1245" s="9" t="s">
        <v>3284</v>
      </c>
      <c r="AG1245" s="9" t="s">
        <v>1872</v>
      </c>
      <c r="AH1245" s="7" t="s">
        <v>98</v>
      </c>
      <c r="AI1245" s="7" t="s">
        <v>98</v>
      </c>
      <c r="AJ1245" s="7" t="s">
        <v>98</v>
      </c>
      <c r="AK1245" s="7" t="s">
        <v>98</v>
      </c>
      <c r="AL1245" s="7" t="s">
        <v>98</v>
      </c>
      <c r="AM1245" s="7" t="s">
        <v>98</v>
      </c>
      <c r="AN1245" s="7" t="s">
        <v>98</v>
      </c>
      <c r="AO1245" s="7" t="s">
        <v>98</v>
      </c>
      <c r="AP1245" s="7" t="s">
        <v>98</v>
      </c>
      <c r="AQ1245" s="7" t="s">
        <v>98</v>
      </c>
      <c r="AR1245" s="7" t="s">
        <v>98</v>
      </c>
      <c r="AS1245" s="7" t="s">
        <v>98</v>
      </c>
      <c r="AT1245" s="7" t="s">
        <v>98</v>
      </c>
      <c r="AU1245" s="7" t="s">
        <v>98</v>
      </c>
      <c r="AV1245" s="7" t="n">
        <v>35</v>
      </c>
      <c r="AW1245" s="7" t="n">
        <v>35</v>
      </c>
      <c r="AX1245" s="7" t="n">
        <v>35</v>
      </c>
      <c r="AY1245" s="7" t="s">
        <v>98</v>
      </c>
      <c r="AZ1245" s="7" t="s">
        <v>98</v>
      </c>
      <c r="BA1245" s="7" t="s">
        <v>98</v>
      </c>
      <c r="BB1245" s="7" t="s">
        <v>98</v>
      </c>
      <c r="BC1245" s="7" t="s">
        <v>98</v>
      </c>
      <c r="BD1245" s="7" t="s">
        <v>98</v>
      </c>
      <c r="BE1245" s="7" t="s">
        <v>98</v>
      </c>
      <c r="BF1245" s="7" t="n">
        <v>35</v>
      </c>
      <c r="BG1245" s="7" t="n">
        <v>35</v>
      </c>
      <c r="BH1245" s="7" t="n">
        <v>35</v>
      </c>
      <c r="BI1245" s="7" t="n">
        <v>35</v>
      </c>
      <c r="BJ1245" s="7" t="s">
        <v>98</v>
      </c>
      <c r="BK1245" s="7" t="s">
        <v>98</v>
      </c>
      <c r="BL1245" s="7"/>
      <c r="BM1245" s="7" t="s">
        <v>97</v>
      </c>
      <c r="BN1245" s="7" t="s">
        <v>97</v>
      </c>
      <c r="BO1245" s="7"/>
      <c r="BP1245" s="7"/>
      <c r="BQ1245" s="7"/>
      <c r="BR1245" s="7"/>
      <c r="BS1245" s="7"/>
      <c r="BT1245" s="7"/>
      <c r="BU1245" s="7"/>
      <c r="BV1245" s="7"/>
      <c r="BW1245" s="7"/>
      <c r="BX1245" s="7"/>
      <c r="BY1245" s="7"/>
      <c r="BZ1245" s="7"/>
      <c r="CA1245" s="7"/>
      <c r="CB1245" s="7"/>
      <c r="CC1245" s="7"/>
      <c r="CD1245" s="7"/>
      <c r="CE1245" s="7"/>
      <c r="CF1245" s="7"/>
      <c r="CG1245" s="7"/>
      <c r="CH1245" s="7"/>
      <c r="CI1245" s="6" t="n">
        <f aca="false">SUMIF($AH1245:$CH1245,35,Base!$B$5:$BB$5)*7*$Z1245</f>
        <v>2618</v>
      </c>
      <c r="CJ1245" s="6" t="n">
        <f aca="false">SUMIF($AH1245:$CH1245,"PR",Base!$B$5:$BB$5)*7*$Z1245</f>
        <v>8470</v>
      </c>
      <c r="CK1245" s="6"/>
      <c r="CL1245" s="6"/>
    </row>
    <row r="1246" customFormat="false" ht="13.8" hidden="false" customHeight="false" outlineLevel="0" collapsed="false">
      <c r="A1246" s="7" t="s">
        <v>1890</v>
      </c>
      <c r="B1246" s="7" t="s">
        <v>3215</v>
      </c>
      <c r="C1246" s="7" t="s">
        <v>289</v>
      </c>
      <c r="D1246" s="7" t="s">
        <v>3280</v>
      </c>
      <c r="E1246" s="7" t="s">
        <v>1226</v>
      </c>
      <c r="F1246" s="7" t="s">
        <v>17</v>
      </c>
      <c r="G1246" s="7" t="s">
        <v>2734</v>
      </c>
      <c r="H1246" s="7" t="s">
        <v>2735</v>
      </c>
      <c r="I1246" s="7" t="s">
        <v>84</v>
      </c>
      <c r="J1246" s="7" t="s">
        <v>85</v>
      </c>
      <c r="K1246" s="8" t="n">
        <v>0</v>
      </c>
      <c r="L1246" s="7"/>
      <c r="M1246" s="8" t="n">
        <v>0</v>
      </c>
      <c r="N1246" s="7" t="s">
        <v>3281</v>
      </c>
      <c r="O1246" s="7" t="s">
        <v>2736</v>
      </c>
      <c r="P1246" s="7" t="s">
        <v>155</v>
      </c>
      <c r="Q1246" s="8" t="s">
        <v>3282</v>
      </c>
      <c r="R1246" s="8" t="s">
        <v>3283</v>
      </c>
      <c r="S1246" s="8" t="s">
        <v>347</v>
      </c>
      <c r="T1246" s="8" t="s">
        <v>109</v>
      </c>
      <c r="U1246" s="7" t="s">
        <v>87</v>
      </c>
      <c r="V1246" s="7" t="s">
        <v>92</v>
      </c>
      <c r="W1246" s="7"/>
      <c r="X1246" s="7"/>
      <c r="Y1246" s="7" t="s">
        <v>101</v>
      </c>
      <c r="Z1246" s="8" t="n">
        <v>0</v>
      </c>
      <c r="AA1246" s="7"/>
      <c r="AB1246" s="7"/>
      <c r="AC1246" s="7"/>
      <c r="AD1246" s="7"/>
      <c r="AE1246" s="8"/>
      <c r="AF1246" s="9" t="s">
        <v>3284</v>
      </c>
      <c r="AG1246" s="9" t="s">
        <v>1872</v>
      </c>
      <c r="AH1246" s="7" t="s">
        <v>98</v>
      </c>
      <c r="AI1246" s="7" t="s">
        <v>98</v>
      </c>
      <c r="AJ1246" s="7" t="s">
        <v>98</v>
      </c>
      <c r="AK1246" s="7" t="s">
        <v>98</v>
      </c>
      <c r="AL1246" s="7" t="s">
        <v>98</v>
      </c>
      <c r="AM1246" s="7" t="s">
        <v>98</v>
      </c>
      <c r="AN1246" s="7" t="s">
        <v>98</v>
      </c>
      <c r="AO1246" s="7" t="s">
        <v>98</v>
      </c>
      <c r="AP1246" s="7" t="s">
        <v>98</v>
      </c>
      <c r="AQ1246" s="7" t="s">
        <v>98</v>
      </c>
      <c r="AR1246" s="7" t="s">
        <v>98</v>
      </c>
      <c r="AS1246" s="7" t="s">
        <v>98</v>
      </c>
      <c r="AT1246" s="7" t="s">
        <v>98</v>
      </c>
      <c r="AU1246" s="7" t="s">
        <v>98</v>
      </c>
      <c r="AV1246" s="7" t="n">
        <v>35</v>
      </c>
      <c r="AW1246" s="7" t="n">
        <v>35</v>
      </c>
      <c r="AX1246" s="7" t="n">
        <v>35</v>
      </c>
      <c r="AY1246" s="7" t="s">
        <v>98</v>
      </c>
      <c r="AZ1246" s="7" t="s">
        <v>98</v>
      </c>
      <c r="BA1246" s="7" t="s">
        <v>98</v>
      </c>
      <c r="BB1246" s="7" t="s">
        <v>98</v>
      </c>
      <c r="BC1246" s="7" t="s">
        <v>98</v>
      </c>
      <c r="BD1246" s="7" t="s">
        <v>98</v>
      </c>
      <c r="BE1246" s="7" t="s">
        <v>98</v>
      </c>
      <c r="BF1246" s="7" t="n">
        <v>35</v>
      </c>
      <c r="BG1246" s="7" t="n">
        <v>35</v>
      </c>
      <c r="BH1246" s="7" t="n">
        <v>35</v>
      </c>
      <c r="BI1246" s="7" t="n">
        <v>35</v>
      </c>
      <c r="BJ1246" s="7" t="s">
        <v>98</v>
      </c>
      <c r="BK1246" s="7" t="s">
        <v>98</v>
      </c>
      <c r="BL1246" s="7"/>
      <c r="BM1246" s="7" t="s">
        <v>97</v>
      </c>
      <c r="BN1246" s="7" t="s">
        <v>97</v>
      </c>
      <c r="BO1246" s="7"/>
      <c r="BP1246" s="7"/>
      <c r="BQ1246" s="7"/>
      <c r="BR1246" s="7"/>
      <c r="BS1246" s="7"/>
      <c r="BT1246" s="7"/>
      <c r="BU1246" s="7"/>
      <c r="BV1246" s="7"/>
      <c r="BW1246" s="7"/>
      <c r="BX1246" s="7"/>
      <c r="BY1246" s="7"/>
      <c r="BZ1246" s="7"/>
      <c r="CA1246" s="7"/>
      <c r="CB1246" s="7"/>
      <c r="CC1246" s="7"/>
      <c r="CD1246" s="7"/>
      <c r="CE1246" s="7"/>
      <c r="CF1246" s="7"/>
      <c r="CG1246" s="7"/>
      <c r="CH1246" s="7"/>
      <c r="CI1246" s="6" t="n">
        <f aca="false">SUMIF($AH1246:$CH1246,35,Base!$B$5:$BB$5)*7*$Z1246</f>
        <v>0</v>
      </c>
      <c r="CJ1246" s="6" t="n">
        <f aca="false">SUMIF($AH1246:$CH1246,"PR",Base!$B$5:$BB$5)*7*$Z1246</f>
        <v>0</v>
      </c>
      <c r="CK1246" s="6"/>
      <c r="CL1246" s="6"/>
    </row>
    <row r="1247" customFormat="false" ht="13.8" hidden="false" customHeight="false" outlineLevel="0" collapsed="false">
      <c r="A1247" s="7" t="s">
        <v>1890</v>
      </c>
      <c r="B1247" s="7" t="s">
        <v>3215</v>
      </c>
      <c r="C1247" s="7" t="s">
        <v>289</v>
      </c>
      <c r="D1247" s="7" t="s">
        <v>3280</v>
      </c>
      <c r="E1247" s="7" t="s">
        <v>1226</v>
      </c>
      <c r="F1247" s="7" t="s">
        <v>17</v>
      </c>
      <c r="G1247" s="7" t="s">
        <v>2734</v>
      </c>
      <c r="H1247" s="7" t="s">
        <v>2735</v>
      </c>
      <c r="I1247" s="7" t="s">
        <v>84</v>
      </c>
      <c r="J1247" s="7" t="s">
        <v>85</v>
      </c>
      <c r="K1247" s="8" t="n">
        <v>0</v>
      </c>
      <c r="L1247" s="7"/>
      <c r="M1247" s="8" t="n">
        <v>0</v>
      </c>
      <c r="N1247" s="7" t="s">
        <v>3281</v>
      </c>
      <c r="O1247" s="7" t="s">
        <v>2736</v>
      </c>
      <c r="P1247" s="7" t="s">
        <v>155</v>
      </c>
      <c r="Q1247" s="8" t="s">
        <v>3282</v>
      </c>
      <c r="R1247" s="8" t="s">
        <v>3283</v>
      </c>
      <c r="S1247" s="8" t="s">
        <v>347</v>
      </c>
      <c r="T1247" s="8" t="s">
        <v>109</v>
      </c>
      <c r="U1247" s="7" t="s">
        <v>87</v>
      </c>
      <c r="V1247" s="7" t="s">
        <v>92</v>
      </c>
      <c r="W1247" s="7"/>
      <c r="X1247" s="7"/>
      <c r="Y1247" s="7" t="s">
        <v>102</v>
      </c>
      <c r="Z1247" s="8" t="n">
        <v>0</v>
      </c>
      <c r="AA1247" s="7"/>
      <c r="AB1247" s="7"/>
      <c r="AC1247" s="7"/>
      <c r="AD1247" s="7"/>
      <c r="AE1247" s="8"/>
      <c r="AF1247" s="9" t="s">
        <v>3284</v>
      </c>
      <c r="AG1247" s="9" t="s">
        <v>1872</v>
      </c>
      <c r="AH1247" s="7" t="s">
        <v>98</v>
      </c>
      <c r="AI1247" s="7" t="s">
        <v>98</v>
      </c>
      <c r="AJ1247" s="7" t="s">
        <v>98</v>
      </c>
      <c r="AK1247" s="7" t="s">
        <v>98</v>
      </c>
      <c r="AL1247" s="7" t="s">
        <v>98</v>
      </c>
      <c r="AM1247" s="7" t="s">
        <v>98</v>
      </c>
      <c r="AN1247" s="7" t="s">
        <v>98</v>
      </c>
      <c r="AO1247" s="7" t="s">
        <v>98</v>
      </c>
      <c r="AP1247" s="7" t="s">
        <v>98</v>
      </c>
      <c r="AQ1247" s="7" t="s">
        <v>98</v>
      </c>
      <c r="AR1247" s="7" t="s">
        <v>98</v>
      </c>
      <c r="AS1247" s="7" t="s">
        <v>98</v>
      </c>
      <c r="AT1247" s="7" t="s">
        <v>98</v>
      </c>
      <c r="AU1247" s="7" t="s">
        <v>98</v>
      </c>
      <c r="AV1247" s="7" t="n">
        <v>35</v>
      </c>
      <c r="AW1247" s="7" t="n">
        <v>35</v>
      </c>
      <c r="AX1247" s="7" t="n">
        <v>35</v>
      </c>
      <c r="AY1247" s="7" t="s">
        <v>98</v>
      </c>
      <c r="AZ1247" s="7" t="s">
        <v>98</v>
      </c>
      <c r="BA1247" s="7" t="s">
        <v>98</v>
      </c>
      <c r="BB1247" s="7" t="s">
        <v>98</v>
      </c>
      <c r="BC1247" s="7" t="s">
        <v>98</v>
      </c>
      <c r="BD1247" s="7" t="s">
        <v>98</v>
      </c>
      <c r="BE1247" s="7" t="s">
        <v>98</v>
      </c>
      <c r="BF1247" s="7" t="n">
        <v>35</v>
      </c>
      <c r="BG1247" s="7" t="n">
        <v>35</v>
      </c>
      <c r="BH1247" s="7" t="n">
        <v>35</v>
      </c>
      <c r="BI1247" s="7" t="n">
        <v>35</v>
      </c>
      <c r="BJ1247" s="7" t="s">
        <v>98</v>
      </c>
      <c r="BK1247" s="7" t="s">
        <v>98</v>
      </c>
      <c r="BL1247" s="7"/>
      <c r="BM1247" s="7" t="s">
        <v>97</v>
      </c>
      <c r="BN1247" s="7" t="s">
        <v>97</v>
      </c>
      <c r="BO1247" s="7"/>
      <c r="BP1247" s="7"/>
      <c r="BQ1247" s="7"/>
      <c r="BR1247" s="7"/>
      <c r="BS1247" s="7"/>
      <c r="BT1247" s="7"/>
      <c r="BU1247" s="7"/>
      <c r="BV1247" s="7"/>
      <c r="BW1247" s="7"/>
      <c r="BX1247" s="7"/>
      <c r="BY1247" s="7"/>
      <c r="BZ1247" s="7"/>
      <c r="CA1247" s="7"/>
      <c r="CB1247" s="7"/>
      <c r="CC1247" s="7"/>
      <c r="CD1247" s="7"/>
      <c r="CE1247" s="7"/>
      <c r="CF1247" s="7"/>
      <c r="CG1247" s="7"/>
      <c r="CH1247" s="7"/>
      <c r="CI1247" s="6" t="n">
        <f aca="false">SUMIF($AH1247:$CH1247,35,Base!$B$5:$BB$5)*7*$Z1247</f>
        <v>0</v>
      </c>
      <c r="CJ1247" s="6" t="n">
        <f aca="false">SUMIF($AH1247:$CH1247,"PR",Base!$B$5:$BB$5)*7*$Z1247</f>
        <v>0</v>
      </c>
      <c r="CK1247" s="6"/>
      <c r="CL1247" s="6"/>
    </row>
    <row r="1248" customFormat="false" ht="13.8" hidden="false" customHeight="false" outlineLevel="0" collapsed="false">
      <c r="A1248" s="7" t="s">
        <v>1890</v>
      </c>
      <c r="B1248" s="7" t="s">
        <v>3215</v>
      </c>
      <c r="C1248" s="7" t="s">
        <v>118</v>
      </c>
      <c r="D1248" s="7" t="s">
        <v>3285</v>
      </c>
      <c r="E1248" s="7" t="s">
        <v>3286</v>
      </c>
      <c r="F1248" s="7" t="s">
        <v>17</v>
      </c>
      <c r="G1248" s="7" t="s">
        <v>1112</v>
      </c>
      <c r="H1248" s="7" t="s">
        <v>3287</v>
      </c>
      <c r="I1248" s="7" t="s">
        <v>84</v>
      </c>
      <c r="J1248" s="7" t="s">
        <v>85</v>
      </c>
      <c r="K1248" s="8" t="n">
        <v>0</v>
      </c>
      <c r="L1248" s="7"/>
      <c r="M1248" s="8" t="n">
        <v>0</v>
      </c>
      <c r="N1248" s="7" t="s">
        <v>3191</v>
      </c>
      <c r="O1248" s="7" t="s">
        <v>213</v>
      </c>
      <c r="P1248" s="7" t="s">
        <v>168</v>
      </c>
      <c r="Q1248" s="8" t="s">
        <v>1582</v>
      </c>
      <c r="R1248" s="8" t="s">
        <v>1914</v>
      </c>
      <c r="S1248" s="8" t="s">
        <v>347</v>
      </c>
      <c r="T1248" s="8" t="s">
        <v>109</v>
      </c>
      <c r="U1248" s="7" t="s">
        <v>87</v>
      </c>
      <c r="V1248" s="7" t="s">
        <v>92</v>
      </c>
      <c r="W1248" s="7"/>
      <c r="X1248" s="7"/>
      <c r="Y1248" s="7" t="s">
        <v>99</v>
      </c>
      <c r="Z1248" s="7" t="n">
        <v>10</v>
      </c>
      <c r="AA1248" s="7"/>
      <c r="AB1248" s="7"/>
      <c r="AC1248" s="7"/>
      <c r="AD1248" s="7"/>
      <c r="AE1248" s="8"/>
      <c r="AF1248" s="9" t="s">
        <v>3288</v>
      </c>
      <c r="AG1248" s="9" t="s">
        <v>1340</v>
      </c>
      <c r="AH1248" s="7" t="s">
        <v>98</v>
      </c>
      <c r="AI1248" s="7" t="s">
        <v>98</v>
      </c>
      <c r="AJ1248" s="7" t="s">
        <v>98</v>
      </c>
      <c r="AK1248" s="7" t="s">
        <v>98</v>
      </c>
      <c r="AL1248" s="7" t="s">
        <v>98</v>
      </c>
      <c r="AM1248" s="7" t="s">
        <v>98</v>
      </c>
      <c r="AN1248" s="7" t="s">
        <v>98</v>
      </c>
      <c r="AO1248" s="7" t="s">
        <v>98</v>
      </c>
      <c r="AP1248" s="7" t="n">
        <v>35</v>
      </c>
      <c r="AQ1248" s="7" t="n">
        <v>35</v>
      </c>
      <c r="AR1248" s="7" t="n">
        <v>35</v>
      </c>
      <c r="AS1248" s="7" t="s">
        <v>98</v>
      </c>
      <c r="AT1248" s="7" t="s">
        <v>98</v>
      </c>
      <c r="AU1248" s="7" t="s">
        <v>98</v>
      </c>
      <c r="AV1248" s="7" t="s">
        <v>98</v>
      </c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  <c r="BM1248" s="7" t="s">
        <v>97</v>
      </c>
      <c r="BN1248" s="7" t="s">
        <v>97</v>
      </c>
      <c r="BO1248" s="7"/>
      <c r="BP1248" s="7"/>
      <c r="BQ1248" s="7"/>
      <c r="BR1248" s="7"/>
      <c r="BS1248" s="7"/>
      <c r="BT1248" s="7"/>
      <c r="BU1248" s="7"/>
      <c r="BV1248" s="7"/>
      <c r="BW1248" s="7"/>
      <c r="BX1248" s="7"/>
      <c r="BY1248" s="7"/>
      <c r="BZ1248" s="7"/>
      <c r="CA1248" s="7"/>
      <c r="CB1248" s="7"/>
      <c r="CC1248" s="7"/>
      <c r="CD1248" s="7"/>
      <c r="CE1248" s="7"/>
      <c r="CF1248" s="7"/>
      <c r="CG1248" s="7"/>
      <c r="CH1248" s="7"/>
      <c r="CI1248" s="6" t="n">
        <f aca="false">SUMIF($AH1248:$CH1248,35,Base!$B$5:$BB$5)*7*$Z1248</f>
        <v>1050</v>
      </c>
      <c r="CJ1248" s="6" t="n">
        <f aca="false">SUMIF($AH1248:$CH1248,"PR",Base!$B$5:$BB$5)*7*$Z1248</f>
        <v>4130</v>
      </c>
      <c r="CK1248" s="6"/>
      <c r="CL1248" s="6"/>
    </row>
    <row r="1249" customFormat="false" ht="13.8" hidden="false" customHeight="false" outlineLevel="0" collapsed="false">
      <c r="A1249" s="7" t="s">
        <v>1890</v>
      </c>
      <c r="B1249" s="7" t="s">
        <v>3215</v>
      </c>
      <c r="C1249" s="7" t="s">
        <v>118</v>
      </c>
      <c r="D1249" s="7" t="s">
        <v>3194</v>
      </c>
      <c r="E1249" s="7" t="s">
        <v>1754</v>
      </c>
      <c r="F1249" s="7" t="s">
        <v>17</v>
      </c>
      <c r="G1249" s="7" t="s">
        <v>2484</v>
      </c>
      <c r="H1249" s="7" t="s">
        <v>2485</v>
      </c>
      <c r="I1249" s="7" t="s">
        <v>84</v>
      </c>
      <c r="J1249" s="7" t="s">
        <v>85</v>
      </c>
      <c r="K1249" s="8" t="n">
        <v>0</v>
      </c>
      <c r="L1249" s="7"/>
      <c r="M1249" s="8" t="n">
        <v>0</v>
      </c>
      <c r="N1249" s="7" t="s">
        <v>3289</v>
      </c>
      <c r="O1249" s="7" t="s">
        <v>2486</v>
      </c>
      <c r="P1249" s="7" t="s">
        <v>124</v>
      </c>
      <c r="Q1249" s="8" t="s">
        <v>3290</v>
      </c>
      <c r="R1249" s="8" t="s">
        <v>3291</v>
      </c>
      <c r="S1249" s="8" t="s">
        <v>1334</v>
      </c>
      <c r="T1249" s="8" t="s">
        <v>108</v>
      </c>
      <c r="U1249" s="7" t="s">
        <v>87</v>
      </c>
      <c r="V1249" s="7" t="s">
        <v>92</v>
      </c>
      <c r="W1249" s="7"/>
      <c r="X1249" s="7"/>
      <c r="Y1249" s="7" t="s">
        <v>99</v>
      </c>
      <c r="Z1249" s="8" t="n">
        <v>7</v>
      </c>
      <c r="AA1249" s="7"/>
      <c r="AB1249" s="7"/>
      <c r="AC1249" s="7"/>
      <c r="AD1249" s="7"/>
      <c r="AE1249" s="8"/>
      <c r="AF1249" s="9" t="s">
        <v>1962</v>
      </c>
      <c r="AG1249" s="9" t="s">
        <v>1311</v>
      </c>
      <c r="AH1249" s="7" t="s">
        <v>98</v>
      </c>
      <c r="AI1249" s="7" t="n">
        <v>35</v>
      </c>
      <c r="AJ1249" s="7" t="n">
        <v>35</v>
      </c>
      <c r="AK1249" s="7" t="n">
        <v>35</v>
      </c>
      <c r="AL1249" s="7" t="s">
        <v>98</v>
      </c>
      <c r="AM1249" s="7" t="s">
        <v>98</v>
      </c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  <c r="BM1249" s="7" t="s">
        <v>97</v>
      </c>
      <c r="BN1249" s="7" t="s">
        <v>97</v>
      </c>
      <c r="BO1249" s="7"/>
      <c r="BP1249" s="7"/>
      <c r="BQ1249" s="7"/>
      <c r="BR1249" s="7"/>
      <c r="BS1249" s="7"/>
      <c r="BT1249" s="7"/>
      <c r="BU1249" s="7"/>
      <c r="BV1249" s="7"/>
      <c r="BW1249" s="7"/>
      <c r="BX1249" s="7"/>
      <c r="BY1249" s="7"/>
      <c r="BZ1249" s="7"/>
      <c r="CA1249" s="7"/>
      <c r="CB1249" s="7"/>
      <c r="CC1249" s="7"/>
      <c r="CD1249" s="7"/>
      <c r="CE1249" s="7"/>
      <c r="CF1249" s="7"/>
      <c r="CG1249" s="7"/>
      <c r="CH1249" s="7"/>
      <c r="CI1249" s="6" t="n">
        <f aca="false">SUMIF($AH1249:$CH1249,35,Base!$B$5:$BB$5)*7*$Z1249</f>
        <v>735</v>
      </c>
      <c r="CJ1249" s="6" t="n">
        <f aca="false">SUMIF($AH1249:$CH1249,"PR",Base!$B$5:$BB$5)*7*$Z1249</f>
        <v>686</v>
      </c>
      <c r="CK1249" s="6"/>
      <c r="CL1249" s="6"/>
    </row>
    <row r="1250" customFormat="false" ht="13.8" hidden="false" customHeight="false" outlineLevel="0" collapsed="false">
      <c r="A1250" s="7" t="s">
        <v>1890</v>
      </c>
      <c r="B1250" s="7" t="s">
        <v>3215</v>
      </c>
      <c r="C1250" s="7" t="s">
        <v>1826</v>
      </c>
      <c r="D1250" s="7" t="s">
        <v>3179</v>
      </c>
      <c r="E1250" s="7" t="s">
        <v>3292</v>
      </c>
      <c r="F1250" s="7" t="s">
        <v>17</v>
      </c>
      <c r="G1250" s="7" t="s">
        <v>1015</v>
      </c>
      <c r="H1250" s="7" t="s">
        <v>137</v>
      </c>
      <c r="I1250" s="7" t="s">
        <v>84</v>
      </c>
      <c r="J1250" s="7" t="s">
        <v>85</v>
      </c>
      <c r="K1250" s="8" t="n">
        <v>0</v>
      </c>
      <c r="L1250" s="7"/>
      <c r="M1250" s="8" t="n">
        <v>0</v>
      </c>
      <c r="N1250" s="7"/>
      <c r="O1250" s="7" t="s">
        <v>138</v>
      </c>
      <c r="P1250" s="7" t="s">
        <v>94</v>
      </c>
      <c r="Q1250" s="8" t="s">
        <v>242</v>
      </c>
      <c r="R1250" s="8" t="s">
        <v>242</v>
      </c>
      <c r="S1250" s="8" t="s">
        <v>110</v>
      </c>
      <c r="T1250" s="8" t="s">
        <v>110</v>
      </c>
      <c r="U1250" s="7" t="s">
        <v>87</v>
      </c>
      <c r="V1250" s="7" t="s">
        <v>92</v>
      </c>
      <c r="W1250" s="7"/>
      <c r="X1250" s="7"/>
      <c r="Y1250" s="7" t="s">
        <v>116</v>
      </c>
      <c r="Z1250" s="8" t="n">
        <v>0</v>
      </c>
      <c r="AA1250" s="7"/>
      <c r="AB1250" s="7"/>
      <c r="AC1250" s="7"/>
      <c r="AD1250" s="7"/>
      <c r="AE1250" s="8"/>
      <c r="AF1250" s="9" t="s">
        <v>1497</v>
      </c>
      <c r="AG1250" s="9" t="s">
        <v>1038</v>
      </c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 t="s">
        <v>98</v>
      </c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  <c r="BM1250" s="7" t="s">
        <v>97</v>
      </c>
      <c r="BN1250" s="7" t="s">
        <v>97</v>
      </c>
      <c r="BO1250" s="7"/>
      <c r="BP1250" s="7"/>
      <c r="BQ1250" s="7"/>
      <c r="BR1250" s="7"/>
      <c r="BS1250" s="7"/>
      <c r="BT1250" s="7"/>
      <c r="BU1250" s="7"/>
      <c r="BV1250" s="7"/>
      <c r="BW1250" s="7"/>
      <c r="BX1250" s="7"/>
      <c r="BY1250" s="7"/>
      <c r="BZ1250" s="7"/>
      <c r="CA1250" s="7"/>
      <c r="CB1250" s="7"/>
      <c r="CC1250" s="7"/>
      <c r="CD1250" s="7"/>
      <c r="CE1250" s="7"/>
      <c r="CF1250" s="7"/>
      <c r="CG1250" s="7"/>
      <c r="CH1250" s="7"/>
      <c r="CI1250" s="6" t="n">
        <f aca="false">SUMIF($AH1250:$CH1250,35,Base!$B$5:$BB$5)*7*$Z1250</f>
        <v>0</v>
      </c>
      <c r="CJ1250" s="6" t="n">
        <f aca="false">SUMIF($AH1250:$CH1250,"PR",Base!$B$5:$BB$5)*7*$Z1250</f>
        <v>0</v>
      </c>
      <c r="CK1250" s="6"/>
      <c r="CL1250" s="6"/>
    </row>
    <row r="1251" customFormat="false" ht="13.8" hidden="false" customHeight="false" outlineLevel="0" collapsed="false">
      <c r="A1251" s="7" t="s">
        <v>1890</v>
      </c>
      <c r="B1251" s="7" t="s">
        <v>3215</v>
      </c>
      <c r="C1251" s="7" t="s">
        <v>1826</v>
      </c>
      <c r="D1251" s="7" t="s">
        <v>3293</v>
      </c>
      <c r="E1251" s="7" t="s">
        <v>1733</v>
      </c>
      <c r="F1251" s="7" t="s">
        <v>17</v>
      </c>
      <c r="G1251" s="7" t="s">
        <v>1015</v>
      </c>
      <c r="H1251" s="7" t="s">
        <v>137</v>
      </c>
      <c r="I1251" s="7" t="s">
        <v>84</v>
      </c>
      <c r="J1251" s="7" t="s">
        <v>85</v>
      </c>
      <c r="K1251" s="8" t="n">
        <v>0</v>
      </c>
      <c r="L1251" s="7"/>
      <c r="M1251" s="8" t="n">
        <v>0</v>
      </c>
      <c r="N1251" s="7"/>
      <c r="O1251" s="7" t="s">
        <v>138</v>
      </c>
      <c r="P1251" s="7" t="s">
        <v>94</v>
      </c>
      <c r="Q1251" s="8" t="s">
        <v>242</v>
      </c>
      <c r="R1251" s="8" t="s">
        <v>242</v>
      </c>
      <c r="S1251" s="8" t="s">
        <v>110</v>
      </c>
      <c r="T1251" s="8" t="s">
        <v>100</v>
      </c>
      <c r="U1251" s="7" t="s">
        <v>87</v>
      </c>
      <c r="V1251" s="7" t="s">
        <v>92</v>
      </c>
      <c r="W1251" s="7"/>
      <c r="X1251" s="7"/>
      <c r="Y1251" s="7" t="s">
        <v>125</v>
      </c>
      <c r="Z1251" s="7" t="n">
        <v>2</v>
      </c>
      <c r="AA1251" s="7"/>
      <c r="AB1251" s="7"/>
      <c r="AC1251" s="7"/>
      <c r="AD1251" s="7"/>
      <c r="AE1251" s="8"/>
      <c r="AF1251" s="9" t="s">
        <v>2428</v>
      </c>
      <c r="AG1251" s="9" t="s">
        <v>3007</v>
      </c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  <c r="BM1251" s="7" t="s">
        <v>97</v>
      </c>
      <c r="BN1251" s="7" t="s">
        <v>97</v>
      </c>
      <c r="BO1251" s="7"/>
      <c r="BP1251" s="7"/>
      <c r="BQ1251" s="7"/>
      <c r="BR1251" s="7"/>
      <c r="BS1251" s="7"/>
      <c r="BT1251" s="7"/>
      <c r="BU1251" s="7" t="s">
        <v>98</v>
      </c>
      <c r="BV1251" s="7"/>
      <c r="BW1251" s="7"/>
      <c r="BX1251" s="7"/>
      <c r="BY1251" s="7"/>
      <c r="BZ1251" s="7"/>
      <c r="CA1251" s="7"/>
      <c r="CB1251" s="7"/>
      <c r="CC1251" s="7"/>
      <c r="CD1251" s="7"/>
      <c r="CE1251" s="7"/>
      <c r="CF1251" s="7"/>
      <c r="CG1251" s="7"/>
      <c r="CH1251" s="7"/>
      <c r="CI1251" s="6" t="n">
        <f aca="false">SUMIF($AH1251:$CH1251,35,Base!$B$5:$BB$5)*7*$Z1251</f>
        <v>0</v>
      </c>
      <c r="CJ1251" s="6" t="n">
        <f aca="false">SUMIF($AH1251:$CH1251,"PR",Base!$B$5:$BB$5)*7*$Z1251</f>
        <v>70</v>
      </c>
      <c r="CK1251" s="6"/>
      <c r="CL1251" s="6"/>
    </row>
    <row r="1252" customFormat="false" ht="13.8" hidden="false" customHeight="false" outlineLevel="0" collapsed="false">
      <c r="A1252" s="7" t="s">
        <v>1890</v>
      </c>
      <c r="B1252" s="7" t="s">
        <v>3215</v>
      </c>
      <c r="C1252" s="7" t="s">
        <v>1826</v>
      </c>
      <c r="D1252" s="7" t="s">
        <v>3293</v>
      </c>
      <c r="E1252" s="7" t="s">
        <v>1733</v>
      </c>
      <c r="F1252" s="7" t="s">
        <v>17</v>
      </c>
      <c r="G1252" s="7" t="s">
        <v>1015</v>
      </c>
      <c r="H1252" s="7" t="s">
        <v>137</v>
      </c>
      <c r="I1252" s="7" t="s">
        <v>84</v>
      </c>
      <c r="J1252" s="7" t="s">
        <v>85</v>
      </c>
      <c r="K1252" s="8" t="n">
        <v>0</v>
      </c>
      <c r="L1252" s="7"/>
      <c r="M1252" s="8" t="n">
        <v>0</v>
      </c>
      <c r="N1252" s="7"/>
      <c r="O1252" s="7" t="s">
        <v>138</v>
      </c>
      <c r="P1252" s="7" t="s">
        <v>94</v>
      </c>
      <c r="Q1252" s="8" t="s">
        <v>242</v>
      </c>
      <c r="R1252" s="8" t="s">
        <v>242</v>
      </c>
      <c r="S1252" s="8" t="s">
        <v>110</v>
      </c>
      <c r="T1252" s="8" t="s">
        <v>100</v>
      </c>
      <c r="U1252" s="7" t="s">
        <v>87</v>
      </c>
      <c r="V1252" s="7" t="s">
        <v>92</v>
      </c>
      <c r="W1252" s="7"/>
      <c r="X1252" s="7"/>
      <c r="Y1252" s="7" t="s">
        <v>112</v>
      </c>
      <c r="Z1252" s="7" t="n">
        <v>8</v>
      </c>
      <c r="AA1252" s="7"/>
      <c r="AB1252" s="7"/>
      <c r="AC1252" s="7"/>
      <c r="AD1252" s="7"/>
      <c r="AE1252" s="8"/>
      <c r="AF1252" s="9" t="s">
        <v>2428</v>
      </c>
      <c r="AG1252" s="9" t="s">
        <v>3007</v>
      </c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  <c r="BM1252" s="7" t="s">
        <v>97</v>
      </c>
      <c r="BN1252" s="7" t="s">
        <v>97</v>
      </c>
      <c r="BO1252" s="7"/>
      <c r="BP1252" s="7"/>
      <c r="BQ1252" s="7"/>
      <c r="BR1252" s="7"/>
      <c r="BS1252" s="7"/>
      <c r="BT1252" s="7"/>
      <c r="BU1252" s="7" t="s">
        <v>98</v>
      </c>
      <c r="BV1252" s="7"/>
      <c r="BW1252" s="7"/>
      <c r="BX1252" s="7"/>
      <c r="BY1252" s="7"/>
      <c r="BZ1252" s="7"/>
      <c r="CA1252" s="7"/>
      <c r="CB1252" s="7"/>
      <c r="CC1252" s="7"/>
      <c r="CD1252" s="7"/>
      <c r="CE1252" s="7"/>
      <c r="CF1252" s="7"/>
      <c r="CG1252" s="7"/>
      <c r="CH1252" s="7"/>
      <c r="CI1252" s="6" t="n">
        <f aca="false">SUMIF($AH1252:$CH1252,35,Base!$B$5:$BB$5)*7*$Z1252</f>
        <v>0</v>
      </c>
      <c r="CJ1252" s="6" t="n">
        <f aca="false">SUMIF($AH1252:$CH1252,"PR",Base!$B$5:$BB$5)*7*$Z1252</f>
        <v>280</v>
      </c>
      <c r="CK1252" s="6"/>
      <c r="CL1252" s="6"/>
    </row>
    <row r="1253" customFormat="false" ht="13.8" hidden="false" customHeight="false" outlineLevel="0" collapsed="false">
      <c r="A1253" s="7" t="s">
        <v>1890</v>
      </c>
      <c r="B1253" s="7" t="s">
        <v>3215</v>
      </c>
      <c r="C1253" s="7" t="s">
        <v>1826</v>
      </c>
      <c r="D1253" s="7" t="s">
        <v>3294</v>
      </c>
      <c r="E1253" s="7" t="s">
        <v>3132</v>
      </c>
      <c r="F1253" s="7" t="s">
        <v>17</v>
      </c>
      <c r="G1253" s="7" t="s">
        <v>1015</v>
      </c>
      <c r="H1253" s="7" t="s">
        <v>137</v>
      </c>
      <c r="I1253" s="7" t="s">
        <v>84</v>
      </c>
      <c r="J1253" s="7" t="s">
        <v>85</v>
      </c>
      <c r="K1253" s="8" t="n">
        <v>0</v>
      </c>
      <c r="L1253" s="7"/>
      <c r="M1253" s="8" t="n">
        <v>0</v>
      </c>
      <c r="N1253" s="7"/>
      <c r="O1253" s="7" t="s">
        <v>138</v>
      </c>
      <c r="P1253" s="7" t="s">
        <v>94</v>
      </c>
      <c r="Q1253" s="8" t="s">
        <v>242</v>
      </c>
      <c r="R1253" s="8" t="s">
        <v>242</v>
      </c>
      <c r="S1253" s="8" t="s">
        <v>110</v>
      </c>
      <c r="T1253" s="8" t="s">
        <v>100</v>
      </c>
      <c r="U1253" s="7" t="s">
        <v>87</v>
      </c>
      <c r="V1253" s="7" t="s">
        <v>92</v>
      </c>
      <c r="W1253" s="7"/>
      <c r="X1253" s="7"/>
      <c r="Y1253" s="7" t="s">
        <v>125</v>
      </c>
      <c r="Z1253" s="7" t="n">
        <v>2</v>
      </c>
      <c r="AA1253" s="7"/>
      <c r="AB1253" s="7"/>
      <c r="AC1253" s="7"/>
      <c r="AD1253" s="7"/>
      <c r="AE1253" s="8"/>
      <c r="AF1253" s="9" t="s">
        <v>3295</v>
      </c>
      <c r="AG1253" s="9" t="s">
        <v>986</v>
      </c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  <c r="BE1253" s="7"/>
      <c r="BF1253" s="7"/>
      <c r="BG1253" s="7"/>
      <c r="BH1253" s="7"/>
      <c r="BI1253" s="7"/>
      <c r="BJ1253" s="7"/>
      <c r="BK1253" s="7"/>
      <c r="BL1253" s="7"/>
      <c r="BM1253" s="7" t="s">
        <v>97</v>
      </c>
      <c r="BN1253" s="7" t="s">
        <v>97</v>
      </c>
      <c r="BO1253" s="7"/>
      <c r="BP1253" s="7"/>
      <c r="BQ1253" s="7"/>
      <c r="BR1253" s="7"/>
      <c r="BS1253" s="7"/>
      <c r="BT1253" s="7"/>
      <c r="BU1253" s="7"/>
      <c r="BV1253" s="7"/>
      <c r="BW1253" s="7"/>
      <c r="BX1253" s="7"/>
      <c r="BY1253" s="7"/>
      <c r="BZ1253" s="7"/>
      <c r="CA1253" s="7" t="s">
        <v>98</v>
      </c>
      <c r="CB1253" s="7"/>
      <c r="CC1253" s="7"/>
      <c r="CD1253" s="7"/>
      <c r="CE1253" s="7"/>
      <c r="CF1253" s="7"/>
      <c r="CG1253" s="7"/>
      <c r="CH1253" s="7"/>
      <c r="CI1253" s="6" t="n">
        <f aca="false">SUMIF($AH1253:$CH1253,35,Base!$B$5:$BB$5)*7*$Z1253</f>
        <v>0</v>
      </c>
      <c r="CJ1253" s="6" t="n">
        <f aca="false">SUMIF($AH1253:$CH1253,"PR",Base!$B$5:$BB$5)*7*$Z1253</f>
        <v>56</v>
      </c>
      <c r="CK1253" s="6"/>
      <c r="CL1253" s="6"/>
    </row>
    <row r="1254" customFormat="false" ht="13.8" hidden="false" customHeight="false" outlineLevel="0" collapsed="false">
      <c r="A1254" s="7" t="s">
        <v>1890</v>
      </c>
      <c r="B1254" s="7" t="s">
        <v>3215</v>
      </c>
      <c r="C1254" s="7" t="s">
        <v>1826</v>
      </c>
      <c r="D1254" s="7" t="s">
        <v>3294</v>
      </c>
      <c r="E1254" s="7" t="s">
        <v>3132</v>
      </c>
      <c r="F1254" s="7" t="s">
        <v>17</v>
      </c>
      <c r="G1254" s="7" t="s">
        <v>1015</v>
      </c>
      <c r="H1254" s="7" t="s">
        <v>137</v>
      </c>
      <c r="I1254" s="7" t="s">
        <v>84</v>
      </c>
      <c r="J1254" s="7" t="s">
        <v>85</v>
      </c>
      <c r="K1254" s="8" t="n">
        <v>0</v>
      </c>
      <c r="L1254" s="7"/>
      <c r="M1254" s="8" t="n">
        <v>0</v>
      </c>
      <c r="N1254" s="7"/>
      <c r="O1254" s="7" t="s">
        <v>138</v>
      </c>
      <c r="P1254" s="7" t="s">
        <v>94</v>
      </c>
      <c r="Q1254" s="8" t="s">
        <v>242</v>
      </c>
      <c r="R1254" s="8" t="s">
        <v>242</v>
      </c>
      <c r="S1254" s="8" t="s">
        <v>110</v>
      </c>
      <c r="T1254" s="8" t="s">
        <v>100</v>
      </c>
      <c r="U1254" s="7" t="s">
        <v>87</v>
      </c>
      <c r="V1254" s="7" t="s">
        <v>92</v>
      </c>
      <c r="W1254" s="7"/>
      <c r="X1254" s="7"/>
      <c r="Y1254" s="7" t="s">
        <v>112</v>
      </c>
      <c r="Z1254" s="7" t="n">
        <v>8</v>
      </c>
      <c r="AA1254" s="7"/>
      <c r="AB1254" s="7"/>
      <c r="AC1254" s="7"/>
      <c r="AD1254" s="7"/>
      <c r="AE1254" s="8"/>
      <c r="AF1254" s="9" t="s">
        <v>3295</v>
      </c>
      <c r="AG1254" s="9" t="s">
        <v>986</v>
      </c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  <c r="BD1254" s="7"/>
      <c r="BE1254" s="7"/>
      <c r="BF1254" s="7"/>
      <c r="BG1254" s="7"/>
      <c r="BH1254" s="7"/>
      <c r="BI1254" s="7"/>
      <c r="BJ1254" s="7"/>
      <c r="BK1254" s="7"/>
      <c r="BL1254" s="7"/>
      <c r="BM1254" s="7" t="s">
        <v>97</v>
      </c>
      <c r="BN1254" s="7" t="s">
        <v>97</v>
      </c>
      <c r="BO1254" s="7"/>
      <c r="BP1254" s="7"/>
      <c r="BQ1254" s="7"/>
      <c r="BR1254" s="7"/>
      <c r="BS1254" s="7"/>
      <c r="BT1254" s="7"/>
      <c r="BU1254" s="7"/>
      <c r="BV1254" s="7"/>
      <c r="BW1254" s="7"/>
      <c r="BX1254" s="7"/>
      <c r="BY1254" s="7"/>
      <c r="BZ1254" s="7"/>
      <c r="CA1254" s="7" t="s">
        <v>98</v>
      </c>
      <c r="CB1254" s="7"/>
      <c r="CC1254" s="7"/>
      <c r="CD1254" s="7"/>
      <c r="CE1254" s="7"/>
      <c r="CF1254" s="7"/>
      <c r="CG1254" s="7"/>
      <c r="CH1254" s="7"/>
      <c r="CI1254" s="6" t="n">
        <f aca="false">SUMIF($AH1254:$CH1254,35,Base!$B$5:$BB$5)*7*$Z1254</f>
        <v>0</v>
      </c>
      <c r="CJ1254" s="6" t="n">
        <f aca="false">SUMIF($AH1254:$CH1254,"PR",Base!$B$5:$BB$5)*7*$Z1254</f>
        <v>224</v>
      </c>
      <c r="CK1254" s="6"/>
      <c r="CL1254" s="6"/>
    </row>
    <row r="1255" customFormat="false" ht="13.8" hidden="false" customHeight="false" outlineLevel="0" collapsed="false">
      <c r="A1255" s="7" t="s">
        <v>1890</v>
      </c>
      <c r="B1255" s="7" t="s">
        <v>3215</v>
      </c>
      <c r="C1255" s="7" t="s">
        <v>1826</v>
      </c>
      <c r="D1255" s="7" t="s">
        <v>3296</v>
      </c>
      <c r="E1255" s="7" t="s">
        <v>1724</v>
      </c>
      <c r="F1255" s="7" t="s">
        <v>17</v>
      </c>
      <c r="G1255" s="7" t="s">
        <v>121</v>
      </c>
      <c r="H1255" s="7" t="s">
        <v>122</v>
      </c>
      <c r="I1255" s="7" t="s">
        <v>84</v>
      </c>
      <c r="J1255" s="7" t="s">
        <v>85</v>
      </c>
      <c r="K1255" s="8" t="n">
        <v>0</v>
      </c>
      <c r="L1255" s="7"/>
      <c r="M1255" s="8" t="n">
        <v>0</v>
      </c>
      <c r="N1255" s="7"/>
      <c r="O1255" s="7" t="s">
        <v>123</v>
      </c>
      <c r="P1255" s="7" t="s">
        <v>87</v>
      </c>
      <c r="Q1255" s="8" t="s">
        <v>113</v>
      </c>
      <c r="R1255" s="8" t="s">
        <v>113</v>
      </c>
      <c r="S1255" s="8" t="s">
        <v>110</v>
      </c>
      <c r="T1255" s="8" t="s">
        <v>110</v>
      </c>
      <c r="U1255" s="7" t="s">
        <v>87</v>
      </c>
      <c r="V1255" s="7" t="s">
        <v>92</v>
      </c>
      <c r="W1255" s="7"/>
      <c r="X1255" s="7"/>
      <c r="Y1255" s="7" t="s">
        <v>112</v>
      </c>
      <c r="Z1255" s="8" t="n">
        <v>0</v>
      </c>
      <c r="AA1255" s="7"/>
      <c r="AB1255" s="7"/>
      <c r="AC1255" s="7"/>
      <c r="AD1255" s="7"/>
      <c r="AE1255" s="8"/>
      <c r="AF1255" s="9" t="s">
        <v>3143</v>
      </c>
      <c r="AG1255" s="9" t="s">
        <v>3143</v>
      </c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 t="s">
        <v>98</v>
      </c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  <c r="BE1255" s="7"/>
      <c r="BF1255" s="7"/>
      <c r="BG1255" s="7"/>
      <c r="BH1255" s="7"/>
      <c r="BI1255" s="7"/>
      <c r="BJ1255" s="7"/>
      <c r="BK1255" s="7"/>
      <c r="BL1255" s="7"/>
      <c r="BM1255" s="7" t="s">
        <v>97</v>
      </c>
      <c r="BN1255" s="7" t="s">
        <v>97</v>
      </c>
      <c r="BO1255" s="7"/>
      <c r="BP1255" s="7"/>
      <c r="BQ1255" s="7"/>
      <c r="BR1255" s="7"/>
      <c r="BS1255" s="7"/>
      <c r="BT1255" s="7"/>
      <c r="BU1255" s="7"/>
      <c r="BV1255" s="7"/>
      <c r="BW1255" s="7"/>
      <c r="BX1255" s="7"/>
      <c r="BY1255" s="7"/>
      <c r="BZ1255" s="7"/>
      <c r="CA1255" s="7"/>
      <c r="CB1255" s="7"/>
      <c r="CC1255" s="7"/>
      <c r="CD1255" s="7"/>
      <c r="CE1255" s="7"/>
      <c r="CF1255" s="7"/>
      <c r="CG1255" s="7"/>
      <c r="CH1255" s="7"/>
      <c r="CI1255" s="6" t="n">
        <f aca="false">SUMIF($AH1255:$CH1255,35,Base!$B$5:$BB$5)*7*$Z1255</f>
        <v>0</v>
      </c>
      <c r="CJ1255" s="6" t="n">
        <f aca="false">SUMIF($AH1255:$CH1255,"PR",Base!$B$5:$BB$5)*7*$Z1255</f>
        <v>0</v>
      </c>
      <c r="CK1255" s="6"/>
      <c r="CL1255" s="6"/>
    </row>
    <row r="1256" customFormat="false" ht="13.8" hidden="false" customHeight="false" outlineLevel="0" collapsed="false">
      <c r="A1256" s="7" t="s">
        <v>1890</v>
      </c>
      <c r="B1256" s="7" t="s">
        <v>3215</v>
      </c>
      <c r="C1256" s="7" t="s">
        <v>1826</v>
      </c>
      <c r="D1256" s="7" t="s">
        <v>3173</v>
      </c>
      <c r="E1256" s="7" t="s">
        <v>1184</v>
      </c>
      <c r="F1256" s="7" t="s">
        <v>17</v>
      </c>
      <c r="G1256" s="7" t="s">
        <v>121</v>
      </c>
      <c r="H1256" s="7" t="s">
        <v>122</v>
      </c>
      <c r="I1256" s="7" t="s">
        <v>84</v>
      </c>
      <c r="J1256" s="7" t="s">
        <v>85</v>
      </c>
      <c r="K1256" s="8" t="n">
        <v>0</v>
      </c>
      <c r="L1256" s="7"/>
      <c r="M1256" s="8" t="n">
        <v>0</v>
      </c>
      <c r="N1256" s="7"/>
      <c r="O1256" s="7" t="s">
        <v>123</v>
      </c>
      <c r="P1256" s="7" t="s">
        <v>87</v>
      </c>
      <c r="Q1256" s="8" t="s">
        <v>113</v>
      </c>
      <c r="R1256" s="8" t="s">
        <v>113</v>
      </c>
      <c r="S1256" s="8" t="s">
        <v>110</v>
      </c>
      <c r="T1256" s="8" t="s">
        <v>100</v>
      </c>
      <c r="U1256" s="7" t="s">
        <v>87</v>
      </c>
      <c r="V1256" s="7" t="s">
        <v>92</v>
      </c>
      <c r="W1256" s="7"/>
      <c r="X1256" s="7"/>
      <c r="Y1256" s="7" t="s">
        <v>125</v>
      </c>
      <c r="Z1256" s="7" t="n">
        <v>2</v>
      </c>
      <c r="AA1256" s="7"/>
      <c r="AB1256" s="7"/>
      <c r="AC1256" s="7"/>
      <c r="AD1256" s="7"/>
      <c r="AE1256" s="8"/>
      <c r="AF1256" s="9" t="s">
        <v>2022</v>
      </c>
      <c r="AG1256" s="9" t="s">
        <v>2022</v>
      </c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  <c r="BE1256" s="7"/>
      <c r="BF1256" s="7" t="s">
        <v>98</v>
      </c>
      <c r="BG1256" s="7"/>
      <c r="BH1256" s="7"/>
      <c r="BI1256" s="7"/>
      <c r="BJ1256" s="7"/>
      <c r="BK1256" s="7"/>
      <c r="BL1256" s="7"/>
      <c r="BM1256" s="7" t="s">
        <v>97</v>
      </c>
      <c r="BN1256" s="7" t="s">
        <v>97</v>
      </c>
      <c r="BO1256" s="7"/>
      <c r="BP1256" s="7"/>
      <c r="BQ1256" s="7"/>
      <c r="BR1256" s="7"/>
      <c r="BS1256" s="7"/>
      <c r="BT1256" s="7"/>
      <c r="BU1256" s="7"/>
      <c r="BV1256" s="7"/>
      <c r="BW1256" s="7"/>
      <c r="BX1256" s="7"/>
      <c r="BY1256" s="7"/>
      <c r="BZ1256" s="7"/>
      <c r="CA1256" s="7"/>
      <c r="CB1256" s="7"/>
      <c r="CC1256" s="7"/>
      <c r="CD1256" s="7"/>
      <c r="CE1256" s="7"/>
      <c r="CF1256" s="7"/>
      <c r="CG1256" s="7"/>
      <c r="CH1256" s="7"/>
      <c r="CI1256" s="6" t="n">
        <f aca="false">SUMIF($AH1256:$CH1256,35,Base!$B$5:$BB$5)*7*$Z1256</f>
        <v>0</v>
      </c>
      <c r="CJ1256" s="6" t="n">
        <f aca="false">SUMIF($AH1256:$CH1256,"PR",Base!$B$5:$BB$5)*7*$Z1256</f>
        <v>70</v>
      </c>
      <c r="CK1256" s="6"/>
      <c r="CL1256" s="6"/>
    </row>
    <row r="1257" customFormat="false" ht="13.8" hidden="false" customHeight="false" outlineLevel="0" collapsed="false">
      <c r="A1257" s="7" t="s">
        <v>1890</v>
      </c>
      <c r="B1257" s="7" t="s">
        <v>3215</v>
      </c>
      <c r="C1257" s="7" t="s">
        <v>1826</v>
      </c>
      <c r="D1257" s="7" t="s">
        <v>3173</v>
      </c>
      <c r="E1257" s="7" t="s">
        <v>1184</v>
      </c>
      <c r="F1257" s="7" t="s">
        <v>17</v>
      </c>
      <c r="G1257" s="7" t="s">
        <v>121</v>
      </c>
      <c r="H1257" s="7" t="s">
        <v>122</v>
      </c>
      <c r="I1257" s="7" t="s">
        <v>84</v>
      </c>
      <c r="J1257" s="7" t="s">
        <v>85</v>
      </c>
      <c r="K1257" s="8" t="n">
        <v>0</v>
      </c>
      <c r="L1257" s="7"/>
      <c r="M1257" s="8" t="n">
        <v>0</v>
      </c>
      <c r="N1257" s="7"/>
      <c r="O1257" s="7" t="s">
        <v>123</v>
      </c>
      <c r="P1257" s="7" t="s">
        <v>87</v>
      </c>
      <c r="Q1257" s="8" t="s">
        <v>113</v>
      </c>
      <c r="R1257" s="8" t="s">
        <v>113</v>
      </c>
      <c r="S1257" s="8" t="s">
        <v>110</v>
      </c>
      <c r="T1257" s="8" t="s">
        <v>100</v>
      </c>
      <c r="U1257" s="7" t="s">
        <v>87</v>
      </c>
      <c r="V1257" s="7" t="s">
        <v>92</v>
      </c>
      <c r="W1257" s="7"/>
      <c r="X1257" s="7"/>
      <c r="Y1257" s="7" t="s">
        <v>112</v>
      </c>
      <c r="Z1257" s="7" t="n">
        <v>6</v>
      </c>
      <c r="AA1257" s="7"/>
      <c r="AB1257" s="7"/>
      <c r="AC1257" s="7"/>
      <c r="AD1257" s="7"/>
      <c r="AE1257" s="8"/>
      <c r="AF1257" s="9" t="s">
        <v>2022</v>
      </c>
      <c r="AG1257" s="9" t="s">
        <v>2022</v>
      </c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 t="s">
        <v>98</v>
      </c>
      <c r="BG1257" s="7"/>
      <c r="BH1257" s="7"/>
      <c r="BI1257" s="7"/>
      <c r="BJ1257" s="7"/>
      <c r="BK1257" s="7"/>
      <c r="BL1257" s="7"/>
      <c r="BM1257" s="7" t="s">
        <v>97</v>
      </c>
      <c r="BN1257" s="7" t="s">
        <v>97</v>
      </c>
      <c r="BO1257" s="7"/>
      <c r="BP1257" s="7"/>
      <c r="BQ1257" s="7"/>
      <c r="BR1257" s="7"/>
      <c r="BS1257" s="7"/>
      <c r="BT1257" s="7"/>
      <c r="BU1257" s="7"/>
      <c r="BV1257" s="7"/>
      <c r="BW1257" s="7"/>
      <c r="BX1257" s="7"/>
      <c r="BY1257" s="7"/>
      <c r="BZ1257" s="7"/>
      <c r="CA1257" s="7"/>
      <c r="CB1257" s="7"/>
      <c r="CC1257" s="7"/>
      <c r="CD1257" s="7"/>
      <c r="CE1257" s="7"/>
      <c r="CF1257" s="7"/>
      <c r="CG1257" s="7"/>
      <c r="CH1257" s="7"/>
      <c r="CI1257" s="6" t="n">
        <f aca="false">SUMIF($AH1257:$CH1257,35,Base!$B$5:$BB$5)*7*$Z1257</f>
        <v>0</v>
      </c>
      <c r="CJ1257" s="6" t="n">
        <f aca="false">SUMIF($AH1257:$CH1257,"PR",Base!$B$5:$BB$5)*7*$Z1257</f>
        <v>210</v>
      </c>
      <c r="CK1257" s="6"/>
      <c r="CL1257" s="6"/>
    </row>
    <row r="1258" customFormat="false" ht="13.8" hidden="false" customHeight="false" outlineLevel="0" collapsed="false">
      <c r="A1258" s="7" t="s">
        <v>1890</v>
      </c>
      <c r="B1258" s="7" t="s">
        <v>3215</v>
      </c>
      <c r="C1258" s="7" t="s">
        <v>1826</v>
      </c>
      <c r="D1258" s="7" t="s">
        <v>3177</v>
      </c>
      <c r="E1258" s="7" t="s">
        <v>1720</v>
      </c>
      <c r="F1258" s="7" t="s">
        <v>17</v>
      </c>
      <c r="G1258" s="7" t="s">
        <v>121</v>
      </c>
      <c r="H1258" s="7" t="s">
        <v>122</v>
      </c>
      <c r="I1258" s="7" t="s">
        <v>84</v>
      </c>
      <c r="J1258" s="7" t="s">
        <v>85</v>
      </c>
      <c r="K1258" s="8" t="n">
        <v>0</v>
      </c>
      <c r="L1258" s="7"/>
      <c r="M1258" s="8" t="n">
        <v>0</v>
      </c>
      <c r="N1258" s="7"/>
      <c r="O1258" s="7" t="s">
        <v>123</v>
      </c>
      <c r="P1258" s="7" t="s">
        <v>87</v>
      </c>
      <c r="Q1258" s="8" t="s">
        <v>113</v>
      </c>
      <c r="R1258" s="8" t="s">
        <v>113</v>
      </c>
      <c r="S1258" s="8" t="s">
        <v>110</v>
      </c>
      <c r="T1258" s="8" t="s">
        <v>100</v>
      </c>
      <c r="U1258" s="7" t="s">
        <v>87</v>
      </c>
      <c r="V1258" s="7" t="s">
        <v>92</v>
      </c>
      <c r="W1258" s="7"/>
      <c r="X1258" s="7"/>
      <c r="Y1258" s="7" t="s">
        <v>125</v>
      </c>
      <c r="Z1258" s="7" t="n">
        <v>2</v>
      </c>
      <c r="AA1258" s="7"/>
      <c r="AB1258" s="7"/>
      <c r="AC1258" s="7"/>
      <c r="AD1258" s="7"/>
      <c r="AE1258" s="8"/>
      <c r="AF1258" s="9" t="s">
        <v>383</v>
      </c>
      <c r="AG1258" s="9" t="s">
        <v>383</v>
      </c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  <c r="BM1258" s="7" t="s">
        <v>97</v>
      </c>
      <c r="BN1258" s="7" t="s">
        <v>97</v>
      </c>
      <c r="BO1258" s="7"/>
      <c r="BP1258" s="7"/>
      <c r="BQ1258" s="7"/>
      <c r="BR1258" s="7"/>
      <c r="BS1258" s="7"/>
      <c r="BT1258" s="7"/>
      <c r="BU1258" s="7" t="s">
        <v>98</v>
      </c>
      <c r="BV1258" s="7"/>
      <c r="BW1258" s="7"/>
      <c r="BX1258" s="7"/>
      <c r="BY1258" s="7"/>
      <c r="BZ1258" s="7"/>
      <c r="CA1258" s="7"/>
      <c r="CB1258" s="7"/>
      <c r="CC1258" s="7"/>
      <c r="CD1258" s="7"/>
      <c r="CE1258" s="7"/>
      <c r="CF1258" s="7"/>
      <c r="CG1258" s="7"/>
      <c r="CH1258" s="7"/>
      <c r="CI1258" s="6" t="n">
        <f aca="false">SUMIF($AH1258:$CH1258,35,Base!$B$5:$BB$5)*7*$Z1258</f>
        <v>0</v>
      </c>
      <c r="CJ1258" s="6" t="n">
        <f aca="false">SUMIF($AH1258:$CH1258,"PR",Base!$B$5:$BB$5)*7*$Z1258</f>
        <v>70</v>
      </c>
      <c r="CK1258" s="6"/>
      <c r="CL1258" s="6"/>
    </row>
    <row r="1259" customFormat="false" ht="13.8" hidden="false" customHeight="false" outlineLevel="0" collapsed="false">
      <c r="A1259" s="7" t="s">
        <v>1890</v>
      </c>
      <c r="B1259" s="7" t="s">
        <v>3215</v>
      </c>
      <c r="C1259" s="7" t="s">
        <v>1826</v>
      </c>
      <c r="D1259" s="7" t="s">
        <v>3177</v>
      </c>
      <c r="E1259" s="7" t="s">
        <v>1720</v>
      </c>
      <c r="F1259" s="7" t="s">
        <v>17</v>
      </c>
      <c r="G1259" s="7" t="s">
        <v>121</v>
      </c>
      <c r="H1259" s="7" t="s">
        <v>122</v>
      </c>
      <c r="I1259" s="7" t="s">
        <v>84</v>
      </c>
      <c r="J1259" s="7" t="s">
        <v>85</v>
      </c>
      <c r="K1259" s="8" t="n">
        <v>0</v>
      </c>
      <c r="L1259" s="7"/>
      <c r="M1259" s="8" t="n">
        <v>0</v>
      </c>
      <c r="N1259" s="7"/>
      <c r="O1259" s="7" t="s">
        <v>123</v>
      </c>
      <c r="P1259" s="7" t="s">
        <v>87</v>
      </c>
      <c r="Q1259" s="8" t="s">
        <v>113</v>
      </c>
      <c r="R1259" s="8" t="s">
        <v>113</v>
      </c>
      <c r="S1259" s="8" t="s">
        <v>110</v>
      </c>
      <c r="T1259" s="8" t="s">
        <v>100</v>
      </c>
      <c r="U1259" s="7" t="s">
        <v>87</v>
      </c>
      <c r="V1259" s="7" t="s">
        <v>92</v>
      </c>
      <c r="W1259" s="7"/>
      <c r="X1259" s="7"/>
      <c r="Y1259" s="7" t="s">
        <v>112</v>
      </c>
      <c r="Z1259" s="7" t="n">
        <v>6</v>
      </c>
      <c r="AA1259" s="7"/>
      <c r="AB1259" s="7"/>
      <c r="AC1259" s="7"/>
      <c r="AD1259" s="7"/>
      <c r="AE1259" s="8"/>
      <c r="AF1259" s="9" t="s">
        <v>383</v>
      </c>
      <c r="AG1259" s="9" t="s">
        <v>383</v>
      </c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  <c r="BM1259" s="7" t="s">
        <v>97</v>
      </c>
      <c r="BN1259" s="7" t="s">
        <v>97</v>
      </c>
      <c r="BO1259" s="7"/>
      <c r="BP1259" s="7"/>
      <c r="BQ1259" s="7"/>
      <c r="BR1259" s="7"/>
      <c r="BS1259" s="7"/>
      <c r="BT1259" s="7"/>
      <c r="BU1259" s="7" t="s">
        <v>98</v>
      </c>
      <c r="BV1259" s="7"/>
      <c r="BW1259" s="7"/>
      <c r="BX1259" s="7"/>
      <c r="BY1259" s="7"/>
      <c r="BZ1259" s="7"/>
      <c r="CA1259" s="7"/>
      <c r="CB1259" s="7"/>
      <c r="CC1259" s="7"/>
      <c r="CD1259" s="7"/>
      <c r="CE1259" s="7"/>
      <c r="CF1259" s="7"/>
      <c r="CG1259" s="7"/>
      <c r="CH1259" s="7"/>
      <c r="CI1259" s="6" t="n">
        <f aca="false">SUMIF($AH1259:$CH1259,35,Base!$B$5:$BB$5)*7*$Z1259</f>
        <v>0</v>
      </c>
      <c r="CJ1259" s="6" t="n">
        <f aca="false">SUMIF($AH1259:$CH1259,"PR",Base!$B$5:$BB$5)*7*$Z1259</f>
        <v>210</v>
      </c>
      <c r="CK1259" s="6"/>
      <c r="CL1259" s="6"/>
    </row>
    <row r="1260" customFormat="false" ht="13.8" hidden="false" customHeight="false" outlineLevel="0" collapsed="false">
      <c r="A1260" s="7" t="s">
        <v>1890</v>
      </c>
      <c r="B1260" s="7" t="s">
        <v>3215</v>
      </c>
      <c r="C1260" s="7" t="s">
        <v>1826</v>
      </c>
      <c r="D1260" s="7" t="s">
        <v>3297</v>
      </c>
      <c r="E1260" s="7" t="s">
        <v>1178</v>
      </c>
      <c r="F1260" s="7" t="s">
        <v>17</v>
      </c>
      <c r="G1260" s="7" t="s">
        <v>121</v>
      </c>
      <c r="H1260" s="7" t="s">
        <v>122</v>
      </c>
      <c r="I1260" s="7" t="s">
        <v>84</v>
      </c>
      <c r="J1260" s="7" t="s">
        <v>85</v>
      </c>
      <c r="K1260" s="8" t="n">
        <v>0</v>
      </c>
      <c r="L1260" s="7"/>
      <c r="M1260" s="8" t="n">
        <v>0</v>
      </c>
      <c r="N1260" s="7"/>
      <c r="O1260" s="7" t="s">
        <v>123</v>
      </c>
      <c r="P1260" s="7" t="s">
        <v>87</v>
      </c>
      <c r="Q1260" s="8" t="s">
        <v>113</v>
      </c>
      <c r="R1260" s="8" t="s">
        <v>113</v>
      </c>
      <c r="S1260" s="8" t="s">
        <v>110</v>
      </c>
      <c r="T1260" s="8" t="s">
        <v>100</v>
      </c>
      <c r="U1260" s="7" t="s">
        <v>87</v>
      </c>
      <c r="V1260" s="7" t="s">
        <v>92</v>
      </c>
      <c r="W1260" s="7"/>
      <c r="X1260" s="7"/>
      <c r="Y1260" s="7" t="s">
        <v>125</v>
      </c>
      <c r="Z1260" s="7" t="n">
        <v>2</v>
      </c>
      <c r="AA1260" s="7"/>
      <c r="AB1260" s="7"/>
      <c r="AC1260" s="7"/>
      <c r="AD1260" s="7"/>
      <c r="AE1260" s="8"/>
      <c r="AF1260" s="9" t="s">
        <v>734</v>
      </c>
      <c r="AG1260" s="9" t="s">
        <v>734</v>
      </c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  <c r="BE1260" s="7"/>
      <c r="BF1260" s="7"/>
      <c r="BG1260" s="7"/>
      <c r="BH1260" s="7"/>
      <c r="BI1260" s="7"/>
      <c r="BJ1260" s="7"/>
      <c r="BK1260" s="7"/>
      <c r="BL1260" s="7"/>
      <c r="BM1260" s="7" t="s">
        <v>97</v>
      </c>
      <c r="BN1260" s="7" t="s">
        <v>97</v>
      </c>
      <c r="BO1260" s="7"/>
      <c r="BP1260" s="7"/>
      <c r="BQ1260" s="7"/>
      <c r="BR1260" s="7"/>
      <c r="BS1260" s="7"/>
      <c r="BT1260" s="7"/>
      <c r="BU1260" s="7"/>
      <c r="BV1260" s="7"/>
      <c r="BW1260" s="7"/>
      <c r="BX1260" s="7"/>
      <c r="BY1260" s="7"/>
      <c r="BZ1260" s="7"/>
      <c r="CA1260" s="7" t="s">
        <v>98</v>
      </c>
      <c r="CB1260" s="7"/>
      <c r="CC1260" s="7"/>
      <c r="CD1260" s="7"/>
      <c r="CE1260" s="7"/>
      <c r="CF1260" s="7"/>
      <c r="CG1260" s="7"/>
      <c r="CH1260" s="7"/>
      <c r="CI1260" s="6" t="n">
        <f aca="false">SUMIF($AH1260:$CH1260,35,Base!$B$5:$BB$5)*7*$Z1260</f>
        <v>0</v>
      </c>
      <c r="CJ1260" s="6" t="n">
        <f aca="false">SUMIF($AH1260:$CH1260,"PR",Base!$B$5:$BB$5)*7*$Z1260</f>
        <v>56</v>
      </c>
      <c r="CK1260" s="6"/>
      <c r="CL1260" s="6"/>
    </row>
    <row r="1261" customFormat="false" ht="13.8" hidden="false" customHeight="false" outlineLevel="0" collapsed="false">
      <c r="A1261" s="7" t="s">
        <v>1890</v>
      </c>
      <c r="B1261" s="7" t="s">
        <v>3215</v>
      </c>
      <c r="C1261" s="7" t="s">
        <v>1826</v>
      </c>
      <c r="D1261" s="7" t="s">
        <v>3297</v>
      </c>
      <c r="E1261" s="7" t="s">
        <v>1178</v>
      </c>
      <c r="F1261" s="7" t="s">
        <v>17</v>
      </c>
      <c r="G1261" s="7" t="s">
        <v>121</v>
      </c>
      <c r="H1261" s="7" t="s">
        <v>122</v>
      </c>
      <c r="I1261" s="7" t="s">
        <v>84</v>
      </c>
      <c r="J1261" s="7" t="s">
        <v>85</v>
      </c>
      <c r="K1261" s="8" t="n">
        <v>0</v>
      </c>
      <c r="L1261" s="7"/>
      <c r="M1261" s="8" t="n">
        <v>0</v>
      </c>
      <c r="N1261" s="7"/>
      <c r="O1261" s="7" t="s">
        <v>123</v>
      </c>
      <c r="P1261" s="7" t="s">
        <v>87</v>
      </c>
      <c r="Q1261" s="8" t="s">
        <v>113</v>
      </c>
      <c r="R1261" s="8" t="s">
        <v>113</v>
      </c>
      <c r="S1261" s="8" t="s">
        <v>110</v>
      </c>
      <c r="T1261" s="8" t="s">
        <v>100</v>
      </c>
      <c r="U1261" s="7" t="s">
        <v>87</v>
      </c>
      <c r="V1261" s="7" t="s">
        <v>92</v>
      </c>
      <c r="W1261" s="7"/>
      <c r="X1261" s="7"/>
      <c r="Y1261" s="7" t="s">
        <v>112</v>
      </c>
      <c r="Z1261" s="7" t="n">
        <v>6</v>
      </c>
      <c r="AA1261" s="7"/>
      <c r="AB1261" s="7"/>
      <c r="AC1261" s="7"/>
      <c r="AD1261" s="7"/>
      <c r="AE1261" s="8"/>
      <c r="AF1261" s="9" t="s">
        <v>734</v>
      </c>
      <c r="AG1261" s="9" t="s">
        <v>734</v>
      </c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7"/>
      <c r="BI1261" s="7"/>
      <c r="BJ1261" s="7"/>
      <c r="BK1261" s="7"/>
      <c r="BL1261" s="7"/>
      <c r="BM1261" s="7" t="s">
        <v>97</v>
      </c>
      <c r="BN1261" s="7" t="s">
        <v>97</v>
      </c>
      <c r="BO1261" s="7"/>
      <c r="BP1261" s="7"/>
      <c r="BQ1261" s="7"/>
      <c r="BR1261" s="7"/>
      <c r="BS1261" s="7"/>
      <c r="BT1261" s="7"/>
      <c r="BU1261" s="7"/>
      <c r="BV1261" s="7"/>
      <c r="BW1261" s="7"/>
      <c r="BX1261" s="7"/>
      <c r="BY1261" s="7"/>
      <c r="BZ1261" s="7"/>
      <c r="CA1261" s="7" t="s">
        <v>98</v>
      </c>
      <c r="CB1261" s="7"/>
      <c r="CC1261" s="7"/>
      <c r="CD1261" s="7"/>
      <c r="CE1261" s="7"/>
      <c r="CF1261" s="7"/>
      <c r="CG1261" s="7"/>
      <c r="CH1261" s="7"/>
      <c r="CI1261" s="6" t="n">
        <f aca="false">SUMIF($AH1261:$CH1261,35,Base!$B$5:$BB$5)*7*$Z1261</f>
        <v>0</v>
      </c>
      <c r="CJ1261" s="6" t="n">
        <f aca="false">SUMIF($AH1261:$CH1261,"PR",Base!$B$5:$BB$5)*7*$Z1261</f>
        <v>168</v>
      </c>
      <c r="CK1261" s="6"/>
      <c r="CL1261" s="6"/>
    </row>
    <row r="1262" customFormat="false" ht="13.8" hidden="false" customHeight="false" outlineLevel="0" collapsed="false">
      <c r="A1262" s="7" t="s">
        <v>1890</v>
      </c>
      <c r="B1262" s="7" t="s">
        <v>3215</v>
      </c>
      <c r="C1262" s="7" t="s">
        <v>223</v>
      </c>
      <c r="D1262" s="7" t="s">
        <v>3298</v>
      </c>
      <c r="E1262" s="7" t="s">
        <v>1715</v>
      </c>
      <c r="F1262" s="7" t="s">
        <v>17</v>
      </c>
      <c r="G1262" s="7" t="s">
        <v>1004</v>
      </c>
      <c r="H1262" s="7" t="s">
        <v>1005</v>
      </c>
      <c r="I1262" s="7" t="s">
        <v>84</v>
      </c>
      <c r="J1262" s="7" t="s">
        <v>85</v>
      </c>
      <c r="K1262" s="8" t="n">
        <v>0</v>
      </c>
      <c r="L1262" s="7"/>
      <c r="M1262" s="8" t="n">
        <v>0</v>
      </c>
      <c r="N1262" s="7"/>
      <c r="O1262" s="7" t="s">
        <v>1006</v>
      </c>
      <c r="P1262" s="7" t="s">
        <v>87</v>
      </c>
      <c r="Q1262" s="8" t="s">
        <v>91</v>
      </c>
      <c r="R1262" s="8" t="s">
        <v>91</v>
      </c>
      <c r="S1262" s="8" t="s">
        <v>110</v>
      </c>
      <c r="T1262" s="8" t="s">
        <v>100</v>
      </c>
      <c r="U1262" s="7" t="s">
        <v>87</v>
      </c>
      <c r="V1262" s="7" t="s">
        <v>92</v>
      </c>
      <c r="W1262" s="7"/>
      <c r="X1262" s="7"/>
      <c r="Y1262" s="7" t="s">
        <v>125</v>
      </c>
      <c r="Z1262" s="8" t="n">
        <v>0</v>
      </c>
      <c r="AA1262" s="7"/>
      <c r="AB1262" s="7"/>
      <c r="AC1262" s="7"/>
      <c r="AD1262" s="7"/>
      <c r="AE1262" s="8"/>
      <c r="AF1262" s="9" t="s">
        <v>1223</v>
      </c>
      <c r="AG1262" s="9" t="s">
        <v>1691</v>
      </c>
      <c r="AH1262" s="7"/>
      <c r="AI1262" s="7" t="s">
        <v>98</v>
      </c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  <c r="BE1262" s="7"/>
      <c r="BF1262" s="7"/>
      <c r="BG1262" s="7"/>
      <c r="BH1262" s="7"/>
      <c r="BI1262" s="7"/>
      <c r="BJ1262" s="7"/>
      <c r="BK1262" s="7"/>
      <c r="BL1262" s="7"/>
      <c r="BM1262" s="7" t="s">
        <v>97</v>
      </c>
      <c r="BN1262" s="7" t="s">
        <v>97</v>
      </c>
      <c r="BO1262" s="7"/>
      <c r="BP1262" s="7"/>
      <c r="BQ1262" s="7"/>
      <c r="BR1262" s="7"/>
      <c r="BS1262" s="7"/>
      <c r="BT1262" s="7"/>
      <c r="BU1262" s="7"/>
      <c r="BV1262" s="7"/>
      <c r="BW1262" s="7"/>
      <c r="BX1262" s="7"/>
      <c r="BY1262" s="7"/>
      <c r="BZ1262" s="7"/>
      <c r="CA1262" s="7"/>
      <c r="CB1262" s="7"/>
      <c r="CC1262" s="7"/>
      <c r="CD1262" s="7"/>
      <c r="CE1262" s="7"/>
      <c r="CF1262" s="7"/>
      <c r="CG1262" s="7"/>
      <c r="CH1262" s="7"/>
      <c r="CI1262" s="6" t="n">
        <f aca="false">SUMIF($AH1262:$CH1262,35,Base!$B$5:$BB$5)*7*$Z1262</f>
        <v>0</v>
      </c>
      <c r="CJ1262" s="6" t="n">
        <f aca="false">SUMIF($AH1262:$CH1262,"PR",Base!$B$5:$BB$5)*7*$Z1262</f>
        <v>0</v>
      </c>
      <c r="CK1262" s="6"/>
      <c r="CL1262" s="6"/>
    </row>
    <row r="1263" customFormat="false" ht="13.8" hidden="false" customHeight="false" outlineLevel="0" collapsed="false">
      <c r="A1263" s="7" t="s">
        <v>1890</v>
      </c>
      <c r="B1263" s="7" t="s">
        <v>3215</v>
      </c>
      <c r="C1263" s="7" t="s">
        <v>223</v>
      </c>
      <c r="D1263" s="7" t="s">
        <v>3298</v>
      </c>
      <c r="E1263" s="7" t="s">
        <v>1715</v>
      </c>
      <c r="F1263" s="7" t="s">
        <v>17</v>
      </c>
      <c r="G1263" s="7" t="s">
        <v>1004</v>
      </c>
      <c r="H1263" s="7" t="s">
        <v>1005</v>
      </c>
      <c r="I1263" s="7" t="s">
        <v>84</v>
      </c>
      <c r="J1263" s="7" t="s">
        <v>85</v>
      </c>
      <c r="K1263" s="8" t="n">
        <v>0</v>
      </c>
      <c r="L1263" s="7"/>
      <c r="M1263" s="8" t="n">
        <v>0</v>
      </c>
      <c r="N1263" s="7"/>
      <c r="O1263" s="7" t="s">
        <v>1006</v>
      </c>
      <c r="P1263" s="7" t="s">
        <v>87</v>
      </c>
      <c r="Q1263" s="8" t="s">
        <v>91</v>
      </c>
      <c r="R1263" s="8" t="s">
        <v>91</v>
      </c>
      <c r="S1263" s="8" t="s">
        <v>110</v>
      </c>
      <c r="T1263" s="8" t="s">
        <v>100</v>
      </c>
      <c r="U1263" s="7" t="s">
        <v>87</v>
      </c>
      <c r="V1263" s="7" t="s">
        <v>92</v>
      </c>
      <c r="W1263" s="7"/>
      <c r="X1263" s="7"/>
      <c r="Y1263" s="7" t="s">
        <v>112</v>
      </c>
      <c r="Z1263" s="8" t="n">
        <v>4</v>
      </c>
      <c r="AA1263" s="7"/>
      <c r="AB1263" s="7"/>
      <c r="AC1263" s="7"/>
      <c r="AD1263" s="7"/>
      <c r="AE1263" s="8"/>
      <c r="AF1263" s="9" t="s">
        <v>1223</v>
      </c>
      <c r="AG1263" s="9" t="s">
        <v>1691</v>
      </c>
      <c r="AH1263" s="7"/>
      <c r="AI1263" s="7" t="s">
        <v>98</v>
      </c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  <c r="BE1263" s="7"/>
      <c r="BF1263" s="7"/>
      <c r="BG1263" s="7"/>
      <c r="BH1263" s="7"/>
      <c r="BI1263" s="7"/>
      <c r="BJ1263" s="7"/>
      <c r="BK1263" s="7"/>
      <c r="BL1263" s="7"/>
      <c r="BM1263" s="7" t="s">
        <v>97</v>
      </c>
      <c r="BN1263" s="7" t="s">
        <v>97</v>
      </c>
      <c r="BO1263" s="7"/>
      <c r="BP1263" s="7"/>
      <c r="BQ1263" s="7"/>
      <c r="BR1263" s="7"/>
      <c r="BS1263" s="7"/>
      <c r="BT1263" s="7"/>
      <c r="BU1263" s="7"/>
      <c r="BV1263" s="7"/>
      <c r="BW1263" s="7"/>
      <c r="BX1263" s="7"/>
      <c r="BY1263" s="7"/>
      <c r="BZ1263" s="7"/>
      <c r="CA1263" s="7"/>
      <c r="CB1263" s="7"/>
      <c r="CC1263" s="7"/>
      <c r="CD1263" s="7"/>
      <c r="CE1263" s="7"/>
      <c r="CF1263" s="7"/>
      <c r="CG1263" s="7"/>
      <c r="CH1263" s="7"/>
      <c r="CI1263" s="6" t="n">
        <f aca="false">SUMIF($AH1263:$CH1263,35,Base!$B$5:$BB$5)*7*$Z1263</f>
        <v>0</v>
      </c>
      <c r="CJ1263" s="6" t="n">
        <f aca="false">SUMIF($AH1263:$CH1263,"PR",Base!$B$5:$BB$5)*7*$Z1263</f>
        <v>140</v>
      </c>
      <c r="CK1263" s="6"/>
      <c r="CL1263" s="6"/>
    </row>
    <row r="1264" customFormat="false" ht="13.8" hidden="false" customHeight="false" outlineLevel="0" collapsed="false">
      <c r="A1264" s="7" t="s">
        <v>1890</v>
      </c>
      <c r="B1264" s="7" t="s">
        <v>3215</v>
      </c>
      <c r="C1264" s="7" t="s">
        <v>223</v>
      </c>
      <c r="D1264" s="7" t="s">
        <v>3171</v>
      </c>
      <c r="E1264" s="7" t="s">
        <v>1171</v>
      </c>
      <c r="F1264" s="7" t="s">
        <v>17</v>
      </c>
      <c r="G1264" s="7" t="s">
        <v>1004</v>
      </c>
      <c r="H1264" s="7" t="s">
        <v>1005</v>
      </c>
      <c r="I1264" s="7" t="s">
        <v>84</v>
      </c>
      <c r="J1264" s="7" t="s">
        <v>85</v>
      </c>
      <c r="K1264" s="8" t="n">
        <v>0</v>
      </c>
      <c r="L1264" s="7"/>
      <c r="M1264" s="8" t="n">
        <v>0</v>
      </c>
      <c r="N1264" s="7"/>
      <c r="O1264" s="7" t="s">
        <v>1006</v>
      </c>
      <c r="P1264" s="7" t="s">
        <v>87</v>
      </c>
      <c r="Q1264" s="8" t="s">
        <v>91</v>
      </c>
      <c r="R1264" s="8" t="s">
        <v>91</v>
      </c>
      <c r="S1264" s="8" t="s">
        <v>110</v>
      </c>
      <c r="T1264" s="8" t="s">
        <v>127</v>
      </c>
      <c r="U1264" s="7" t="s">
        <v>87</v>
      </c>
      <c r="V1264" s="7" t="s">
        <v>92</v>
      </c>
      <c r="W1264" s="7"/>
      <c r="X1264" s="7"/>
      <c r="Y1264" s="7" t="s">
        <v>112</v>
      </c>
      <c r="Z1264" s="7" t="n">
        <v>4</v>
      </c>
      <c r="AA1264" s="7"/>
      <c r="AB1264" s="7"/>
      <c r="AC1264" s="7"/>
      <c r="AD1264" s="7"/>
      <c r="AE1264" s="8"/>
      <c r="AF1264" s="9" t="s">
        <v>342</v>
      </c>
      <c r="AG1264" s="9" t="s">
        <v>2004</v>
      </c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7"/>
      <c r="BI1264" s="7"/>
      <c r="BJ1264" s="7"/>
      <c r="BK1264" s="7"/>
      <c r="BL1264" s="7"/>
      <c r="BM1264" s="7" t="s">
        <v>97</v>
      </c>
      <c r="BN1264" s="7" t="s">
        <v>97</v>
      </c>
      <c r="BO1264" s="7"/>
      <c r="BP1264" s="7"/>
      <c r="BQ1264" s="7" t="s">
        <v>98</v>
      </c>
      <c r="BR1264" s="7"/>
      <c r="BS1264" s="7"/>
      <c r="BT1264" s="7"/>
      <c r="BU1264" s="7"/>
      <c r="BV1264" s="7"/>
      <c r="BW1264" s="7"/>
      <c r="BX1264" s="7"/>
      <c r="BY1264" s="7"/>
      <c r="BZ1264" s="7"/>
      <c r="CA1264" s="7"/>
      <c r="CB1264" s="7"/>
      <c r="CC1264" s="7"/>
      <c r="CD1264" s="7"/>
      <c r="CE1264" s="7"/>
      <c r="CF1264" s="7"/>
      <c r="CG1264" s="7"/>
      <c r="CH1264" s="7"/>
      <c r="CI1264" s="6" t="n">
        <f aca="false">SUMIF($AH1264:$CH1264,35,Base!$B$5:$BB$5)*7*$Z1264</f>
        <v>0</v>
      </c>
      <c r="CJ1264" s="6" t="n">
        <f aca="false">SUMIF($AH1264:$CH1264,"PR",Base!$B$5:$BB$5)*7*$Z1264</f>
        <v>140</v>
      </c>
      <c r="CK1264" s="6"/>
      <c r="CL1264" s="6"/>
    </row>
    <row r="1265" customFormat="false" ht="13.8" hidden="false" customHeight="false" outlineLevel="0" collapsed="false">
      <c r="A1265" s="7" t="s">
        <v>1890</v>
      </c>
      <c r="B1265" s="7" t="s">
        <v>3215</v>
      </c>
      <c r="C1265" s="7" t="s">
        <v>223</v>
      </c>
      <c r="D1265" s="7" t="s">
        <v>3299</v>
      </c>
      <c r="E1265" s="7" t="s">
        <v>2015</v>
      </c>
      <c r="F1265" s="7" t="s">
        <v>17</v>
      </c>
      <c r="G1265" s="7" t="s">
        <v>983</v>
      </c>
      <c r="H1265" s="7" t="s">
        <v>984</v>
      </c>
      <c r="I1265" s="7" t="s">
        <v>84</v>
      </c>
      <c r="J1265" s="7" t="s">
        <v>85</v>
      </c>
      <c r="K1265" s="8" t="n">
        <v>0</v>
      </c>
      <c r="L1265" s="7"/>
      <c r="M1265" s="8" t="n">
        <v>0</v>
      </c>
      <c r="N1265" s="7"/>
      <c r="O1265" s="7" t="s">
        <v>985</v>
      </c>
      <c r="P1265" s="7" t="s">
        <v>87</v>
      </c>
      <c r="Q1265" s="8" t="s">
        <v>77</v>
      </c>
      <c r="R1265" s="8" t="s">
        <v>77</v>
      </c>
      <c r="S1265" s="8" t="s">
        <v>110</v>
      </c>
      <c r="T1265" s="8" t="s">
        <v>100</v>
      </c>
      <c r="U1265" s="7" t="s">
        <v>87</v>
      </c>
      <c r="V1265" s="7" t="s">
        <v>92</v>
      </c>
      <c r="W1265" s="7"/>
      <c r="X1265" s="7"/>
      <c r="Y1265" s="7" t="s">
        <v>125</v>
      </c>
      <c r="Z1265" s="8" t="n">
        <v>0</v>
      </c>
      <c r="AA1265" s="7"/>
      <c r="AB1265" s="7"/>
      <c r="AC1265" s="7"/>
      <c r="AD1265" s="7"/>
      <c r="AE1265" s="8"/>
      <c r="AF1265" s="9" t="s">
        <v>747</v>
      </c>
      <c r="AG1265" s="9" t="s">
        <v>2875</v>
      </c>
      <c r="AH1265" s="7"/>
      <c r="AI1265" s="7"/>
      <c r="AJ1265" s="7"/>
      <c r="AK1265" s="7" t="s">
        <v>98</v>
      </c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7"/>
      <c r="BI1265" s="7"/>
      <c r="BJ1265" s="7"/>
      <c r="BK1265" s="7"/>
      <c r="BL1265" s="7"/>
      <c r="BM1265" s="7" t="s">
        <v>97</v>
      </c>
      <c r="BN1265" s="7" t="s">
        <v>97</v>
      </c>
      <c r="BO1265" s="7"/>
      <c r="BP1265" s="7"/>
      <c r="BQ1265" s="7"/>
      <c r="BR1265" s="7"/>
      <c r="BS1265" s="7"/>
      <c r="BT1265" s="7"/>
      <c r="BU1265" s="7"/>
      <c r="BV1265" s="7"/>
      <c r="BW1265" s="7"/>
      <c r="BX1265" s="7"/>
      <c r="BY1265" s="7"/>
      <c r="BZ1265" s="7"/>
      <c r="CA1265" s="7"/>
      <c r="CB1265" s="7"/>
      <c r="CC1265" s="7"/>
      <c r="CD1265" s="7"/>
      <c r="CE1265" s="7"/>
      <c r="CF1265" s="7"/>
      <c r="CG1265" s="7"/>
      <c r="CH1265" s="7"/>
      <c r="CI1265" s="6" t="n">
        <f aca="false">SUMIF($AH1265:$CH1265,35,Base!$B$5:$BB$5)*7*$Z1265</f>
        <v>0</v>
      </c>
      <c r="CJ1265" s="6" t="n">
        <f aca="false">SUMIF($AH1265:$CH1265,"PR",Base!$B$5:$BB$5)*7*$Z1265</f>
        <v>0</v>
      </c>
      <c r="CK1265" s="6"/>
      <c r="CL1265" s="6"/>
    </row>
    <row r="1266" customFormat="false" ht="13.8" hidden="false" customHeight="false" outlineLevel="0" collapsed="false">
      <c r="A1266" s="7" t="s">
        <v>1890</v>
      </c>
      <c r="B1266" s="7" t="s">
        <v>3215</v>
      </c>
      <c r="C1266" s="7" t="s">
        <v>223</v>
      </c>
      <c r="D1266" s="7" t="s">
        <v>3299</v>
      </c>
      <c r="E1266" s="7" t="s">
        <v>2015</v>
      </c>
      <c r="F1266" s="7" t="s">
        <v>17</v>
      </c>
      <c r="G1266" s="7" t="s">
        <v>983</v>
      </c>
      <c r="H1266" s="7" t="s">
        <v>984</v>
      </c>
      <c r="I1266" s="7" t="s">
        <v>84</v>
      </c>
      <c r="J1266" s="7" t="s">
        <v>85</v>
      </c>
      <c r="K1266" s="8" t="n">
        <v>0</v>
      </c>
      <c r="L1266" s="7"/>
      <c r="M1266" s="8" t="n">
        <v>0</v>
      </c>
      <c r="N1266" s="7"/>
      <c r="O1266" s="7" t="s">
        <v>985</v>
      </c>
      <c r="P1266" s="7" t="s">
        <v>87</v>
      </c>
      <c r="Q1266" s="8" t="s">
        <v>77</v>
      </c>
      <c r="R1266" s="8" t="s">
        <v>77</v>
      </c>
      <c r="S1266" s="8" t="s">
        <v>110</v>
      </c>
      <c r="T1266" s="8" t="s">
        <v>100</v>
      </c>
      <c r="U1266" s="7" t="s">
        <v>87</v>
      </c>
      <c r="V1266" s="7" t="s">
        <v>92</v>
      </c>
      <c r="W1266" s="7"/>
      <c r="X1266" s="7"/>
      <c r="Y1266" s="7" t="s">
        <v>112</v>
      </c>
      <c r="Z1266" s="8" t="n">
        <v>6</v>
      </c>
      <c r="AA1266" s="7"/>
      <c r="AB1266" s="7"/>
      <c r="AC1266" s="7"/>
      <c r="AD1266" s="7"/>
      <c r="AE1266" s="8"/>
      <c r="AF1266" s="9" t="s">
        <v>747</v>
      </c>
      <c r="AG1266" s="9" t="s">
        <v>2875</v>
      </c>
      <c r="AH1266" s="7"/>
      <c r="AI1266" s="7"/>
      <c r="AJ1266" s="7"/>
      <c r="AK1266" s="7" t="s">
        <v>98</v>
      </c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  <c r="BE1266" s="7"/>
      <c r="BF1266" s="7"/>
      <c r="BG1266" s="7"/>
      <c r="BH1266" s="7"/>
      <c r="BI1266" s="7"/>
      <c r="BJ1266" s="7"/>
      <c r="BK1266" s="7"/>
      <c r="BL1266" s="7"/>
      <c r="BM1266" s="7" t="s">
        <v>97</v>
      </c>
      <c r="BN1266" s="7" t="s">
        <v>97</v>
      </c>
      <c r="BO1266" s="7"/>
      <c r="BP1266" s="7"/>
      <c r="BQ1266" s="7"/>
      <c r="BR1266" s="7"/>
      <c r="BS1266" s="7"/>
      <c r="BT1266" s="7"/>
      <c r="BU1266" s="7"/>
      <c r="BV1266" s="7"/>
      <c r="BW1266" s="7"/>
      <c r="BX1266" s="7"/>
      <c r="BY1266" s="7"/>
      <c r="BZ1266" s="7"/>
      <c r="CA1266" s="7"/>
      <c r="CB1266" s="7"/>
      <c r="CC1266" s="7"/>
      <c r="CD1266" s="7"/>
      <c r="CE1266" s="7"/>
      <c r="CF1266" s="7"/>
      <c r="CG1266" s="7"/>
      <c r="CH1266" s="7"/>
      <c r="CI1266" s="6" t="n">
        <f aca="false">SUMIF($AH1266:$CH1266,35,Base!$B$5:$BB$5)*7*$Z1266</f>
        <v>0</v>
      </c>
      <c r="CJ1266" s="6" t="n">
        <f aca="false">SUMIF($AH1266:$CH1266,"PR",Base!$B$5:$BB$5)*7*$Z1266</f>
        <v>210</v>
      </c>
      <c r="CK1266" s="6"/>
      <c r="CL1266" s="6"/>
    </row>
    <row r="1267" customFormat="false" ht="13.8" hidden="false" customHeight="false" outlineLevel="0" collapsed="false">
      <c r="A1267" s="7" t="s">
        <v>1890</v>
      </c>
      <c r="B1267" s="7" t="s">
        <v>3215</v>
      </c>
      <c r="C1267" s="7" t="s">
        <v>223</v>
      </c>
      <c r="D1267" s="7" t="s">
        <v>3300</v>
      </c>
      <c r="E1267" s="7" t="s">
        <v>1166</v>
      </c>
      <c r="F1267" s="7" t="s">
        <v>17</v>
      </c>
      <c r="G1267" s="7" t="s">
        <v>983</v>
      </c>
      <c r="H1267" s="7" t="s">
        <v>984</v>
      </c>
      <c r="I1267" s="7" t="s">
        <v>84</v>
      </c>
      <c r="J1267" s="7" t="s">
        <v>85</v>
      </c>
      <c r="K1267" s="8" t="n">
        <v>0</v>
      </c>
      <c r="L1267" s="7"/>
      <c r="M1267" s="8" t="n">
        <v>0</v>
      </c>
      <c r="N1267" s="7"/>
      <c r="O1267" s="7" t="s">
        <v>985</v>
      </c>
      <c r="P1267" s="7" t="s">
        <v>87</v>
      </c>
      <c r="Q1267" s="8" t="s">
        <v>77</v>
      </c>
      <c r="R1267" s="8" t="s">
        <v>77</v>
      </c>
      <c r="S1267" s="8" t="s">
        <v>110</v>
      </c>
      <c r="T1267" s="8" t="s">
        <v>127</v>
      </c>
      <c r="U1267" s="7" t="s">
        <v>87</v>
      </c>
      <c r="V1267" s="7" t="s">
        <v>92</v>
      </c>
      <c r="W1267" s="7"/>
      <c r="X1267" s="7"/>
      <c r="Y1267" s="7" t="s">
        <v>112</v>
      </c>
      <c r="Z1267" s="7" t="n">
        <v>4</v>
      </c>
      <c r="AA1267" s="7"/>
      <c r="AB1267" s="7"/>
      <c r="AC1267" s="7"/>
      <c r="AD1267" s="7"/>
      <c r="AE1267" s="8"/>
      <c r="AF1267" s="9" t="s">
        <v>369</v>
      </c>
      <c r="AG1267" s="9" t="s">
        <v>908</v>
      </c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  <c r="BE1267" s="7"/>
      <c r="BF1267" s="7"/>
      <c r="BG1267" s="7"/>
      <c r="BH1267" s="7"/>
      <c r="BI1267" s="7"/>
      <c r="BJ1267" s="7"/>
      <c r="BK1267" s="7"/>
      <c r="BL1267" s="7"/>
      <c r="BM1267" s="7" t="s">
        <v>97</v>
      </c>
      <c r="BN1267" s="7" t="s">
        <v>97</v>
      </c>
      <c r="BO1267" s="7"/>
      <c r="BP1267" s="7"/>
      <c r="BQ1267" s="7"/>
      <c r="BR1267" s="7"/>
      <c r="BS1267" s="7"/>
      <c r="BT1267" s="7" t="s">
        <v>98</v>
      </c>
      <c r="BU1267" s="7"/>
      <c r="BV1267" s="7"/>
      <c r="BW1267" s="7"/>
      <c r="BX1267" s="7"/>
      <c r="BY1267" s="7"/>
      <c r="BZ1267" s="7"/>
      <c r="CA1267" s="7"/>
      <c r="CB1267" s="7"/>
      <c r="CC1267" s="7"/>
      <c r="CD1267" s="7"/>
      <c r="CE1267" s="7"/>
      <c r="CF1267" s="7"/>
      <c r="CG1267" s="7"/>
      <c r="CH1267" s="7"/>
      <c r="CI1267" s="6" t="n">
        <f aca="false">SUMIF($AH1267:$CH1267,35,Base!$B$5:$BB$5)*7*$Z1267</f>
        <v>0</v>
      </c>
      <c r="CJ1267" s="6" t="n">
        <f aca="false">SUMIF($AH1267:$CH1267,"PR",Base!$B$5:$BB$5)*7*$Z1267</f>
        <v>140</v>
      </c>
      <c r="CK1267" s="6"/>
      <c r="CL1267" s="6"/>
    </row>
    <row r="1268" customFormat="false" ht="13.8" hidden="false" customHeight="false" outlineLevel="0" collapsed="false">
      <c r="A1268" s="7" t="s">
        <v>1890</v>
      </c>
      <c r="B1268" s="7" t="s">
        <v>3215</v>
      </c>
      <c r="C1268" s="7" t="s">
        <v>223</v>
      </c>
      <c r="D1268" s="7" t="s">
        <v>3301</v>
      </c>
      <c r="E1268" s="7" t="s">
        <v>2024</v>
      </c>
      <c r="F1268" s="7" t="s">
        <v>17</v>
      </c>
      <c r="G1268" s="7" t="s">
        <v>831</v>
      </c>
      <c r="H1268" s="7" t="s">
        <v>832</v>
      </c>
      <c r="I1268" s="7" t="s">
        <v>84</v>
      </c>
      <c r="J1268" s="7" t="s">
        <v>85</v>
      </c>
      <c r="K1268" s="8" t="n">
        <v>0</v>
      </c>
      <c r="L1268" s="7"/>
      <c r="M1268" s="8" t="n">
        <v>0</v>
      </c>
      <c r="N1268" s="7"/>
      <c r="O1268" s="7" t="s">
        <v>833</v>
      </c>
      <c r="P1268" s="7" t="s">
        <v>87</v>
      </c>
      <c r="Q1268" s="8" t="s">
        <v>117</v>
      </c>
      <c r="R1268" s="8" t="s">
        <v>117</v>
      </c>
      <c r="S1268" s="8" t="s">
        <v>110</v>
      </c>
      <c r="T1268" s="8" t="s">
        <v>100</v>
      </c>
      <c r="U1268" s="7" t="s">
        <v>87</v>
      </c>
      <c r="V1268" s="7" t="s">
        <v>92</v>
      </c>
      <c r="W1268" s="7"/>
      <c r="X1268" s="7"/>
      <c r="Y1268" s="7" t="s">
        <v>125</v>
      </c>
      <c r="Z1268" s="8" t="n">
        <v>0</v>
      </c>
      <c r="AA1268" s="7"/>
      <c r="AB1268" s="7"/>
      <c r="AC1268" s="7"/>
      <c r="AD1268" s="7"/>
      <c r="AE1268" s="8"/>
      <c r="AF1268" s="9" t="s">
        <v>707</v>
      </c>
      <c r="AG1268" s="9" t="s">
        <v>486</v>
      </c>
      <c r="AH1268" s="7"/>
      <c r="AI1268" s="7"/>
      <c r="AJ1268" s="7"/>
      <c r="AK1268" s="7"/>
      <c r="AL1268" s="7"/>
      <c r="AM1268" s="7" t="s">
        <v>98</v>
      </c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  <c r="BE1268" s="7"/>
      <c r="BF1268" s="7"/>
      <c r="BG1268" s="7"/>
      <c r="BH1268" s="7"/>
      <c r="BI1268" s="7"/>
      <c r="BJ1268" s="7"/>
      <c r="BK1268" s="7"/>
      <c r="BL1268" s="7"/>
      <c r="BM1268" s="7" t="s">
        <v>97</v>
      </c>
      <c r="BN1268" s="7" t="s">
        <v>97</v>
      </c>
      <c r="BO1268" s="7"/>
      <c r="BP1268" s="7"/>
      <c r="BQ1268" s="7"/>
      <c r="BR1268" s="7"/>
      <c r="BS1268" s="7"/>
      <c r="BT1268" s="7"/>
      <c r="BU1268" s="7"/>
      <c r="BV1268" s="7"/>
      <c r="BW1268" s="7"/>
      <c r="BX1268" s="7"/>
      <c r="BY1268" s="7"/>
      <c r="BZ1268" s="7"/>
      <c r="CA1268" s="7"/>
      <c r="CB1268" s="7"/>
      <c r="CC1268" s="7"/>
      <c r="CD1268" s="7"/>
      <c r="CE1268" s="7"/>
      <c r="CF1268" s="7"/>
      <c r="CG1268" s="7"/>
      <c r="CH1268" s="7"/>
      <c r="CI1268" s="6" t="n">
        <f aca="false">SUMIF($AH1268:$CH1268,35,Base!$B$5:$BB$5)*7*$Z1268</f>
        <v>0</v>
      </c>
      <c r="CJ1268" s="6" t="n">
        <f aca="false">SUMIF($AH1268:$CH1268,"PR",Base!$B$5:$BB$5)*7*$Z1268</f>
        <v>0</v>
      </c>
      <c r="CK1268" s="6"/>
      <c r="CL1268" s="6"/>
    </row>
    <row r="1269" customFormat="false" ht="13.8" hidden="false" customHeight="false" outlineLevel="0" collapsed="false">
      <c r="A1269" s="7" t="s">
        <v>1890</v>
      </c>
      <c r="B1269" s="7" t="s">
        <v>3215</v>
      </c>
      <c r="C1269" s="7" t="s">
        <v>223</v>
      </c>
      <c r="D1269" s="7" t="s">
        <v>3301</v>
      </c>
      <c r="E1269" s="7" t="s">
        <v>2024</v>
      </c>
      <c r="F1269" s="7" t="s">
        <v>17</v>
      </c>
      <c r="G1269" s="7" t="s">
        <v>831</v>
      </c>
      <c r="H1269" s="7" t="s">
        <v>832</v>
      </c>
      <c r="I1269" s="7" t="s">
        <v>84</v>
      </c>
      <c r="J1269" s="7" t="s">
        <v>85</v>
      </c>
      <c r="K1269" s="8" t="n">
        <v>0</v>
      </c>
      <c r="L1269" s="7"/>
      <c r="M1269" s="8" t="n">
        <v>0</v>
      </c>
      <c r="N1269" s="7"/>
      <c r="O1269" s="7" t="s">
        <v>833</v>
      </c>
      <c r="P1269" s="7" t="s">
        <v>87</v>
      </c>
      <c r="Q1269" s="8" t="s">
        <v>117</v>
      </c>
      <c r="R1269" s="8" t="s">
        <v>117</v>
      </c>
      <c r="S1269" s="8" t="s">
        <v>110</v>
      </c>
      <c r="T1269" s="8" t="s">
        <v>100</v>
      </c>
      <c r="U1269" s="7" t="s">
        <v>87</v>
      </c>
      <c r="V1269" s="7" t="s">
        <v>92</v>
      </c>
      <c r="W1269" s="7"/>
      <c r="X1269" s="7"/>
      <c r="Y1269" s="7" t="s">
        <v>112</v>
      </c>
      <c r="Z1269" s="8" t="n">
        <v>0</v>
      </c>
      <c r="AA1269" s="7"/>
      <c r="AB1269" s="7"/>
      <c r="AC1269" s="7"/>
      <c r="AD1269" s="7"/>
      <c r="AE1269" s="8"/>
      <c r="AF1269" s="9" t="s">
        <v>707</v>
      </c>
      <c r="AG1269" s="9" t="s">
        <v>486</v>
      </c>
      <c r="AH1269" s="7"/>
      <c r="AI1269" s="7"/>
      <c r="AJ1269" s="7"/>
      <c r="AK1269" s="7"/>
      <c r="AL1269" s="7"/>
      <c r="AM1269" s="7" t="s">
        <v>98</v>
      </c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  <c r="BE1269" s="7"/>
      <c r="BF1269" s="7"/>
      <c r="BG1269" s="7"/>
      <c r="BH1269" s="7"/>
      <c r="BI1269" s="7"/>
      <c r="BJ1269" s="7"/>
      <c r="BK1269" s="7"/>
      <c r="BL1269" s="7"/>
      <c r="BM1269" s="7" t="s">
        <v>97</v>
      </c>
      <c r="BN1269" s="7" t="s">
        <v>97</v>
      </c>
      <c r="BO1269" s="7"/>
      <c r="BP1269" s="7"/>
      <c r="BQ1269" s="7"/>
      <c r="BR1269" s="7"/>
      <c r="BS1269" s="7"/>
      <c r="BT1269" s="7"/>
      <c r="BU1269" s="7"/>
      <c r="BV1269" s="7"/>
      <c r="BW1269" s="7"/>
      <c r="BX1269" s="7"/>
      <c r="BY1269" s="7"/>
      <c r="BZ1269" s="7"/>
      <c r="CA1269" s="7"/>
      <c r="CB1269" s="7"/>
      <c r="CC1269" s="7"/>
      <c r="CD1269" s="7"/>
      <c r="CE1269" s="7"/>
      <c r="CF1269" s="7"/>
      <c r="CG1269" s="7"/>
      <c r="CH1269" s="7"/>
      <c r="CI1269" s="6" t="n">
        <f aca="false">SUMIF($AH1269:$CH1269,35,Base!$B$5:$BB$5)*7*$Z1269</f>
        <v>0</v>
      </c>
      <c r="CJ1269" s="6" t="n">
        <f aca="false">SUMIF($AH1269:$CH1269,"PR",Base!$B$5:$BB$5)*7*$Z1269</f>
        <v>0</v>
      </c>
      <c r="CK1269" s="6"/>
      <c r="CL1269" s="6"/>
    </row>
    <row r="1270" customFormat="false" ht="13.8" hidden="false" customHeight="false" outlineLevel="0" collapsed="false">
      <c r="A1270" s="7" t="s">
        <v>1890</v>
      </c>
      <c r="B1270" s="7" t="s">
        <v>3215</v>
      </c>
      <c r="C1270" s="7" t="s">
        <v>223</v>
      </c>
      <c r="D1270" s="7" t="s">
        <v>3302</v>
      </c>
      <c r="E1270" s="7" t="s">
        <v>2028</v>
      </c>
      <c r="F1270" s="7" t="s">
        <v>17</v>
      </c>
      <c r="G1270" s="7" t="s">
        <v>831</v>
      </c>
      <c r="H1270" s="7" t="s">
        <v>832</v>
      </c>
      <c r="I1270" s="7" t="s">
        <v>84</v>
      </c>
      <c r="J1270" s="7" t="s">
        <v>85</v>
      </c>
      <c r="K1270" s="8" t="n">
        <v>0</v>
      </c>
      <c r="L1270" s="7"/>
      <c r="M1270" s="8" t="n">
        <v>0</v>
      </c>
      <c r="N1270" s="7"/>
      <c r="O1270" s="7" t="s">
        <v>833</v>
      </c>
      <c r="P1270" s="7" t="s">
        <v>87</v>
      </c>
      <c r="Q1270" s="8" t="s">
        <v>117</v>
      </c>
      <c r="R1270" s="8" t="s">
        <v>117</v>
      </c>
      <c r="S1270" s="8" t="s">
        <v>110</v>
      </c>
      <c r="T1270" s="8" t="s">
        <v>100</v>
      </c>
      <c r="U1270" s="7" t="s">
        <v>87</v>
      </c>
      <c r="V1270" s="7" t="s">
        <v>92</v>
      </c>
      <c r="W1270" s="7"/>
      <c r="X1270" s="7"/>
      <c r="Y1270" s="7" t="s">
        <v>125</v>
      </c>
      <c r="Z1270" s="7" t="n">
        <v>2</v>
      </c>
      <c r="AA1270" s="7"/>
      <c r="AB1270" s="7"/>
      <c r="AC1270" s="7"/>
      <c r="AD1270" s="7"/>
      <c r="AE1270" s="8"/>
      <c r="AF1270" s="9" t="s">
        <v>2428</v>
      </c>
      <c r="AG1270" s="9" t="s">
        <v>3007</v>
      </c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  <c r="BE1270" s="7"/>
      <c r="BF1270" s="7"/>
      <c r="BG1270" s="7"/>
      <c r="BH1270" s="7"/>
      <c r="BI1270" s="7"/>
      <c r="BJ1270" s="7"/>
      <c r="BK1270" s="7"/>
      <c r="BL1270" s="7"/>
      <c r="BM1270" s="7" t="s">
        <v>97</v>
      </c>
      <c r="BN1270" s="7" t="s">
        <v>97</v>
      </c>
      <c r="BO1270" s="7"/>
      <c r="BP1270" s="7"/>
      <c r="BQ1270" s="7"/>
      <c r="BR1270" s="7"/>
      <c r="BS1270" s="7"/>
      <c r="BT1270" s="7"/>
      <c r="BU1270" s="7" t="s">
        <v>98</v>
      </c>
      <c r="BV1270" s="7"/>
      <c r="BW1270" s="7"/>
      <c r="BX1270" s="7"/>
      <c r="BY1270" s="7"/>
      <c r="BZ1270" s="7"/>
      <c r="CA1270" s="7"/>
      <c r="CB1270" s="7"/>
      <c r="CC1270" s="7"/>
      <c r="CD1270" s="7"/>
      <c r="CE1270" s="7"/>
      <c r="CF1270" s="7"/>
      <c r="CG1270" s="7"/>
      <c r="CH1270" s="7"/>
      <c r="CI1270" s="6" t="n">
        <f aca="false">SUMIF($AH1270:$CH1270,35,Base!$B$5:$BB$5)*7*$Z1270</f>
        <v>0</v>
      </c>
      <c r="CJ1270" s="6" t="n">
        <f aca="false">SUMIF($AH1270:$CH1270,"PR",Base!$B$5:$BB$5)*7*$Z1270</f>
        <v>70</v>
      </c>
      <c r="CK1270" s="6"/>
      <c r="CL1270" s="6"/>
    </row>
    <row r="1271" customFormat="false" ht="13.8" hidden="false" customHeight="false" outlineLevel="0" collapsed="false">
      <c r="A1271" s="7" t="s">
        <v>1890</v>
      </c>
      <c r="B1271" s="7" t="s">
        <v>3215</v>
      </c>
      <c r="C1271" s="7" t="s">
        <v>223</v>
      </c>
      <c r="D1271" s="7" t="s">
        <v>3302</v>
      </c>
      <c r="E1271" s="7" t="s">
        <v>2028</v>
      </c>
      <c r="F1271" s="7" t="s">
        <v>17</v>
      </c>
      <c r="G1271" s="7" t="s">
        <v>831</v>
      </c>
      <c r="H1271" s="7" t="s">
        <v>832</v>
      </c>
      <c r="I1271" s="7" t="s">
        <v>84</v>
      </c>
      <c r="J1271" s="7" t="s">
        <v>85</v>
      </c>
      <c r="K1271" s="8" t="n">
        <v>0</v>
      </c>
      <c r="L1271" s="7"/>
      <c r="M1271" s="8" t="n">
        <v>0</v>
      </c>
      <c r="N1271" s="7"/>
      <c r="O1271" s="7" t="s">
        <v>833</v>
      </c>
      <c r="P1271" s="7" t="s">
        <v>87</v>
      </c>
      <c r="Q1271" s="8" t="s">
        <v>117</v>
      </c>
      <c r="R1271" s="8" t="s">
        <v>117</v>
      </c>
      <c r="S1271" s="8" t="s">
        <v>110</v>
      </c>
      <c r="T1271" s="8" t="s">
        <v>100</v>
      </c>
      <c r="U1271" s="7" t="s">
        <v>87</v>
      </c>
      <c r="V1271" s="7" t="s">
        <v>92</v>
      </c>
      <c r="W1271" s="7"/>
      <c r="X1271" s="7"/>
      <c r="Y1271" s="7" t="s">
        <v>112</v>
      </c>
      <c r="Z1271" s="7" t="n">
        <v>6</v>
      </c>
      <c r="AA1271" s="7"/>
      <c r="AB1271" s="7"/>
      <c r="AC1271" s="7"/>
      <c r="AD1271" s="7"/>
      <c r="AE1271" s="8"/>
      <c r="AF1271" s="9" t="s">
        <v>2428</v>
      </c>
      <c r="AG1271" s="9" t="s">
        <v>3007</v>
      </c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7"/>
      <c r="BI1271" s="7"/>
      <c r="BJ1271" s="7"/>
      <c r="BK1271" s="7"/>
      <c r="BL1271" s="7"/>
      <c r="BM1271" s="7" t="s">
        <v>97</v>
      </c>
      <c r="BN1271" s="7" t="s">
        <v>97</v>
      </c>
      <c r="BO1271" s="7"/>
      <c r="BP1271" s="7"/>
      <c r="BQ1271" s="7"/>
      <c r="BR1271" s="7"/>
      <c r="BS1271" s="7"/>
      <c r="BT1271" s="7"/>
      <c r="BU1271" s="7" t="s">
        <v>98</v>
      </c>
      <c r="BV1271" s="7"/>
      <c r="BW1271" s="7"/>
      <c r="BX1271" s="7"/>
      <c r="BY1271" s="7"/>
      <c r="BZ1271" s="7"/>
      <c r="CA1271" s="7"/>
      <c r="CB1271" s="7"/>
      <c r="CC1271" s="7"/>
      <c r="CD1271" s="7"/>
      <c r="CE1271" s="7"/>
      <c r="CF1271" s="7"/>
      <c r="CG1271" s="7"/>
      <c r="CH1271" s="7"/>
      <c r="CI1271" s="6" t="n">
        <f aca="false">SUMIF($AH1271:$CH1271,35,Base!$B$5:$BB$5)*7*$Z1271</f>
        <v>0</v>
      </c>
      <c r="CJ1271" s="6" t="n">
        <f aca="false">SUMIF($AH1271:$CH1271,"PR",Base!$B$5:$BB$5)*7*$Z1271</f>
        <v>210</v>
      </c>
      <c r="CK1271" s="6"/>
      <c r="CL1271" s="6"/>
    </row>
    <row r="1272" customFormat="false" ht="13.8" hidden="false" customHeight="false" outlineLevel="0" collapsed="false">
      <c r="A1272" s="7" t="s">
        <v>1890</v>
      </c>
      <c r="B1272" s="7" t="s">
        <v>3215</v>
      </c>
      <c r="C1272" s="7" t="s">
        <v>223</v>
      </c>
      <c r="D1272" s="7" t="s">
        <v>3303</v>
      </c>
      <c r="E1272" s="7" t="s">
        <v>2031</v>
      </c>
      <c r="F1272" s="7" t="s">
        <v>17</v>
      </c>
      <c r="G1272" s="7" t="s">
        <v>824</v>
      </c>
      <c r="H1272" s="7" t="s">
        <v>825</v>
      </c>
      <c r="I1272" s="7" t="s">
        <v>84</v>
      </c>
      <c r="J1272" s="7" t="s">
        <v>85</v>
      </c>
      <c r="K1272" s="8" t="n">
        <v>0</v>
      </c>
      <c r="L1272" s="7"/>
      <c r="M1272" s="8" t="n">
        <v>0</v>
      </c>
      <c r="N1272" s="7"/>
      <c r="O1272" s="7" t="s">
        <v>826</v>
      </c>
      <c r="P1272" s="7" t="s">
        <v>87</v>
      </c>
      <c r="Q1272" s="8" t="s">
        <v>117</v>
      </c>
      <c r="R1272" s="8" t="s">
        <v>117</v>
      </c>
      <c r="S1272" s="8" t="s">
        <v>110</v>
      </c>
      <c r="T1272" s="8" t="s">
        <v>100</v>
      </c>
      <c r="U1272" s="7" t="s">
        <v>87</v>
      </c>
      <c r="V1272" s="7" t="s">
        <v>92</v>
      </c>
      <c r="W1272" s="7"/>
      <c r="X1272" s="7"/>
      <c r="Y1272" s="7" t="s">
        <v>125</v>
      </c>
      <c r="Z1272" s="8" t="n">
        <v>0</v>
      </c>
      <c r="AA1272" s="7"/>
      <c r="AB1272" s="7"/>
      <c r="AC1272" s="7"/>
      <c r="AD1272" s="7"/>
      <c r="AE1272" s="8"/>
      <c r="AF1272" s="9" t="s">
        <v>464</v>
      </c>
      <c r="AG1272" s="9" t="s">
        <v>479</v>
      </c>
      <c r="AH1272" s="7"/>
      <c r="AI1272" s="7"/>
      <c r="AJ1272" s="7"/>
      <c r="AK1272" s="7"/>
      <c r="AL1272" s="7"/>
      <c r="AM1272" s="7"/>
      <c r="AN1272" s="7" t="s">
        <v>98</v>
      </c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  <c r="BE1272" s="7"/>
      <c r="BF1272" s="7"/>
      <c r="BG1272" s="7"/>
      <c r="BH1272" s="7"/>
      <c r="BI1272" s="7"/>
      <c r="BJ1272" s="7"/>
      <c r="BK1272" s="7"/>
      <c r="BL1272" s="7"/>
      <c r="BM1272" s="7" t="s">
        <v>97</v>
      </c>
      <c r="BN1272" s="7" t="s">
        <v>97</v>
      </c>
      <c r="BO1272" s="7"/>
      <c r="BP1272" s="7"/>
      <c r="BQ1272" s="7"/>
      <c r="BR1272" s="7"/>
      <c r="BS1272" s="7"/>
      <c r="BT1272" s="7"/>
      <c r="BU1272" s="7"/>
      <c r="BV1272" s="7"/>
      <c r="BW1272" s="7"/>
      <c r="BX1272" s="7"/>
      <c r="BY1272" s="7"/>
      <c r="BZ1272" s="7"/>
      <c r="CA1272" s="7"/>
      <c r="CB1272" s="7"/>
      <c r="CC1272" s="7"/>
      <c r="CD1272" s="7"/>
      <c r="CE1272" s="7"/>
      <c r="CF1272" s="7"/>
      <c r="CG1272" s="7"/>
      <c r="CH1272" s="7"/>
      <c r="CI1272" s="6" t="n">
        <f aca="false">SUMIF($AH1272:$CH1272,35,Base!$B$5:$BB$5)*7*$Z1272</f>
        <v>0</v>
      </c>
      <c r="CJ1272" s="6" t="n">
        <f aca="false">SUMIF($AH1272:$CH1272,"PR",Base!$B$5:$BB$5)*7*$Z1272</f>
        <v>0</v>
      </c>
      <c r="CK1272" s="6"/>
      <c r="CL1272" s="6"/>
    </row>
    <row r="1273" customFormat="false" ht="13.8" hidden="false" customHeight="false" outlineLevel="0" collapsed="false">
      <c r="A1273" s="7" t="s">
        <v>1890</v>
      </c>
      <c r="B1273" s="7" t="s">
        <v>3215</v>
      </c>
      <c r="C1273" s="7" t="s">
        <v>223</v>
      </c>
      <c r="D1273" s="7" t="s">
        <v>3303</v>
      </c>
      <c r="E1273" s="7" t="s">
        <v>2031</v>
      </c>
      <c r="F1273" s="7" t="s">
        <v>17</v>
      </c>
      <c r="G1273" s="7" t="s">
        <v>824</v>
      </c>
      <c r="H1273" s="7" t="s">
        <v>825</v>
      </c>
      <c r="I1273" s="7" t="s">
        <v>84</v>
      </c>
      <c r="J1273" s="7" t="s">
        <v>85</v>
      </c>
      <c r="K1273" s="8" t="n">
        <v>0</v>
      </c>
      <c r="L1273" s="7"/>
      <c r="M1273" s="8" t="n">
        <v>0</v>
      </c>
      <c r="N1273" s="7"/>
      <c r="O1273" s="7" t="s">
        <v>826</v>
      </c>
      <c r="P1273" s="7" t="s">
        <v>87</v>
      </c>
      <c r="Q1273" s="8" t="s">
        <v>117</v>
      </c>
      <c r="R1273" s="8" t="s">
        <v>117</v>
      </c>
      <c r="S1273" s="8" t="s">
        <v>110</v>
      </c>
      <c r="T1273" s="8" t="s">
        <v>100</v>
      </c>
      <c r="U1273" s="7" t="s">
        <v>87</v>
      </c>
      <c r="V1273" s="7" t="s">
        <v>92</v>
      </c>
      <c r="W1273" s="7"/>
      <c r="X1273" s="7"/>
      <c r="Y1273" s="7" t="s">
        <v>112</v>
      </c>
      <c r="Z1273" s="8" t="n">
        <v>3</v>
      </c>
      <c r="AA1273" s="7"/>
      <c r="AB1273" s="7"/>
      <c r="AC1273" s="7"/>
      <c r="AD1273" s="7"/>
      <c r="AE1273" s="8"/>
      <c r="AF1273" s="9" t="s">
        <v>464</v>
      </c>
      <c r="AG1273" s="9" t="s">
        <v>479</v>
      </c>
      <c r="AH1273" s="7"/>
      <c r="AI1273" s="7"/>
      <c r="AJ1273" s="7"/>
      <c r="AK1273" s="7"/>
      <c r="AL1273" s="7"/>
      <c r="AM1273" s="7"/>
      <c r="AN1273" s="7" t="s">
        <v>98</v>
      </c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7"/>
      <c r="BG1273" s="7"/>
      <c r="BH1273" s="7"/>
      <c r="BI1273" s="7"/>
      <c r="BJ1273" s="7"/>
      <c r="BK1273" s="7"/>
      <c r="BL1273" s="7"/>
      <c r="BM1273" s="7" t="s">
        <v>97</v>
      </c>
      <c r="BN1273" s="7" t="s">
        <v>97</v>
      </c>
      <c r="BO1273" s="7"/>
      <c r="BP1273" s="7"/>
      <c r="BQ1273" s="7"/>
      <c r="BR1273" s="7"/>
      <c r="BS1273" s="7"/>
      <c r="BT1273" s="7"/>
      <c r="BU1273" s="7"/>
      <c r="BV1273" s="7"/>
      <c r="BW1273" s="7"/>
      <c r="BX1273" s="7"/>
      <c r="BY1273" s="7"/>
      <c r="BZ1273" s="7"/>
      <c r="CA1273" s="7"/>
      <c r="CB1273" s="7"/>
      <c r="CC1273" s="7"/>
      <c r="CD1273" s="7"/>
      <c r="CE1273" s="7"/>
      <c r="CF1273" s="7"/>
      <c r="CG1273" s="7"/>
      <c r="CH1273" s="7"/>
      <c r="CI1273" s="6" t="n">
        <f aca="false">SUMIF($AH1273:$CH1273,35,Base!$B$5:$BB$5)*7*$Z1273</f>
        <v>0</v>
      </c>
      <c r="CJ1273" s="6" t="n">
        <f aca="false">SUMIF($AH1273:$CH1273,"PR",Base!$B$5:$BB$5)*7*$Z1273</f>
        <v>105</v>
      </c>
      <c r="CK1273" s="6"/>
      <c r="CL1273" s="6"/>
    </row>
    <row r="1274" customFormat="false" ht="13.8" hidden="false" customHeight="false" outlineLevel="0" collapsed="false">
      <c r="A1274" s="7" t="s">
        <v>1890</v>
      </c>
      <c r="B1274" s="7" t="s">
        <v>3215</v>
      </c>
      <c r="C1274" s="7" t="s">
        <v>223</v>
      </c>
      <c r="D1274" s="7" t="s">
        <v>3304</v>
      </c>
      <c r="E1274" s="7" t="s">
        <v>1159</v>
      </c>
      <c r="F1274" s="7" t="s">
        <v>17</v>
      </c>
      <c r="G1274" s="7" t="s">
        <v>824</v>
      </c>
      <c r="H1274" s="7" t="s">
        <v>825</v>
      </c>
      <c r="I1274" s="7" t="s">
        <v>84</v>
      </c>
      <c r="J1274" s="7" t="s">
        <v>85</v>
      </c>
      <c r="K1274" s="8" t="n">
        <v>0</v>
      </c>
      <c r="L1274" s="7"/>
      <c r="M1274" s="8" t="n">
        <v>0</v>
      </c>
      <c r="N1274" s="7"/>
      <c r="O1274" s="7" t="s">
        <v>826</v>
      </c>
      <c r="P1274" s="7" t="s">
        <v>87</v>
      </c>
      <c r="Q1274" s="8" t="s">
        <v>117</v>
      </c>
      <c r="R1274" s="8" t="s">
        <v>117</v>
      </c>
      <c r="S1274" s="8" t="s">
        <v>110</v>
      </c>
      <c r="T1274" s="8" t="s">
        <v>100</v>
      </c>
      <c r="U1274" s="7" t="s">
        <v>87</v>
      </c>
      <c r="V1274" s="7" t="s">
        <v>92</v>
      </c>
      <c r="W1274" s="7"/>
      <c r="X1274" s="7"/>
      <c r="Y1274" s="7" t="s">
        <v>125</v>
      </c>
      <c r="Z1274" s="7" t="n">
        <v>2</v>
      </c>
      <c r="AA1274" s="7"/>
      <c r="AB1274" s="7"/>
      <c r="AC1274" s="7"/>
      <c r="AD1274" s="7"/>
      <c r="AE1274" s="8"/>
      <c r="AF1274" s="9" t="s">
        <v>3305</v>
      </c>
      <c r="AG1274" s="9" t="s">
        <v>510</v>
      </c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  <c r="BL1274" s="7"/>
      <c r="BM1274" s="7" t="s">
        <v>97</v>
      </c>
      <c r="BN1274" s="7" t="s">
        <v>97</v>
      </c>
      <c r="BO1274" s="7"/>
      <c r="BP1274" s="7"/>
      <c r="BQ1274" s="7"/>
      <c r="BR1274" s="7"/>
      <c r="BS1274" s="7"/>
      <c r="BT1274" s="7"/>
      <c r="BU1274" s="7"/>
      <c r="BV1274" s="7"/>
      <c r="BW1274" s="7"/>
      <c r="BX1274" s="7" t="s">
        <v>98</v>
      </c>
      <c r="BY1274" s="7"/>
      <c r="BZ1274" s="7"/>
      <c r="CA1274" s="7"/>
      <c r="CB1274" s="7"/>
      <c r="CC1274" s="7"/>
      <c r="CD1274" s="7"/>
      <c r="CE1274" s="7"/>
      <c r="CF1274" s="7"/>
      <c r="CG1274" s="7"/>
      <c r="CH1274" s="7"/>
      <c r="CI1274" s="6" t="n">
        <f aca="false">SUMIF($AH1274:$CH1274,35,Base!$B$5:$BB$5)*7*$Z1274</f>
        <v>0</v>
      </c>
      <c r="CJ1274" s="6" t="n">
        <f aca="false">SUMIF($AH1274:$CH1274,"PR",Base!$B$5:$BB$5)*7*$Z1274</f>
        <v>70</v>
      </c>
      <c r="CK1274" s="6"/>
      <c r="CL1274" s="6"/>
    </row>
    <row r="1275" customFormat="false" ht="13.8" hidden="false" customHeight="false" outlineLevel="0" collapsed="false">
      <c r="A1275" s="7" t="s">
        <v>1890</v>
      </c>
      <c r="B1275" s="7" t="s">
        <v>3215</v>
      </c>
      <c r="C1275" s="7" t="s">
        <v>223</v>
      </c>
      <c r="D1275" s="7" t="s">
        <v>3304</v>
      </c>
      <c r="E1275" s="7" t="s">
        <v>1159</v>
      </c>
      <c r="F1275" s="7" t="s">
        <v>17</v>
      </c>
      <c r="G1275" s="7" t="s">
        <v>824</v>
      </c>
      <c r="H1275" s="7" t="s">
        <v>825</v>
      </c>
      <c r="I1275" s="7" t="s">
        <v>84</v>
      </c>
      <c r="J1275" s="7" t="s">
        <v>85</v>
      </c>
      <c r="K1275" s="8" t="n">
        <v>0</v>
      </c>
      <c r="L1275" s="7"/>
      <c r="M1275" s="8" t="n">
        <v>0</v>
      </c>
      <c r="N1275" s="7"/>
      <c r="O1275" s="7" t="s">
        <v>826</v>
      </c>
      <c r="P1275" s="7" t="s">
        <v>87</v>
      </c>
      <c r="Q1275" s="8" t="s">
        <v>117</v>
      </c>
      <c r="R1275" s="8" t="s">
        <v>117</v>
      </c>
      <c r="S1275" s="8" t="s">
        <v>110</v>
      </c>
      <c r="T1275" s="8" t="s">
        <v>100</v>
      </c>
      <c r="U1275" s="7" t="s">
        <v>87</v>
      </c>
      <c r="V1275" s="7" t="s">
        <v>92</v>
      </c>
      <c r="W1275" s="7"/>
      <c r="X1275" s="7"/>
      <c r="Y1275" s="7" t="s">
        <v>112</v>
      </c>
      <c r="Z1275" s="7" t="n">
        <v>6</v>
      </c>
      <c r="AA1275" s="7"/>
      <c r="AB1275" s="7"/>
      <c r="AC1275" s="7"/>
      <c r="AD1275" s="7"/>
      <c r="AE1275" s="8"/>
      <c r="AF1275" s="9" t="s">
        <v>3305</v>
      </c>
      <c r="AG1275" s="9" t="s">
        <v>510</v>
      </c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  <c r="BL1275" s="7"/>
      <c r="BM1275" s="7" t="s">
        <v>97</v>
      </c>
      <c r="BN1275" s="7" t="s">
        <v>97</v>
      </c>
      <c r="BO1275" s="7"/>
      <c r="BP1275" s="7"/>
      <c r="BQ1275" s="7"/>
      <c r="BR1275" s="7"/>
      <c r="BS1275" s="7"/>
      <c r="BT1275" s="7"/>
      <c r="BU1275" s="7"/>
      <c r="BV1275" s="7"/>
      <c r="BW1275" s="7"/>
      <c r="BX1275" s="7" t="s">
        <v>98</v>
      </c>
      <c r="BY1275" s="7"/>
      <c r="BZ1275" s="7"/>
      <c r="CA1275" s="7"/>
      <c r="CB1275" s="7"/>
      <c r="CC1275" s="7"/>
      <c r="CD1275" s="7"/>
      <c r="CE1275" s="7"/>
      <c r="CF1275" s="7"/>
      <c r="CG1275" s="7"/>
      <c r="CH1275" s="7"/>
      <c r="CI1275" s="6" t="n">
        <f aca="false">SUMIF($AH1275:$CH1275,35,Base!$B$5:$BB$5)*7*$Z1275</f>
        <v>0</v>
      </c>
      <c r="CJ1275" s="6" t="n">
        <f aca="false">SUMIF($AH1275:$CH1275,"PR",Base!$B$5:$BB$5)*7*$Z1275</f>
        <v>210</v>
      </c>
      <c r="CK1275" s="6"/>
      <c r="CL1275" s="6"/>
    </row>
    <row r="1276" customFormat="false" ht="13.8" hidden="false" customHeight="false" outlineLevel="0" collapsed="false">
      <c r="A1276" s="7" t="s">
        <v>1890</v>
      </c>
      <c r="B1276" s="7" t="s">
        <v>3215</v>
      </c>
      <c r="C1276" s="7" t="s">
        <v>118</v>
      </c>
      <c r="D1276" s="7" t="s">
        <v>3169</v>
      </c>
      <c r="E1276" s="7" t="s">
        <v>2038</v>
      </c>
      <c r="F1276" s="7" t="s">
        <v>17</v>
      </c>
      <c r="G1276" s="7" t="s">
        <v>964</v>
      </c>
      <c r="H1276" s="7" t="s">
        <v>965</v>
      </c>
      <c r="I1276" s="7" t="s">
        <v>84</v>
      </c>
      <c r="J1276" s="7" t="s">
        <v>85</v>
      </c>
      <c r="K1276" s="8" t="n">
        <v>0</v>
      </c>
      <c r="L1276" s="7"/>
      <c r="M1276" s="8" t="n">
        <v>0</v>
      </c>
      <c r="N1276" s="7"/>
      <c r="O1276" s="7" t="s">
        <v>966</v>
      </c>
      <c r="P1276" s="7" t="s">
        <v>87</v>
      </c>
      <c r="Q1276" s="8" t="s">
        <v>967</v>
      </c>
      <c r="R1276" s="8" t="s">
        <v>967</v>
      </c>
      <c r="S1276" s="8" t="s">
        <v>110</v>
      </c>
      <c r="T1276" s="8" t="s">
        <v>110</v>
      </c>
      <c r="U1276" s="7" t="s">
        <v>87</v>
      </c>
      <c r="V1276" s="7" t="s">
        <v>92</v>
      </c>
      <c r="W1276" s="7"/>
      <c r="X1276" s="7"/>
      <c r="Y1276" s="7" t="s">
        <v>112</v>
      </c>
      <c r="Z1276" s="8" t="n">
        <v>0</v>
      </c>
      <c r="AA1276" s="7"/>
      <c r="AB1276" s="7"/>
      <c r="AC1276" s="7"/>
      <c r="AD1276" s="7"/>
      <c r="AE1276" s="8"/>
      <c r="AF1276" s="9" t="s">
        <v>418</v>
      </c>
      <c r="AG1276" s="9" t="s">
        <v>1032</v>
      </c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 t="s">
        <v>98</v>
      </c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  <c r="BL1276" s="7"/>
      <c r="BM1276" s="7" t="s">
        <v>97</v>
      </c>
      <c r="BN1276" s="7" t="s">
        <v>97</v>
      </c>
      <c r="BO1276" s="7"/>
      <c r="BP1276" s="7"/>
      <c r="BQ1276" s="7"/>
      <c r="BR1276" s="7"/>
      <c r="BS1276" s="7"/>
      <c r="BT1276" s="7"/>
      <c r="BU1276" s="7"/>
      <c r="BV1276" s="7"/>
      <c r="BW1276" s="7"/>
      <c r="BX1276" s="7"/>
      <c r="BY1276" s="7"/>
      <c r="BZ1276" s="7"/>
      <c r="CA1276" s="7"/>
      <c r="CB1276" s="7"/>
      <c r="CC1276" s="7"/>
      <c r="CD1276" s="7"/>
      <c r="CE1276" s="7"/>
      <c r="CF1276" s="7"/>
      <c r="CG1276" s="7"/>
      <c r="CH1276" s="7"/>
      <c r="CI1276" s="6" t="n">
        <f aca="false">SUMIF($AH1276:$CH1276,35,Base!$B$5:$BB$5)*7*$Z1276</f>
        <v>0</v>
      </c>
      <c r="CJ1276" s="6" t="n">
        <f aca="false">SUMIF($AH1276:$CH1276,"PR",Base!$B$5:$BB$5)*7*$Z1276</f>
        <v>0</v>
      </c>
      <c r="CK1276" s="6"/>
      <c r="CL1276" s="6"/>
    </row>
    <row r="1277" customFormat="false" ht="13.8" hidden="false" customHeight="false" outlineLevel="0" collapsed="false">
      <c r="A1277" s="7" t="s">
        <v>1890</v>
      </c>
      <c r="B1277" s="7" t="s">
        <v>3215</v>
      </c>
      <c r="C1277" s="7" t="s">
        <v>118</v>
      </c>
      <c r="D1277" s="7" t="s">
        <v>3168</v>
      </c>
      <c r="E1277" s="7" t="s">
        <v>1149</v>
      </c>
      <c r="F1277" s="7" t="s">
        <v>17</v>
      </c>
      <c r="G1277" s="7" t="s">
        <v>964</v>
      </c>
      <c r="H1277" s="7" t="s">
        <v>965</v>
      </c>
      <c r="I1277" s="7" t="s">
        <v>84</v>
      </c>
      <c r="J1277" s="7" t="s">
        <v>85</v>
      </c>
      <c r="K1277" s="8" t="n">
        <v>0</v>
      </c>
      <c r="L1277" s="7"/>
      <c r="M1277" s="8" t="n">
        <v>0</v>
      </c>
      <c r="N1277" s="7"/>
      <c r="O1277" s="7" t="s">
        <v>966</v>
      </c>
      <c r="P1277" s="7" t="s">
        <v>87</v>
      </c>
      <c r="Q1277" s="8" t="s">
        <v>967</v>
      </c>
      <c r="R1277" s="8" t="s">
        <v>967</v>
      </c>
      <c r="S1277" s="8" t="s">
        <v>110</v>
      </c>
      <c r="T1277" s="8" t="s">
        <v>100</v>
      </c>
      <c r="U1277" s="7" t="s">
        <v>87</v>
      </c>
      <c r="V1277" s="7" t="s">
        <v>92</v>
      </c>
      <c r="W1277" s="7"/>
      <c r="X1277" s="7"/>
      <c r="Y1277" s="7" t="s">
        <v>125</v>
      </c>
      <c r="Z1277" s="7" t="n">
        <v>2</v>
      </c>
      <c r="AA1277" s="7"/>
      <c r="AB1277" s="7"/>
      <c r="AC1277" s="7"/>
      <c r="AD1277" s="7"/>
      <c r="AE1277" s="8"/>
      <c r="AF1277" s="9" t="s">
        <v>369</v>
      </c>
      <c r="AG1277" s="9" t="s">
        <v>3094</v>
      </c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  <c r="BL1277" s="7"/>
      <c r="BM1277" s="7" t="s">
        <v>97</v>
      </c>
      <c r="BN1277" s="7" t="s">
        <v>97</v>
      </c>
      <c r="BO1277" s="7"/>
      <c r="BP1277" s="7"/>
      <c r="BQ1277" s="7"/>
      <c r="BR1277" s="7"/>
      <c r="BS1277" s="7"/>
      <c r="BT1277" s="7" t="s">
        <v>98</v>
      </c>
      <c r="BU1277" s="7"/>
      <c r="BV1277" s="7"/>
      <c r="BW1277" s="7"/>
      <c r="BX1277" s="7"/>
      <c r="BY1277" s="7"/>
      <c r="BZ1277" s="7"/>
      <c r="CA1277" s="7"/>
      <c r="CB1277" s="7"/>
      <c r="CC1277" s="7"/>
      <c r="CD1277" s="7"/>
      <c r="CE1277" s="7"/>
      <c r="CF1277" s="7"/>
      <c r="CG1277" s="7"/>
      <c r="CH1277" s="7"/>
      <c r="CI1277" s="6" t="n">
        <f aca="false">SUMIF($AH1277:$CH1277,35,Base!$B$5:$BB$5)*7*$Z1277</f>
        <v>0</v>
      </c>
      <c r="CJ1277" s="6" t="n">
        <f aca="false">SUMIF($AH1277:$CH1277,"PR",Base!$B$5:$BB$5)*7*$Z1277</f>
        <v>70</v>
      </c>
      <c r="CK1277" s="6"/>
      <c r="CL1277" s="6"/>
    </row>
    <row r="1278" customFormat="false" ht="13.8" hidden="false" customHeight="false" outlineLevel="0" collapsed="false">
      <c r="A1278" s="7" t="s">
        <v>1890</v>
      </c>
      <c r="B1278" s="7" t="s">
        <v>3215</v>
      </c>
      <c r="C1278" s="7" t="s">
        <v>118</v>
      </c>
      <c r="D1278" s="7" t="s">
        <v>3168</v>
      </c>
      <c r="E1278" s="7" t="s">
        <v>1149</v>
      </c>
      <c r="F1278" s="7" t="s">
        <v>17</v>
      </c>
      <c r="G1278" s="7" t="s">
        <v>964</v>
      </c>
      <c r="H1278" s="7" t="s">
        <v>965</v>
      </c>
      <c r="I1278" s="7" t="s">
        <v>84</v>
      </c>
      <c r="J1278" s="7" t="s">
        <v>85</v>
      </c>
      <c r="K1278" s="8" t="n">
        <v>0</v>
      </c>
      <c r="L1278" s="7"/>
      <c r="M1278" s="8" t="n">
        <v>0</v>
      </c>
      <c r="N1278" s="7"/>
      <c r="O1278" s="7" t="s">
        <v>966</v>
      </c>
      <c r="P1278" s="7" t="s">
        <v>87</v>
      </c>
      <c r="Q1278" s="8" t="s">
        <v>967</v>
      </c>
      <c r="R1278" s="8" t="s">
        <v>967</v>
      </c>
      <c r="S1278" s="8" t="s">
        <v>110</v>
      </c>
      <c r="T1278" s="8" t="s">
        <v>100</v>
      </c>
      <c r="U1278" s="7" t="s">
        <v>87</v>
      </c>
      <c r="V1278" s="7" t="s">
        <v>92</v>
      </c>
      <c r="W1278" s="7"/>
      <c r="X1278" s="7"/>
      <c r="Y1278" s="7" t="s">
        <v>112</v>
      </c>
      <c r="Z1278" s="7" t="n">
        <v>8</v>
      </c>
      <c r="AA1278" s="7"/>
      <c r="AB1278" s="7"/>
      <c r="AC1278" s="7"/>
      <c r="AD1278" s="7"/>
      <c r="AE1278" s="8"/>
      <c r="AF1278" s="9" t="s">
        <v>369</v>
      </c>
      <c r="AG1278" s="9" t="s">
        <v>3094</v>
      </c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7"/>
      <c r="BI1278" s="7"/>
      <c r="BJ1278" s="7"/>
      <c r="BK1278" s="7"/>
      <c r="BL1278" s="7"/>
      <c r="BM1278" s="7" t="s">
        <v>97</v>
      </c>
      <c r="BN1278" s="7" t="s">
        <v>97</v>
      </c>
      <c r="BO1278" s="7"/>
      <c r="BP1278" s="7"/>
      <c r="BQ1278" s="7"/>
      <c r="BR1278" s="7"/>
      <c r="BS1278" s="7"/>
      <c r="BT1278" s="7" t="s">
        <v>98</v>
      </c>
      <c r="BU1278" s="7"/>
      <c r="BV1278" s="7"/>
      <c r="BW1278" s="7"/>
      <c r="BX1278" s="7"/>
      <c r="BY1278" s="7"/>
      <c r="BZ1278" s="7"/>
      <c r="CA1278" s="7"/>
      <c r="CB1278" s="7"/>
      <c r="CC1278" s="7"/>
      <c r="CD1278" s="7"/>
      <c r="CE1278" s="7"/>
      <c r="CF1278" s="7"/>
      <c r="CG1278" s="7"/>
      <c r="CH1278" s="7"/>
      <c r="CI1278" s="6" t="n">
        <f aca="false">SUMIF($AH1278:$CH1278,35,Base!$B$5:$BB$5)*7*$Z1278</f>
        <v>0</v>
      </c>
      <c r="CJ1278" s="6" t="n">
        <f aca="false">SUMIF($AH1278:$CH1278,"PR",Base!$B$5:$BB$5)*7*$Z1278</f>
        <v>280</v>
      </c>
      <c r="CK1278" s="6"/>
      <c r="CL1278" s="6"/>
    </row>
    <row r="1279" customFormat="false" ht="13.8" hidden="false" customHeight="false" outlineLevel="0" collapsed="false">
      <c r="A1279" s="7" t="s">
        <v>1890</v>
      </c>
      <c r="B1279" s="7" t="s">
        <v>3215</v>
      </c>
      <c r="C1279" s="7" t="s">
        <v>118</v>
      </c>
      <c r="D1279" s="7" t="s">
        <v>3306</v>
      </c>
      <c r="E1279" s="7" t="s">
        <v>1706</v>
      </c>
      <c r="F1279" s="7" t="s">
        <v>17</v>
      </c>
      <c r="G1279" s="7" t="s">
        <v>964</v>
      </c>
      <c r="H1279" s="7" t="s">
        <v>965</v>
      </c>
      <c r="I1279" s="7" t="s">
        <v>84</v>
      </c>
      <c r="J1279" s="7" t="s">
        <v>85</v>
      </c>
      <c r="K1279" s="8" t="n">
        <v>0</v>
      </c>
      <c r="L1279" s="7"/>
      <c r="M1279" s="8" t="n">
        <v>0</v>
      </c>
      <c r="N1279" s="7"/>
      <c r="O1279" s="7" t="s">
        <v>966</v>
      </c>
      <c r="P1279" s="7" t="s">
        <v>87</v>
      </c>
      <c r="Q1279" s="8" t="s">
        <v>967</v>
      </c>
      <c r="R1279" s="8" t="s">
        <v>967</v>
      </c>
      <c r="S1279" s="8" t="s">
        <v>110</v>
      </c>
      <c r="T1279" s="8" t="s">
        <v>100</v>
      </c>
      <c r="U1279" s="7" t="s">
        <v>87</v>
      </c>
      <c r="V1279" s="7" t="s">
        <v>92</v>
      </c>
      <c r="W1279" s="7"/>
      <c r="X1279" s="7"/>
      <c r="Y1279" s="7" t="s">
        <v>125</v>
      </c>
      <c r="Z1279" s="7" t="n">
        <v>2</v>
      </c>
      <c r="AA1279" s="7"/>
      <c r="AB1279" s="7"/>
      <c r="AC1279" s="7"/>
      <c r="AD1279" s="7"/>
      <c r="AE1279" s="8"/>
      <c r="AF1279" s="9" t="s">
        <v>562</v>
      </c>
      <c r="AG1279" s="9" t="s">
        <v>2828</v>
      </c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7"/>
      <c r="BI1279" s="7"/>
      <c r="BJ1279" s="7"/>
      <c r="BK1279" s="7"/>
      <c r="BL1279" s="7"/>
      <c r="BM1279" s="7" t="s">
        <v>97</v>
      </c>
      <c r="BN1279" s="7" t="s">
        <v>97</v>
      </c>
      <c r="BO1279" s="7"/>
      <c r="BP1279" s="7"/>
      <c r="BQ1279" s="7"/>
      <c r="BR1279" s="7"/>
      <c r="BS1279" s="7"/>
      <c r="BT1279" s="7"/>
      <c r="BU1279" s="7"/>
      <c r="BV1279" s="7"/>
      <c r="BW1279" s="7"/>
      <c r="BX1279" s="7"/>
      <c r="BY1279" s="7"/>
      <c r="BZ1279" s="7" t="s">
        <v>98</v>
      </c>
      <c r="CA1279" s="7"/>
      <c r="CB1279" s="7"/>
      <c r="CC1279" s="7"/>
      <c r="CD1279" s="7"/>
      <c r="CE1279" s="7"/>
      <c r="CF1279" s="7"/>
      <c r="CG1279" s="7"/>
      <c r="CH1279" s="7"/>
      <c r="CI1279" s="6" t="n">
        <f aca="false">SUMIF($AH1279:$CH1279,35,Base!$B$5:$BB$5)*7*$Z1279</f>
        <v>0</v>
      </c>
      <c r="CJ1279" s="6" t="n">
        <f aca="false">SUMIF($AH1279:$CH1279,"PR",Base!$B$5:$BB$5)*7*$Z1279</f>
        <v>70</v>
      </c>
      <c r="CK1279" s="6"/>
      <c r="CL1279" s="6"/>
    </row>
    <row r="1280" customFormat="false" ht="13.8" hidden="false" customHeight="false" outlineLevel="0" collapsed="false">
      <c r="A1280" s="7" t="s">
        <v>1890</v>
      </c>
      <c r="B1280" s="7" t="s">
        <v>3215</v>
      </c>
      <c r="C1280" s="7" t="s">
        <v>118</v>
      </c>
      <c r="D1280" s="7" t="s">
        <v>3306</v>
      </c>
      <c r="E1280" s="7" t="s">
        <v>1706</v>
      </c>
      <c r="F1280" s="7" t="s">
        <v>17</v>
      </c>
      <c r="G1280" s="7" t="s">
        <v>964</v>
      </c>
      <c r="H1280" s="7" t="s">
        <v>965</v>
      </c>
      <c r="I1280" s="7" t="s">
        <v>84</v>
      </c>
      <c r="J1280" s="7" t="s">
        <v>85</v>
      </c>
      <c r="K1280" s="8" t="n">
        <v>0</v>
      </c>
      <c r="L1280" s="7"/>
      <c r="M1280" s="8" t="n">
        <v>0</v>
      </c>
      <c r="N1280" s="7"/>
      <c r="O1280" s="7" t="s">
        <v>966</v>
      </c>
      <c r="P1280" s="7" t="s">
        <v>87</v>
      </c>
      <c r="Q1280" s="8" t="s">
        <v>967</v>
      </c>
      <c r="R1280" s="8" t="s">
        <v>967</v>
      </c>
      <c r="S1280" s="8" t="s">
        <v>110</v>
      </c>
      <c r="T1280" s="8" t="s">
        <v>100</v>
      </c>
      <c r="U1280" s="7" t="s">
        <v>87</v>
      </c>
      <c r="V1280" s="7" t="s">
        <v>92</v>
      </c>
      <c r="W1280" s="7"/>
      <c r="X1280" s="7"/>
      <c r="Y1280" s="7" t="s">
        <v>112</v>
      </c>
      <c r="Z1280" s="7" t="n">
        <v>8</v>
      </c>
      <c r="AA1280" s="7"/>
      <c r="AB1280" s="7"/>
      <c r="AC1280" s="7"/>
      <c r="AD1280" s="7"/>
      <c r="AE1280" s="8"/>
      <c r="AF1280" s="9" t="s">
        <v>562</v>
      </c>
      <c r="AG1280" s="9" t="s">
        <v>2828</v>
      </c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  <c r="BL1280" s="7"/>
      <c r="BM1280" s="7" t="s">
        <v>97</v>
      </c>
      <c r="BN1280" s="7" t="s">
        <v>97</v>
      </c>
      <c r="BO1280" s="7"/>
      <c r="BP1280" s="7"/>
      <c r="BQ1280" s="7"/>
      <c r="BR1280" s="7"/>
      <c r="BS1280" s="7"/>
      <c r="BT1280" s="7"/>
      <c r="BU1280" s="7"/>
      <c r="BV1280" s="7"/>
      <c r="BW1280" s="7"/>
      <c r="BX1280" s="7"/>
      <c r="BY1280" s="7"/>
      <c r="BZ1280" s="7" t="s">
        <v>98</v>
      </c>
      <c r="CA1280" s="7"/>
      <c r="CB1280" s="7"/>
      <c r="CC1280" s="7"/>
      <c r="CD1280" s="7"/>
      <c r="CE1280" s="7"/>
      <c r="CF1280" s="7"/>
      <c r="CG1280" s="7"/>
      <c r="CH1280" s="7"/>
      <c r="CI1280" s="6" t="n">
        <f aca="false">SUMIF($AH1280:$CH1280,35,Base!$B$5:$BB$5)*7*$Z1280</f>
        <v>0</v>
      </c>
      <c r="CJ1280" s="6" t="n">
        <f aca="false">SUMIF($AH1280:$CH1280,"PR",Base!$B$5:$BB$5)*7*$Z1280</f>
        <v>280</v>
      </c>
      <c r="CK1280" s="6"/>
      <c r="CL1280" s="6"/>
    </row>
    <row r="1281" customFormat="false" ht="13.8" hidden="false" customHeight="false" outlineLevel="0" collapsed="false">
      <c r="A1281" s="7" t="s">
        <v>1890</v>
      </c>
      <c r="B1281" s="7" t="s">
        <v>3215</v>
      </c>
      <c r="C1281" s="7" t="s">
        <v>2653</v>
      </c>
      <c r="D1281" s="7" t="s">
        <v>3166</v>
      </c>
      <c r="E1281" s="7" t="s">
        <v>1191</v>
      </c>
      <c r="F1281" s="7" t="s">
        <v>17</v>
      </c>
      <c r="G1281" s="7" t="s">
        <v>3307</v>
      </c>
      <c r="H1281" s="7" t="s">
        <v>3308</v>
      </c>
      <c r="I1281" s="7" t="s">
        <v>84</v>
      </c>
      <c r="J1281" s="7" t="s">
        <v>85</v>
      </c>
      <c r="K1281" s="8" t="n">
        <v>0</v>
      </c>
      <c r="L1281" s="7"/>
      <c r="M1281" s="8" t="n">
        <v>0</v>
      </c>
      <c r="N1281" s="7"/>
      <c r="O1281" s="7" t="s">
        <v>3309</v>
      </c>
      <c r="P1281" s="7" t="s">
        <v>87</v>
      </c>
      <c r="Q1281" s="8" t="s">
        <v>113</v>
      </c>
      <c r="R1281" s="8" t="s">
        <v>113</v>
      </c>
      <c r="S1281" s="8" t="s">
        <v>110</v>
      </c>
      <c r="T1281" s="8" t="s">
        <v>100</v>
      </c>
      <c r="U1281" s="7" t="s">
        <v>87</v>
      </c>
      <c r="V1281" s="7" t="s">
        <v>92</v>
      </c>
      <c r="W1281" s="7"/>
      <c r="X1281" s="7"/>
      <c r="Y1281" s="7" t="s">
        <v>125</v>
      </c>
      <c r="Z1281" s="8" t="n">
        <v>0</v>
      </c>
      <c r="AA1281" s="7"/>
      <c r="AB1281" s="7"/>
      <c r="AC1281" s="7"/>
      <c r="AD1281" s="7"/>
      <c r="AE1281" s="8"/>
      <c r="AF1281" s="9" t="s">
        <v>3310</v>
      </c>
      <c r="AG1281" s="9" t="s">
        <v>3310</v>
      </c>
      <c r="AH1281" s="7"/>
      <c r="AI1281" s="7"/>
      <c r="AJ1281" s="7" t="s">
        <v>98</v>
      </c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  <c r="BL1281" s="7"/>
      <c r="BM1281" s="7" t="s">
        <v>97</v>
      </c>
      <c r="BN1281" s="7" t="s">
        <v>97</v>
      </c>
      <c r="BO1281" s="7"/>
      <c r="BP1281" s="7"/>
      <c r="BQ1281" s="7"/>
      <c r="BR1281" s="7"/>
      <c r="BS1281" s="7"/>
      <c r="BT1281" s="7"/>
      <c r="BU1281" s="7"/>
      <c r="BV1281" s="7"/>
      <c r="BW1281" s="7"/>
      <c r="BX1281" s="7"/>
      <c r="BY1281" s="7"/>
      <c r="BZ1281" s="7"/>
      <c r="CA1281" s="7"/>
      <c r="CB1281" s="7"/>
      <c r="CC1281" s="7"/>
      <c r="CD1281" s="7"/>
      <c r="CE1281" s="7"/>
      <c r="CF1281" s="7"/>
      <c r="CG1281" s="7"/>
      <c r="CH1281" s="7"/>
      <c r="CI1281" s="6" t="n">
        <f aca="false">SUMIF($AH1281:$CH1281,35,Base!$B$5:$BB$5)*7*$Z1281</f>
        <v>0</v>
      </c>
      <c r="CJ1281" s="6" t="n">
        <f aca="false">SUMIF($AH1281:$CH1281,"PR",Base!$B$5:$BB$5)*7*$Z1281</f>
        <v>0</v>
      </c>
      <c r="CK1281" s="6"/>
      <c r="CL1281" s="6"/>
    </row>
    <row r="1282" customFormat="false" ht="13.8" hidden="false" customHeight="false" outlineLevel="0" collapsed="false">
      <c r="A1282" s="7" t="s">
        <v>1890</v>
      </c>
      <c r="B1282" s="7" t="s">
        <v>3215</v>
      </c>
      <c r="C1282" s="7" t="s">
        <v>2653</v>
      </c>
      <c r="D1282" s="7" t="s">
        <v>3166</v>
      </c>
      <c r="E1282" s="7" t="s">
        <v>1191</v>
      </c>
      <c r="F1282" s="7" t="s">
        <v>17</v>
      </c>
      <c r="G1282" s="7" t="s">
        <v>3307</v>
      </c>
      <c r="H1282" s="7" t="s">
        <v>3308</v>
      </c>
      <c r="I1282" s="7" t="s">
        <v>84</v>
      </c>
      <c r="J1282" s="7" t="s">
        <v>85</v>
      </c>
      <c r="K1282" s="8" t="n">
        <v>0</v>
      </c>
      <c r="L1282" s="7"/>
      <c r="M1282" s="8" t="n">
        <v>0</v>
      </c>
      <c r="N1282" s="7"/>
      <c r="O1282" s="7" t="s">
        <v>3309</v>
      </c>
      <c r="P1282" s="7" t="s">
        <v>87</v>
      </c>
      <c r="Q1282" s="8" t="s">
        <v>113</v>
      </c>
      <c r="R1282" s="8" t="s">
        <v>113</v>
      </c>
      <c r="S1282" s="8" t="s">
        <v>110</v>
      </c>
      <c r="T1282" s="8" t="s">
        <v>100</v>
      </c>
      <c r="U1282" s="7" t="s">
        <v>87</v>
      </c>
      <c r="V1282" s="7" t="s">
        <v>92</v>
      </c>
      <c r="W1282" s="7"/>
      <c r="X1282" s="7"/>
      <c r="Y1282" s="7" t="s">
        <v>112</v>
      </c>
      <c r="Z1282" s="8" t="n">
        <v>0</v>
      </c>
      <c r="AA1282" s="7"/>
      <c r="AB1282" s="7"/>
      <c r="AC1282" s="7"/>
      <c r="AD1282" s="7"/>
      <c r="AE1282" s="8"/>
      <c r="AF1282" s="9" t="s">
        <v>3310</v>
      </c>
      <c r="AG1282" s="9" t="s">
        <v>3310</v>
      </c>
      <c r="AH1282" s="7"/>
      <c r="AI1282" s="7"/>
      <c r="AJ1282" s="7" t="s">
        <v>98</v>
      </c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  <c r="BL1282" s="7"/>
      <c r="BM1282" s="7" t="s">
        <v>97</v>
      </c>
      <c r="BN1282" s="7" t="s">
        <v>97</v>
      </c>
      <c r="BO1282" s="7"/>
      <c r="BP1282" s="7"/>
      <c r="BQ1282" s="7"/>
      <c r="BR1282" s="7"/>
      <c r="BS1282" s="7"/>
      <c r="BT1282" s="7"/>
      <c r="BU1282" s="7"/>
      <c r="BV1282" s="7"/>
      <c r="BW1282" s="7"/>
      <c r="BX1282" s="7"/>
      <c r="BY1282" s="7"/>
      <c r="BZ1282" s="7"/>
      <c r="CA1282" s="7"/>
      <c r="CB1282" s="7"/>
      <c r="CC1282" s="7"/>
      <c r="CD1282" s="7"/>
      <c r="CE1282" s="7"/>
      <c r="CF1282" s="7"/>
      <c r="CG1282" s="7"/>
      <c r="CH1282" s="7"/>
      <c r="CI1282" s="6" t="n">
        <f aca="false">SUMIF($AH1282:$CH1282,35,Base!$B$5:$BB$5)*7*$Z1282</f>
        <v>0</v>
      </c>
      <c r="CJ1282" s="6" t="n">
        <f aca="false">SUMIF($AH1282:$CH1282,"PR",Base!$B$5:$BB$5)*7*$Z1282</f>
        <v>0</v>
      </c>
      <c r="CK1282" s="6"/>
      <c r="CL1282" s="6"/>
    </row>
    <row r="1283" customFormat="false" ht="13.8" hidden="false" customHeight="false" outlineLevel="0" collapsed="false">
      <c r="A1283" s="7" t="s">
        <v>1890</v>
      </c>
      <c r="B1283" s="7" t="s">
        <v>3215</v>
      </c>
      <c r="C1283" s="7" t="s">
        <v>2653</v>
      </c>
      <c r="D1283" s="7" t="s">
        <v>3164</v>
      </c>
      <c r="E1283" s="7" t="s">
        <v>2054</v>
      </c>
      <c r="F1283" s="7" t="s">
        <v>17</v>
      </c>
      <c r="G1283" s="7" t="s">
        <v>3307</v>
      </c>
      <c r="H1283" s="7" t="s">
        <v>3308</v>
      </c>
      <c r="I1283" s="7" t="s">
        <v>84</v>
      </c>
      <c r="J1283" s="7" t="s">
        <v>85</v>
      </c>
      <c r="K1283" s="8" t="n">
        <v>0</v>
      </c>
      <c r="L1283" s="7"/>
      <c r="M1283" s="8" t="n">
        <v>0</v>
      </c>
      <c r="N1283" s="7"/>
      <c r="O1283" s="7" t="s">
        <v>3309</v>
      </c>
      <c r="P1283" s="7" t="s">
        <v>87</v>
      </c>
      <c r="Q1283" s="8" t="s">
        <v>113</v>
      </c>
      <c r="R1283" s="8" t="s">
        <v>113</v>
      </c>
      <c r="S1283" s="8" t="s">
        <v>110</v>
      </c>
      <c r="T1283" s="8" t="s">
        <v>110</v>
      </c>
      <c r="U1283" s="7" t="s">
        <v>87</v>
      </c>
      <c r="V1283" s="7" t="s">
        <v>92</v>
      </c>
      <c r="W1283" s="7"/>
      <c r="X1283" s="7"/>
      <c r="Y1283" s="7" t="s">
        <v>125</v>
      </c>
      <c r="Z1283" s="8" t="n">
        <v>0</v>
      </c>
      <c r="AA1283" s="7"/>
      <c r="AB1283" s="7"/>
      <c r="AC1283" s="7"/>
      <c r="AD1283" s="7"/>
      <c r="AE1283" s="8"/>
      <c r="AF1283" s="9" t="s">
        <v>1011</v>
      </c>
      <c r="AG1283" s="9" t="s">
        <v>1011</v>
      </c>
      <c r="AH1283" s="7"/>
      <c r="AI1283" s="7"/>
      <c r="AJ1283" s="7"/>
      <c r="AK1283" s="7"/>
      <c r="AL1283" s="7"/>
      <c r="AM1283" s="7"/>
      <c r="AN1283" s="7"/>
      <c r="AO1283" s="7"/>
      <c r="AP1283" s="7"/>
      <c r="AQ1283" s="7" t="s">
        <v>98</v>
      </c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  <c r="BL1283" s="7"/>
      <c r="BM1283" s="7" t="s">
        <v>97</v>
      </c>
      <c r="BN1283" s="7" t="s">
        <v>97</v>
      </c>
      <c r="BO1283" s="7"/>
      <c r="BP1283" s="7"/>
      <c r="BQ1283" s="7"/>
      <c r="BR1283" s="7"/>
      <c r="BS1283" s="7"/>
      <c r="BT1283" s="7"/>
      <c r="BU1283" s="7"/>
      <c r="BV1283" s="7"/>
      <c r="BW1283" s="7"/>
      <c r="BX1283" s="7"/>
      <c r="BY1283" s="7"/>
      <c r="BZ1283" s="7"/>
      <c r="CA1283" s="7"/>
      <c r="CB1283" s="7"/>
      <c r="CC1283" s="7"/>
      <c r="CD1283" s="7"/>
      <c r="CE1283" s="7"/>
      <c r="CF1283" s="7"/>
      <c r="CG1283" s="7"/>
      <c r="CH1283" s="7"/>
      <c r="CI1283" s="6" t="n">
        <f aca="false">SUMIF($AH1283:$CH1283,35,Base!$B$5:$BB$5)*7*$Z1283</f>
        <v>0</v>
      </c>
      <c r="CJ1283" s="6" t="n">
        <f aca="false">SUMIF($AH1283:$CH1283,"PR",Base!$B$5:$BB$5)*7*$Z1283</f>
        <v>0</v>
      </c>
      <c r="CK1283" s="6"/>
      <c r="CL1283" s="6"/>
    </row>
    <row r="1284" customFormat="false" ht="13.8" hidden="false" customHeight="false" outlineLevel="0" collapsed="false">
      <c r="A1284" s="7" t="s">
        <v>1890</v>
      </c>
      <c r="B1284" s="7" t="s">
        <v>3215</v>
      </c>
      <c r="C1284" s="7" t="s">
        <v>2653</v>
      </c>
      <c r="D1284" s="7" t="s">
        <v>3164</v>
      </c>
      <c r="E1284" s="7" t="s">
        <v>2054</v>
      </c>
      <c r="F1284" s="7" t="s">
        <v>17</v>
      </c>
      <c r="G1284" s="7" t="s">
        <v>3307</v>
      </c>
      <c r="H1284" s="7" t="s">
        <v>3308</v>
      </c>
      <c r="I1284" s="7" t="s">
        <v>84</v>
      </c>
      <c r="J1284" s="7" t="s">
        <v>85</v>
      </c>
      <c r="K1284" s="8" t="n">
        <v>0</v>
      </c>
      <c r="L1284" s="7"/>
      <c r="M1284" s="8" t="n">
        <v>0</v>
      </c>
      <c r="N1284" s="7"/>
      <c r="O1284" s="7" t="s">
        <v>3309</v>
      </c>
      <c r="P1284" s="7" t="s">
        <v>87</v>
      </c>
      <c r="Q1284" s="8" t="s">
        <v>113</v>
      </c>
      <c r="R1284" s="8" t="s">
        <v>113</v>
      </c>
      <c r="S1284" s="8" t="s">
        <v>110</v>
      </c>
      <c r="T1284" s="8" t="s">
        <v>110</v>
      </c>
      <c r="U1284" s="7" t="s">
        <v>87</v>
      </c>
      <c r="V1284" s="7" t="s">
        <v>92</v>
      </c>
      <c r="W1284" s="7"/>
      <c r="X1284" s="7"/>
      <c r="Y1284" s="7" t="s">
        <v>112</v>
      </c>
      <c r="Z1284" s="8" t="n">
        <v>0</v>
      </c>
      <c r="AA1284" s="7"/>
      <c r="AB1284" s="7"/>
      <c r="AC1284" s="7"/>
      <c r="AD1284" s="7"/>
      <c r="AE1284" s="8"/>
      <c r="AF1284" s="9" t="s">
        <v>1011</v>
      </c>
      <c r="AG1284" s="9" t="s">
        <v>1011</v>
      </c>
      <c r="AH1284" s="7"/>
      <c r="AI1284" s="7"/>
      <c r="AJ1284" s="7"/>
      <c r="AK1284" s="7"/>
      <c r="AL1284" s="7"/>
      <c r="AM1284" s="7"/>
      <c r="AN1284" s="7"/>
      <c r="AO1284" s="7"/>
      <c r="AP1284" s="7"/>
      <c r="AQ1284" s="7" t="s">
        <v>98</v>
      </c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  <c r="BE1284" s="7"/>
      <c r="BF1284" s="7"/>
      <c r="BG1284" s="7"/>
      <c r="BH1284" s="7"/>
      <c r="BI1284" s="7"/>
      <c r="BJ1284" s="7"/>
      <c r="BK1284" s="7"/>
      <c r="BL1284" s="7"/>
      <c r="BM1284" s="7" t="s">
        <v>97</v>
      </c>
      <c r="BN1284" s="7" t="s">
        <v>97</v>
      </c>
      <c r="BO1284" s="7"/>
      <c r="BP1284" s="7"/>
      <c r="BQ1284" s="7"/>
      <c r="BR1284" s="7"/>
      <c r="BS1284" s="7"/>
      <c r="BT1284" s="7"/>
      <c r="BU1284" s="7"/>
      <c r="BV1284" s="7"/>
      <c r="BW1284" s="7"/>
      <c r="BX1284" s="7"/>
      <c r="BY1284" s="7"/>
      <c r="BZ1284" s="7"/>
      <c r="CA1284" s="7"/>
      <c r="CB1284" s="7"/>
      <c r="CC1284" s="7"/>
      <c r="CD1284" s="7"/>
      <c r="CE1284" s="7"/>
      <c r="CF1284" s="7"/>
      <c r="CG1284" s="7"/>
      <c r="CH1284" s="7"/>
      <c r="CI1284" s="6" t="n">
        <f aca="false">SUMIF($AH1284:$CH1284,35,Base!$B$5:$BB$5)*7*$Z1284</f>
        <v>0</v>
      </c>
      <c r="CJ1284" s="6" t="n">
        <f aca="false">SUMIF($AH1284:$CH1284,"PR",Base!$B$5:$BB$5)*7*$Z1284</f>
        <v>0</v>
      </c>
      <c r="CK1284" s="6"/>
      <c r="CL1284" s="6"/>
    </row>
    <row r="1285" customFormat="false" ht="13.8" hidden="false" customHeight="false" outlineLevel="0" collapsed="false">
      <c r="A1285" s="7" t="s">
        <v>1890</v>
      </c>
      <c r="B1285" s="7" t="s">
        <v>3215</v>
      </c>
      <c r="C1285" s="7" t="s">
        <v>2653</v>
      </c>
      <c r="D1285" s="7" t="s">
        <v>3160</v>
      </c>
      <c r="E1285" s="7" t="s">
        <v>1142</v>
      </c>
      <c r="F1285" s="7" t="s">
        <v>17</v>
      </c>
      <c r="G1285" s="7" t="s">
        <v>3307</v>
      </c>
      <c r="H1285" s="7" t="s">
        <v>3308</v>
      </c>
      <c r="I1285" s="7" t="s">
        <v>84</v>
      </c>
      <c r="J1285" s="7" t="s">
        <v>85</v>
      </c>
      <c r="K1285" s="8" t="n">
        <v>0</v>
      </c>
      <c r="L1285" s="7"/>
      <c r="M1285" s="8" t="n">
        <v>0</v>
      </c>
      <c r="N1285" s="7"/>
      <c r="O1285" s="7" t="s">
        <v>3309</v>
      </c>
      <c r="P1285" s="7" t="s">
        <v>87</v>
      </c>
      <c r="Q1285" s="8" t="s">
        <v>113</v>
      </c>
      <c r="R1285" s="8" t="s">
        <v>113</v>
      </c>
      <c r="S1285" s="8" t="s">
        <v>110</v>
      </c>
      <c r="T1285" s="8" t="s">
        <v>110</v>
      </c>
      <c r="U1285" s="7" t="s">
        <v>87</v>
      </c>
      <c r="V1285" s="7" t="s">
        <v>92</v>
      </c>
      <c r="W1285" s="7"/>
      <c r="X1285" s="7"/>
      <c r="Y1285" s="7" t="s">
        <v>125</v>
      </c>
      <c r="Z1285" s="7" t="n">
        <v>2</v>
      </c>
      <c r="AA1285" s="7"/>
      <c r="AB1285" s="7"/>
      <c r="AC1285" s="7"/>
      <c r="AD1285" s="7"/>
      <c r="AE1285" s="8"/>
      <c r="AF1285" s="9" t="s">
        <v>263</v>
      </c>
      <c r="AG1285" s="9" t="s">
        <v>263</v>
      </c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  <c r="BE1285" s="7"/>
      <c r="BF1285" s="7"/>
      <c r="BG1285" s="7"/>
      <c r="BH1285" s="7"/>
      <c r="BI1285" s="7"/>
      <c r="BJ1285" s="7"/>
      <c r="BK1285" s="7"/>
      <c r="BL1285" s="7"/>
      <c r="BM1285" s="7" t="s">
        <v>97</v>
      </c>
      <c r="BN1285" s="7" t="s">
        <v>97</v>
      </c>
      <c r="BO1285" s="7"/>
      <c r="BP1285" s="7"/>
      <c r="BQ1285" s="7"/>
      <c r="BR1285" s="7" t="s">
        <v>98</v>
      </c>
      <c r="BS1285" s="7"/>
      <c r="BT1285" s="7"/>
      <c r="BU1285" s="7"/>
      <c r="BV1285" s="7"/>
      <c r="BW1285" s="7"/>
      <c r="BX1285" s="7"/>
      <c r="BY1285" s="7"/>
      <c r="BZ1285" s="7"/>
      <c r="CA1285" s="7"/>
      <c r="CB1285" s="7"/>
      <c r="CC1285" s="7"/>
      <c r="CD1285" s="7"/>
      <c r="CE1285" s="7"/>
      <c r="CF1285" s="7"/>
      <c r="CG1285" s="7"/>
      <c r="CH1285" s="7"/>
      <c r="CI1285" s="6" t="n">
        <f aca="false">SUMIF($AH1285:$CH1285,35,Base!$B$5:$BB$5)*7*$Z1285</f>
        <v>0</v>
      </c>
      <c r="CJ1285" s="6" t="n">
        <f aca="false">SUMIF($AH1285:$CH1285,"PR",Base!$B$5:$BB$5)*7*$Z1285</f>
        <v>70</v>
      </c>
      <c r="CK1285" s="6"/>
      <c r="CL1285" s="6"/>
    </row>
    <row r="1286" customFormat="false" ht="13.8" hidden="false" customHeight="false" outlineLevel="0" collapsed="false">
      <c r="A1286" s="7" t="s">
        <v>1890</v>
      </c>
      <c r="B1286" s="7" t="s">
        <v>3215</v>
      </c>
      <c r="C1286" s="7" t="s">
        <v>2653</v>
      </c>
      <c r="D1286" s="7" t="s">
        <v>3160</v>
      </c>
      <c r="E1286" s="7" t="s">
        <v>1142</v>
      </c>
      <c r="F1286" s="7" t="s">
        <v>17</v>
      </c>
      <c r="G1286" s="7" t="s">
        <v>3307</v>
      </c>
      <c r="H1286" s="7" t="s">
        <v>3308</v>
      </c>
      <c r="I1286" s="7" t="s">
        <v>84</v>
      </c>
      <c r="J1286" s="7" t="s">
        <v>85</v>
      </c>
      <c r="K1286" s="8" t="n">
        <v>0</v>
      </c>
      <c r="L1286" s="7"/>
      <c r="M1286" s="8" t="n">
        <v>0</v>
      </c>
      <c r="N1286" s="7"/>
      <c r="O1286" s="7" t="s">
        <v>3309</v>
      </c>
      <c r="P1286" s="7" t="s">
        <v>87</v>
      </c>
      <c r="Q1286" s="8" t="s">
        <v>113</v>
      </c>
      <c r="R1286" s="8" t="s">
        <v>113</v>
      </c>
      <c r="S1286" s="8" t="s">
        <v>110</v>
      </c>
      <c r="T1286" s="8" t="s">
        <v>110</v>
      </c>
      <c r="U1286" s="7" t="s">
        <v>87</v>
      </c>
      <c r="V1286" s="7" t="s">
        <v>92</v>
      </c>
      <c r="W1286" s="7"/>
      <c r="X1286" s="7"/>
      <c r="Y1286" s="7" t="s">
        <v>112</v>
      </c>
      <c r="Z1286" s="7" t="n">
        <v>8</v>
      </c>
      <c r="AA1286" s="7"/>
      <c r="AB1286" s="7"/>
      <c r="AC1286" s="7"/>
      <c r="AD1286" s="7"/>
      <c r="AE1286" s="8"/>
      <c r="AF1286" s="9" t="s">
        <v>263</v>
      </c>
      <c r="AG1286" s="9" t="s">
        <v>263</v>
      </c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  <c r="BE1286" s="7"/>
      <c r="BF1286" s="7"/>
      <c r="BG1286" s="7"/>
      <c r="BH1286" s="7"/>
      <c r="BI1286" s="7"/>
      <c r="BJ1286" s="7"/>
      <c r="BK1286" s="7"/>
      <c r="BL1286" s="7"/>
      <c r="BM1286" s="7" t="s">
        <v>97</v>
      </c>
      <c r="BN1286" s="7" t="s">
        <v>97</v>
      </c>
      <c r="BO1286" s="7"/>
      <c r="BP1286" s="7"/>
      <c r="BQ1286" s="7"/>
      <c r="BR1286" s="7" t="s">
        <v>98</v>
      </c>
      <c r="BS1286" s="7"/>
      <c r="BT1286" s="7"/>
      <c r="BU1286" s="7"/>
      <c r="BV1286" s="7"/>
      <c r="BW1286" s="7"/>
      <c r="BX1286" s="7"/>
      <c r="BY1286" s="7"/>
      <c r="BZ1286" s="7"/>
      <c r="CA1286" s="7"/>
      <c r="CB1286" s="7"/>
      <c r="CC1286" s="7"/>
      <c r="CD1286" s="7"/>
      <c r="CE1286" s="7"/>
      <c r="CF1286" s="7"/>
      <c r="CG1286" s="7"/>
      <c r="CH1286" s="7"/>
      <c r="CI1286" s="6" t="n">
        <f aca="false">SUMIF($AH1286:$CH1286,35,Base!$B$5:$BB$5)*7*$Z1286</f>
        <v>0</v>
      </c>
      <c r="CJ1286" s="6" t="n">
        <f aca="false">SUMIF($AH1286:$CH1286,"PR",Base!$B$5:$BB$5)*7*$Z1286</f>
        <v>280</v>
      </c>
      <c r="CK1286" s="6"/>
      <c r="CL1286" s="6"/>
    </row>
    <row r="1287" customFormat="false" ht="13.8" hidden="false" customHeight="false" outlineLevel="0" collapsed="false">
      <c r="A1287" s="7" t="s">
        <v>1890</v>
      </c>
      <c r="B1287" s="7" t="s">
        <v>3215</v>
      </c>
      <c r="C1287" s="7" t="s">
        <v>2653</v>
      </c>
      <c r="D1287" s="7" t="s">
        <v>3159</v>
      </c>
      <c r="E1287" s="7" t="s">
        <v>2063</v>
      </c>
      <c r="F1287" s="7" t="s">
        <v>17</v>
      </c>
      <c r="G1287" s="7" t="s">
        <v>3307</v>
      </c>
      <c r="H1287" s="7" t="s">
        <v>3308</v>
      </c>
      <c r="I1287" s="7" t="s">
        <v>84</v>
      </c>
      <c r="J1287" s="7" t="s">
        <v>85</v>
      </c>
      <c r="K1287" s="8" t="n">
        <v>0</v>
      </c>
      <c r="L1287" s="7"/>
      <c r="M1287" s="8" t="n">
        <v>0</v>
      </c>
      <c r="N1287" s="7"/>
      <c r="O1287" s="7" t="s">
        <v>3309</v>
      </c>
      <c r="P1287" s="7" t="s">
        <v>87</v>
      </c>
      <c r="Q1287" s="8" t="s">
        <v>113</v>
      </c>
      <c r="R1287" s="8" t="s">
        <v>113</v>
      </c>
      <c r="S1287" s="8" t="s">
        <v>110</v>
      </c>
      <c r="T1287" s="8" t="s">
        <v>110</v>
      </c>
      <c r="U1287" s="7" t="s">
        <v>87</v>
      </c>
      <c r="V1287" s="7" t="s">
        <v>92</v>
      </c>
      <c r="W1287" s="7"/>
      <c r="X1287" s="7"/>
      <c r="Y1287" s="7" t="s">
        <v>125</v>
      </c>
      <c r="Z1287" s="7" t="n">
        <v>2</v>
      </c>
      <c r="AA1287" s="7"/>
      <c r="AB1287" s="7"/>
      <c r="AC1287" s="7"/>
      <c r="AD1287" s="7"/>
      <c r="AE1287" s="8"/>
      <c r="AF1287" s="9" t="s">
        <v>996</v>
      </c>
      <c r="AG1287" s="9" t="s">
        <v>996</v>
      </c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7"/>
      <c r="BF1287" s="7"/>
      <c r="BG1287" s="7"/>
      <c r="BH1287" s="7"/>
      <c r="BI1287" s="7"/>
      <c r="BJ1287" s="7"/>
      <c r="BK1287" s="7"/>
      <c r="BL1287" s="7"/>
      <c r="BM1287" s="7" t="s">
        <v>97</v>
      </c>
      <c r="BN1287" s="7" t="s">
        <v>97</v>
      </c>
      <c r="BO1287" s="7"/>
      <c r="BP1287" s="7"/>
      <c r="BQ1287" s="7"/>
      <c r="BR1287" s="7"/>
      <c r="BS1287" s="7"/>
      <c r="BT1287" s="7"/>
      <c r="BU1287" s="7"/>
      <c r="BV1287" s="7"/>
      <c r="BW1287" s="7"/>
      <c r="BX1287" s="7"/>
      <c r="BY1287" s="7"/>
      <c r="BZ1287" s="7"/>
      <c r="CA1287" s="7"/>
      <c r="CB1287" s="7" t="s">
        <v>98</v>
      </c>
      <c r="CC1287" s="7"/>
      <c r="CD1287" s="7"/>
      <c r="CE1287" s="7"/>
      <c r="CF1287" s="7"/>
      <c r="CG1287" s="7"/>
      <c r="CH1287" s="7"/>
      <c r="CI1287" s="6" t="n">
        <f aca="false">SUMIF($AH1287:$CH1287,35,Base!$B$5:$BB$5)*7*$Z1287</f>
        <v>0</v>
      </c>
      <c r="CJ1287" s="6" t="n">
        <f aca="false">SUMIF($AH1287:$CH1287,"PR",Base!$B$5:$BB$5)*7*$Z1287</f>
        <v>70</v>
      </c>
      <c r="CK1287" s="6"/>
      <c r="CL1287" s="6"/>
    </row>
    <row r="1288" customFormat="false" ht="13.8" hidden="false" customHeight="false" outlineLevel="0" collapsed="false">
      <c r="A1288" s="7" t="s">
        <v>1890</v>
      </c>
      <c r="B1288" s="7" t="s">
        <v>3215</v>
      </c>
      <c r="C1288" s="7" t="s">
        <v>2653</v>
      </c>
      <c r="D1288" s="7" t="s">
        <v>3159</v>
      </c>
      <c r="E1288" s="7" t="s">
        <v>2063</v>
      </c>
      <c r="F1288" s="7" t="s">
        <v>17</v>
      </c>
      <c r="G1288" s="7" t="s">
        <v>3307</v>
      </c>
      <c r="H1288" s="7" t="s">
        <v>3308</v>
      </c>
      <c r="I1288" s="7" t="s">
        <v>84</v>
      </c>
      <c r="J1288" s="7" t="s">
        <v>85</v>
      </c>
      <c r="K1288" s="8" t="n">
        <v>0</v>
      </c>
      <c r="L1288" s="7"/>
      <c r="M1288" s="8" t="n">
        <v>0</v>
      </c>
      <c r="N1288" s="7"/>
      <c r="O1288" s="7" t="s">
        <v>3309</v>
      </c>
      <c r="P1288" s="7" t="s">
        <v>87</v>
      </c>
      <c r="Q1288" s="8" t="s">
        <v>113</v>
      </c>
      <c r="R1288" s="8" t="s">
        <v>113</v>
      </c>
      <c r="S1288" s="8" t="s">
        <v>110</v>
      </c>
      <c r="T1288" s="8" t="s">
        <v>110</v>
      </c>
      <c r="U1288" s="7" t="s">
        <v>87</v>
      </c>
      <c r="V1288" s="7" t="s">
        <v>92</v>
      </c>
      <c r="W1288" s="7"/>
      <c r="X1288" s="7"/>
      <c r="Y1288" s="7" t="s">
        <v>112</v>
      </c>
      <c r="Z1288" s="7" t="n">
        <v>8</v>
      </c>
      <c r="AA1288" s="7"/>
      <c r="AB1288" s="7"/>
      <c r="AC1288" s="7"/>
      <c r="AD1288" s="7"/>
      <c r="AE1288" s="8"/>
      <c r="AF1288" s="9" t="s">
        <v>996</v>
      </c>
      <c r="AG1288" s="9" t="s">
        <v>996</v>
      </c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7"/>
      <c r="BK1288" s="7"/>
      <c r="BL1288" s="7"/>
      <c r="BM1288" s="7" t="s">
        <v>97</v>
      </c>
      <c r="BN1288" s="7" t="s">
        <v>97</v>
      </c>
      <c r="BO1288" s="7"/>
      <c r="BP1288" s="7"/>
      <c r="BQ1288" s="7"/>
      <c r="BR1288" s="7"/>
      <c r="BS1288" s="7"/>
      <c r="BT1288" s="7"/>
      <c r="BU1288" s="7"/>
      <c r="BV1288" s="7"/>
      <c r="BW1288" s="7"/>
      <c r="BX1288" s="7"/>
      <c r="BY1288" s="7"/>
      <c r="BZ1288" s="7"/>
      <c r="CA1288" s="7"/>
      <c r="CB1288" s="7" t="s">
        <v>98</v>
      </c>
      <c r="CC1288" s="7"/>
      <c r="CD1288" s="7"/>
      <c r="CE1288" s="7"/>
      <c r="CF1288" s="7"/>
      <c r="CG1288" s="7"/>
      <c r="CH1288" s="7"/>
      <c r="CI1288" s="6" t="n">
        <f aca="false">SUMIF($AH1288:$CH1288,35,Base!$B$5:$BB$5)*7*$Z1288</f>
        <v>0</v>
      </c>
      <c r="CJ1288" s="6" t="n">
        <f aca="false">SUMIF($AH1288:$CH1288,"PR",Base!$B$5:$BB$5)*7*$Z1288</f>
        <v>280</v>
      </c>
      <c r="CK1288" s="6"/>
      <c r="CL1288" s="6"/>
    </row>
    <row r="1289" customFormat="false" ht="13.8" hidden="false" customHeight="false" outlineLevel="0" collapsed="false">
      <c r="A1289" s="7" t="s">
        <v>1890</v>
      </c>
      <c r="B1289" s="7" t="s">
        <v>3215</v>
      </c>
      <c r="C1289" s="7" t="s">
        <v>289</v>
      </c>
      <c r="D1289" s="7" t="s">
        <v>3311</v>
      </c>
      <c r="E1289" s="7" t="s">
        <v>1123</v>
      </c>
      <c r="F1289" s="7" t="s">
        <v>17</v>
      </c>
      <c r="G1289" s="7" t="s">
        <v>3312</v>
      </c>
      <c r="H1289" s="7" t="s">
        <v>3313</v>
      </c>
      <c r="I1289" s="7" t="s">
        <v>84</v>
      </c>
      <c r="J1289" s="7" t="s">
        <v>85</v>
      </c>
      <c r="K1289" s="8" t="n">
        <v>0</v>
      </c>
      <c r="L1289" s="7"/>
      <c r="M1289" s="8" t="n">
        <v>0</v>
      </c>
      <c r="N1289" s="7" t="s">
        <v>3314</v>
      </c>
      <c r="O1289" s="7" t="s">
        <v>935</v>
      </c>
      <c r="P1289" s="7" t="s">
        <v>87</v>
      </c>
      <c r="Q1289" s="8" t="s">
        <v>2800</v>
      </c>
      <c r="R1289" s="8" t="s">
        <v>3315</v>
      </c>
      <c r="S1289" s="8" t="s">
        <v>362</v>
      </c>
      <c r="T1289" s="8" t="s">
        <v>109</v>
      </c>
      <c r="U1289" s="7" t="s">
        <v>87</v>
      </c>
      <c r="V1289" s="7" t="s">
        <v>92</v>
      </c>
      <c r="W1289" s="7"/>
      <c r="X1289" s="7"/>
      <c r="Y1289" s="7" t="s">
        <v>99</v>
      </c>
      <c r="Z1289" s="8" t="n">
        <v>12</v>
      </c>
      <c r="AA1289" s="7"/>
      <c r="AB1289" s="7"/>
      <c r="AC1289" s="7"/>
      <c r="AD1289" s="7"/>
      <c r="AE1289" s="8"/>
      <c r="AF1289" s="9" t="s">
        <v>3316</v>
      </c>
      <c r="AG1289" s="9" t="s">
        <v>1109</v>
      </c>
      <c r="AH1289" s="7" t="s">
        <v>98</v>
      </c>
      <c r="AI1289" s="7" t="s">
        <v>98</v>
      </c>
      <c r="AJ1289" s="7" t="s">
        <v>98</v>
      </c>
      <c r="AK1289" s="7" t="s">
        <v>98</v>
      </c>
      <c r="AL1289" s="7" t="s">
        <v>98</v>
      </c>
      <c r="AM1289" s="7" t="s">
        <v>98</v>
      </c>
      <c r="AN1289" s="7" t="n">
        <v>35</v>
      </c>
      <c r="AO1289" s="7" t="n">
        <v>35</v>
      </c>
      <c r="AP1289" s="7" t="n">
        <v>35</v>
      </c>
      <c r="AQ1289" s="7" t="n">
        <v>35</v>
      </c>
      <c r="AR1289" s="7" t="s">
        <v>98</v>
      </c>
      <c r="AS1289" s="7" t="s">
        <v>98</v>
      </c>
      <c r="AT1289" s="7" t="s">
        <v>98</v>
      </c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  <c r="BE1289" s="7"/>
      <c r="BF1289" s="7"/>
      <c r="BG1289" s="7"/>
      <c r="BH1289" s="7"/>
      <c r="BI1289" s="7"/>
      <c r="BJ1289" s="7"/>
      <c r="BK1289" s="7"/>
      <c r="BL1289" s="7"/>
      <c r="BM1289" s="7" t="s">
        <v>97</v>
      </c>
      <c r="BN1289" s="7" t="s">
        <v>97</v>
      </c>
      <c r="BO1289" s="7"/>
      <c r="BP1289" s="7"/>
      <c r="BQ1289" s="7"/>
      <c r="BR1289" s="7"/>
      <c r="BS1289" s="7"/>
      <c r="BT1289" s="7"/>
      <c r="BU1289" s="7"/>
      <c r="BV1289" s="7"/>
      <c r="BW1289" s="7"/>
      <c r="BX1289" s="7"/>
      <c r="BY1289" s="7"/>
      <c r="BZ1289" s="7"/>
      <c r="CA1289" s="7"/>
      <c r="CB1289" s="7"/>
      <c r="CC1289" s="7"/>
      <c r="CD1289" s="7"/>
      <c r="CE1289" s="7"/>
      <c r="CF1289" s="7"/>
      <c r="CG1289" s="7"/>
      <c r="CH1289" s="7"/>
      <c r="CI1289" s="6" t="n">
        <f aca="false">SUMIF($AH1289:$CH1289,35,Base!$B$5:$BB$5)*7*$Z1289</f>
        <v>1680</v>
      </c>
      <c r="CJ1289" s="6" t="n">
        <f aca="false">SUMIF($AH1289:$CH1289,"PR",Base!$B$5:$BB$5)*7*$Z1289</f>
        <v>3696</v>
      </c>
      <c r="CK1289" s="6"/>
      <c r="CL1289" s="6"/>
    </row>
    <row r="1290" customFormat="false" ht="13.8" hidden="false" customHeight="false" outlineLevel="0" collapsed="false">
      <c r="A1290" s="7" t="s">
        <v>1890</v>
      </c>
      <c r="B1290" s="7" t="s">
        <v>3215</v>
      </c>
      <c r="C1290" s="7" t="s">
        <v>887</v>
      </c>
      <c r="D1290" s="7" t="s">
        <v>3317</v>
      </c>
      <c r="E1290" s="7" t="s">
        <v>1668</v>
      </c>
      <c r="F1290" s="7" t="s">
        <v>17</v>
      </c>
      <c r="G1290" s="7" t="s">
        <v>3318</v>
      </c>
      <c r="H1290" s="7" t="s">
        <v>3319</v>
      </c>
      <c r="I1290" s="7" t="s">
        <v>84</v>
      </c>
      <c r="J1290" s="7" t="s">
        <v>85</v>
      </c>
      <c r="K1290" s="8" t="n">
        <v>0</v>
      </c>
      <c r="L1290" s="7"/>
      <c r="M1290" s="8" t="n">
        <v>0</v>
      </c>
      <c r="N1290" s="7" t="s">
        <v>3137</v>
      </c>
      <c r="O1290" s="7" t="s">
        <v>892</v>
      </c>
      <c r="P1290" s="7" t="s">
        <v>168</v>
      </c>
      <c r="Q1290" s="8" t="s">
        <v>1914</v>
      </c>
      <c r="R1290" s="8" t="s">
        <v>795</v>
      </c>
      <c r="S1290" s="8" t="s">
        <v>362</v>
      </c>
      <c r="T1290" s="8" t="s">
        <v>109</v>
      </c>
      <c r="U1290" s="7" t="s">
        <v>87</v>
      </c>
      <c r="V1290" s="7" t="s">
        <v>92</v>
      </c>
      <c r="W1290" s="7"/>
      <c r="X1290" s="7"/>
      <c r="Y1290" s="7" t="s">
        <v>1012</v>
      </c>
      <c r="Z1290" s="8" t="n">
        <v>14</v>
      </c>
      <c r="AA1290" s="7"/>
      <c r="AB1290" s="7"/>
      <c r="AC1290" s="7"/>
      <c r="AD1290" s="7"/>
      <c r="AE1290" s="8"/>
      <c r="AF1290" s="9" t="s">
        <v>1637</v>
      </c>
      <c r="AG1290" s="9" t="s">
        <v>1109</v>
      </c>
      <c r="AH1290" s="7" t="s">
        <v>98</v>
      </c>
      <c r="AI1290" s="7" t="n">
        <v>35</v>
      </c>
      <c r="AJ1290" s="7" t="n">
        <v>35</v>
      </c>
      <c r="AK1290" s="7" t="n">
        <v>35</v>
      </c>
      <c r="AL1290" s="7" t="n">
        <v>35</v>
      </c>
      <c r="AM1290" s="7" t="s">
        <v>98</v>
      </c>
      <c r="AN1290" s="7" t="s">
        <v>98</v>
      </c>
      <c r="AO1290" s="7" t="n">
        <v>35</v>
      </c>
      <c r="AP1290" s="7" t="n">
        <v>35</v>
      </c>
      <c r="AQ1290" s="7" t="n">
        <v>35</v>
      </c>
      <c r="AR1290" s="7" t="n">
        <v>35</v>
      </c>
      <c r="AS1290" s="7" t="s">
        <v>98</v>
      </c>
      <c r="AT1290" s="7" t="s">
        <v>98</v>
      </c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  <c r="BF1290" s="7"/>
      <c r="BG1290" s="7"/>
      <c r="BH1290" s="7"/>
      <c r="BI1290" s="7"/>
      <c r="BJ1290" s="7"/>
      <c r="BK1290" s="7"/>
      <c r="BL1290" s="7"/>
      <c r="BM1290" s="7" t="s">
        <v>97</v>
      </c>
      <c r="BN1290" s="7" t="s">
        <v>97</v>
      </c>
      <c r="BO1290" s="7"/>
      <c r="BP1290" s="7"/>
      <c r="BQ1290" s="7"/>
      <c r="BR1290" s="7"/>
      <c r="BS1290" s="7"/>
      <c r="BT1290" s="7"/>
      <c r="BU1290" s="7"/>
      <c r="BV1290" s="7"/>
      <c r="BW1290" s="7"/>
      <c r="BX1290" s="7"/>
      <c r="BY1290" s="7"/>
      <c r="BZ1290" s="7"/>
      <c r="CA1290" s="7"/>
      <c r="CB1290" s="7"/>
      <c r="CC1290" s="7"/>
      <c r="CD1290" s="7"/>
      <c r="CE1290" s="7"/>
      <c r="CF1290" s="7"/>
      <c r="CG1290" s="7"/>
      <c r="CH1290" s="7"/>
      <c r="CI1290" s="6" t="n">
        <f aca="false">SUMIF($AH1290:$CH1290,35,Base!$B$5:$BB$5)*7*$Z1290</f>
        <v>3920</v>
      </c>
      <c r="CJ1290" s="6" t="n">
        <f aca="false">SUMIF($AH1290:$CH1290,"PR",Base!$B$5:$BB$5)*7*$Z1290</f>
        <v>2352</v>
      </c>
      <c r="CK1290" s="6"/>
      <c r="CL1290" s="6"/>
    </row>
    <row r="1291" customFormat="false" ht="13.8" hidden="false" customHeight="false" outlineLevel="0" collapsed="false">
      <c r="A1291" s="7" t="s">
        <v>1890</v>
      </c>
      <c r="B1291" s="7" t="s">
        <v>3215</v>
      </c>
      <c r="C1291" s="7" t="s">
        <v>1383</v>
      </c>
      <c r="D1291" s="7" t="s">
        <v>3320</v>
      </c>
      <c r="E1291" s="7" t="s">
        <v>3321</v>
      </c>
      <c r="F1291" s="7" t="s">
        <v>17</v>
      </c>
      <c r="G1291" s="7" t="s">
        <v>1571</v>
      </c>
      <c r="H1291" s="7" t="s">
        <v>1572</v>
      </c>
      <c r="I1291" s="7" t="s">
        <v>84</v>
      </c>
      <c r="J1291" s="7" t="s">
        <v>85</v>
      </c>
      <c r="K1291" s="8" t="n">
        <v>0</v>
      </c>
      <c r="L1291" s="7"/>
      <c r="M1291" s="8" t="n">
        <v>0</v>
      </c>
      <c r="N1291" s="7" t="s">
        <v>3322</v>
      </c>
      <c r="O1291" s="7" t="s">
        <v>1470</v>
      </c>
      <c r="P1291" s="7" t="s">
        <v>124</v>
      </c>
      <c r="Q1291" s="8" t="s">
        <v>1773</v>
      </c>
      <c r="R1291" s="8" t="s">
        <v>1914</v>
      </c>
      <c r="S1291" s="8" t="s">
        <v>325</v>
      </c>
      <c r="T1291" s="8" t="s">
        <v>896</v>
      </c>
      <c r="U1291" s="7" t="s">
        <v>87</v>
      </c>
      <c r="V1291" s="7" t="s">
        <v>92</v>
      </c>
      <c r="W1291" s="7"/>
      <c r="X1291" s="7"/>
      <c r="Y1291" s="7" t="s">
        <v>99</v>
      </c>
      <c r="Z1291" s="8" t="n">
        <v>14</v>
      </c>
      <c r="AA1291" s="7"/>
      <c r="AB1291" s="7"/>
      <c r="AC1291" s="7"/>
      <c r="AD1291" s="7"/>
      <c r="AE1291" s="8"/>
      <c r="AF1291" s="9" t="s">
        <v>3158</v>
      </c>
      <c r="AG1291" s="9" t="s">
        <v>1189</v>
      </c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 t="s">
        <v>98</v>
      </c>
      <c r="AW1291" s="7" t="s">
        <v>98</v>
      </c>
      <c r="AX1291" s="7" t="s">
        <v>98</v>
      </c>
      <c r="AY1291" s="7" t="s">
        <v>98</v>
      </c>
      <c r="AZ1291" s="7" t="s">
        <v>98</v>
      </c>
      <c r="BA1291" s="7" t="s">
        <v>98</v>
      </c>
      <c r="BB1291" s="7" t="s">
        <v>98</v>
      </c>
      <c r="BC1291" s="7" t="s">
        <v>98</v>
      </c>
      <c r="BD1291" s="7" t="s">
        <v>98</v>
      </c>
      <c r="BE1291" s="7" t="s">
        <v>98</v>
      </c>
      <c r="BF1291" s="7" t="n">
        <v>35</v>
      </c>
      <c r="BG1291" s="7" t="n">
        <v>35</v>
      </c>
      <c r="BH1291" s="7" t="s">
        <v>98</v>
      </c>
      <c r="BI1291" s="7" t="s">
        <v>98</v>
      </c>
      <c r="BJ1291" s="7" t="s">
        <v>98</v>
      </c>
      <c r="BK1291" s="7" t="s">
        <v>98</v>
      </c>
      <c r="BL1291" s="7" t="s">
        <v>98</v>
      </c>
      <c r="BM1291" s="7" t="s">
        <v>97</v>
      </c>
      <c r="BN1291" s="7" t="s">
        <v>97</v>
      </c>
      <c r="BO1291" s="7" t="s">
        <v>98</v>
      </c>
      <c r="BP1291" s="7" t="s">
        <v>98</v>
      </c>
      <c r="BQ1291" s="7" t="s">
        <v>98</v>
      </c>
      <c r="BR1291" s="7" t="n">
        <v>35</v>
      </c>
      <c r="BS1291" s="7" t="n">
        <v>35</v>
      </c>
      <c r="BT1291" s="7" t="s">
        <v>98</v>
      </c>
      <c r="BU1291" s="7" t="s">
        <v>98</v>
      </c>
      <c r="BV1291" s="7" t="s">
        <v>98</v>
      </c>
      <c r="BW1291" s="7" t="s">
        <v>98</v>
      </c>
      <c r="BX1291" s="7"/>
      <c r="BY1291" s="7"/>
      <c r="BZ1291" s="7"/>
      <c r="CA1291" s="7"/>
      <c r="CB1291" s="7"/>
      <c r="CC1291" s="7"/>
      <c r="CD1291" s="7"/>
      <c r="CE1291" s="7"/>
      <c r="CF1291" s="7"/>
      <c r="CG1291" s="7"/>
      <c r="CH1291" s="7"/>
      <c r="CI1291" s="6" t="n">
        <f aca="false">SUMIF($AH1291:$CH1291,35,Base!$B$5:$BB$5)*7*$Z1291</f>
        <v>1960</v>
      </c>
      <c r="CJ1291" s="6" t="n">
        <f aca="false">SUMIF($AH1291:$CH1291,"PR",Base!$B$5:$BB$5)*7*$Z1291</f>
        <v>10290</v>
      </c>
      <c r="CK1291" s="6"/>
      <c r="CL1291" s="6"/>
    </row>
    <row r="1292" customFormat="false" ht="13.8" hidden="false" customHeight="false" outlineLevel="0" collapsed="false">
      <c r="A1292" s="7" t="s">
        <v>1890</v>
      </c>
      <c r="B1292" s="7" t="s">
        <v>3215</v>
      </c>
      <c r="C1292" s="7" t="s">
        <v>741</v>
      </c>
      <c r="D1292" s="7" t="s">
        <v>3125</v>
      </c>
      <c r="E1292" s="7" t="s">
        <v>3323</v>
      </c>
      <c r="F1292" s="7" t="s">
        <v>17</v>
      </c>
      <c r="G1292" s="7" t="s">
        <v>1096</v>
      </c>
      <c r="H1292" s="7" t="s">
        <v>3324</v>
      </c>
      <c r="I1292" s="7" t="s">
        <v>84</v>
      </c>
      <c r="J1292" s="7" t="s">
        <v>85</v>
      </c>
      <c r="K1292" s="8" t="n">
        <v>0</v>
      </c>
      <c r="L1292" s="7"/>
      <c r="M1292" s="8" t="n">
        <v>0</v>
      </c>
      <c r="N1292" s="7" t="s">
        <v>3325</v>
      </c>
      <c r="O1292" s="7" t="s">
        <v>1099</v>
      </c>
      <c r="P1292" s="7" t="s">
        <v>155</v>
      </c>
      <c r="Q1292" s="8" t="s">
        <v>3326</v>
      </c>
      <c r="R1292" s="8" t="s">
        <v>705</v>
      </c>
      <c r="S1292" s="8" t="s">
        <v>673</v>
      </c>
      <c r="T1292" s="8" t="s">
        <v>242</v>
      </c>
      <c r="U1292" s="7" t="s">
        <v>87</v>
      </c>
      <c r="V1292" s="7" t="s">
        <v>92</v>
      </c>
      <c r="W1292" s="7"/>
      <c r="X1292" s="7"/>
      <c r="Y1292" s="7" t="s">
        <v>93</v>
      </c>
      <c r="Z1292" s="7" t="n">
        <v>1</v>
      </c>
      <c r="AA1292" s="7"/>
      <c r="AB1292" s="7"/>
      <c r="AC1292" s="7"/>
      <c r="AD1292" s="7"/>
      <c r="AE1292" s="8"/>
      <c r="AF1292" s="9" t="s">
        <v>133</v>
      </c>
      <c r="AG1292" s="9" t="s">
        <v>726</v>
      </c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 t="s">
        <v>98</v>
      </c>
      <c r="BH1292" s="7" t="s">
        <v>98</v>
      </c>
      <c r="BI1292" s="7" t="s">
        <v>98</v>
      </c>
      <c r="BJ1292" s="7" t="s">
        <v>98</v>
      </c>
      <c r="BK1292" s="7" t="s">
        <v>98</v>
      </c>
      <c r="BL1292" s="7" t="s">
        <v>98</v>
      </c>
      <c r="BM1292" s="7" t="s">
        <v>97</v>
      </c>
      <c r="BN1292" s="7" t="s">
        <v>97</v>
      </c>
      <c r="BO1292" s="7" t="s">
        <v>98</v>
      </c>
      <c r="BP1292" s="7" t="s">
        <v>98</v>
      </c>
      <c r="BQ1292" s="7" t="s">
        <v>98</v>
      </c>
      <c r="BR1292" s="7" t="s">
        <v>98</v>
      </c>
      <c r="BS1292" s="7" t="n">
        <v>35</v>
      </c>
      <c r="BT1292" s="7" t="n">
        <v>35</v>
      </c>
      <c r="BU1292" s="7" t="n">
        <v>35</v>
      </c>
      <c r="BV1292" s="7" t="s">
        <v>98</v>
      </c>
      <c r="BW1292" s="7" t="s">
        <v>98</v>
      </c>
      <c r="BX1292" s="7" t="s">
        <v>98</v>
      </c>
      <c r="BY1292" s="7"/>
      <c r="BZ1292" s="7"/>
      <c r="CA1292" s="7"/>
      <c r="CB1292" s="7"/>
      <c r="CC1292" s="7"/>
      <c r="CD1292" s="7"/>
      <c r="CE1292" s="7"/>
      <c r="CF1292" s="7"/>
      <c r="CG1292" s="7"/>
      <c r="CH1292" s="7"/>
      <c r="CI1292" s="6" t="n">
        <f aca="false">SUMIF($AH1292:$CH1292,35,Base!$B$5:$BB$5)*7*$Z1292</f>
        <v>105</v>
      </c>
      <c r="CJ1292" s="6" t="n">
        <f aca="false">SUMIF($AH1292:$CH1292,"PR",Base!$B$5:$BB$5)*7*$Z1292</f>
        <v>455</v>
      </c>
      <c r="CK1292" s="6"/>
      <c r="CL1292" s="6"/>
    </row>
    <row r="1293" customFormat="false" ht="13.8" hidden="false" customHeight="false" outlineLevel="0" collapsed="false">
      <c r="A1293" s="7" t="s">
        <v>1890</v>
      </c>
      <c r="B1293" s="7" t="s">
        <v>3215</v>
      </c>
      <c r="C1293" s="7" t="s">
        <v>741</v>
      </c>
      <c r="D1293" s="7" t="s">
        <v>3125</v>
      </c>
      <c r="E1293" s="7" t="s">
        <v>3323</v>
      </c>
      <c r="F1293" s="7" t="s">
        <v>17</v>
      </c>
      <c r="G1293" s="7" t="s">
        <v>1096</v>
      </c>
      <c r="H1293" s="7" t="s">
        <v>3324</v>
      </c>
      <c r="I1293" s="7" t="s">
        <v>84</v>
      </c>
      <c r="J1293" s="7" t="s">
        <v>85</v>
      </c>
      <c r="K1293" s="8" t="n">
        <v>0</v>
      </c>
      <c r="L1293" s="7"/>
      <c r="M1293" s="8" t="n">
        <v>0</v>
      </c>
      <c r="N1293" s="7" t="s">
        <v>3325</v>
      </c>
      <c r="O1293" s="7" t="s">
        <v>1099</v>
      </c>
      <c r="P1293" s="7" t="s">
        <v>155</v>
      </c>
      <c r="Q1293" s="8" t="s">
        <v>3326</v>
      </c>
      <c r="R1293" s="8" t="s">
        <v>705</v>
      </c>
      <c r="S1293" s="8" t="s">
        <v>673</v>
      </c>
      <c r="T1293" s="8" t="s">
        <v>242</v>
      </c>
      <c r="U1293" s="7" t="s">
        <v>87</v>
      </c>
      <c r="V1293" s="7" t="s">
        <v>92</v>
      </c>
      <c r="W1293" s="7"/>
      <c r="X1293" s="7"/>
      <c r="Y1293" s="7" t="s">
        <v>99</v>
      </c>
      <c r="Z1293" s="7" t="n">
        <v>8</v>
      </c>
      <c r="AA1293" s="7"/>
      <c r="AB1293" s="7"/>
      <c r="AC1293" s="7"/>
      <c r="AD1293" s="7"/>
      <c r="AE1293" s="8"/>
      <c r="AF1293" s="9" t="s">
        <v>133</v>
      </c>
      <c r="AG1293" s="9" t="s">
        <v>726</v>
      </c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 t="s">
        <v>98</v>
      </c>
      <c r="BH1293" s="7" t="s">
        <v>98</v>
      </c>
      <c r="BI1293" s="7" t="s">
        <v>98</v>
      </c>
      <c r="BJ1293" s="7" t="s">
        <v>98</v>
      </c>
      <c r="BK1293" s="7" t="s">
        <v>98</v>
      </c>
      <c r="BL1293" s="7" t="s">
        <v>98</v>
      </c>
      <c r="BM1293" s="7" t="s">
        <v>97</v>
      </c>
      <c r="BN1293" s="7" t="s">
        <v>97</v>
      </c>
      <c r="BO1293" s="7" t="s">
        <v>98</v>
      </c>
      <c r="BP1293" s="7" t="s">
        <v>98</v>
      </c>
      <c r="BQ1293" s="7" t="s">
        <v>98</v>
      </c>
      <c r="BR1293" s="7" t="s">
        <v>98</v>
      </c>
      <c r="BS1293" s="7" t="n">
        <v>35</v>
      </c>
      <c r="BT1293" s="7" t="n">
        <v>35</v>
      </c>
      <c r="BU1293" s="7" t="n">
        <v>35</v>
      </c>
      <c r="BV1293" s="7" t="s">
        <v>98</v>
      </c>
      <c r="BW1293" s="7" t="s">
        <v>98</v>
      </c>
      <c r="BX1293" s="7" t="s">
        <v>98</v>
      </c>
      <c r="BY1293" s="7"/>
      <c r="BZ1293" s="7"/>
      <c r="CA1293" s="7"/>
      <c r="CB1293" s="7"/>
      <c r="CC1293" s="7"/>
      <c r="CD1293" s="7"/>
      <c r="CE1293" s="7"/>
      <c r="CF1293" s="7"/>
      <c r="CG1293" s="7"/>
      <c r="CH1293" s="7"/>
      <c r="CI1293" s="6" t="n">
        <f aca="false">SUMIF($AH1293:$CH1293,35,Base!$B$5:$BB$5)*7*$Z1293</f>
        <v>840</v>
      </c>
      <c r="CJ1293" s="6" t="n">
        <f aca="false">SUMIF($AH1293:$CH1293,"PR",Base!$B$5:$BB$5)*7*$Z1293</f>
        <v>3640</v>
      </c>
      <c r="CK1293" s="6"/>
      <c r="CL1293" s="6"/>
    </row>
    <row r="1294" customFormat="false" ht="13.8" hidden="false" customHeight="false" outlineLevel="0" collapsed="false">
      <c r="A1294" s="7" t="s">
        <v>1890</v>
      </c>
      <c r="B1294" s="7" t="s">
        <v>3215</v>
      </c>
      <c r="C1294" s="7" t="s">
        <v>741</v>
      </c>
      <c r="D1294" s="7" t="s">
        <v>3125</v>
      </c>
      <c r="E1294" s="7" t="s">
        <v>3323</v>
      </c>
      <c r="F1294" s="7" t="s">
        <v>17</v>
      </c>
      <c r="G1294" s="7" t="s">
        <v>1096</v>
      </c>
      <c r="H1294" s="7" t="s">
        <v>3324</v>
      </c>
      <c r="I1294" s="7" t="s">
        <v>84</v>
      </c>
      <c r="J1294" s="7" t="s">
        <v>85</v>
      </c>
      <c r="K1294" s="8" t="n">
        <v>0</v>
      </c>
      <c r="L1294" s="7"/>
      <c r="M1294" s="8" t="n">
        <v>0</v>
      </c>
      <c r="N1294" s="7" t="s">
        <v>3325</v>
      </c>
      <c r="O1294" s="7" t="s">
        <v>1099</v>
      </c>
      <c r="P1294" s="7" t="s">
        <v>155</v>
      </c>
      <c r="Q1294" s="8" t="s">
        <v>3326</v>
      </c>
      <c r="R1294" s="8" t="s">
        <v>705</v>
      </c>
      <c r="S1294" s="8" t="s">
        <v>673</v>
      </c>
      <c r="T1294" s="8" t="s">
        <v>242</v>
      </c>
      <c r="U1294" s="7" t="s">
        <v>87</v>
      </c>
      <c r="V1294" s="7" t="s">
        <v>92</v>
      </c>
      <c r="W1294" s="7"/>
      <c r="X1294" s="7"/>
      <c r="Y1294" s="7" t="s">
        <v>101</v>
      </c>
      <c r="Z1294" s="7" t="n">
        <v>1</v>
      </c>
      <c r="AA1294" s="7"/>
      <c r="AB1294" s="7"/>
      <c r="AC1294" s="7"/>
      <c r="AD1294" s="7"/>
      <c r="AE1294" s="8"/>
      <c r="AF1294" s="9" t="s">
        <v>133</v>
      </c>
      <c r="AG1294" s="9" t="s">
        <v>726</v>
      </c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 t="s">
        <v>98</v>
      </c>
      <c r="BH1294" s="7" t="s">
        <v>98</v>
      </c>
      <c r="BI1294" s="7" t="s">
        <v>98</v>
      </c>
      <c r="BJ1294" s="7" t="s">
        <v>98</v>
      </c>
      <c r="BK1294" s="7" t="s">
        <v>98</v>
      </c>
      <c r="BL1294" s="7" t="s">
        <v>98</v>
      </c>
      <c r="BM1294" s="7" t="s">
        <v>97</v>
      </c>
      <c r="BN1294" s="7" t="s">
        <v>97</v>
      </c>
      <c r="BO1294" s="7" t="s">
        <v>98</v>
      </c>
      <c r="BP1294" s="7" t="s">
        <v>98</v>
      </c>
      <c r="BQ1294" s="7" t="s">
        <v>98</v>
      </c>
      <c r="BR1294" s="7" t="s">
        <v>98</v>
      </c>
      <c r="BS1294" s="7" t="n">
        <v>35</v>
      </c>
      <c r="BT1294" s="7" t="n">
        <v>35</v>
      </c>
      <c r="BU1294" s="7" t="n">
        <v>35</v>
      </c>
      <c r="BV1294" s="7" t="s">
        <v>98</v>
      </c>
      <c r="BW1294" s="7" t="s">
        <v>98</v>
      </c>
      <c r="BX1294" s="7" t="s">
        <v>98</v>
      </c>
      <c r="BY1294" s="7"/>
      <c r="BZ1294" s="7"/>
      <c r="CA1294" s="7"/>
      <c r="CB1294" s="7"/>
      <c r="CC1294" s="7"/>
      <c r="CD1294" s="7"/>
      <c r="CE1294" s="7"/>
      <c r="CF1294" s="7"/>
      <c r="CG1294" s="7"/>
      <c r="CH1294" s="7"/>
      <c r="CI1294" s="6" t="n">
        <f aca="false">SUMIF($AH1294:$CH1294,35,Base!$B$5:$BB$5)*7*$Z1294</f>
        <v>105</v>
      </c>
      <c r="CJ1294" s="6" t="n">
        <f aca="false">SUMIF($AH1294:$CH1294,"PR",Base!$B$5:$BB$5)*7*$Z1294</f>
        <v>455</v>
      </c>
      <c r="CK1294" s="6"/>
      <c r="CL1294" s="6"/>
    </row>
    <row r="1295" customFormat="false" ht="13.8" hidden="false" customHeight="false" outlineLevel="0" collapsed="false">
      <c r="A1295" s="7" t="s">
        <v>1890</v>
      </c>
      <c r="B1295" s="7" t="s">
        <v>3215</v>
      </c>
      <c r="C1295" s="7" t="s">
        <v>741</v>
      </c>
      <c r="D1295" s="7" t="s">
        <v>3125</v>
      </c>
      <c r="E1295" s="7" t="s">
        <v>3323</v>
      </c>
      <c r="F1295" s="7" t="s">
        <v>17</v>
      </c>
      <c r="G1295" s="7" t="s">
        <v>1096</v>
      </c>
      <c r="H1295" s="7" t="s">
        <v>3324</v>
      </c>
      <c r="I1295" s="7" t="s">
        <v>84</v>
      </c>
      <c r="J1295" s="7" t="s">
        <v>85</v>
      </c>
      <c r="K1295" s="8" t="n">
        <v>0</v>
      </c>
      <c r="L1295" s="7"/>
      <c r="M1295" s="8" t="n">
        <v>0</v>
      </c>
      <c r="N1295" s="7" t="s">
        <v>3325</v>
      </c>
      <c r="O1295" s="7" t="s">
        <v>1099</v>
      </c>
      <c r="P1295" s="7" t="s">
        <v>155</v>
      </c>
      <c r="Q1295" s="8" t="s">
        <v>3326</v>
      </c>
      <c r="R1295" s="8" t="s">
        <v>705</v>
      </c>
      <c r="S1295" s="8" t="s">
        <v>673</v>
      </c>
      <c r="T1295" s="8" t="s">
        <v>242</v>
      </c>
      <c r="U1295" s="7" t="s">
        <v>87</v>
      </c>
      <c r="V1295" s="7" t="s">
        <v>92</v>
      </c>
      <c r="W1295" s="7"/>
      <c r="X1295" s="7"/>
      <c r="Y1295" s="7" t="s">
        <v>112</v>
      </c>
      <c r="Z1295" s="7" t="n">
        <v>1</v>
      </c>
      <c r="AA1295" s="7"/>
      <c r="AB1295" s="7"/>
      <c r="AC1295" s="7"/>
      <c r="AD1295" s="7"/>
      <c r="AE1295" s="8"/>
      <c r="AF1295" s="9" t="s">
        <v>133</v>
      </c>
      <c r="AG1295" s="9" t="s">
        <v>726</v>
      </c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 t="s">
        <v>98</v>
      </c>
      <c r="BH1295" s="7" t="s">
        <v>98</v>
      </c>
      <c r="BI1295" s="7" t="s">
        <v>98</v>
      </c>
      <c r="BJ1295" s="7" t="s">
        <v>98</v>
      </c>
      <c r="BK1295" s="7" t="s">
        <v>98</v>
      </c>
      <c r="BL1295" s="7" t="s">
        <v>98</v>
      </c>
      <c r="BM1295" s="7" t="s">
        <v>97</v>
      </c>
      <c r="BN1295" s="7" t="s">
        <v>97</v>
      </c>
      <c r="BO1295" s="7" t="s">
        <v>98</v>
      </c>
      <c r="BP1295" s="7" t="s">
        <v>98</v>
      </c>
      <c r="BQ1295" s="7" t="s">
        <v>98</v>
      </c>
      <c r="BR1295" s="7" t="s">
        <v>98</v>
      </c>
      <c r="BS1295" s="7" t="n">
        <v>35</v>
      </c>
      <c r="BT1295" s="7" t="n">
        <v>35</v>
      </c>
      <c r="BU1295" s="7" t="n">
        <v>35</v>
      </c>
      <c r="BV1295" s="7" t="s">
        <v>98</v>
      </c>
      <c r="BW1295" s="7" t="s">
        <v>98</v>
      </c>
      <c r="BX1295" s="7" t="s">
        <v>98</v>
      </c>
      <c r="BY1295" s="7"/>
      <c r="BZ1295" s="7"/>
      <c r="CA1295" s="7"/>
      <c r="CB1295" s="7"/>
      <c r="CC1295" s="7"/>
      <c r="CD1295" s="7"/>
      <c r="CE1295" s="7"/>
      <c r="CF1295" s="7"/>
      <c r="CG1295" s="7"/>
      <c r="CH1295" s="7"/>
      <c r="CI1295" s="6" t="n">
        <f aca="false">SUMIF($AH1295:$CH1295,35,Base!$B$5:$BB$5)*7*$Z1295</f>
        <v>105</v>
      </c>
      <c r="CJ1295" s="6" t="n">
        <f aca="false">SUMIF($AH1295:$CH1295,"PR",Base!$B$5:$BB$5)*7*$Z1295</f>
        <v>455</v>
      </c>
      <c r="CK1295" s="6"/>
      <c r="CL1295" s="6"/>
    </row>
    <row r="1296" customFormat="false" ht="13.8" hidden="false" customHeight="false" outlineLevel="0" collapsed="false">
      <c r="A1296" s="7" t="s">
        <v>1890</v>
      </c>
      <c r="B1296" s="7" t="s">
        <v>3215</v>
      </c>
      <c r="C1296" s="7" t="s">
        <v>741</v>
      </c>
      <c r="D1296" s="7" t="s">
        <v>3125</v>
      </c>
      <c r="E1296" s="7" t="s">
        <v>3323</v>
      </c>
      <c r="F1296" s="7" t="s">
        <v>17</v>
      </c>
      <c r="G1296" s="7" t="s">
        <v>1096</v>
      </c>
      <c r="H1296" s="7" t="s">
        <v>3324</v>
      </c>
      <c r="I1296" s="7" t="s">
        <v>84</v>
      </c>
      <c r="J1296" s="7" t="s">
        <v>85</v>
      </c>
      <c r="K1296" s="8" t="n">
        <v>0</v>
      </c>
      <c r="L1296" s="7"/>
      <c r="M1296" s="8" t="n">
        <v>0</v>
      </c>
      <c r="N1296" s="7" t="s">
        <v>3325</v>
      </c>
      <c r="O1296" s="7" t="s">
        <v>1099</v>
      </c>
      <c r="P1296" s="7" t="s">
        <v>155</v>
      </c>
      <c r="Q1296" s="8" t="s">
        <v>3326</v>
      </c>
      <c r="R1296" s="8" t="s">
        <v>705</v>
      </c>
      <c r="S1296" s="8" t="s">
        <v>673</v>
      </c>
      <c r="T1296" s="8" t="s">
        <v>242</v>
      </c>
      <c r="U1296" s="7" t="s">
        <v>87</v>
      </c>
      <c r="V1296" s="7" t="s">
        <v>92</v>
      </c>
      <c r="W1296" s="7"/>
      <c r="X1296" s="7"/>
      <c r="Y1296" s="7" t="s">
        <v>102</v>
      </c>
      <c r="Z1296" s="7" t="n">
        <v>1</v>
      </c>
      <c r="AA1296" s="7"/>
      <c r="AB1296" s="7"/>
      <c r="AC1296" s="7"/>
      <c r="AD1296" s="7"/>
      <c r="AE1296" s="8"/>
      <c r="AF1296" s="9" t="s">
        <v>133</v>
      </c>
      <c r="AG1296" s="9" t="s">
        <v>726</v>
      </c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  <c r="BF1296" s="7"/>
      <c r="BG1296" s="7" t="s">
        <v>98</v>
      </c>
      <c r="BH1296" s="7" t="s">
        <v>98</v>
      </c>
      <c r="BI1296" s="7" t="s">
        <v>98</v>
      </c>
      <c r="BJ1296" s="7" t="s">
        <v>98</v>
      </c>
      <c r="BK1296" s="7" t="s">
        <v>98</v>
      </c>
      <c r="BL1296" s="7" t="s">
        <v>98</v>
      </c>
      <c r="BM1296" s="7" t="s">
        <v>97</v>
      </c>
      <c r="BN1296" s="7" t="s">
        <v>97</v>
      </c>
      <c r="BO1296" s="7" t="s">
        <v>98</v>
      </c>
      <c r="BP1296" s="7" t="s">
        <v>98</v>
      </c>
      <c r="BQ1296" s="7" t="s">
        <v>98</v>
      </c>
      <c r="BR1296" s="7" t="s">
        <v>98</v>
      </c>
      <c r="BS1296" s="7" t="n">
        <v>35</v>
      </c>
      <c r="BT1296" s="7" t="n">
        <v>35</v>
      </c>
      <c r="BU1296" s="7" t="n">
        <v>35</v>
      </c>
      <c r="BV1296" s="7" t="s">
        <v>98</v>
      </c>
      <c r="BW1296" s="7" t="s">
        <v>98</v>
      </c>
      <c r="BX1296" s="7" t="s">
        <v>98</v>
      </c>
      <c r="BY1296" s="7"/>
      <c r="BZ1296" s="7"/>
      <c r="CA1296" s="7"/>
      <c r="CB1296" s="7"/>
      <c r="CC1296" s="7"/>
      <c r="CD1296" s="7"/>
      <c r="CE1296" s="7"/>
      <c r="CF1296" s="7"/>
      <c r="CG1296" s="7"/>
      <c r="CH1296" s="7"/>
      <c r="CI1296" s="6" t="n">
        <f aca="false">SUMIF($AH1296:$CH1296,35,Base!$B$5:$BB$5)*7*$Z1296</f>
        <v>105</v>
      </c>
      <c r="CJ1296" s="6" t="n">
        <f aca="false">SUMIF($AH1296:$CH1296,"PR",Base!$B$5:$BB$5)*7*$Z1296</f>
        <v>455</v>
      </c>
      <c r="CK1296" s="6"/>
      <c r="CL1296" s="6"/>
    </row>
    <row r="1297" customFormat="false" ht="13.8" hidden="false" customHeight="false" outlineLevel="0" collapsed="false">
      <c r="A1297" s="7" t="s">
        <v>1890</v>
      </c>
      <c r="B1297" s="7" t="s">
        <v>3215</v>
      </c>
      <c r="C1297" s="7" t="s">
        <v>1649</v>
      </c>
      <c r="D1297" s="7" t="s">
        <v>3327</v>
      </c>
      <c r="E1297" s="7" t="s">
        <v>3328</v>
      </c>
      <c r="F1297" s="7" t="s">
        <v>17</v>
      </c>
      <c r="G1297" s="7" t="s">
        <v>3329</v>
      </c>
      <c r="H1297" s="7" t="s">
        <v>3330</v>
      </c>
      <c r="I1297" s="7" t="s">
        <v>84</v>
      </c>
      <c r="J1297" s="7" t="s">
        <v>85</v>
      </c>
      <c r="K1297" s="8" t="n">
        <v>0</v>
      </c>
      <c r="L1297" s="7"/>
      <c r="M1297" s="8" t="n">
        <v>0</v>
      </c>
      <c r="N1297" s="7" t="s">
        <v>3331</v>
      </c>
      <c r="O1297" s="7" t="s">
        <v>3225</v>
      </c>
      <c r="P1297" s="7" t="s">
        <v>124</v>
      </c>
      <c r="Q1297" s="8" t="s">
        <v>3332</v>
      </c>
      <c r="R1297" s="8" t="s">
        <v>3333</v>
      </c>
      <c r="S1297" s="8" t="s">
        <v>362</v>
      </c>
      <c r="T1297" s="8" t="s">
        <v>91</v>
      </c>
      <c r="U1297" s="7" t="s">
        <v>87</v>
      </c>
      <c r="V1297" s="7" t="s">
        <v>92</v>
      </c>
      <c r="W1297" s="7"/>
      <c r="X1297" s="7"/>
      <c r="Y1297" s="7" t="s">
        <v>93</v>
      </c>
      <c r="Z1297" s="8" t="n">
        <v>0</v>
      </c>
      <c r="AA1297" s="7"/>
      <c r="AB1297" s="7"/>
      <c r="AC1297" s="7"/>
      <c r="AD1297" s="7"/>
      <c r="AE1297" s="8"/>
      <c r="AF1297" s="9" t="s">
        <v>569</v>
      </c>
      <c r="AG1297" s="9" t="s">
        <v>3060</v>
      </c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 t="s">
        <v>98</v>
      </c>
      <c r="BC1297" s="7" t="s">
        <v>98</v>
      </c>
      <c r="BD1297" s="7" t="s">
        <v>98</v>
      </c>
      <c r="BE1297" s="7" t="s">
        <v>98</v>
      </c>
      <c r="BF1297" s="7" t="s">
        <v>98</v>
      </c>
      <c r="BG1297" s="7" t="s">
        <v>98</v>
      </c>
      <c r="BH1297" s="7" t="n">
        <v>35</v>
      </c>
      <c r="BI1297" s="7" t="n">
        <v>35</v>
      </c>
      <c r="BJ1297" s="7" t="n">
        <v>35</v>
      </c>
      <c r="BK1297" s="7" t="s">
        <v>98</v>
      </c>
      <c r="BL1297" s="7" t="s">
        <v>98</v>
      </c>
      <c r="BM1297" s="7" t="s">
        <v>97</v>
      </c>
      <c r="BN1297" s="7" t="s">
        <v>97</v>
      </c>
      <c r="BO1297" s="7" t="s">
        <v>98</v>
      </c>
      <c r="BP1297" s="7" t="s">
        <v>98</v>
      </c>
      <c r="BQ1297" s="7" t="n">
        <v>35</v>
      </c>
      <c r="BR1297" s="7" t="n">
        <v>35</v>
      </c>
      <c r="BS1297" s="7" t="n">
        <v>35</v>
      </c>
      <c r="BT1297" s="7" t="s">
        <v>98</v>
      </c>
      <c r="BU1297" s="7" t="s">
        <v>98</v>
      </c>
      <c r="BV1297" s="7" t="s">
        <v>98</v>
      </c>
      <c r="BW1297" s="7" t="s">
        <v>98</v>
      </c>
      <c r="BX1297" s="7" t="s">
        <v>98</v>
      </c>
      <c r="BY1297" s="7" t="s">
        <v>98</v>
      </c>
      <c r="BZ1297" s="7" t="s">
        <v>98</v>
      </c>
      <c r="CA1297" s="7" t="s">
        <v>98</v>
      </c>
      <c r="CB1297" s="7"/>
      <c r="CC1297" s="7"/>
      <c r="CD1297" s="7"/>
      <c r="CE1297" s="7"/>
      <c r="CF1297" s="7"/>
      <c r="CG1297" s="7"/>
      <c r="CH1297" s="7"/>
      <c r="CI1297" s="6" t="n">
        <f aca="false">SUMIF($AH1297:$CH1297,35,Base!$B$5:$BB$5)*7*$Z1297</f>
        <v>0</v>
      </c>
      <c r="CJ1297" s="6" t="n">
        <f aca="false">SUMIF($AH1297:$CH1297,"PR",Base!$B$5:$BB$5)*7*$Z1297</f>
        <v>0</v>
      </c>
      <c r="CK1297" s="6"/>
      <c r="CL1297" s="6"/>
    </row>
    <row r="1298" customFormat="false" ht="13.8" hidden="false" customHeight="false" outlineLevel="0" collapsed="false">
      <c r="A1298" s="7" t="s">
        <v>1890</v>
      </c>
      <c r="B1298" s="7" t="s">
        <v>3215</v>
      </c>
      <c r="C1298" s="7" t="s">
        <v>1649</v>
      </c>
      <c r="D1298" s="7" t="s">
        <v>3327</v>
      </c>
      <c r="E1298" s="7" t="s">
        <v>3328</v>
      </c>
      <c r="F1298" s="7" t="s">
        <v>17</v>
      </c>
      <c r="G1298" s="7" t="s">
        <v>3329</v>
      </c>
      <c r="H1298" s="7" t="s">
        <v>3330</v>
      </c>
      <c r="I1298" s="7" t="s">
        <v>84</v>
      </c>
      <c r="J1298" s="7" t="s">
        <v>85</v>
      </c>
      <c r="K1298" s="8" t="n">
        <v>0</v>
      </c>
      <c r="L1298" s="7"/>
      <c r="M1298" s="8" t="n">
        <v>0</v>
      </c>
      <c r="N1298" s="7" t="s">
        <v>3331</v>
      </c>
      <c r="O1298" s="7" t="s">
        <v>3225</v>
      </c>
      <c r="P1298" s="7" t="s">
        <v>124</v>
      </c>
      <c r="Q1298" s="8" t="s">
        <v>3332</v>
      </c>
      <c r="R1298" s="8" t="s">
        <v>3333</v>
      </c>
      <c r="S1298" s="8" t="s">
        <v>362</v>
      </c>
      <c r="T1298" s="8" t="s">
        <v>91</v>
      </c>
      <c r="U1298" s="7" t="s">
        <v>87</v>
      </c>
      <c r="V1298" s="7" t="s">
        <v>92</v>
      </c>
      <c r="W1298" s="7"/>
      <c r="X1298" s="7"/>
      <c r="Y1298" s="7" t="s">
        <v>99</v>
      </c>
      <c r="Z1298" s="8" t="n">
        <v>12</v>
      </c>
      <c r="AA1298" s="7"/>
      <c r="AB1298" s="7"/>
      <c r="AC1298" s="7"/>
      <c r="AD1298" s="7"/>
      <c r="AE1298" s="8"/>
      <c r="AF1298" s="9" t="s">
        <v>569</v>
      </c>
      <c r="AG1298" s="9" t="s">
        <v>3060</v>
      </c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 t="s">
        <v>98</v>
      </c>
      <c r="BC1298" s="7" t="s">
        <v>98</v>
      </c>
      <c r="BD1298" s="7" t="s">
        <v>98</v>
      </c>
      <c r="BE1298" s="7" t="s">
        <v>98</v>
      </c>
      <c r="BF1298" s="7" t="s">
        <v>98</v>
      </c>
      <c r="BG1298" s="7" t="s">
        <v>98</v>
      </c>
      <c r="BH1298" s="7" t="n">
        <v>35</v>
      </c>
      <c r="BI1298" s="7" t="n">
        <v>35</v>
      </c>
      <c r="BJ1298" s="7" t="n">
        <v>35</v>
      </c>
      <c r="BK1298" s="7" t="s">
        <v>98</v>
      </c>
      <c r="BL1298" s="7" t="s">
        <v>98</v>
      </c>
      <c r="BM1298" s="7" t="s">
        <v>97</v>
      </c>
      <c r="BN1298" s="7" t="s">
        <v>97</v>
      </c>
      <c r="BO1298" s="7" t="s">
        <v>98</v>
      </c>
      <c r="BP1298" s="7" t="s">
        <v>98</v>
      </c>
      <c r="BQ1298" s="7" t="n">
        <v>35</v>
      </c>
      <c r="BR1298" s="7" t="n">
        <v>35</v>
      </c>
      <c r="BS1298" s="7" t="n">
        <v>35</v>
      </c>
      <c r="BT1298" s="7" t="s">
        <v>98</v>
      </c>
      <c r="BU1298" s="7" t="s">
        <v>98</v>
      </c>
      <c r="BV1298" s="7" t="s">
        <v>98</v>
      </c>
      <c r="BW1298" s="7" t="s">
        <v>98</v>
      </c>
      <c r="BX1298" s="7" t="s">
        <v>98</v>
      </c>
      <c r="BY1298" s="7" t="s">
        <v>98</v>
      </c>
      <c r="BZ1298" s="7" t="s">
        <v>98</v>
      </c>
      <c r="CA1298" s="7" t="s">
        <v>98</v>
      </c>
      <c r="CB1298" s="7"/>
      <c r="CC1298" s="7"/>
      <c r="CD1298" s="7"/>
      <c r="CE1298" s="7"/>
      <c r="CF1298" s="7"/>
      <c r="CG1298" s="7"/>
      <c r="CH1298" s="7"/>
      <c r="CI1298" s="6" t="n">
        <f aca="false">SUMIF($AH1298:$CH1298,35,Base!$B$5:$BB$5)*7*$Z1298</f>
        <v>2520</v>
      </c>
      <c r="CJ1298" s="6" t="n">
        <f aca="false">SUMIF($AH1298:$CH1298,"PR",Base!$B$5:$BB$5)*7*$Z1298</f>
        <v>7224</v>
      </c>
      <c r="CK1298" s="6"/>
      <c r="CL1298" s="6"/>
    </row>
    <row r="1299" customFormat="false" ht="13.8" hidden="false" customHeight="false" outlineLevel="0" collapsed="false">
      <c r="A1299" s="7" t="s">
        <v>1890</v>
      </c>
      <c r="B1299" s="7" t="s">
        <v>3215</v>
      </c>
      <c r="C1299" s="7" t="s">
        <v>1649</v>
      </c>
      <c r="D1299" s="7" t="s">
        <v>3327</v>
      </c>
      <c r="E1299" s="7" t="s">
        <v>3328</v>
      </c>
      <c r="F1299" s="7" t="s">
        <v>17</v>
      </c>
      <c r="G1299" s="7" t="s">
        <v>3329</v>
      </c>
      <c r="H1299" s="7" t="s">
        <v>3330</v>
      </c>
      <c r="I1299" s="7" t="s">
        <v>84</v>
      </c>
      <c r="J1299" s="7" t="s">
        <v>85</v>
      </c>
      <c r="K1299" s="8" t="n">
        <v>0</v>
      </c>
      <c r="L1299" s="7"/>
      <c r="M1299" s="8" t="n">
        <v>0</v>
      </c>
      <c r="N1299" s="7" t="s">
        <v>3331</v>
      </c>
      <c r="O1299" s="7" t="s">
        <v>3225</v>
      </c>
      <c r="P1299" s="7" t="s">
        <v>124</v>
      </c>
      <c r="Q1299" s="8" t="s">
        <v>3332</v>
      </c>
      <c r="R1299" s="8" t="s">
        <v>3333</v>
      </c>
      <c r="S1299" s="8" t="s">
        <v>362</v>
      </c>
      <c r="T1299" s="8" t="s">
        <v>91</v>
      </c>
      <c r="U1299" s="7" t="s">
        <v>87</v>
      </c>
      <c r="V1299" s="7" t="s">
        <v>92</v>
      </c>
      <c r="W1299" s="7"/>
      <c r="X1299" s="7"/>
      <c r="Y1299" s="7" t="s">
        <v>101</v>
      </c>
      <c r="Z1299" s="8" t="n">
        <v>0</v>
      </c>
      <c r="AA1299" s="7"/>
      <c r="AB1299" s="7"/>
      <c r="AC1299" s="7"/>
      <c r="AD1299" s="7"/>
      <c r="AE1299" s="8"/>
      <c r="AF1299" s="9" t="s">
        <v>569</v>
      </c>
      <c r="AG1299" s="9" t="s">
        <v>3060</v>
      </c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 t="s">
        <v>98</v>
      </c>
      <c r="BC1299" s="7" t="s">
        <v>98</v>
      </c>
      <c r="BD1299" s="7" t="s">
        <v>98</v>
      </c>
      <c r="BE1299" s="7" t="s">
        <v>98</v>
      </c>
      <c r="BF1299" s="7" t="s">
        <v>98</v>
      </c>
      <c r="BG1299" s="7" t="s">
        <v>98</v>
      </c>
      <c r="BH1299" s="7" t="n">
        <v>35</v>
      </c>
      <c r="BI1299" s="7" t="n">
        <v>35</v>
      </c>
      <c r="BJ1299" s="7" t="n">
        <v>35</v>
      </c>
      <c r="BK1299" s="7" t="s">
        <v>98</v>
      </c>
      <c r="BL1299" s="7" t="s">
        <v>98</v>
      </c>
      <c r="BM1299" s="7" t="s">
        <v>97</v>
      </c>
      <c r="BN1299" s="7" t="s">
        <v>97</v>
      </c>
      <c r="BO1299" s="7" t="s">
        <v>98</v>
      </c>
      <c r="BP1299" s="7" t="s">
        <v>98</v>
      </c>
      <c r="BQ1299" s="7" t="n">
        <v>35</v>
      </c>
      <c r="BR1299" s="7" t="n">
        <v>35</v>
      </c>
      <c r="BS1299" s="7" t="n">
        <v>35</v>
      </c>
      <c r="BT1299" s="7" t="s">
        <v>98</v>
      </c>
      <c r="BU1299" s="7" t="s">
        <v>98</v>
      </c>
      <c r="BV1299" s="7" t="s">
        <v>98</v>
      </c>
      <c r="BW1299" s="7" t="s">
        <v>98</v>
      </c>
      <c r="BX1299" s="7" t="s">
        <v>98</v>
      </c>
      <c r="BY1299" s="7" t="s">
        <v>98</v>
      </c>
      <c r="BZ1299" s="7" t="s">
        <v>98</v>
      </c>
      <c r="CA1299" s="7" t="s">
        <v>98</v>
      </c>
      <c r="CB1299" s="7"/>
      <c r="CC1299" s="7"/>
      <c r="CD1299" s="7"/>
      <c r="CE1299" s="7"/>
      <c r="CF1299" s="7"/>
      <c r="CG1299" s="7"/>
      <c r="CH1299" s="7"/>
      <c r="CI1299" s="6" t="n">
        <f aca="false">SUMIF($AH1299:$CH1299,35,Base!$B$5:$BB$5)*7*$Z1299</f>
        <v>0</v>
      </c>
      <c r="CJ1299" s="6" t="n">
        <f aca="false">SUMIF($AH1299:$CH1299,"PR",Base!$B$5:$BB$5)*7*$Z1299</f>
        <v>0</v>
      </c>
      <c r="CK1299" s="6"/>
      <c r="CL1299" s="6"/>
    </row>
    <row r="1300" customFormat="false" ht="13.8" hidden="false" customHeight="false" outlineLevel="0" collapsed="false">
      <c r="A1300" s="7" t="s">
        <v>1890</v>
      </c>
      <c r="B1300" s="7" t="s">
        <v>3215</v>
      </c>
      <c r="C1300" s="7" t="s">
        <v>1649</v>
      </c>
      <c r="D1300" s="7" t="s">
        <v>3327</v>
      </c>
      <c r="E1300" s="7" t="s">
        <v>3328</v>
      </c>
      <c r="F1300" s="7" t="s">
        <v>17</v>
      </c>
      <c r="G1300" s="7" t="s">
        <v>3329</v>
      </c>
      <c r="H1300" s="7" t="s">
        <v>3330</v>
      </c>
      <c r="I1300" s="7" t="s">
        <v>84</v>
      </c>
      <c r="J1300" s="7" t="s">
        <v>85</v>
      </c>
      <c r="K1300" s="8" t="n">
        <v>0</v>
      </c>
      <c r="L1300" s="7"/>
      <c r="M1300" s="8" t="n">
        <v>0</v>
      </c>
      <c r="N1300" s="7" t="s">
        <v>3331</v>
      </c>
      <c r="O1300" s="7" t="s">
        <v>3225</v>
      </c>
      <c r="P1300" s="7" t="s">
        <v>124</v>
      </c>
      <c r="Q1300" s="8" t="s">
        <v>3332</v>
      </c>
      <c r="R1300" s="8" t="s">
        <v>3333</v>
      </c>
      <c r="S1300" s="8" t="s">
        <v>362</v>
      </c>
      <c r="T1300" s="8" t="s">
        <v>91</v>
      </c>
      <c r="U1300" s="7" t="s">
        <v>87</v>
      </c>
      <c r="V1300" s="7" t="s">
        <v>92</v>
      </c>
      <c r="W1300" s="7"/>
      <c r="X1300" s="7"/>
      <c r="Y1300" s="7" t="s">
        <v>112</v>
      </c>
      <c r="Z1300" s="8" t="n">
        <v>0</v>
      </c>
      <c r="AA1300" s="7"/>
      <c r="AB1300" s="7"/>
      <c r="AC1300" s="7"/>
      <c r="AD1300" s="7"/>
      <c r="AE1300" s="8"/>
      <c r="AF1300" s="9" t="s">
        <v>569</v>
      </c>
      <c r="AG1300" s="9" t="s">
        <v>3060</v>
      </c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 t="s">
        <v>98</v>
      </c>
      <c r="BC1300" s="7" t="s">
        <v>98</v>
      </c>
      <c r="BD1300" s="7" t="s">
        <v>98</v>
      </c>
      <c r="BE1300" s="7" t="s">
        <v>98</v>
      </c>
      <c r="BF1300" s="7" t="s">
        <v>98</v>
      </c>
      <c r="BG1300" s="7" t="s">
        <v>98</v>
      </c>
      <c r="BH1300" s="7" t="n">
        <v>35</v>
      </c>
      <c r="BI1300" s="7" t="n">
        <v>35</v>
      </c>
      <c r="BJ1300" s="7" t="n">
        <v>35</v>
      </c>
      <c r="BK1300" s="7" t="s">
        <v>98</v>
      </c>
      <c r="BL1300" s="7" t="s">
        <v>98</v>
      </c>
      <c r="BM1300" s="7" t="s">
        <v>97</v>
      </c>
      <c r="BN1300" s="7" t="s">
        <v>97</v>
      </c>
      <c r="BO1300" s="7" t="s">
        <v>98</v>
      </c>
      <c r="BP1300" s="7" t="s">
        <v>98</v>
      </c>
      <c r="BQ1300" s="7" t="n">
        <v>35</v>
      </c>
      <c r="BR1300" s="7" t="n">
        <v>35</v>
      </c>
      <c r="BS1300" s="7" t="n">
        <v>35</v>
      </c>
      <c r="BT1300" s="7" t="s">
        <v>98</v>
      </c>
      <c r="BU1300" s="7" t="s">
        <v>98</v>
      </c>
      <c r="BV1300" s="7" t="s">
        <v>98</v>
      </c>
      <c r="BW1300" s="7" t="s">
        <v>98</v>
      </c>
      <c r="BX1300" s="7" t="s">
        <v>98</v>
      </c>
      <c r="BY1300" s="7" t="s">
        <v>98</v>
      </c>
      <c r="BZ1300" s="7" t="s">
        <v>98</v>
      </c>
      <c r="CA1300" s="7" t="s">
        <v>98</v>
      </c>
      <c r="CB1300" s="7"/>
      <c r="CC1300" s="7"/>
      <c r="CD1300" s="7"/>
      <c r="CE1300" s="7"/>
      <c r="CF1300" s="7"/>
      <c r="CG1300" s="7"/>
      <c r="CH1300" s="7"/>
      <c r="CI1300" s="6" t="n">
        <f aca="false">SUMIF($AH1300:$CH1300,35,Base!$B$5:$BB$5)*7*$Z1300</f>
        <v>0</v>
      </c>
      <c r="CJ1300" s="6" t="n">
        <f aca="false">SUMIF($AH1300:$CH1300,"PR",Base!$B$5:$BB$5)*7*$Z1300</f>
        <v>0</v>
      </c>
      <c r="CK1300" s="6"/>
      <c r="CL1300" s="6"/>
    </row>
    <row r="1301" customFormat="false" ht="13.8" hidden="false" customHeight="false" outlineLevel="0" collapsed="false">
      <c r="A1301" s="7" t="s">
        <v>1890</v>
      </c>
      <c r="B1301" s="7" t="s">
        <v>3215</v>
      </c>
      <c r="C1301" s="7" t="s">
        <v>1649</v>
      </c>
      <c r="D1301" s="7" t="s">
        <v>3327</v>
      </c>
      <c r="E1301" s="7" t="s">
        <v>3328</v>
      </c>
      <c r="F1301" s="7" t="s">
        <v>17</v>
      </c>
      <c r="G1301" s="7" t="s">
        <v>3329</v>
      </c>
      <c r="H1301" s="7" t="s">
        <v>3330</v>
      </c>
      <c r="I1301" s="7" t="s">
        <v>84</v>
      </c>
      <c r="J1301" s="7" t="s">
        <v>85</v>
      </c>
      <c r="K1301" s="8" t="n">
        <v>0</v>
      </c>
      <c r="L1301" s="7"/>
      <c r="M1301" s="8" t="n">
        <v>0</v>
      </c>
      <c r="N1301" s="7" t="s">
        <v>3331</v>
      </c>
      <c r="O1301" s="7" t="s">
        <v>3225</v>
      </c>
      <c r="P1301" s="7" t="s">
        <v>124</v>
      </c>
      <c r="Q1301" s="8" t="s">
        <v>3332</v>
      </c>
      <c r="R1301" s="8" t="s">
        <v>3333</v>
      </c>
      <c r="S1301" s="8" t="s">
        <v>362</v>
      </c>
      <c r="T1301" s="8" t="s">
        <v>91</v>
      </c>
      <c r="U1301" s="7" t="s">
        <v>87</v>
      </c>
      <c r="V1301" s="7" t="s">
        <v>92</v>
      </c>
      <c r="W1301" s="7"/>
      <c r="X1301" s="7"/>
      <c r="Y1301" s="7" t="s">
        <v>102</v>
      </c>
      <c r="Z1301" s="8" t="n">
        <v>0</v>
      </c>
      <c r="AA1301" s="7"/>
      <c r="AB1301" s="7"/>
      <c r="AC1301" s="7"/>
      <c r="AD1301" s="7"/>
      <c r="AE1301" s="8"/>
      <c r="AF1301" s="9" t="s">
        <v>569</v>
      </c>
      <c r="AG1301" s="9" t="s">
        <v>3060</v>
      </c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 t="s">
        <v>98</v>
      </c>
      <c r="BC1301" s="7" t="s">
        <v>98</v>
      </c>
      <c r="BD1301" s="7" t="s">
        <v>98</v>
      </c>
      <c r="BE1301" s="7" t="s">
        <v>98</v>
      </c>
      <c r="BF1301" s="7" t="s">
        <v>98</v>
      </c>
      <c r="BG1301" s="7" t="s">
        <v>98</v>
      </c>
      <c r="BH1301" s="7" t="n">
        <v>35</v>
      </c>
      <c r="BI1301" s="7" t="n">
        <v>35</v>
      </c>
      <c r="BJ1301" s="7" t="n">
        <v>35</v>
      </c>
      <c r="BK1301" s="7" t="s">
        <v>98</v>
      </c>
      <c r="BL1301" s="7" t="s">
        <v>98</v>
      </c>
      <c r="BM1301" s="7" t="s">
        <v>97</v>
      </c>
      <c r="BN1301" s="7" t="s">
        <v>97</v>
      </c>
      <c r="BO1301" s="7" t="s">
        <v>98</v>
      </c>
      <c r="BP1301" s="7" t="s">
        <v>98</v>
      </c>
      <c r="BQ1301" s="7" t="n">
        <v>35</v>
      </c>
      <c r="BR1301" s="7" t="n">
        <v>35</v>
      </c>
      <c r="BS1301" s="7" t="n">
        <v>35</v>
      </c>
      <c r="BT1301" s="7" t="s">
        <v>98</v>
      </c>
      <c r="BU1301" s="7" t="s">
        <v>98</v>
      </c>
      <c r="BV1301" s="7" t="s">
        <v>98</v>
      </c>
      <c r="BW1301" s="7" t="s">
        <v>98</v>
      </c>
      <c r="BX1301" s="7" t="s">
        <v>98</v>
      </c>
      <c r="BY1301" s="7" t="s">
        <v>98</v>
      </c>
      <c r="BZ1301" s="7" t="s">
        <v>98</v>
      </c>
      <c r="CA1301" s="7" t="s">
        <v>98</v>
      </c>
      <c r="CB1301" s="7"/>
      <c r="CC1301" s="7"/>
      <c r="CD1301" s="7"/>
      <c r="CE1301" s="7"/>
      <c r="CF1301" s="7"/>
      <c r="CG1301" s="7"/>
      <c r="CH1301" s="7"/>
      <c r="CI1301" s="6" t="n">
        <f aca="false">SUMIF($AH1301:$CH1301,35,Base!$B$5:$BB$5)*7*$Z1301</f>
        <v>0</v>
      </c>
      <c r="CJ1301" s="6" t="n">
        <f aca="false">SUMIF($AH1301:$CH1301,"PR",Base!$B$5:$BB$5)*7*$Z1301</f>
        <v>0</v>
      </c>
      <c r="CK1301" s="6"/>
      <c r="CL1301" s="6"/>
    </row>
    <row r="1302" customFormat="false" ht="13.8" hidden="false" customHeight="false" outlineLevel="0" collapsed="false">
      <c r="A1302" s="7" t="s">
        <v>1890</v>
      </c>
      <c r="B1302" s="7" t="s">
        <v>3215</v>
      </c>
      <c r="C1302" s="7" t="s">
        <v>1383</v>
      </c>
      <c r="D1302" s="7" t="s">
        <v>3334</v>
      </c>
      <c r="E1302" s="7" t="s">
        <v>3335</v>
      </c>
      <c r="F1302" s="7" t="s">
        <v>17</v>
      </c>
      <c r="G1302" s="7" t="s">
        <v>1585</v>
      </c>
      <c r="H1302" s="7" t="s">
        <v>1879</v>
      </c>
      <c r="I1302" s="7" t="s">
        <v>84</v>
      </c>
      <c r="J1302" s="7" t="s">
        <v>85</v>
      </c>
      <c r="K1302" s="8" t="n">
        <v>0</v>
      </c>
      <c r="L1302" s="7"/>
      <c r="M1302" s="8" t="n">
        <v>0</v>
      </c>
      <c r="N1302" s="7" t="s">
        <v>3336</v>
      </c>
      <c r="O1302" s="7" t="s">
        <v>1452</v>
      </c>
      <c r="P1302" s="7" t="s">
        <v>155</v>
      </c>
      <c r="Q1302" s="8" t="s">
        <v>3337</v>
      </c>
      <c r="R1302" s="8" t="s">
        <v>3338</v>
      </c>
      <c r="S1302" s="8" t="s">
        <v>325</v>
      </c>
      <c r="T1302" s="8" t="s">
        <v>896</v>
      </c>
      <c r="U1302" s="7" t="s">
        <v>87</v>
      </c>
      <c r="V1302" s="7" t="s">
        <v>92</v>
      </c>
      <c r="W1302" s="7"/>
      <c r="X1302" s="7"/>
      <c r="Y1302" s="7" t="s">
        <v>99</v>
      </c>
      <c r="Z1302" s="8" t="n">
        <v>12</v>
      </c>
      <c r="AA1302" s="7"/>
      <c r="AB1302" s="7"/>
      <c r="AC1302" s="7"/>
      <c r="AD1302" s="7"/>
      <c r="AE1302" s="8"/>
      <c r="AF1302" s="9" t="s">
        <v>2472</v>
      </c>
      <c r="AG1302" s="9" t="s">
        <v>162</v>
      </c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 t="s">
        <v>98</v>
      </c>
      <c r="AZ1302" s="7" t="s">
        <v>98</v>
      </c>
      <c r="BA1302" s="7" t="s">
        <v>98</v>
      </c>
      <c r="BB1302" s="7" t="s">
        <v>98</v>
      </c>
      <c r="BC1302" s="7" t="s">
        <v>98</v>
      </c>
      <c r="BD1302" s="7" t="s">
        <v>98</v>
      </c>
      <c r="BE1302" s="7" t="s">
        <v>98</v>
      </c>
      <c r="BF1302" s="7" t="s">
        <v>98</v>
      </c>
      <c r="BG1302" s="7" t="s">
        <v>98</v>
      </c>
      <c r="BH1302" s="7" t="s">
        <v>98</v>
      </c>
      <c r="BI1302" s="7" t="s">
        <v>98</v>
      </c>
      <c r="BJ1302" s="7" t="s">
        <v>98</v>
      </c>
      <c r="BK1302" s="7" t="s">
        <v>98</v>
      </c>
      <c r="BL1302" s="7" t="s">
        <v>98</v>
      </c>
      <c r="BM1302" s="7" t="s">
        <v>97</v>
      </c>
      <c r="BN1302" s="7" t="s">
        <v>97</v>
      </c>
      <c r="BO1302" s="7" t="s">
        <v>98</v>
      </c>
      <c r="BP1302" s="7" t="s">
        <v>98</v>
      </c>
      <c r="BQ1302" s="7" t="s">
        <v>98</v>
      </c>
      <c r="BR1302" s="7" t="s">
        <v>98</v>
      </c>
      <c r="BS1302" s="7" t="n">
        <v>35</v>
      </c>
      <c r="BT1302" s="7" t="n">
        <v>35</v>
      </c>
      <c r="BU1302" s="7" t="n">
        <v>35</v>
      </c>
      <c r="BV1302" s="7" t="n">
        <v>35</v>
      </c>
      <c r="BW1302" s="7" t="s">
        <v>98</v>
      </c>
      <c r="BX1302" s="7" t="s">
        <v>98</v>
      </c>
      <c r="BY1302" s="7" t="s">
        <v>98</v>
      </c>
      <c r="BZ1302" s="7" t="s">
        <v>98</v>
      </c>
      <c r="CA1302" s="7"/>
      <c r="CB1302" s="7"/>
      <c r="CC1302" s="7"/>
      <c r="CD1302" s="7"/>
      <c r="CE1302" s="7"/>
      <c r="CF1302" s="7"/>
      <c r="CG1302" s="7"/>
      <c r="CH1302" s="7"/>
      <c r="CI1302" s="6" t="n">
        <f aca="false">SUMIF($AH1302:$CH1302,35,Base!$B$5:$BB$5)*7*$Z1302</f>
        <v>1680</v>
      </c>
      <c r="CJ1302" s="6" t="n">
        <f aca="false">SUMIF($AH1302:$CH1302,"PR",Base!$B$5:$BB$5)*7*$Z1302</f>
        <v>8820</v>
      </c>
      <c r="CK1302" s="6"/>
      <c r="CL1302" s="6"/>
    </row>
    <row r="1303" customFormat="false" ht="13.8" hidden="false" customHeight="false" outlineLevel="0" collapsed="false">
      <c r="A1303" s="7" t="s">
        <v>1890</v>
      </c>
      <c r="B1303" s="7" t="s">
        <v>3215</v>
      </c>
      <c r="C1303" s="7" t="s">
        <v>1984</v>
      </c>
      <c r="D1303" s="7" t="s">
        <v>3120</v>
      </c>
      <c r="E1303" s="7" t="s">
        <v>1061</v>
      </c>
      <c r="F1303" s="7" t="s">
        <v>17</v>
      </c>
      <c r="G1303" s="7" t="s">
        <v>3339</v>
      </c>
      <c r="H1303" s="7" t="s">
        <v>3340</v>
      </c>
      <c r="I1303" s="7" t="s">
        <v>84</v>
      </c>
      <c r="J1303" s="7" t="s">
        <v>85</v>
      </c>
      <c r="K1303" s="8" t="n">
        <v>0</v>
      </c>
      <c r="L1303" s="7"/>
      <c r="M1303" s="8" t="n">
        <v>0</v>
      </c>
      <c r="N1303" s="7"/>
      <c r="O1303" s="7" t="s">
        <v>3341</v>
      </c>
      <c r="P1303" s="7" t="s">
        <v>87</v>
      </c>
      <c r="Q1303" s="8" t="s">
        <v>91</v>
      </c>
      <c r="R1303" s="8" t="s">
        <v>91</v>
      </c>
      <c r="S1303" s="8" t="s">
        <v>110</v>
      </c>
      <c r="T1303" s="8" t="s">
        <v>896</v>
      </c>
      <c r="U1303" s="7" t="s">
        <v>87</v>
      </c>
      <c r="V1303" s="7" t="s">
        <v>92</v>
      </c>
      <c r="W1303" s="7"/>
      <c r="X1303" s="7"/>
      <c r="Y1303" s="7" t="s">
        <v>3342</v>
      </c>
      <c r="Z1303" s="8" t="n">
        <v>10</v>
      </c>
      <c r="AA1303" s="7"/>
      <c r="AB1303" s="7"/>
      <c r="AC1303" s="7"/>
      <c r="AD1303" s="7"/>
      <c r="AE1303" s="8"/>
      <c r="AF1303" s="9" t="s">
        <v>1092</v>
      </c>
      <c r="AG1303" s="9" t="s">
        <v>1195</v>
      </c>
      <c r="AH1303" s="7"/>
      <c r="AI1303" s="7" t="s">
        <v>98</v>
      </c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  <c r="BE1303" s="7"/>
      <c r="BF1303" s="7"/>
      <c r="BG1303" s="7"/>
      <c r="BH1303" s="7"/>
      <c r="BI1303" s="7"/>
      <c r="BJ1303" s="7"/>
      <c r="BK1303" s="7"/>
      <c r="BL1303" s="7"/>
      <c r="BM1303" s="7" t="s">
        <v>97</v>
      </c>
      <c r="BN1303" s="7" t="s">
        <v>97</v>
      </c>
      <c r="BO1303" s="7"/>
      <c r="BP1303" s="7"/>
      <c r="BQ1303" s="7"/>
      <c r="BR1303" s="7"/>
      <c r="BS1303" s="7"/>
      <c r="BT1303" s="7"/>
      <c r="BU1303" s="7"/>
      <c r="BV1303" s="7"/>
      <c r="BW1303" s="7"/>
      <c r="BX1303" s="7"/>
      <c r="BY1303" s="7"/>
      <c r="BZ1303" s="7"/>
      <c r="CA1303" s="7"/>
      <c r="CB1303" s="7"/>
      <c r="CC1303" s="7"/>
      <c r="CD1303" s="7"/>
      <c r="CE1303" s="7"/>
      <c r="CF1303" s="7"/>
      <c r="CG1303" s="7"/>
      <c r="CH1303" s="7"/>
      <c r="CI1303" s="6" t="n">
        <f aca="false">SUMIF($AH1303:$CH1303,35,Base!$B$5:$BB$5)*7*$Z1303</f>
        <v>0</v>
      </c>
      <c r="CJ1303" s="6" t="n">
        <f aca="false">SUMIF($AH1303:$CH1303,"PR",Base!$B$5:$BB$5)*7*$Z1303</f>
        <v>350</v>
      </c>
      <c r="CK1303" s="6"/>
      <c r="CL1303" s="6"/>
    </row>
    <row r="1304" customFormat="false" ht="13.8" hidden="false" customHeight="false" outlineLevel="0" collapsed="false">
      <c r="A1304" s="7" t="s">
        <v>1890</v>
      </c>
      <c r="B1304" s="7" t="s">
        <v>3215</v>
      </c>
      <c r="C1304" s="7" t="s">
        <v>328</v>
      </c>
      <c r="D1304" s="7" t="s">
        <v>3064</v>
      </c>
      <c r="E1304" s="7" t="s">
        <v>732</v>
      </c>
      <c r="F1304" s="7" t="s">
        <v>17</v>
      </c>
      <c r="G1304" s="7" t="s">
        <v>542</v>
      </c>
      <c r="H1304" s="7" t="s">
        <v>2314</v>
      </c>
      <c r="I1304" s="7" t="s">
        <v>84</v>
      </c>
      <c r="J1304" s="7" t="s">
        <v>85</v>
      </c>
      <c r="K1304" s="8" t="n">
        <v>0</v>
      </c>
      <c r="L1304" s="7"/>
      <c r="M1304" s="8" t="n">
        <v>0</v>
      </c>
      <c r="N1304" s="7" t="s">
        <v>3066</v>
      </c>
      <c r="O1304" s="7" t="s">
        <v>531</v>
      </c>
      <c r="P1304" s="7" t="s">
        <v>87</v>
      </c>
      <c r="Q1304" s="8" t="s">
        <v>733</v>
      </c>
      <c r="R1304" s="8" t="s">
        <v>706</v>
      </c>
      <c r="S1304" s="8" t="s">
        <v>647</v>
      </c>
      <c r="T1304" s="8" t="s">
        <v>100</v>
      </c>
      <c r="U1304" s="7" t="s">
        <v>87</v>
      </c>
      <c r="V1304" s="7" t="s">
        <v>92</v>
      </c>
      <c r="W1304" s="7"/>
      <c r="X1304" s="7"/>
      <c r="Y1304" s="7" t="s">
        <v>99</v>
      </c>
      <c r="Z1304" s="8" t="n">
        <v>2</v>
      </c>
      <c r="AA1304" s="7"/>
      <c r="AB1304" s="7"/>
      <c r="AC1304" s="7"/>
      <c r="AD1304" s="7"/>
      <c r="AE1304" s="8"/>
      <c r="AF1304" s="9" t="s">
        <v>2195</v>
      </c>
      <c r="AG1304" s="9" t="s">
        <v>1224</v>
      </c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 t="s">
        <v>98</v>
      </c>
      <c r="AV1304" s="7" t="s">
        <v>98</v>
      </c>
      <c r="AW1304" s="7" t="s">
        <v>98</v>
      </c>
      <c r="AX1304" s="7" t="s">
        <v>98</v>
      </c>
      <c r="AY1304" s="7" t="s">
        <v>98</v>
      </c>
      <c r="AZ1304" s="7" t="s">
        <v>98</v>
      </c>
      <c r="BA1304" s="7" t="n">
        <v>35</v>
      </c>
      <c r="BB1304" s="7" t="n">
        <v>35</v>
      </c>
      <c r="BC1304" s="7" t="s">
        <v>98</v>
      </c>
      <c r="BD1304" s="7" t="s">
        <v>98</v>
      </c>
      <c r="BE1304" s="7" t="s">
        <v>98</v>
      </c>
      <c r="BF1304" s="7" t="s">
        <v>98</v>
      </c>
      <c r="BG1304" s="7" t="s">
        <v>98</v>
      </c>
      <c r="BH1304" s="7"/>
      <c r="BI1304" s="7"/>
      <c r="BJ1304" s="7"/>
      <c r="BK1304" s="7"/>
      <c r="BL1304" s="7"/>
      <c r="BM1304" s="7" t="s">
        <v>97</v>
      </c>
      <c r="BN1304" s="7" t="s">
        <v>97</v>
      </c>
      <c r="BO1304" s="7"/>
      <c r="BP1304" s="7"/>
      <c r="BQ1304" s="7"/>
      <c r="BR1304" s="7"/>
      <c r="BS1304" s="7"/>
      <c r="BT1304" s="7"/>
      <c r="BU1304" s="7"/>
      <c r="BV1304" s="7"/>
      <c r="BW1304" s="7"/>
      <c r="BX1304" s="7"/>
      <c r="BY1304" s="7"/>
      <c r="BZ1304" s="7"/>
      <c r="CA1304" s="7"/>
      <c r="CB1304" s="7"/>
      <c r="CC1304" s="7"/>
      <c r="CD1304" s="7"/>
      <c r="CE1304" s="7"/>
      <c r="CF1304" s="7"/>
      <c r="CG1304" s="7"/>
      <c r="CH1304" s="7"/>
      <c r="CI1304" s="6" t="n">
        <f aca="false">SUMIF($AH1304:$CH1304,35,Base!$B$5:$BB$5)*7*$Z1304</f>
        <v>140</v>
      </c>
      <c r="CJ1304" s="6" t="n">
        <f aca="false">SUMIF($AH1304:$CH1304,"PR",Base!$B$5:$BB$5)*7*$Z1304</f>
        <v>700</v>
      </c>
      <c r="CK1304" s="6"/>
      <c r="CL1304" s="6"/>
    </row>
    <row r="1305" customFormat="false" ht="13.8" hidden="false" customHeight="false" outlineLevel="0" collapsed="false">
      <c r="A1305" s="7" t="s">
        <v>1890</v>
      </c>
      <c r="B1305" s="7" t="s">
        <v>3215</v>
      </c>
      <c r="C1305" s="7" t="s">
        <v>328</v>
      </c>
      <c r="D1305" s="7" t="s">
        <v>3343</v>
      </c>
      <c r="E1305" s="7" t="s">
        <v>3065</v>
      </c>
      <c r="F1305" s="7" t="s">
        <v>17</v>
      </c>
      <c r="G1305" s="7" t="s">
        <v>529</v>
      </c>
      <c r="H1305" s="7" t="s">
        <v>2314</v>
      </c>
      <c r="I1305" s="7" t="s">
        <v>84</v>
      </c>
      <c r="J1305" s="7" t="s">
        <v>85</v>
      </c>
      <c r="K1305" s="8" t="n">
        <v>0</v>
      </c>
      <c r="L1305" s="7"/>
      <c r="M1305" s="8" t="n">
        <v>0</v>
      </c>
      <c r="N1305" s="7" t="s">
        <v>3344</v>
      </c>
      <c r="O1305" s="7" t="s">
        <v>531</v>
      </c>
      <c r="P1305" s="7" t="s">
        <v>87</v>
      </c>
      <c r="Q1305" s="8" t="s">
        <v>2335</v>
      </c>
      <c r="R1305" s="8" t="s">
        <v>724</v>
      </c>
      <c r="S1305" s="8" t="s">
        <v>647</v>
      </c>
      <c r="T1305" s="8" t="s">
        <v>127</v>
      </c>
      <c r="U1305" s="7" t="s">
        <v>87</v>
      </c>
      <c r="V1305" s="7" t="s">
        <v>92</v>
      </c>
      <c r="W1305" s="7"/>
      <c r="X1305" s="7"/>
      <c r="Y1305" s="7" t="s">
        <v>99</v>
      </c>
      <c r="Z1305" s="7" t="n">
        <v>4</v>
      </c>
      <c r="AA1305" s="7"/>
      <c r="AB1305" s="7"/>
      <c r="AC1305" s="7"/>
      <c r="AD1305" s="7"/>
      <c r="AE1305" s="8"/>
      <c r="AF1305" s="9" t="s">
        <v>143</v>
      </c>
      <c r="AG1305" s="9" t="s">
        <v>886</v>
      </c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7"/>
      <c r="BH1305" s="7" t="s">
        <v>98</v>
      </c>
      <c r="BI1305" s="7" t="s">
        <v>98</v>
      </c>
      <c r="BJ1305" s="7" t="s">
        <v>98</v>
      </c>
      <c r="BK1305" s="7" t="s">
        <v>98</v>
      </c>
      <c r="BL1305" s="7" t="s">
        <v>98</v>
      </c>
      <c r="BM1305" s="7" t="s">
        <v>97</v>
      </c>
      <c r="BN1305" s="7" t="s">
        <v>97</v>
      </c>
      <c r="BO1305" s="7" t="s">
        <v>98</v>
      </c>
      <c r="BP1305" s="7" t="s">
        <v>98</v>
      </c>
      <c r="BQ1305" s="7" t="s">
        <v>98</v>
      </c>
      <c r="BR1305" s="7" t="n">
        <v>35</v>
      </c>
      <c r="BS1305" s="7" t="n">
        <v>35</v>
      </c>
      <c r="BT1305" s="7" t="s">
        <v>98</v>
      </c>
      <c r="BU1305" s="7" t="s">
        <v>98</v>
      </c>
      <c r="BV1305" s="7"/>
      <c r="BW1305" s="7"/>
      <c r="BX1305" s="7"/>
      <c r="BY1305" s="7"/>
      <c r="BZ1305" s="7"/>
      <c r="CA1305" s="7"/>
      <c r="CB1305" s="7"/>
      <c r="CC1305" s="7"/>
      <c r="CD1305" s="7"/>
      <c r="CE1305" s="7"/>
      <c r="CF1305" s="7"/>
      <c r="CG1305" s="7"/>
      <c r="CH1305" s="7"/>
      <c r="CI1305" s="6" t="n">
        <f aca="false">SUMIF($AH1305:$CH1305,35,Base!$B$5:$BB$5)*7*$Z1305</f>
        <v>280</v>
      </c>
      <c r="CJ1305" s="6" t="n">
        <f aca="false">SUMIF($AH1305:$CH1305,"PR",Base!$B$5:$BB$5)*7*$Z1305</f>
        <v>1400</v>
      </c>
      <c r="CK1305" s="6"/>
      <c r="CL1305" s="6"/>
    </row>
    <row r="1306" customFormat="false" ht="13.8" hidden="false" customHeight="false" outlineLevel="0" collapsed="false">
      <c r="A1306" s="7" t="s">
        <v>1890</v>
      </c>
      <c r="B1306" s="7" t="s">
        <v>3215</v>
      </c>
      <c r="C1306" s="7" t="s">
        <v>3150</v>
      </c>
      <c r="D1306" s="7" t="s">
        <v>3061</v>
      </c>
      <c r="E1306" s="7" t="s">
        <v>1577</v>
      </c>
      <c r="F1306" s="7" t="s">
        <v>17</v>
      </c>
      <c r="G1306" s="7" t="s">
        <v>3345</v>
      </c>
      <c r="H1306" s="7" t="s">
        <v>3346</v>
      </c>
      <c r="I1306" s="7" t="s">
        <v>84</v>
      </c>
      <c r="J1306" s="7" t="s">
        <v>85</v>
      </c>
      <c r="K1306" s="8" t="n">
        <v>0</v>
      </c>
      <c r="L1306" s="7"/>
      <c r="M1306" s="8" t="n">
        <v>0</v>
      </c>
      <c r="N1306" s="7"/>
      <c r="O1306" s="7" t="s">
        <v>3347</v>
      </c>
      <c r="P1306" s="7" t="s">
        <v>100</v>
      </c>
      <c r="Q1306" s="8" t="s">
        <v>90</v>
      </c>
      <c r="R1306" s="8" t="s">
        <v>90</v>
      </c>
      <c r="S1306" s="8" t="s">
        <v>110</v>
      </c>
      <c r="T1306" s="8" t="s">
        <v>91</v>
      </c>
      <c r="U1306" s="7" t="s">
        <v>87</v>
      </c>
      <c r="V1306" s="7" t="s">
        <v>159</v>
      </c>
      <c r="W1306" s="7"/>
      <c r="X1306" s="7"/>
      <c r="Y1306" s="7" t="s">
        <v>99</v>
      </c>
      <c r="Z1306" s="7" t="n">
        <v>14</v>
      </c>
      <c r="AA1306" s="7"/>
      <c r="AB1306" s="7"/>
      <c r="AC1306" s="7"/>
      <c r="AD1306" s="7"/>
      <c r="AE1306" s="8"/>
      <c r="AF1306" s="9" t="s">
        <v>2046</v>
      </c>
      <c r="AG1306" s="9" t="s">
        <v>419</v>
      </c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7"/>
      <c r="BH1306" s="7"/>
      <c r="BI1306" s="7"/>
      <c r="BJ1306" s="7"/>
      <c r="BK1306" s="7"/>
      <c r="BL1306" s="7"/>
      <c r="BM1306" s="7" t="s">
        <v>97</v>
      </c>
      <c r="BN1306" s="7" t="s">
        <v>97</v>
      </c>
      <c r="BO1306" s="7" t="s">
        <v>98</v>
      </c>
      <c r="BP1306" s="7" t="s">
        <v>98</v>
      </c>
      <c r="BQ1306" s="7" t="s">
        <v>98</v>
      </c>
      <c r="BR1306" s="7" t="s">
        <v>98</v>
      </c>
      <c r="BS1306" s="7" t="s">
        <v>98</v>
      </c>
      <c r="BT1306" s="7" t="s">
        <v>98</v>
      </c>
      <c r="BU1306" s="7"/>
      <c r="BV1306" s="7"/>
      <c r="BW1306" s="7"/>
      <c r="BX1306" s="7"/>
      <c r="BY1306" s="7"/>
      <c r="BZ1306" s="7"/>
      <c r="CA1306" s="7"/>
      <c r="CB1306" s="7"/>
      <c r="CC1306" s="7"/>
      <c r="CD1306" s="7"/>
      <c r="CE1306" s="7"/>
      <c r="CF1306" s="7"/>
      <c r="CG1306" s="7"/>
      <c r="CH1306" s="7"/>
      <c r="CI1306" s="6" t="n">
        <f aca="false">SUMIF($AH1306:$CH1306,35,Base!$B$5:$BB$5)*7*$Z1306</f>
        <v>0</v>
      </c>
      <c r="CJ1306" s="6" t="n">
        <f aca="false">SUMIF($AH1306:$CH1306,"PR",Base!$B$5:$BB$5)*7*$Z1306</f>
        <v>2940</v>
      </c>
      <c r="CK1306" s="6"/>
      <c r="CL1306" s="6"/>
    </row>
    <row r="1307" customFormat="false" ht="13.8" hidden="false" customHeight="false" outlineLevel="0" collapsed="false">
      <c r="A1307" s="7" t="s">
        <v>1890</v>
      </c>
      <c r="B1307" s="7" t="s">
        <v>3215</v>
      </c>
      <c r="C1307" s="7" t="s">
        <v>3150</v>
      </c>
      <c r="D1307" s="7" t="s">
        <v>3062</v>
      </c>
      <c r="E1307" s="7" t="s">
        <v>2764</v>
      </c>
      <c r="F1307" s="7" t="s">
        <v>17</v>
      </c>
      <c r="G1307" s="7" t="s">
        <v>3345</v>
      </c>
      <c r="H1307" s="7" t="s">
        <v>3346</v>
      </c>
      <c r="I1307" s="7" t="s">
        <v>84</v>
      </c>
      <c r="J1307" s="7" t="s">
        <v>85</v>
      </c>
      <c r="K1307" s="8" t="n">
        <v>0</v>
      </c>
      <c r="L1307" s="7"/>
      <c r="M1307" s="8" t="n">
        <v>0</v>
      </c>
      <c r="N1307" s="7" t="s">
        <v>3057</v>
      </c>
      <c r="O1307" s="7" t="s">
        <v>3347</v>
      </c>
      <c r="P1307" s="7" t="s">
        <v>100</v>
      </c>
      <c r="Q1307" s="8" t="s">
        <v>3348</v>
      </c>
      <c r="R1307" s="8" t="s">
        <v>3349</v>
      </c>
      <c r="S1307" s="8" t="s">
        <v>194</v>
      </c>
      <c r="T1307" s="8" t="s">
        <v>109</v>
      </c>
      <c r="U1307" s="7" t="s">
        <v>87</v>
      </c>
      <c r="V1307" s="7" t="s">
        <v>92</v>
      </c>
      <c r="W1307" s="7"/>
      <c r="X1307" s="7"/>
      <c r="Y1307" s="7" t="s">
        <v>93</v>
      </c>
      <c r="Z1307" s="7" t="n">
        <v>9</v>
      </c>
      <c r="AA1307" s="7"/>
      <c r="AB1307" s="7"/>
      <c r="AC1307" s="7"/>
      <c r="AD1307" s="7"/>
      <c r="AE1307" s="8"/>
      <c r="AF1307" s="9" t="s">
        <v>383</v>
      </c>
      <c r="AG1307" s="9" t="s">
        <v>2469</v>
      </c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7"/>
      <c r="BH1307" s="7"/>
      <c r="BI1307" s="7"/>
      <c r="BJ1307" s="7"/>
      <c r="BK1307" s="7"/>
      <c r="BL1307" s="7"/>
      <c r="BM1307" s="7" t="s">
        <v>97</v>
      </c>
      <c r="BN1307" s="7" t="s">
        <v>97</v>
      </c>
      <c r="BO1307" s="7"/>
      <c r="BP1307" s="7"/>
      <c r="BQ1307" s="7"/>
      <c r="BR1307" s="7"/>
      <c r="BS1307" s="7"/>
      <c r="BT1307" s="7"/>
      <c r="BU1307" s="7" t="s">
        <v>98</v>
      </c>
      <c r="BV1307" s="7" t="s">
        <v>98</v>
      </c>
      <c r="BW1307" s="7" t="s">
        <v>98</v>
      </c>
      <c r="BX1307" s="7" t="s">
        <v>98</v>
      </c>
      <c r="BY1307" s="7" t="s">
        <v>98</v>
      </c>
      <c r="BZ1307" s="7" t="s">
        <v>98</v>
      </c>
      <c r="CA1307" s="7" t="s">
        <v>98</v>
      </c>
      <c r="CB1307" s="7" t="s">
        <v>98</v>
      </c>
      <c r="CC1307" s="7" t="s">
        <v>98</v>
      </c>
      <c r="CD1307" s="7" t="s">
        <v>98</v>
      </c>
      <c r="CE1307" s="7" t="s">
        <v>98</v>
      </c>
      <c r="CF1307" s="7" t="s">
        <v>98</v>
      </c>
      <c r="CG1307" s="7" t="s">
        <v>98</v>
      </c>
      <c r="CH1307" s="7" t="s">
        <v>98</v>
      </c>
      <c r="CI1307" s="6" t="n">
        <f aca="false">SUMIF($AH1307:$CH1307,35,Base!$B$5:$BB$5)*7*$Z1307</f>
        <v>0</v>
      </c>
      <c r="CJ1307" s="6" t="n">
        <f aca="false">SUMIF($AH1307:$CH1307,"PR",Base!$B$5:$BB$5)*7*$Z1307</f>
        <v>4158</v>
      </c>
      <c r="CK1307" s="6"/>
      <c r="CL1307" s="6"/>
    </row>
    <row r="1308" customFormat="false" ht="13.8" hidden="false" customHeight="false" outlineLevel="0" collapsed="false">
      <c r="A1308" s="7" t="s">
        <v>1890</v>
      </c>
      <c r="B1308" s="7" t="s">
        <v>3215</v>
      </c>
      <c r="C1308" s="7" t="s">
        <v>3150</v>
      </c>
      <c r="D1308" s="7" t="s">
        <v>3062</v>
      </c>
      <c r="E1308" s="7" t="s">
        <v>2764</v>
      </c>
      <c r="F1308" s="7" t="s">
        <v>17</v>
      </c>
      <c r="G1308" s="7" t="s">
        <v>3345</v>
      </c>
      <c r="H1308" s="7" t="s">
        <v>3346</v>
      </c>
      <c r="I1308" s="7" t="s">
        <v>84</v>
      </c>
      <c r="J1308" s="7" t="s">
        <v>85</v>
      </c>
      <c r="K1308" s="8" t="n">
        <v>0</v>
      </c>
      <c r="L1308" s="7"/>
      <c r="M1308" s="8" t="n">
        <v>0</v>
      </c>
      <c r="N1308" s="7" t="s">
        <v>3057</v>
      </c>
      <c r="O1308" s="7" t="s">
        <v>3347</v>
      </c>
      <c r="P1308" s="7" t="s">
        <v>100</v>
      </c>
      <c r="Q1308" s="8" t="s">
        <v>3348</v>
      </c>
      <c r="R1308" s="8" t="s">
        <v>3349</v>
      </c>
      <c r="S1308" s="8" t="s">
        <v>194</v>
      </c>
      <c r="T1308" s="8" t="s">
        <v>109</v>
      </c>
      <c r="U1308" s="7" t="s">
        <v>87</v>
      </c>
      <c r="V1308" s="7" t="s">
        <v>92</v>
      </c>
      <c r="W1308" s="7"/>
      <c r="X1308" s="7"/>
      <c r="Y1308" s="7" t="s">
        <v>99</v>
      </c>
      <c r="Z1308" s="7" t="n">
        <v>10</v>
      </c>
      <c r="AA1308" s="7"/>
      <c r="AB1308" s="7"/>
      <c r="AC1308" s="7"/>
      <c r="AD1308" s="7"/>
      <c r="AE1308" s="8"/>
      <c r="AF1308" s="9" t="s">
        <v>383</v>
      </c>
      <c r="AG1308" s="9" t="s">
        <v>2469</v>
      </c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  <c r="BF1308" s="7"/>
      <c r="BG1308" s="7"/>
      <c r="BH1308" s="7"/>
      <c r="BI1308" s="7"/>
      <c r="BJ1308" s="7"/>
      <c r="BK1308" s="7"/>
      <c r="BL1308" s="7"/>
      <c r="BM1308" s="7" t="s">
        <v>97</v>
      </c>
      <c r="BN1308" s="7" t="s">
        <v>97</v>
      </c>
      <c r="BO1308" s="7"/>
      <c r="BP1308" s="7"/>
      <c r="BQ1308" s="7"/>
      <c r="BR1308" s="7"/>
      <c r="BS1308" s="7"/>
      <c r="BT1308" s="7"/>
      <c r="BU1308" s="7" t="s">
        <v>98</v>
      </c>
      <c r="BV1308" s="7" t="s">
        <v>98</v>
      </c>
      <c r="BW1308" s="7" t="s">
        <v>98</v>
      </c>
      <c r="BX1308" s="7" t="s">
        <v>98</v>
      </c>
      <c r="BY1308" s="7" t="s">
        <v>98</v>
      </c>
      <c r="BZ1308" s="7" t="s">
        <v>98</v>
      </c>
      <c r="CA1308" s="7" t="s">
        <v>98</v>
      </c>
      <c r="CB1308" s="7" t="s">
        <v>98</v>
      </c>
      <c r="CC1308" s="7" t="s">
        <v>98</v>
      </c>
      <c r="CD1308" s="7" t="s">
        <v>98</v>
      </c>
      <c r="CE1308" s="7" t="s">
        <v>98</v>
      </c>
      <c r="CF1308" s="7" t="s">
        <v>98</v>
      </c>
      <c r="CG1308" s="7" t="s">
        <v>98</v>
      </c>
      <c r="CH1308" s="7" t="s">
        <v>98</v>
      </c>
      <c r="CI1308" s="6" t="n">
        <f aca="false">SUMIF($AH1308:$CH1308,35,Base!$B$5:$BB$5)*7*$Z1308</f>
        <v>0</v>
      </c>
      <c r="CJ1308" s="6" t="n">
        <f aca="false">SUMIF($AH1308:$CH1308,"PR",Base!$B$5:$BB$5)*7*$Z1308</f>
        <v>4620</v>
      </c>
      <c r="CK1308" s="6"/>
      <c r="CL1308" s="6"/>
    </row>
    <row r="1309" customFormat="false" ht="13.8" hidden="false" customHeight="false" outlineLevel="0" collapsed="false">
      <c r="A1309" s="7" t="s">
        <v>1890</v>
      </c>
      <c r="B1309" s="7" t="s">
        <v>3215</v>
      </c>
      <c r="C1309" s="7" t="s">
        <v>1984</v>
      </c>
      <c r="D1309" s="7" t="s">
        <v>3350</v>
      </c>
      <c r="E1309" s="7" t="s">
        <v>2332</v>
      </c>
      <c r="F1309" s="7" t="s">
        <v>17</v>
      </c>
      <c r="G1309" s="7" t="s">
        <v>3351</v>
      </c>
      <c r="H1309" s="7" t="s">
        <v>3352</v>
      </c>
      <c r="I1309" s="7" t="s">
        <v>84</v>
      </c>
      <c r="J1309" s="7" t="s">
        <v>85</v>
      </c>
      <c r="K1309" s="8" t="n">
        <v>0</v>
      </c>
      <c r="L1309" s="7"/>
      <c r="M1309" s="8" t="n">
        <v>0</v>
      </c>
      <c r="N1309" s="7"/>
      <c r="O1309" s="7" t="s">
        <v>3277</v>
      </c>
      <c r="P1309" s="7" t="s">
        <v>87</v>
      </c>
      <c r="Q1309" s="8" t="s">
        <v>157</v>
      </c>
      <c r="R1309" s="8" t="s">
        <v>157</v>
      </c>
      <c r="S1309" s="8" t="s">
        <v>110</v>
      </c>
      <c r="T1309" s="8" t="s">
        <v>108</v>
      </c>
      <c r="U1309" s="7" t="s">
        <v>87</v>
      </c>
      <c r="V1309" s="7" t="s">
        <v>159</v>
      </c>
      <c r="W1309" s="7"/>
      <c r="X1309" s="7"/>
      <c r="Y1309" s="7" t="s">
        <v>99</v>
      </c>
      <c r="Z1309" s="8" t="n">
        <v>9</v>
      </c>
      <c r="AA1309" s="7"/>
      <c r="AB1309" s="7"/>
      <c r="AC1309" s="7"/>
      <c r="AD1309" s="7"/>
      <c r="AE1309" s="8"/>
      <c r="AF1309" s="9" t="s">
        <v>1121</v>
      </c>
      <c r="AG1309" s="9" t="s">
        <v>1109</v>
      </c>
      <c r="AH1309" s="7"/>
      <c r="AI1309" s="7"/>
      <c r="AJ1309" s="7"/>
      <c r="AK1309" s="7"/>
      <c r="AL1309" s="7" t="s">
        <v>98</v>
      </c>
      <c r="AM1309" s="7" t="s">
        <v>98</v>
      </c>
      <c r="AN1309" s="7" t="s">
        <v>98</v>
      </c>
      <c r="AO1309" s="7" t="s">
        <v>98</v>
      </c>
      <c r="AP1309" s="7" t="s">
        <v>98</v>
      </c>
      <c r="AQ1309" s="7" t="s">
        <v>98</v>
      </c>
      <c r="AR1309" s="7" t="s">
        <v>98</v>
      </c>
      <c r="AS1309" s="7" t="s">
        <v>98</v>
      </c>
      <c r="AT1309" s="7" t="s">
        <v>98</v>
      </c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  <c r="BF1309" s="7"/>
      <c r="BG1309" s="7"/>
      <c r="BH1309" s="7"/>
      <c r="BI1309" s="7"/>
      <c r="BJ1309" s="7"/>
      <c r="BK1309" s="7"/>
      <c r="BL1309" s="7"/>
      <c r="BM1309" s="7" t="s">
        <v>97</v>
      </c>
      <c r="BN1309" s="7" t="s">
        <v>97</v>
      </c>
      <c r="BO1309" s="7"/>
      <c r="BP1309" s="7"/>
      <c r="BQ1309" s="7"/>
      <c r="BR1309" s="7"/>
      <c r="BS1309" s="7"/>
      <c r="BT1309" s="7"/>
      <c r="BU1309" s="7"/>
      <c r="BV1309" s="7"/>
      <c r="BW1309" s="7"/>
      <c r="BX1309" s="7"/>
      <c r="BY1309" s="7"/>
      <c r="BZ1309" s="7"/>
      <c r="CA1309" s="7"/>
      <c r="CB1309" s="7"/>
      <c r="CC1309" s="7"/>
      <c r="CD1309" s="7"/>
      <c r="CE1309" s="7"/>
      <c r="CF1309" s="7"/>
      <c r="CG1309" s="7"/>
      <c r="CH1309" s="7"/>
      <c r="CI1309" s="6" t="n">
        <f aca="false">SUMIF($AH1309:$CH1309,35,Base!$B$5:$BB$5)*7*$Z1309</f>
        <v>0</v>
      </c>
      <c r="CJ1309" s="6" t="n">
        <f aca="false">SUMIF($AH1309:$CH1309,"PR",Base!$B$5:$BB$5)*7*$Z1309</f>
        <v>2835</v>
      </c>
      <c r="CK1309" s="6"/>
      <c r="CL1309" s="6"/>
    </row>
    <row r="1310" customFormat="false" ht="13.8" hidden="false" customHeight="false" outlineLevel="0" collapsed="false">
      <c r="A1310" s="7" t="s">
        <v>1890</v>
      </c>
      <c r="B1310" s="7" t="s">
        <v>3215</v>
      </c>
      <c r="C1310" s="7" t="s">
        <v>328</v>
      </c>
      <c r="D1310" s="7" t="s">
        <v>3353</v>
      </c>
      <c r="E1310" s="7" t="s">
        <v>1565</v>
      </c>
      <c r="F1310" s="7" t="s">
        <v>17</v>
      </c>
      <c r="G1310" s="7" t="s">
        <v>542</v>
      </c>
      <c r="H1310" s="7" t="s">
        <v>2314</v>
      </c>
      <c r="I1310" s="7" t="s">
        <v>84</v>
      </c>
      <c r="J1310" s="7" t="s">
        <v>85</v>
      </c>
      <c r="K1310" s="8" t="n">
        <v>0</v>
      </c>
      <c r="L1310" s="7"/>
      <c r="M1310" s="8" t="n">
        <v>0</v>
      </c>
      <c r="N1310" s="7" t="s">
        <v>3354</v>
      </c>
      <c r="O1310" s="7" t="s">
        <v>531</v>
      </c>
      <c r="P1310" s="7" t="s">
        <v>87</v>
      </c>
      <c r="Q1310" s="8" t="s">
        <v>1744</v>
      </c>
      <c r="R1310" s="8" t="s">
        <v>1562</v>
      </c>
      <c r="S1310" s="8" t="s">
        <v>647</v>
      </c>
      <c r="T1310" s="8" t="s">
        <v>100</v>
      </c>
      <c r="U1310" s="7" t="s">
        <v>87</v>
      </c>
      <c r="V1310" s="7" t="s">
        <v>92</v>
      </c>
      <c r="W1310" s="7"/>
      <c r="X1310" s="7"/>
      <c r="Y1310" s="7" t="s">
        <v>99</v>
      </c>
      <c r="Z1310" s="7" t="n">
        <v>10</v>
      </c>
      <c r="AA1310" s="7"/>
      <c r="AB1310" s="7"/>
      <c r="AC1310" s="7"/>
      <c r="AD1310" s="7"/>
      <c r="AE1310" s="8"/>
      <c r="AF1310" s="9" t="s">
        <v>369</v>
      </c>
      <c r="AG1310" s="9" t="s">
        <v>814</v>
      </c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7"/>
      <c r="BH1310" s="7"/>
      <c r="BI1310" s="7"/>
      <c r="BJ1310" s="7"/>
      <c r="BK1310" s="7"/>
      <c r="BL1310" s="7"/>
      <c r="BM1310" s="7" t="s">
        <v>97</v>
      </c>
      <c r="BN1310" s="7" t="s">
        <v>97</v>
      </c>
      <c r="BO1310" s="7"/>
      <c r="BP1310" s="7"/>
      <c r="BQ1310" s="7"/>
      <c r="BR1310" s="7"/>
      <c r="BS1310" s="7"/>
      <c r="BT1310" s="7" t="s">
        <v>98</v>
      </c>
      <c r="BU1310" s="7" t="s">
        <v>98</v>
      </c>
      <c r="BV1310" s="7" t="s">
        <v>98</v>
      </c>
      <c r="BW1310" s="7" t="s">
        <v>98</v>
      </c>
      <c r="BX1310" s="7" t="s">
        <v>98</v>
      </c>
      <c r="BY1310" s="7" t="s">
        <v>98</v>
      </c>
      <c r="BZ1310" s="7" t="s">
        <v>98</v>
      </c>
      <c r="CA1310" s="7" t="s">
        <v>98</v>
      </c>
      <c r="CB1310" s="7" t="s">
        <v>98</v>
      </c>
      <c r="CC1310" s="7" t="n">
        <v>35</v>
      </c>
      <c r="CD1310" s="7" t="n">
        <v>35</v>
      </c>
      <c r="CE1310" s="7" t="s">
        <v>98</v>
      </c>
      <c r="CF1310" s="7" t="s">
        <v>98</v>
      </c>
      <c r="CG1310" s="7"/>
      <c r="CH1310" s="7"/>
      <c r="CI1310" s="6" t="n">
        <f aca="false">SUMIF($AH1310:$CH1310,35,Base!$B$5:$BB$5)*7*$Z1310</f>
        <v>700</v>
      </c>
      <c r="CJ1310" s="6" t="n">
        <f aca="false">SUMIF($AH1310:$CH1310,"PR",Base!$B$5:$BB$5)*7*$Z1310</f>
        <v>3710</v>
      </c>
      <c r="CK1310" s="6"/>
      <c r="CL1310" s="6"/>
    </row>
    <row r="1311" customFormat="false" ht="13.8" hidden="false" customHeight="false" outlineLevel="0" collapsed="false">
      <c r="A1311" s="7" t="s">
        <v>1890</v>
      </c>
      <c r="B1311" s="7" t="s">
        <v>3215</v>
      </c>
      <c r="C1311" s="7" t="s">
        <v>328</v>
      </c>
      <c r="D1311" s="7" t="s">
        <v>3052</v>
      </c>
      <c r="E1311" s="7" t="s">
        <v>1558</v>
      </c>
      <c r="F1311" s="7" t="s">
        <v>17</v>
      </c>
      <c r="G1311" s="7" t="s">
        <v>529</v>
      </c>
      <c r="H1311" s="7" t="s">
        <v>2314</v>
      </c>
      <c r="I1311" s="7" t="s">
        <v>84</v>
      </c>
      <c r="J1311" s="7" t="s">
        <v>85</v>
      </c>
      <c r="K1311" s="8" t="n">
        <v>0</v>
      </c>
      <c r="L1311" s="7"/>
      <c r="M1311" s="8" t="n">
        <v>0</v>
      </c>
      <c r="N1311" s="7" t="s">
        <v>3048</v>
      </c>
      <c r="O1311" s="7" t="s">
        <v>531</v>
      </c>
      <c r="P1311" s="7" t="s">
        <v>87</v>
      </c>
      <c r="Q1311" s="8" t="s">
        <v>1983</v>
      </c>
      <c r="R1311" s="8" t="s">
        <v>3355</v>
      </c>
      <c r="S1311" s="8" t="s">
        <v>647</v>
      </c>
      <c r="T1311" s="8" t="s">
        <v>127</v>
      </c>
      <c r="U1311" s="7" t="s">
        <v>87</v>
      </c>
      <c r="V1311" s="7" t="s">
        <v>92</v>
      </c>
      <c r="W1311" s="7"/>
      <c r="X1311" s="7"/>
      <c r="Y1311" s="7" t="s">
        <v>99</v>
      </c>
      <c r="Z1311" s="7" t="n">
        <v>4</v>
      </c>
      <c r="AA1311" s="7"/>
      <c r="AB1311" s="7"/>
      <c r="AC1311" s="7"/>
      <c r="AD1311" s="7"/>
      <c r="AE1311" s="8"/>
      <c r="AF1311" s="9" t="s">
        <v>609</v>
      </c>
      <c r="AG1311" s="9" t="s">
        <v>1480</v>
      </c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7"/>
      <c r="BK1311" s="7"/>
      <c r="BL1311" s="7"/>
      <c r="BM1311" s="7" t="s">
        <v>97</v>
      </c>
      <c r="BN1311" s="7" t="s">
        <v>97</v>
      </c>
      <c r="BO1311" s="7"/>
      <c r="BP1311" s="7"/>
      <c r="BQ1311" s="7"/>
      <c r="BR1311" s="7"/>
      <c r="BS1311" s="7"/>
      <c r="BT1311" s="7"/>
      <c r="BU1311" s="7"/>
      <c r="BV1311" s="7"/>
      <c r="BW1311" s="7"/>
      <c r="BX1311" s="7"/>
      <c r="BY1311" s="7"/>
      <c r="BZ1311" s="7"/>
      <c r="CA1311" s="7"/>
      <c r="CB1311" s="7"/>
      <c r="CC1311" s="7"/>
      <c r="CD1311" s="7"/>
      <c r="CE1311" s="7"/>
      <c r="CF1311" s="7"/>
      <c r="CG1311" s="7" t="s">
        <v>98</v>
      </c>
      <c r="CH1311" s="7" t="s">
        <v>98</v>
      </c>
      <c r="CI1311" s="6" t="n">
        <f aca="false">SUMIF($AH1311:$CH1311,35,Base!$B$5:$BB$5)*7*$Z1311</f>
        <v>0</v>
      </c>
      <c r="CJ1311" s="6" t="n">
        <f aca="false">SUMIF($AH1311:$CH1311,"PR",Base!$B$5:$BB$5)*7*$Z1311</f>
        <v>224</v>
      </c>
      <c r="CK1311" s="6"/>
      <c r="CL1311" s="6"/>
    </row>
    <row r="1312" customFormat="false" ht="13.8" hidden="false" customHeight="false" outlineLevel="0" collapsed="false">
      <c r="A1312" s="7" t="s">
        <v>1890</v>
      </c>
      <c r="B1312" s="7" t="s">
        <v>3215</v>
      </c>
      <c r="C1312" s="7" t="s">
        <v>328</v>
      </c>
      <c r="D1312" s="7" t="s">
        <v>3050</v>
      </c>
      <c r="E1312" s="7" t="s">
        <v>1550</v>
      </c>
      <c r="F1312" s="7" t="s">
        <v>17</v>
      </c>
      <c r="G1312" s="7" t="s">
        <v>542</v>
      </c>
      <c r="H1312" s="7" t="s">
        <v>2314</v>
      </c>
      <c r="I1312" s="7" t="s">
        <v>84</v>
      </c>
      <c r="J1312" s="7" t="s">
        <v>85</v>
      </c>
      <c r="K1312" s="8" t="n">
        <v>0</v>
      </c>
      <c r="L1312" s="7"/>
      <c r="M1312" s="8" t="n">
        <v>0</v>
      </c>
      <c r="N1312" s="7" t="s">
        <v>3043</v>
      </c>
      <c r="O1312" s="7" t="s">
        <v>531</v>
      </c>
      <c r="P1312" s="7" t="s">
        <v>87</v>
      </c>
      <c r="Q1312" s="8" t="s">
        <v>3356</v>
      </c>
      <c r="R1312" s="8" t="s">
        <v>3042</v>
      </c>
      <c r="S1312" s="8" t="s">
        <v>647</v>
      </c>
      <c r="T1312" s="8" t="s">
        <v>100</v>
      </c>
      <c r="U1312" s="7" t="s">
        <v>87</v>
      </c>
      <c r="V1312" s="7" t="s">
        <v>92</v>
      </c>
      <c r="W1312" s="7"/>
      <c r="X1312" s="7"/>
      <c r="Y1312" s="7" t="s">
        <v>99</v>
      </c>
      <c r="Z1312" s="7" t="n">
        <v>10</v>
      </c>
      <c r="AA1312" s="7"/>
      <c r="AB1312" s="7"/>
      <c r="AC1312" s="7"/>
      <c r="AD1312" s="7"/>
      <c r="AE1312" s="8"/>
      <c r="AF1312" s="9" t="s">
        <v>609</v>
      </c>
      <c r="AG1312" s="9" t="s">
        <v>1555</v>
      </c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7"/>
      <c r="BH1312" s="7"/>
      <c r="BI1312" s="7"/>
      <c r="BJ1312" s="7"/>
      <c r="BK1312" s="7"/>
      <c r="BL1312" s="7"/>
      <c r="BM1312" s="7" t="s">
        <v>97</v>
      </c>
      <c r="BN1312" s="7" t="s">
        <v>97</v>
      </c>
      <c r="BO1312" s="7"/>
      <c r="BP1312" s="7"/>
      <c r="BQ1312" s="7"/>
      <c r="BR1312" s="7"/>
      <c r="BS1312" s="7"/>
      <c r="BT1312" s="7"/>
      <c r="BU1312" s="7"/>
      <c r="BV1312" s="7"/>
      <c r="BW1312" s="7"/>
      <c r="BX1312" s="7"/>
      <c r="BY1312" s="7"/>
      <c r="BZ1312" s="7"/>
      <c r="CA1312" s="7"/>
      <c r="CB1312" s="7"/>
      <c r="CC1312" s="7"/>
      <c r="CD1312" s="7"/>
      <c r="CE1312" s="7"/>
      <c r="CF1312" s="7"/>
      <c r="CG1312" s="7" t="s">
        <v>98</v>
      </c>
      <c r="CH1312" s="7" t="s">
        <v>98</v>
      </c>
      <c r="CI1312" s="6" t="n">
        <f aca="false">SUMIF($AH1312:$CH1312,35,Base!$B$5:$BB$5)*7*$Z1312</f>
        <v>0</v>
      </c>
      <c r="CJ1312" s="6" t="n">
        <f aca="false">SUMIF($AH1312:$CH1312,"PR",Base!$B$5:$BB$5)*7*$Z1312</f>
        <v>560</v>
      </c>
      <c r="CK1312" s="6"/>
      <c r="CL1312" s="6"/>
    </row>
    <row r="1313" customFormat="false" ht="13.8" hidden="false" customHeight="false" outlineLevel="0" collapsed="false">
      <c r="A1313" s="7" t="s">
        <v>1890</v>
      </c>
      <c r="B1313" s="7" t="s">
        <v>3215</v>
      </c>
      <c r="C1313" s="7" t="s">
        <v>118</v>
      </c>
      <c r="D1313" s="7" t="s">
        <v>3357</v>
      </c>
      <c r="E1313" s="7" t="s">
        <v>1538</v>
      </c>
      <c r="F1313" s="7" t="s">
        <v>17</v>
      </c>
      <c r="G1313" s="7" t="s">
        <v>2344</v>
      </c>
      <c r="H1313" s="7" t="s">
        <v>2345</v>
      </c>
      <c r="I1313" s="7" t="s">
        <v>84</v>
      </c>
      <c r="J1313" s="7" t="s">
        <v>85</v>
      </c>
      <c r="K1313" s="8" t="n">
        <v>0</v>
      </c>
      <c r="L1313" s="7"/>
      <c r="M1313" s="8" t="n">
        <v>0</v>
      </c>
      <c r="N1313" s="7" t="s">
        <v>3358</v>
      </c>
      <c r="O1313" s="7" t="s">
        <v>394</v>
      </c>
      <c r="P1313" s="7" t="s">
        <v>87</v>
      </c>
      <c r="Q1313" s="8" t="s">
        <v>3359</v>
      </c>
      <c r="R1313" s="8" t="s">
        <v>3360</v>
      </c>
      <c r="S1313" s="8" t="s">
        <v>411</v>
      </c>
      <c r="T1313" s="8" t="s">
        <v>124</v>
      </c>
      <c r="U1313" s="7" t="s">
        <v>87</v>
      </c>
      <c r="V1313" s="7" t="s">
        <v>92</v>
      </c>
      <c r="W1313" s="7"/>
      <c r="X1313" s="7"/>
      <c r="Y1313" s="7" t="s">
        <v>99</v>
      </c>
      <c r="Z1313" s="8" t="n">
        <v>1</v>
      </c>
      <c r="AA1313" s="7"/>
      <c r="AB1313" s="7"/>
      <c r="AC1313" s="7"/>
      <c r="AD1313" s="7"/>
      <c r="AE1313" s="8"/>
      <c r="AF1313" s="9" t="s">
        <v>1479</v>
      </c>
      <c r="AG1313" s="9" t="s">
        <v>680</v>
      </c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 t="s">
        <v>98</v>
      </c>
      <c r="AW1313" s="7" t="s">
        <v>98</v>
      </c>
      <c r="AX1313" s="7" t="s">
        <v>98</v>
      </c>
      <c r="AY1313" s="7" t="s">
        <v>98</v>
      </c>
      <c r="AZ1313" s="7" t="s">
        <v>98</v>
      </c>
      <c r="BA1313" s="7" t="s">
        <v>98</v>
      </c>
      <c r="BB1313" s="7" t="s">
        <v>98</v>
      </c>
      <c r="BC1313" s="7" t="s">
        <v>98</v>
      </c>
      <c r="BD1313" s="7" t="n">
        <v>35</v>
      </c>
      <c r="BE1313" s="7" t="n">
        <v>35</v>
      </c>
      <c r="BF1313" s="7" t="n">
        <v>35</v>
      </c>
      <c r="BG1313" s="7" t="s">
        <v>98</v>
      </c>
      <c r="BH1313" s="7" t="s">
        <v>98</v>
      </c>
      <c r="BI1313" s="7"/>
      <c r="BJ1313" s="7"/>
      <c r="BK1313" s="7"/>
      <c r="BL1313" s="7"/>
      <c r="BM1313" s="7" t="s">
        <v>97</v>
      </c>
      <c r="BN1313" s="7" t="s">
        <v>97</v>
      </c>
      <c r="BO1313" s="7"/>
      <c r="BP1313" s="7"/>
      <c r="BQ1313" s="7"/>
      <c r="BR1313" s="7"/>
      <c r="BS1313" s="7"/>
      <c r="BT1313" s="7"/>
      <c r="BU1313" s="7"/>
      <c r="BV1313" s="7"/>
      <c r="BW1313" s="7"/>
      <c r="BX1313" s="7"/>
      <c r="BY1313" s="7"/>
      <c r="BZ1313" s="7"/>
      <c r="CA1313" s="7"/>
      <c r="CB1313" s="7"/>
      <c r="CC1313" s="7"/>
      <c r="CD1313" s="7"/>
      <c r="CE1313" s="7"/>
      <c r="CF1313" s="7"/>
      <c r="CG1313" s="7"/>
      <c r="CH1313" s="7"/>
      <c r="CI1313" s="6" t="n">
        <f aca="false">SUMIF($AH1313:$CH1313,35,Base!$B$5:$BB$5)*7*$Z1313</f>
        <v>98</v>
      </c>
      <c r="CJ1313" s="6" t="n">
        <f aca="false">SUMIF($AH1313:$CH1313,"PR",Base!$B$5:$BB$5)*7*$Z1313</f>
        <v>322</v>
      </c>
      <c r="CK1313" s="6"/>
      <c r="CL1313" s="6"/>
    </row>
    <row r="1314" customFormat="false" ht="13.8" hidden="false" customHeight="false" outlineLevel="0" collapsed="false">
      <c r="A1314" s="7" t="s">
        <v>1890</v>
      </c>
      <c r="B1314" s="7" t="s">
        <v>3215</v>
      </c>
      <c r="C1314" s="7" t="s">
        <v>289</v>
      </c>
      <c r="D1314" s="7" t="s">
        <v>3101</v>
      </c>
      <c r="E1314" s="7" t="s">
        <v>1531</v>
      </c>
      <c r="F1314" s="7" t="s">
        <v>17</v>
      </c>
      <c r="G1314" s="7" t="s">
        <v>2765</v>
      </c>
      <c r="H1314" s="7" t="s">
        <v>3361</v>
      </c>
      <c r="I1314" s="7" t="s">
        <v>84</v>
      </c>
      <c r="J1314" s="7" t="s">
        <v>85</v>
      </c>
      <c r="K1314" s="8" t="n">
        <v>0</v>
      </c>
      <c r="L1314" s="7"/>
      <c r="M1314" s="8" t="n">
        <v>0</v>
      </c>
      <c r="N1314" s="7" t="s">
        <v>3039</v>
      </c>
      <c r="O1314" s="7" t="s">
        <v>2762</v>
      </c>
      <c r="P1314" s="7" t="s">
        <v>87</v>
      </c>
      <c r="Q1314" s="8" t="s">
        <v>3140</v>
      </c>
      <c r="R1314" s="8" t="s">
        <v>3362</v>
      </c>
      <c r="S1314" s="8" t="s">
        <v>647</v>
      </c>
      <c r="T1314" s="8" t="s">
        <v>127</v>
      </c>
      <c r="U1314" s="7" t="s">
        <v>87</v>
      </c>
      <c r="V1314" s="7" t="s">
        <v>92</v>
      </c>
      <c r="W1314" s="7"/>
      <c r="X1314" s="7"/>
      <c r="Y1314" s="7" t="s">
        <v>99</v>
      </c>
      <c r="Z1314" s="8" t="n">
        <v>0</v>
      </c>
      <c r="AA1314" s="7"/>
      <c r="AB1314" s="7"/>
      <c r="AC1314" s="7"/>
      <c r="AD1314" s="7"/>
      <c r="AE1314" s="8"/>
      <c r="AF1314" s="9" t="s">
        <v>1713</v>
      </c>
      <c r="AG1314" s="9" t="s">
        <v>1872</v>
      </c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 t="s">
        <v>98</v>
      </c>
      <c r="AU1314" s="7" t="s">
        <v>98</v>
      </c>
      <c r="AV1314" s="7" t="s">
        <v>98</v>
      </c>
      <c r="AW1314" s="7" t="s">
        <v>98</v>
      </c>
      <c r="AX1314" s="7" t="s">
        <v>98</v>
      </c>
      <c r="AY1314" s="7" t="s">
        <v>98</v>
      </c>
      <c r="AZ1314" s="7" t="s">
        <v>98</v>
      </c>
      <c r="BA1314" s="7" t="s">
        <v>98</v>
      </c>
      <c r="BB1314" s="7" t="s">
        <v>98</v>
      </c>
      <c r="BC1314" s="7" t="s">
        <v>98</v>
      </c>
      <c r="BD1314" s="7" t="s">
        <v>98</v>
      </c>
      <c r="BE1314" s="7" t="s">
        <v>98</v>
      </c>
      <c r="BF1314" s="7" t="s">
        <v>98</v>
      </c>
      <c r="BG1314" s="7" t="s">
        <v>98</v>
      </c>
      <c r="BH1314" s="7" t="n">
        <v>35</v>
      </c>
      <c r="BI1314" s="7" t="n">
        <v>35</v>
      </c>
      <c r="BJ1314" s="7" t="s">
        <v>98</v>
      </c>
      <c r="BK1314" s="7" t="s">
        <v>98</v>
      </c>
      <c r="BL1314" s="7"/>
      <c r="BM1314" s="7" t="s">
        <v>97</v>
      </c>
      <c r="BN1314" s="7" t="s">
        <v>97</v>
      </c>
      <c r="BO1314" s="7"/>
      <c r="BP1314" s="7"/>
      <c r="BQ1314" s="7"/>
      <c r="BR1314" s="7"/>
      <c r="BS1314" s="7"/>
      <c r="BT1314" s="7"/>
      <c r="BU1314" s="7"/>
      <c r="BV1314" s="7"/>
      <c r="BW1314" s="7"/>
      <c r="BX1314" s="7"/>
      <c r="BY1314" s="7"/>
      <c r="BZ1314" s="7"/>
      <c r="CA1314" s="7"/>
      <c r="CB1314" s="7"/>
      <c r="CC1314" s="7"/>
      <c r="CD1314" s="7"/>
      <c r="CE1314" s="7"/>
      <c r="CF1314" s="7"/>
      <c r="CG1314" s="7"/>
      <c r="CH1314" s="7"/>
      <c r="CI1314" s="6" t="n">
        <f aca="false">SUMIF($AH1314:$CH1314,35,Base!$B$5:$BB$5)*7*$Z1314</f>
        <v>0</v>
      </c>
      <c r="CJ1314" s="6" t="n">
        <f aca="false">SUMIF($AH1314:$CH1314,"PR",Base!$B$5:$BB$5)*7*$Z1314</f>
        <v>0</v>
      </c>
      <c r="CK1314" s="6"/>
      <c r="CL1314" s="6"/>
    </row>
    <row r="1315" customFormat="false" ht="13.8" hidden="false" customHeight="false" outlineLevel="0" collapsed="false">
      <c r="A1315" s="7" t="s">
        <v>1890</v>
      </c>
      <c r="B1315" s="7" t="s">
        <v>3215</v>
      </c>
      <c r="C1315" s="7" t="s">
        <v>118</v>
      </c>
      <c r="D1315" s="7" t="s">
        <v>3363</v>
      </c>
      <c r="E1315" s="7" t="s">
        <v>1523</v>
      </c>
      <c r="F1315" s="7" t="s">
        <v>17</v>
      </c>
      <c r="G1315" s="7" t="s">
        <v>2351</v>
      </c>
      <c r="H1315" s="7" t="s">
        <v>3364</v>
      </c>
      <c r="I1315" s="7" t="s">
        <v>84</v>
      </c>
      <c r="J1315" s="7" t="s">
        <v>85</v>
      </c>
      <c r="K1315" s="8" t="n">
        <v>0</v>
      </c>
      <c r="L1315" s="7"/>
      <c r="M1315" s="8" t="n">
        <v>0</v>
      </c>
      <c r="N1315" s="7" t="s">
        <v>3365</v>
      </c>
      <c r="O1315" s="7" t="s">
        <v>394</v>
      </c>
      <c r="P1315" s="7" t="s">
        <v>87</v>
      </c>
      <c r="Q1315" s="8" t="s">
        <v>3366</v>
      </c>
      <c r="R1315" s="8" t="s">
        <v>456</v>
      </c>
      <c r="S1315" s="8" t="s">
        <v>647</v>
      </c>
      <c r="T1315" s="8" t="s">
        <v>124</v>
      </c>
      <c r="U1315" s="7" t="s">
        <v>87</v>
      </c>
      <c r="V1315" s="7" t="s">
        <v>92</v>
      </c>
      <c r="W1315" s="7"/>
      <c r="X1315" s="7"/>
      <c r="Y1315" s="7" t="s">
        <v>99</v>
      </c>
      <c r="Z1315" s="7" t="n">
        <v>6</v>
      </c>
      <c r="AA1315" s="7"/>
      <c r="AB1315" s="7"/>
      <c r="AC1315" s="7"/>
      <c r="AD1315" s="7"/>
      <c r="AE1315" s="8"/>
      <c r="AF1315" s="9" t="s">
        <v>139</v>
      </c>
      <c r="AG1315" s="9" t="s">
        <v>363</v>
      </c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  <c r="BF1315" s="7"/>
      <c r="BG1315" s="7"/>
      <c r="BH1315" s="7"/>
      <c r="BI1315" s="7" t="s">
        <v>98</v>
      </c>
      <c r="BJ1315" s="7" t="s">
        <v>98</v>
      </c>
      <c r="BK1315" s="7" t="s">
        <v>98</v>
      </c>
      <c r="BL1315" s="7" t="s">
        <v>98</v>
      </c>
      <c r="BM1315" s="7" t="s">
        <v>97</v>
      </c>
      <c r="BN1315" s="7" t="s">
        <v>97</v>
      </c>
      <c r="BO1315" s="7" t="s">
        <v>98</v>
      </c>
      <c r="BP1315" s="7" t="s">
        <v>98</v>
      </c>
      <c r="BQ1315" s="7" t="s">
        <v>98</v>
      </c>
      <c r="BR1315" s="7" t="s">
        <v>98</v>
      </c>
      <c r="BS1315" s="7" t="n">
        <v>35</v>
      </c>
      <c r="BT1315" s="7" t="n">
        <v>35</v>
      </c>
      <c r="BU1315" s="7" t="s">
        <v>98</v>
      </c>
      <c r="BV1315" s="7" t="s">
        <v>98</v>
      </c>
      <c r="BW1315" s="7"/>
      <c r="BX1315" s="7"/>
      <c r="BY1315" s="7"/>
      <c r="BZ1315" s="7"/>
      <c r="CA1315" s="7"/>
      <c r="CB1315" s="7"/>
      <c r="CC1315" s="7"/>
      <c r="CD1315" s="7"/>
      <c r="CE1315" s="7"/>
      <c r="CF1315" s="7"/>
      <c r="CG1315" s="7"/>
      <c r="CH1315" s="7"/>
      <c r="CI1315" s="6" t="n">
        <f aca="false">SUMIF($AH1315:$CH1315,35,Base!$B$5:$BB$5)*7*$Z1315</f>
        <v>420</v>
      </c>
      <c r="CJ1315" s="6" t="n">
        <f aca="false">SUMIF($AH1315:$CH1315,"PR",Base!$B$5:$BB$5)*7*$Z1315</f>
        <v>2100</v>
      </c>
      <c r="CK1315" s="6"/>
      <c r="CL1315" s="6"/>
    </row>
    <row r="1316" customFormat="false" ht="13.8" hidden="false" customHeight="false" outlineLevel="0" collapsed="false">
      <c r="A1316" s="7" t="s">
        <v>1890</v>
      </c>
      <c r="B1316" s="7" t="s">
        <v>3215</v>
      </c>
      <c r="C1316" s="7" t="s">
        <v>289</v>
      </c>
      <c r="D1316" s="7" t="s">
        <v>3099</v>
      </c>
      <c r="E1316" s="7" t="s">
        <v>1516</v>
      </c>
      <c r="F1316" s="7" t="s">
        <v>17</v>
      </c>
      <c r="G1316" s="7" t="s">
        <v>3367</v>
      </c>
      <c r="H1316" s="7" t="s">
        <v>3368</v>
      </c>
      <c r="I1316" s="7" t="s">
        <v>84</v>
      </c>
      <c r="J1316" s="7" t="s">
        <v>85</v>
      </c>
      <c r="K1316" s="8" t="n">
        <v>0</v>
      </c>
      <c r="L1316" s="7"/>
      <c r="M1316" s="8" t="n">
        <v>0</v>
      </c>
      <c r="N1316" s="7" t="s">
        <v>3041</v>
      </c>
      <c r="O1316" s="7" t="s">
        <v>2762</v>
      </c>
      <c r="P1316" s="7" t="s">
        <v>87</v>
      </c>
      <c r="Q1316" s="8" t="s">
        <v>646</v>
      </c>
      <c r="R1316" s="8" t="s">
        <v>661</v>
      </c>
      <c r="S1316" s="8" t="s">
        <v>647</v>
      </c>
      <c r="T1316" s="8" t="s">
        <v>127</v>
      </c>
      <c r="U1316" s="7" t="s">
        <v>87</v>
      </c>
      <c r="V1316" s="7" t="s">
        <v>92</v>
      </c>
      <c r="W1316" s="7"/>
      <c r="X1316" s="7"/>
      <c r="Y1316" s="7" t="s">
        <v>99</v>
      </c>
      <c r="Z1316" s="7" t="n">
        <v>4</v>
      </c>
      <c r="AA1316" s="7"/>
      <c r="AB1316" s="7"/>
      <c r="AC1316" s="7"/>
      <c r="AD1316" s="7"/>
      <c r="AE1316" s="8"/>
      <c r="AF1316" s="9" t="s">
        <v>2496</v>
      </c>
      <c r="AG1316" s="9" t="s">
        <v>1189</v>
      </c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7"/>
      <c r="BI1316" s="7"/>
      <c r="BJ1316" s="7"/>
      <c r="BK1316" s="7"/>
      <c r="BL1316" s="7" t="s">
        <v>98</v>
      </c>
      <c r="BM1316" s="7" t="s">
        <v>97</v>
      </c>
      <c r="BN1316" s="7" t="s">
        <v>97</v>
      </c>
      <c r="BO1316" s="7" t="s">
        <v>98</v>
      </c>
      <c r="BP1316" s="7" t="s">
        <v>98</v>
      </c>
      <c r="BQ1316" s="7" t="s">
        <v>98</v>
      </c>
      <c r="BR1316" s="7" t="s">
        <v>98</v>
      </c>
      <c r="BS1316" s="7" t="n">
        <v>35</v>
      </c>
      <c r="BT1316" s="7" t="n">
        <v>35</v>
      </c>
      <c r="BU1316" s="7" t="s">
        <v>98</v>
      </c>
      <c r="BV1316" s="7" t="s">
        <v>98</v>
      </c>
      <c r="BW1316" s="7" t="s">
        <v>98</v>
      </c>
      <c r="BX1316" s="7"/>
      <c r="BY1316" s="7"/>
      <c r="BZ1316" s="7"/>
      <c r="CA1316" s="7"/>
      <c r="CB1316" s="7"/>
      <c r="CC1316" s="7"/>
      <c r="CD1316" s="7"/>
      <c r="CE1316" s="7"/>
      <c r="CF1316" s="7"/>
      <c r="CG1316" s="7"/>
      <c r="CH1316" s="7"/>
      <c r="CI1316" s="6" t="n">
        <f aca="false">SUMIF($AH1316:$CH1316,35,Base!$B$5:$BB$5)*7*$Z1316</f>
        <v>280</v>
      </c>
      <c r="CJ1316" s="6" t="n">
        <f aca="false">SUMIF($AH1316:$CH1316,"PR",Base!$B$5:$BB$5)*7*$Z1316</f>
        <v>1120</v>
      </c>
      <c r="CK1316" s="6"/>
      <c r="CL1316" s="6"/>
    </row>
    <row r="1317" customFormat="false" ht="13.8" hidden="false" customHeight="false" outlineLevel="0" collapsed="false">
      <c r="A1317" s="7" t="s">
        <v>1890</v>
      </c>
      <c r="B1317" s="7" t="s">
        <v>3215</v>
      </c>
      <c r="C1317" s="7" t="s">
        <v>118</v>
      </c>
      <c r="D1317" s="7" t="s">
        <v>3369</v>
      </c>
      <c r="E1317" s="7" t="s">
        <v>1505</v>
      </c>
      <c r="F1317" s="7" t="s">
        <v>17</v>
      </c>
      <c r="G1317" s="7" t="s">
        <v>2344</v>
      </c>
      <c r="H1317" s="7" t="s">
        <v>2345</v>
      </c>
      <c r="I1317" s="7" t="s">
        <v>84</v>
      </c>
      <c r="J1317" s="7" t="s">
        <v>85</v>
      </c>
      <c r="K1317" s="8" t="n">
        <v>0</v>
      </c>
      <c r="L1317" s="7"/>
      <c r="M1317" s="8" t="n">
        <v>0</v>
      </c>
      <c r="N1317" s="7" t="s">
        <v>3014</v>
      </c>
      <c r="O1317" s="7" t="s">
        <v>394</v>
      </c>
      <c r="P1317" s="7" t="s">
        <v>87</v>
      </c>
      <c r="Q1317" s="8" t="s">
        <v>3123</v>
      </c>
      <c r="R1317" s="8" t="s">
        <v>3370</v>
      </c>
      <c r="S1317" s="8" t="s">
        <v>336</v>
      </c>
      <c r="T1317" s="8" t="s">
        <v>124</v>
      </c>
      <c r="U1317" s="7" t="s">
        <v>87</v>
      </c>
      <c r="V1317" s="7" t="s">
        <v>92</v>
      </c>
      <c r="W1317" s="7"/>
      <c r="X1317" s="7"/>
      <c r="Y1317" s="7" t="s">
        <v>99</v>
      </c>
      <c r="Z1317" s="7" t="n">
        <v>6</v>
      </c>
      <c r="AA1317" s="7"/>
      <c r="AB1317" s="7"/>
      <c r="AC1317" s="7"/>
      <c r="AD1317" s="7"/>
      <c r="AE1317" s="8"/>
      <c r="AF1317" s="9" t="s">
        <v>217</v>
      </c>
      <c r="AG1317" s="9" t="s">
        <v>3371</v>
      </c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7"/>
      <c r="BI1317" s="7"/>
      <c r="BJ1317" s="7"/>
      <c r="BK1317" s="7"/>
      <c r="BL1317" s="7"/>
      <c r="BM1317" s="7" t="s">
        <v>97</v>
      </c>
      <c r="BN1317" s="7" t="s">
        <v>97</v>
      </c>
      <c r="BO1317" s="7"/>
      <c r="BP1317" s="7"/>
      <c r="BQ1317" s="7"/>
      <c r="BR1317" s="7"/>
      <c r="BS1317" s="7"/>
      <c r="BT1317" s="7"/>
      <c r="BU1317" s="7"/>
      <c r="BV1317" s="7"/>
      <c r="BW1317" s="7"/>
      <c r="BX1317" s="7"/>
      <c r="BY1317" s="7"/>
      <c r="BZ1317" s="7"/>
      <c r="CA1317" s="7"/>
      <c r="CB1317" s="7"/>
      <c r="CC1317" s="7"/>
      <c r="CD1317" s="7"/>
      <c r="CE1317" s="7" t="s">
        <v>98</v>
      </c>
      <c r="CF1317" s="7" t="s">
        <v>98</v>
      </c>
      <c r="CG1317" s="7" t="s">
        <v>98</v>
      </c>
      <c r="CH1317" s="7" t="s">
        <v>98</v>
      </c>
      <c r="CI1317" s="6" t="n">
        <f aca="false">SUMIF($AH1317:$CH1317,35,Base!$B$5:$BB$5)*7*$Z1317</f>
        <v>0</v>
      </c>
      <c r="CJ1317" s="6" t="n">
        <f aca="false">SUMIF($AH1317:$CH1317,"PR",Base!$B$5:$BB$5)*7*$Z1317</f>
        <v>756</v>
      </c>
      <c r="CK1317" s="6"/>
      <c r="CL1317" s="6"/>
    </row>
    <row r="1318" customFormat="false" ht="13.8" hidden="false" customHeight="false" outlineLevel="0" collapsed="false">
      <c r="A1318" s="7" t="s">
        <v>1890</v>
      </c>
      <c r="B1318" s="7" t="s">
        <v>3215</v>
      </c>
      <c r="C1318" s="7" t="s">
        <v>289</v>
      </c>
      <c r="D1318" s="7" t="s">
        <v>3026</v>
      </c>
      <c r="E1318" s="7" t="s">
        <v>2619</v>
      </c>
      <c r="F1318" s="7" t="s">
        <v>17</v>
      </c>
      <c r="G1318" s="7" t="s">
        <v>3372</v>
      </c>
      <c r="H1318" s="7" t="s">
        <v>514</v>
      </c>
      <c r="I1318" s="7" t="s">
        <v>84</v>
      </c>
      <c r="J1318" s="7" t="s">
        <v>85</v>
      </c>
      <c r="K1318" s="8" t="n">
        <v>0</v>
      </c>
      <c r="L1318" s="7"/>
      <c r="M1318" s="8" t="n">
        <v>0</v>
      </c>
      <c r="N1318" s="7" t="s">
        <v>3002</v>
      </c>
      <c r="O1318" s="7" t="s">
        <v>500</v>
      </c>
      <c r="P1318" s="7" t="s">
        <v>87</v>
      </c>
      <c r="Q1318" s="8" t="s">
        <v>3373</v>
      </c>
      <c r="R1318" s="8" t="s">
        <v>2250</v>
      </c>
      <c r="S1318" s="8" t="s">
        <v>647</v>
      </c>
      <c r="T1318" s="8" t="s">
        <v>155</v>
      </c>
      <c r="U1318" s="7" t="s">
        <v>87</v>
      </c>
      <c r="V1318" s="7" t="s">
        <v>92</v>
      </c>
      <c r="W1318" s="7"/>
      <c r="X1318" s="7"/>
      <c r="Y1318" s="7" t="s">
        <v>99</v>
      </c>
      <c r="Z1318" s="8" t="n">
        <v>0</v>
      </c>
      <c r="AA1318" s="7"/>
      <c r="AB1318" s="7"/>
      <c r="AC1318" s="7"/>
      <c r="AD1318" s="7"/>
      <c r="AE1318" s="8"/>
      <c r="AF1318" s="9" t="s">
        <v>2195</v>
      </c>
      <c r="AG1318" s="9" t="s">
        <v>1157</v>
      </c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 t="s">
        <v>98</v>
      </c>
      <c r="AV1318" s="7" t="s">
        <v>98</v>
      </c>
      <c r="AW1318" s="7" t="s">
        <v>98</v>
      </c>
      <c r="AX1318" s="7" t="s">
        <v>98</v>
      </c>
      <c r="AY1318" s="7" t="s">
        <v>98</v>
      </c>
      <c r="AZ1318" s="7" t="s">
        <v>98</v>
      </c>
      <c r="BA1318" s="7" t="n">
        <v>35</v>
      </c>
      <c r="BB1318" s="7" t="n">
        <v>35</v>
      </c>
      <c r="BC1318" s="7" t="s">
        <v>98</v>
      </c>
      <c r="BD1318" s="7" t="s">
        <v>98</v>
      </c>
      <c r="BE1318" s="7"/>
      <c r="BF1318" s="7"/>
      <c r="BG1318" s="7"/>
      <c r="BH1318" s="7"/>
      <c r="BI1318" s="7"/>
      <c r="BJ1318" s="7"/>
      <c r="BK1318" s="7"/>
      <c r="BL1318" s="7"/>
      <c r="BM1318" s="7" t="s">
        <v>97</v>
      </c>
      <c r="BN1318" s="7" t="s">
        <v>97</v>
      </c>
      <c r="BO1318" s="7"/>
      <c r="BP1318" s="7"/>
      <c r="BQ1318" s="7"/>
      <c r="BR1318" s="7"/>
      <c r="BS1318" s="7"/>
      <c r="BT1318" s="7"/>
      <c r="BU1318" s="7"/>
      <c r="BV1318" s="7"/>
      <c r="BW1318" s="7"/>
      <c r="BX1318" s="7"/>
      <c r="BY1318" s="7"/>
      <c r="BZ1318" s="7"/>
      <c r="CA1318" s="7"/>
      <c r="CB1318" s="7"/>
      <c r="CC1318" s="7"/>
      <c r="CD1318" s="7"/>
      <c r="CE1318" s="7"/>
      <c r="CF1318" s="7"/>
      <c r="CG1318" s="7"/>
      <c r="CH1318" s="7"/>
      <c r="CI1318" s="6" t="n">
        <f aca="false">SUMIF($AH1318:$CH1318,35,Base!$B$5:$BB$5)*7*$Z1318</f>
        <v>0</v>
      </c>
      <c r="CJ1318" s="6" t="n">
        <f aca="false">SUMIF($AH1318:$CH1318,"PR",Base!$B$5:$BB$5)*7*$Z1318</f>
        <v>0</v>
      </c>
      <c r="CK1318" s="6"/>
      <c r="CL1318" s="6"/>
    </row>
    <row r="1319" customFormat="false" ht="13.8" hidden="false" customHeight="false" outlineLevel="0" collapsed="false">
      <c r="A1319" s="7" t="s">
        <v>1890</v>
      </c>
      <c r="B1319" s="7" t="s">
        <v>3215</v>
      </c>
      <c r="C1319" s="7" t="s">
        <v>289</v>
      </c>
      <c r="D1319" s="7" t="s">
        <v>3029</v>
      </c>
      <c r="E1319" s="7" t="s">
        <v>2719</v>
      </c>
      <c r="F1319" s="7" t="s">
        <v>17</v>
      </c>
      <c r="G1319" s="7" t="s">
        <v>3374</v>
      </c>
      <c r="H1319" s="7" t="s">
        <v>498</v>
      </c>
      <c r="I1319" s="7" t="s">
        <v>84</v>
      </c>
      <c r="J1319" s="7" t="s">
        <v>85</v>
      </c>
      <c r="K1319" s="8" t="n">
        <v>0</v>
      </c>
      <c r="L1319" s="7"/>
      <c r="M1319" s="8" t="n">
        <v>0</v>
      </c>
      <c r="N1319" s="7" t="s">
        <v>3375</v>
      </c>
      <c r="O1319" s="7" t="s">
        <v>500</v>
      </c>
      <c r="P1319" s="7" t="s">
        <v>87</v>
      </c>
      <c r="Q1319" s="8" t="s">
        <v>3376</v>
      </c>
      <c r="R1319" s="8" t="s">
        <v>724</v>
      </c>
      <c r="S1319" s="8" t="s">
        <v>2330</v>
      </c>
      <c r="T1319" s="8" t="s">
        <v>155</v>
      </c>
      <c r="U1319" s="7" t="s">
        <v>87</v>
      </c>
      <c r="V1319" s="7" t="s">
        <v>92</v>
      </c>
      <c r="W1319" s="7"/>
      <c r="X1319" s="7"/>
      <c r="Y1319" s="7" t="s">
        <v>99</v>
      </c>
      <c r="Z1319" s="7" t="n">
        <v>3</v>
      </c>
      <c r="AA1319" s="7"/>
      <c r="AB1319" s="7"/>
      <c r="AC1319" s="7"/>
      <c r="AD1319" s="7"/>
      <c r="AE1319" s="8"/>
      <c r="AF1319" s="9" t="s">
        <v>1046</v>
      </c>
      <c r="AG1319" s="9" t="s">
        <v>207</v>
      </c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 t="s">
        <v>98</v>
      </c>
      <c r="BF1319" s="7" t="s">
        <v>98</v>
      </c>
      <c r="BG1319" s="7" t="s">
        <v>98</v>
      </c>
      <c r="BH1319" s="7" t="s">
        <v>98</v>
      </c>
      <c r="BI1319" s="7" t="s">
        <v>98</v>
      </c>
      <c r="BJ1319" s="7" t="s">
        <v>98</v>
      </c>
      <c r="BK1319" s="7" t="s">
        <v>98</v>
      </c>
      <c r="BL1319" s="7" t="s">
        <v>98</v>
      </c>
      <c r="BM1319" s="7" t="s">
        <v>97</v>
      </c>
      <c r="BN1319" s="7" t="s">
        <v>97</v>
      </c>
      <c r="BO1319" s="7" t="n">
        <v>35</v>
      </c>
      <c r="BP1319" s="7" t="n">
        <v>35</v>
      </c>
      <c r="BQ1319" s="7" t="s">
        <v>98</v>
      </c>
      <c r="BR1319" s="7" t="s">
        <v>98</v>
      </c>
      <c r="BS1319" s="7"/>
      <c r="BT1319" s="7"/>
      <c r="BU1319" s="7"/>
      <c r="BV1319" s="7"/>
      <c r="BW1319" s="7"/>
      <c r="BX1319" s="7"/>
      <c r="BY1319" s="7"/>
      <c r="BZ1319" s="7"/>
      <c r="CA1319" s="7"/>
      <c r="CB1319" s="7"/>
      <c r="CC1319" s="7"/>
      <c r="CD1319" s="7"/>
      <c r="CE1319" s="7"/>
      <c r="CF1319" s="7"/>
      <c r="CG1319" s="7"/>
      <c r="CH1319" s="7"/>
      <c r="CI1319" s="6" t="n">
        <f aca="false">SUMIF($AH1319:$CH1319,35,Base!$B$5:$BB$5)*7*$Z1319</f>
        <v>210</v>
      </c>
      <c r="CJ1319" s="6" t="n">
        <f aca="false">SUMIF($AH1319:$CH1319,"PR",Base!$B$5:$BB$5)*7*$Z1319</f>
        <v>1029</v>
      </c>
      <c r="CK1319" s="6"/>
      <c r="CL1319" s="6"/>
    </row>
    <row r="1320" customFormat="false" ht="13.8" hidden="false" customHeight="false" outlineLevel="0" collapsed="false">
      <c r="A1320" s="7" t="s">
        <v>1890</v>
      </c>
      <c r="B1320" s="7" t="s">
        <v>3215</v>
      </c>
      <c r="C1320" s="7" t="s">
        <v>289</v>
      </c>
      <c r="D1320" s="7" t="s">
        <v>3377</v>
      </c>
      <c r="E1320" s="7" t="s">
        <v>2709</v>
      </c>
      <c r="F1320" s="7" t="s">
        <v>17</v>
      </c>
      <c r="G1320" s="7" t="s">
        <v>3372</v>
      </c>
      <c r="H1320" s="7" t="s">
        <v>514</v>
      </c>
      <c r="I1320" s="7" t="s">
        <v>84</v>
      </c>
      <c r="J1320" s="7" t="s">
        <v>85</v>
      </c>
      <c r="K1320" s="8" t="n">
        <v>0</v>
      </c>
      <c r="L1320" s="7"/>
      <c r="M1320" s="8" t="n">
        <v>0</v>
      </c>
      <c r="N1320" s="7" t="s">
        <v>3378</v>
      </c>
      <c r="O1320" s="7" t="s">
        <v>500</v>
      </c>
      <c r="P1320" s="7" t="s">
        <v>87</v>
      </c>
      <c r="Q1320" s="8" t="s">
        <v>1837</v>
      </c>
      <c r="R1320" s="8" t="s">
        <v>472</v>
      </c>
      <c r="S1320" s="8" t="s">
        <v>647</v>
      </c>
      <c r="T1320" s="8" t="s">
        <v>155</v>
      </c>
      <c r="U1320" s="7" t="s">
        <v>87</v>
      </c>
      <c r="V1320" s="7" t="s">
        <v>92</v>
      </c>
      <c r="W1320" s="7"/>
      <c r="X1320" s="7"/>
      <c r="Y1320" s="7" t="s">
        <v>99</v>
      </c>
      <c r="Z1320" s="7" t="n">
        <v>3</v>
      </c>
      <c r="AA1320" s="7"/>
      <c r="AB1320" s="7"/>
      <c r="AC1320" s="7"/>
      <c r="AD1320" s="7"/>
      <c r="AE1320" s="8"/>
      <c r="AF1320" s="9" t="s">
        <v>539</v>
      </c>
      <c r="AG1320" s="9" t="s">
        <v>3379</v>
      </c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  <c r="BF1320" s="7"/>
      <c r="BG1320" s="7"/>
      <c r="BH1320" s="7"/>
      <c r="BI1320" s="7"/>
      <c r="BJ1320" s="7"/>
      <c r="BK1320" s="7"/>
      <c r="BL1320" s="7"/>
      <c r="BM1320" s="7" t="s">
        <v>97</v>
      </c>
      <c r="BN1320" s="7" t="s">
        <v>97</v>
      </c>
      <c r="BO1320" s="7"/>
      <c r="BP1320" s="7"/>
      <c r="BQ1320" s="7"/>
      <c r="BR1320" s="7"/>
      <c r="BS1320" s="7"/>
      <c r="BT1320" s="7"/>
      <c r="BU1320" s="7"/>
      <c r="BV1320" s="7"/>
      <c r="BW1320" s="7"/>
      <c r="BX1320" s="7"/>
      <c r="BY1320" s="7" t="s">
        <v>98</v>
      </c>
      <c r="BZ1320" s="7" t="s">
        <v>98</v>
      </c>
      <c r="CA1320" s="7" t="s">
        <v>98</v>
      </c>
      <c r="CB1320" s="7" t="s">
        <v>98</v>
      </c>
      <c r="CC1320" s="7" t="s">
        <v>98</v>
      </c>
      <c r="CD1320" s="7" t="s">
        <v>98</v>
      </c>
      <c r="CE1320" s="7" t="n">
        <v>35</v>
      </c>
      <c r="CF1320" s="7" t="n">
        <v>35</v>
      </c>
      <c r="CG1320" s="7" t="s">
        <v>98</v>
      </c>
      <c r="CH1320" s="7" t="s">
        <v>98</v>
      </c>
      <c r="CI1320" s="6" t="n">
        <f aca="false">SUMIF($AH1320:$CH1320,35,Base!$B$5:$BB$5)*7*$Z1320</f>
        <v>210</v>
      </c>
      <c r="CJ1320" s="6" t="n">
        <f aca="false">SUMIF($AH1320:$CH1320,"PR",Base!$B$5:$BB$5)*7*$Z1320</f>
        <v>756</v>
      </c>
      <c r="CK1320" s="6"/>
      <c r="CL1320" s="6"/>
    </row>
    <row r="1321" customFormat="false" ht="13.8" hidden="false" customHeight="false" outlineLevel="0" collapsed="false">
      <c r="A1321" s="7" t="s">
        <v>1890</v>
      </c>
      <c r="B1321" s="7" t="s">
        <v>3215</v>
      </c>
      <c r="C1321" s="7" t="s">
        <v>289</v>
      </c>
      <c r="D1321" s="7" t="s">
        <v>3380</v>
      </c>
      <c r="E1321" s="7" t="s">
        <v>2372</v>
      </c>
      <c r="F1321" s="7" t="s">
        <v>17</v>
      </c>
      <c r="G1321" s="7" t="s">
        <v>3381</v>
      </c>
      <c r="H1321" s="7" t="s">
        <v>3382</v>
      </c>
      <c r="I1321" s="7" t="s">
        <v>84</v>
      </c>
      <c r="J1321" s="7" t="s">
        <v>85</v>
      </c>
      <c r="K1321" s="8" t="n">
        <v>0</v>
      </c>
      <c r="L1321" s="7"/>
      <c r="M1321" s="8" t="n">
        <v>0</v>
      </c>
      <c r="N1321" s="7" t="s">
        <v>2984</v>
      </c>
      <c r="O1321" s="7" t="s">
        <v>3018</v>
      </c>
      <c r="P1321" s="7" t="s">
        <v>87</v>
      </c>
      <c r="Q1321" s="8" t="s">
        <v>3383</v>
      </c>
      <c r="R1321" s="8" t="s">
        <v>3123</v>
      </c>
      <c r="S1321" s="8" t="s">
        <v>336</v>
      </c>
      <c r="T1321" s="8" t="s">
        <v>155</v>
      </c>
      <c r="U1321" s="7" t="s">
        <v>87</v>
      </c>
      <c r="V1321" s="7" t="s">
        <v>92</v>
      </c>
      <c r="W1321" s="7"/>
      <c r="X1321" s="7"/>
      <c r="Y1321" s="7" t="s">
        <v>99</v>
      </c>
      <c r="Z1321" s="8" t="n">
        <v>0</v>
      </c>
      <c r="AA1321" s="7"/>
      <c r="AB1321" s="7"/>
      <c r="AC1321" s="7"/>
      <c r="AD1321" s="7"/>
      <c r="AE1321" s="8"/>
      <c r="AF1321" s="9" t="s">
        <v>1479</v>
      </c>
      <c r="AG1321" s="9" t="s">
        <v>1872</v>
      </c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 t="s">
        <v>98</v>
      </c>
      <c r="AW1321" s="7" t="s">
        <v>98</v>
      </c>
      <c r="AX1321" s="7" t="s">
        <v>98</v>
      </c>
      <c r="AY1321" s="7" t="s">
        <v>98</v>
      </c>
      <c r="AZ1321" s="7" t="s">
        <v>98</v>
      </c>
      <c r="BA1321" s="7" t="s">
        <v>98</v>
      </c>
      <c r="BB1321" s="7" t="s">
        <v>98</v>
      </c>
      <c r="BC1321" s="7" t="s">
        <v>98</v>
      </c>
      <c r="BD1321" s="7" t="s">
        <v>98</v>
      </c>
      <c r="BE1321" s="7" t="s">
        <v>98</v>
      </c>
      <c r="BF1321" s="7" t="s">
        <v>98</v>
      </c>
      <c r="BG1321" s="7" t="n">
        <v>35</v>
      </c>
      <c r="BH1321" s="7" t="n">
        <v>35</v>
      </c>
      <c r="BI1321" s="7" t="n">
        <v>35</v>
      </c>
      <c r="BJ1321" s="7" t="s">
        <v>98</v>
      </c>
      <c r="BK1321" s="7" t="s">
        <v>98</v>
      </c>
      <c r="BL1321" s="7"/>
      <c r="BM1321" s="7" t="s">
        <v>97</v>
      </c>
      <c r="BN1321" s="7" t="s">
        <v>97</v>
      </c>
      <c r="BO1321" s="7"/>
      <c r="BP1321" s="7"/>
      <c r="BQ1321" s="7"/>
      <c r="BR1321" s="7"/>
      <c r="BS1321" s="7"/>
      <c r="BT1321" s="7"/>
      <c r="BU1321" s="7"/>
      <c r="BV1321" s="7"/>
      <c r="BW1321" s="7"/>
      <c r="BX1321" s="7"/>
      <c r="BY1321" s="7"/>
      <c r="BZ1321" s="7"/>
      <c r="CA1321" s="7"/>
      <c r="CB1321" s="7"/>
      <c r="CC1321" s="7"/>
      <c r="CD1321" s="7"/>
      <c r="CE1321" s="7"/>
      <c r="CF1321" s="7"/>
      <c r="CG1321" s="7"/>
      <c r="CH1321" s="7"/>
      <c r="CI1321" s="6" t="n">
        <f aca="false">SUMIF($AH1321:$CH1321,35,Base!$B$5:$BB$5)*7*$Z1321</f>
        <v>0</v>
      </c>
      <c r="CJ1321" s="6" t="n">
        <f aca="false">SUMIF($AH1321:$CH1321,"PR",Base!$B$5:$BB$5)*7*$Z1321</f>
        <v>0</v>
      </c>
      <c r="CK1321" s="6"/>
      <c r="CL1321" s="6"/>
    </row>
    <row r="1322" customFormat="false" ht="13.8" hidden="false" customHeight="false" outlineLevel="0" collapsed="false">
      <c r="A1322" s="7" t="s">
        <v>1890</v>
      </c>
      <c r="B1322" s="7" t="s">
        <v>3215</v>
      </c>
      <c r="C1322" s="7" t="s">
        <v>118</v>
      </c>
      <c r="D1322" s="7" t="s">
        <v>2988</v>
      </c>
      <c r="E1322" s="7" t="s">
        <v>2611</v>
      </c>
      <c r="F1322" s="7" t="s">
        <v>17</v>
      </c>
      <c r="G1322" s="7" t="s">
        <v>3384</v>
      </c>
      <c r="H1322" s="7" t="s">
        <v>604</v>
      </c>
      <c r="I1322" s="7" t="s">
        <v>84</v>
      </c>
      <c r="J1322" s="7" t="s">
        <v>85</v>
      </c>
      <c r="K1322" s="8" t="n">
        <v>0</v>
      </c>
      <c r="L1322" s="7"/>
      <c r="M1322" s="8" t="n">
        <v>0</v>
      </c>
      <c r="N1322" s="7" t="s">
        <v>2980</v>
      </c>
      <c r="O1322" s="7" t="s">
        <v>606</v>
      </c>
      <c r="P1322" s="7" t="s">
        <v>87</v>
      </c>
      <c r="Q1322" s="8" t="s">
        <v>3385</v>
      </c>
      <c r="R1322" s="8" t="s">
        <v>1671</v>
      </c>
      <c r="S1322" s="8" t="s">
        <v>647</v>
      </c>
      <c r="T1322" s="8" t="s">
        <v>100</v>
      </c>
      <c r="U1322" s="7" t="s">
        <v>87</v>
      </c>
      <c r="V1322" s="7" t="s">
        <v>92</v>
      </c>
      <c r="W1322" s="7"/>
      <c r="X1322" s="7"/>
      <c r="Y1322" s="7" t="s">
        <v>99</v>
      </c>
      <c r="Z1322" s="7" t="n">
        <v>6</v>
      </c>
      <c r="AA1322" s="7"/>
      <c r="AB1322" s="7"/>
      <c r="AC1322" s="7"/>
      <c r="AD1322" s="7"/>
      <c r="AE1322" s="8"/>
      <c r="AF1322" s="9" t="s">
        <v>161</v>
      </c>
      <c r="AG1322" s="9" t="s">
        <v>538</v>
      </c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 t="s">
        <v>98</v>
      </c>
      <c r="AY1322" s="7" t="s">
        <v>98</v>
      </c>
      <c r="AZ1322" s="7" t="s">
        <v>98</v>
      </c>
      <c r="BA1322" s="7" t="s">
        <v>98</v>
      </c>
      <c r="BB1322" s="7" t="s">
        <v>98</v>
      </c>
      <c r="BC1322" s="7" t="s">
        <v>98</v>
      </c>
      <c r="BD1322" s="7" t="s">
        <v>98</v>
      </c>
      <c r="BE1322" s="7" t="s">
        <v>98</v>
      </c>
      <c r="BF1322" s="7" t="s">
        <v>98</v>
      </c>
      <c r="BG1322" s="7" t="s">
        <v>98</v>
      </c>
      <c r="BH1322" s="7" t="n">
        <v>35</v>
      </c>
      <c r="BI1322" s="7" t="n">
        <v>35</v>
      </c>
      <c r="BJ1322" s="7" t="s">
        <v>98</v>
      </c>
      <c r="BK1322" s="7" t="s">
        <v>98</v>
      </c>
      <c r="BL1322" s="7" t="s">
        <v>98</v>
      </c>
      <c r="BM1322" s="7" t="s">
        <v>97</v>
      </c>
      <c r="BN1322" s="7" t="s">
        <v>97</v>
      </c>
      <c r="BO1322" s="7"/>
      <c r="BP1322" s="7"/>
      <c r="BQ1322" s="7"/>
      <c r="BR1322" s="7"/>
      <c r="BS1322" s="7"/>
      <c r="BT1322" s="7"/>
      <c r="BU1322" s="7"/>
      <c r="BV1322" s="7"/>
      <c r="BW1322" s="7"/>
      <c r="BX1322" s="7"/>
      <c r="BY1322" s="7"/>
      <c r="BZ1322" s="7"/>
      <c r="CA1322" s="7"/>
      <c r="CB1322" s="7"/>
      <c r="CC1322" s="7"/>
      <c r="CD1322" s="7"/>
      <c r="CE1322" s="7"/>
      <c r="CF1322" s="7"/>
      <c r="CG1322" s="7"/>
      <c r="CH1322" s="7"/>
      <c r="CI1322" s="6" t="n">
        <f aca="false">SUMIF($AH1322:$CH1322,35,Base!$B$5:$BB$5)*7*$Z1322</f>
        <v>420</v>
      </c>
      <c r="CJ1322" s="6" t="n">
        <f aca="false">SUMIF($AH1322:$CH1322,"PR",Base!$B$5:$BB$5)*7*$Z1322</f>
        <v>2520</v>
      </c>
      <c r="CK1322" s="6"/>
      <c r="CL1322" s="6"/>
    </row>
    <row r="1323" customFormat="false" ht="13.8" hidden="false" customHeight="false" outlineLevel="0" collapsed="false">
      <c r="A1323" s="7" t="s">
        <v>1890</v>
      </c>
      <c r="B1323" s="7" t="s">
        <v>3215</v>
      </c>
      <c r="C1323" s="7" t="s">
        <v>289</v>
      </c>
      <c r="D1323" s="7" t="s">
        <v>3386</v>
      </c>
      <c r="E1323" s="7" t="s">
        <v>2604</v>
      </c>
      <c r="F1323" s="7" t="s">
        <v>17</v>
      </c>
      <c r="G1323" s="7" t="s">
        <v>3387</v>
      </c>
      <c r="H1323" s="7" t="s">
        <v>3388</v>
      </c>
      <c r="I1323" s="7" t="s">
        <v>84</v>
      </c>
      <c r="J1323" s="7" t="s">
        <v>85</v>
      </c>
      <c r="K1323" s="8" t="n">
        <v>0</v>
      </c>
      <c r="L1323" s="7"/>
      <c r="M1323" s="8" t="n">
        <v>0</v>
      </c>
      <c r="N1323" s="7" t="s">
        <v>2976</v>
      </c>
      <c r="O1323" s="7" t="s">
        <v>3018</v>
      </c>
      <c r="P1323" s="7" t="s">
        <v>87</v>
      </c>
      <c r="Q1323" s="8" t="s">
        <v>3389</v>
      </c>
      <c r="R1323" s="8" t="s">
        <v>3390</v>
      </c>
      <c r="S1323" s="8" t="s">
        <v>336</v>
      </c>
      <c r="T1323" s="8" t="s">
        <v>155</v>
      </c>
      <c r="U1323" s="7" t="s">
        <v>87</v>
      </c>
      <c r="V1323" s="7" t="s">
        <v>92</v>
      </c>
      <c r="W1323" s="7"/>
      <c r="X1323" s="7"/>
      <c r="Y1323" s="7" t="s">
        <v>99</v>
      </c>
      <c r="Z1323" s="7" t="n">
        <v>3</v>
      </c>
      <c r="AA1323" s="7"/>
      <c r="AB1323" s="7"/>
      <c r="AC1323" s="7"/>
      <c r="AD1323" s="7"/>
      <c r="AE1323" s="8"/>
      <c r="AF1323" s="9" t="s">
        <v>2496</v>
      </c>
      <c r="AG1323" s="9" t="s">
        <v>503</v>
      </c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7"/>
      <c r="BG1323" s="7"/>
      <c r="BH1323" s="7"/>
      <c r="BI1323" s="7"/>
      <c r="BJ1323" s="7"/>
      <c r="BK1323" s="7"/>
      <c r="BL1323" s="7" t="s">
        <v>98</v>
      </c>
      <c r="BM1323" s="7" t="s">
        <v>97</v>
      </c>
      <c r="BN1323" s="7" t="s">
        <v>97</v>
      </c>
      <c r="BO1323" s="7" t="s">
        <v>98</v>
      </c>
      <c r="BP1323" s="7" t="s">
        <v>98</v>
      </c>
      <c r="BQ1323" s="7" t="s">
        <v>98</v>
      </c>
      <c r="BR1323" s="7" t="s">
        <v>98</v>
      </c>
      <c r="BS1323" s="7" t="n">
        <v>35</v>
      </c>
      <c r="BT1323" s="7" t="n">
        <v>35</v>
      </c>
      <c r="BU1323" s="7" t="n">
        <v>35</v>
      </c>
      <c r="BV1323" s="7" t="s">
        <v>98</v>
      </c>
      <c r="BW1323" s="7" t="s">
        <v>98</v>
      </c>
      <c r="BX1323" s="7" t="s">
        <v>98</v>
      </c>
      <c r="BY1323" s="7" t="s">
        <v>98</v>
      </c>
      <c r="BZ1323" s="7" t="s">
        <v>98</v>
      </c>
      <c r="CA1323" s="7" t="s">
        <v>98</v>
      </c>
      <c r="CB1323" s="7" t="s">
        <v>98</v>
      </c>
      <c r="CC1323" s="7"/>
      <c r="CD1323" s="7"/>
      <c r="CE1323" s="7"/>
      <c r="CF1323" s="7"/>
      <c r="CG1323" s="7"/>
      <c r="CH1323" s="7"/>
      <c r="CI1323" s="6" t="n">
        <f aca="false">SUMIF($AH1323:$CH1323,35,Base!$B$5:$BB$5)*7*$Z1323</f>
        <v>315</v>
      </c>
      <c r="CJ1323" s="6" t="n">
        <f aca="false">SUMIF($AH1323:$CH1323,"PR",Base!$B$5:$BB$5)*7*$Z1323</f>
        <v>1218</v>
      </c>
      <c r="CK1323" s="6"/>
      <c r="CL1323" s="6"/>
    </row>
    <row r="1324" customFormat="false" ht="13.8" hidden="false" customHeight="false" outlineLevel="0" collapsed="false">
      <c r="A1324" s="7" t="s">
        <v>1890</v>
      </c>
      <c r="B1324" s="7" t="s">
        <v>3215</v>
      </c>
      <c r="C1324" s="7" t="s">
        <v>289</v>
      </c>
      <c r="D1324" s="7" t="s">
        <v>3089</v>
      </c>
      <c r="E1324" s="7" t="s">
        <v>2692</v>
      </c>
      <c r="F1324" s="7" t="s">
        <v>17</v>
      </c>
      <c r="G1324" s="7" t="s">
        <v>3391</v>
      </c>
      <c r="H1324" s="7" t="s">
        <v>3392</v>
      </c>
      <c r="I1324" s="7" t="s">
        <v>84</v>
      </c>
      <c r="J1324" s="7" t="s">
        <v>85</v>
      </c>
      <c r="K1324" s="8" t="n">
        <v>0</v>
      </c>
      <c r="L1324" s="7"/>
      <c r="M1324" s="8" t="n">
        <v>0</v>
      </c>
      <c r="N1324" s="7" t="s">
        <v>3393</v>
      </c>
      <c r="O1324" s="7" t="s">
        <v>3006</v>
      </c>
      <c r="P1324" s="7" t="s">
        <v>87</v>
      </c>
      <c r="Q1324" s="8" t="s">
        <v>3394</v>
      </c>
      <c r="R1324" s="8" t="s">
        <v>3395</v>
      </c>
      <c r="S1324" s="8" t="s">
        <v>673</v>
      </c>
      <c r="T1324" s="8" t="s">
        <v>100</v>
      </c>
      <c r="U1324" s="7" t="s">
        <v>87</v>
      </c>
      <c r="V1324" s="7" t="s">
        <v>92</v>
      </c>
      <c r="W1324" s="7"/>
      <c r="X1324" s="7"/>
      <c r="Y1324" s="7" t="s">
        <v>99</v>
      </c>
      <c r="Z1324" s="7" t="n">
        <v>10</v>
      </c>
      <c r="AA1324" s="7"/>
      <c r="AB1324" s="7"/>
      <c r="AC1324" s="7"/>
      <c r="AD1324" s="7"/>
      <c r="AE1324" s="8"/>
      <c r="AF1324" s="9" t="s">
        <v>2195</v>
      </c>
      <c r="AG1324" s="9" t="s">
        <v>1224</v>
      </c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 t="s">
        <v>98</v>
      </c>
      <c r="AV1324" s="7" t="s">
        <v>98</v>
      </c>
      <c r="AW1324" s="7" t="s">
        <v>98</v>
      </c>
      <c r="AX1324" s="7" t="s">
        <v>98</v>
      </c>
      <c r="AY1324" s="7" t="s">
        <v>98</v>
      </c>
      <c r="AZ1324" s="7" t="s">
        <v>98</v>
      </c>
      <c r="BA1324" s="7" t="s">
        <v>98</v>
      </c>
      <c r="BB1324" s="7" t="n">
        <v>35</v>
      </c>
      <c r="BC1324" s="7" t="n">
        <v>35</v>
      </c>
      <c r="BD1324" s="7" t="n">
        <v>35</v>
      </c>
      <c r="BE1324" s="7" t="s">
        <v>98</v>
      </c>
      <c r="BF1324" s="7" t="s">
        <v>98</v>
      </c>
      <c r="BG1324" s="7" t="s">
        <v>98</v>
      </c>
      <c r="BH1324" s="7"/>
      <c r="BI1324" s="7"/>
      <c r="BJ1324" s="7"/>
      <c r="BK1324" s="7"/>
      <c r="BL1324" s="7"/>
      <c r="BM1324" s="7" t="s">
        <v>97</v>
      </c>
      <c r="BN1324" s="7" t="s">
        <v>97</v>
      </c>
      <c r="BO1324" s="7"/>
      <c r="BP1324" s="7"/>
      <c r="BQ1324" s="7"/>
      <c r="BR1324" s="7"/>
      <c r="BS1324" s="7"/>
      <c r="BT1324" s="7"/>
      <c r="BU1324" s="7"/>
      <c r="BV1324" s="7"/>
      <c r="BW1324" s="7"/>
      <c r="BX1324" s="7"/>
      <c r="BY1324" s="7"/>
      <c r="BZ1324" s="7"/>
      <c r="CA1324" s="7"/>
      <c r="CB1324" s="7"/>
      <c r="CC1324" s="7"/>
      <c r="CD1324" s="7"/>
      <c r="CE1324" s="7"/>
      <c r="CF1324" s="7"/>
      <c r="CG1324" s="7"/>
      <c r="CH1324" s="7"/>
      <c r="CI1324" s="6" t="n">
        <f aca="false">SUMIF($AH1324:$CH1324,35,Base!$B$5:$BB$5)*7*$Z1324</f>
        <v>980</v>
      </c>
      <c r="CJ1324" s="6" t="n">
        <f aca="false">SUMIF($AH1324:$CH1324,"PR",Base!$B$5:$BB$5)*7*$Z1324</f>
        <v>3220</v>
      </c>
      <c r="CK1324" s="6"/>
      <c r="CL1324" s="6"/>
    </row>
    <row r="1325" customFormat="false" ht="13.8" hidden="false" customHeight="false" outlineLevel="0" collapsed="false">
      <c r="A1325" s="7" t="s">
        <v>1890</v>
      </c>
      <c r="B1325" s="7" t="s">
        <v>3215</v>
      </c>
      <c r="C1325" s="7" t="s">
        <v>289</v>
      </c>
      <c r="D1325" s="7" t="s">
        <v>3082</v>
      </c>
      <c r="E1325" s="7" t="s">
        <v>2689</v>
      </c>
      <c r="F1325" s="7" t="s">
        <v>17</v>
      </c>
      <c r="G1325" s="7" t="s">
        <v>3396</v>
      </c>
      <c r="H1325" s="7" t="s">
        <v>3397</v>
      </c>
      <c r="I1325" s="7" t="s">
        <v>84</v>
      </c>
      <c r="J1325" s="7" t="s">
        <v>85</v>
      </c>
      <c r="K1325" s="8" t="n">
        <v>0</v>
      </c>
      <c r="L1325" s="7"/>
      <c r="M1325" s="8" t="n">
        <v>0</v>
      </c>
      <c r="N1325" s="7" t="s">
        <v>3398</v>
      </c>
      <c r="O1325" s="7" t="s">
        <v>3006</v>
      </c>
      <c r="P1325" s="7" t="s">
        <v>87</v>
      </c>
      <c r="Q1325" s="8" t="s">
        <v>724</v>
      </c>
      <c r="R1325" s="8" t="s">
        <v>3399</v>
      </c>
      <c r="S1325" s="8" t="s">
        <v>411</v>
      </c>
      <c r="T1325" s="8" t="s">
        <v>100</v>
      </c>
      <c r="U1325" s="7" t="s">
        <v>87</v>
      </c>
      <c r="V1325" s="7" t="s">
        <v>92</v>
      </c>
      <c r="W1325" s="7"/>
      <c r="X1325" s="7"/>
      <c r="Y1325" s="7" t="s">
        <v>99</v>
      </c>
      <c r="Z1325" s="7" t="n">
        <v>10</v>
      </c>
      <c r="AA1325" s="7"/>
      <c r="AB1325" s="7"/>
      <c r="AC1325" s="7"/>
      <c r="AD1325" s="7"/>
      <c r="AE1325" s="8"/>
      <c r="AF1325" s="9" t="s">
        <v>143</v>
      </c>
      <c r="AG1325" s="9" t="s">
        <v>375</v>
      </c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7"/>
      <c r="BG1325" s="7"/>
      <c r="BH1325" s="7" t="s">
        <v>98</v>
      </c>
      <c r="BI1325" s="7" t="s">
        <v>98</v>
      </c>
      <c r="BJ1325" s="7" t="s">
        <v>98</v>
      </c>
      <c r="BK1325" s="7" t="s">
        <v>98</v>
      </c>
      <c r="BL1325" s="7" t="s">
        <v>98</v>
      </c>
      <c r="BM1325" s="7" t="s">
        <v>97</v>
      </c>
      <c r="BN1325" s="7" t="s">
        <v>97</v>
      </c>
      <c r="BO1325" s="7" t="n">
        <v>35</v>
      </c>
      <c r="BP1325" s="7" t="n">
        <v>35</v>
      </c>
      <c r="BQ1325" s="7" t="n">
        <v>35</v>
      </c>
      <c r="BR1325" s="7" t="s">
        <v>98</v>
      </c>
      <c r="BS1325" s="7" t="s">
        <v>98</v>
      </c>
      <c r="BT1325" s="7"/>
      <c r="BU1325" s="7"/>
      <c r="BV1325" s="7"/>
      <c r="BW1325" s="7"/>
      <c r="BX1325" s="7"/>
      <c r="BY1325" s="7"/>
      <c r="BZ1325" s="7"/>
      <c r="CA1325" s="7"/>
      <c r="CB1325" s="7"/>
      <c r="CC1325" s="7"/>
      <c r="CD1325" s="7"/>
      <c r="CE1325" s="7"/>
      <c r="CF1325" s="7"/>
      <c r="CG1325" s="7"/>
      <c r="CH1325" s="7"/>
      <c r="CI1325" s="6" t="n">
        <f aca="false">SUMIF($AH1325:$CH1325,35,Base!$B$5:$BB$5)*7*$Z1325</f>
        <v>1050</v>
      </c>
      <c r="CJ1325" s="6" t="n">
        <f aca="false">SUMIF($AH1325:$CH1325,"PR",Base!$B$5:$BB$5)*7*$Z1325</f>
        <v>2450</v>
      </c>
      <c r="CK1325" s="6"/>
      <c r="CL1325" s="6"/>
    </row>
    <row r="1326" customFormat="false" ht="13.8" hidden="false" customHeight="false" outlineLevel="0" collapsed="false">
      <c r="A1326" s="7" t="s">
        <v>1890</v>
      </c>
      <c r="B1326" s="7" t="s">
        <v>3215</v>
      </c>
      <c r="C1326" s="7" t="s">
        <v>118</v>
      </c>
      <c r="D1326" s="7" t="s">
        <v>3400</v>
      </c>
      <c r="E1326" s="7" t="s">
        <v>2397</v>
      </c>
      <c r="F1326" s="7" t="s">
        <v>17</v>
      </c>
      <c r="G1326" s="7" t="s">
        <v>3401</v>
      </c>
      <c r="H1326" s="7" t="s">
        <v>629</v>
      </c>
      <c r="I1326" s="7" t="s">
        <v>84</v>
      </c>
      <c r="J1326" s="7" t="s">
        <v>85</v>
      </c>
      <c r="K1326" s="8" t="n">
        <v>0</v>
      </c>
      <c r="L1326" s="7"/>
      <c r="M1326" s="8" t="n">
        <v>0</v>
      </c>
      <c r="N1326" s="7" t="s">
        <v>2965</v>
      </c>
      <c r="O1326" s="7" t="s">
        <v>621</v>
      </c>
      <c r="P1326" s="7" t="s">
        <v>87</v>
      </c>
      <c r="Q1326" s="8" t="s">
        <v>3402</v>
      </c>
      <c r="R1326" s="8" t="s">
        <v>3389</v>
      </c>
      <c r="S1326" s="8" t="s">
        <v>647</v>
      </c>
      <c r="T1326" s="8" t="s">
        <v>178</v>
      </c>
      <c r="U1326" s="7" t="s">
        <v>87</v>
      </c>
      <c r="V1326" s="7" t="s">
        <v>92</v>
      </c>
      <c r="W1326" s="7"/>
      <c r="X1326" s="7"/>
      <c r="Y1326" s="7" t="s">
        <v>99</v>
      </c>
      <c r="Z1326" s="7" t="n">
        <v>5</v>
      </c>
      <c r="AA1326" s="7"/>
      <c r="AB1326" s="7"/>
      <c r="AC1326" s="7"/>
      <c r="AD1326" s="7"/>
      <c r="AE1326" s="8"/>
      <c r="AF1326" s="9" t="s">
        <v>2195</v>
      </c>
      <c r="AG1326" s="9" t="s">
        <v>538</v>
      </c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 t="s">
        <v>98</v>
      </c>
      <c r="AV1326" s="7" t="s">
        <v>98</v>
      </c>
      <c r="AW1326" s="7" t="s">
        <v>98</v>
      </c>
      <c r="AX1326" s="7" t="s">
        <v>98</v>
      </c>
      <c r="AY1326" s="7" t="s">
        <v>98</v>
      </c>
      <c r="AZ1326" s="7" t="s">
        <v>98</v>
      </c>
      <c r="BA1326" s="7" t="s">
        <v>98</v>
      </c>
      <c r="BB1326" s="7" t="s">
        <v>98</v>
      </c>
      <c r="BC1326" s="7" t="s">
        <v>98</v>
      </c>
      <c r="BD1326" s="7" t="s">
        <v>98</v>
      </c>
      <c r="BE1326" s="7" t="s">
        <v>98</v>
      </c>
      <c r="BF1326" s="7" t="s">
        <v>98</v>
      </c>
      <c r="BG1326" s="7" t="s">
        <v>98</v>
      </c>
      <c r="BH1326" s="7" t="s">
        <v>98</v>
      </c>
      <c r="BI1326" s="7" t="n">
        <v>35</v>
      </c>
      <c r="BJ1326" s="7" t="n">
        <v>35</v>
      </c>
      <c r="BK1326" s="7" t="s">
        <v>98</v>
      </c>
      <c r="BL1326" s="7" t="s">
        <v>98</v>
      </c>
      <c r="BM1326" s="7" t="s">
        <v>97</v>
      </c>
      <c r="BN1326" s="7" t="s">
        <v>97</v>
      </c>
      <c r="BO1326" s="7"/>
      <c r="BP1326" s="7"/>
      <c r="BQ1326" s="7"/>
      <c r="BR1326" s="7"/>
      <c r="BS1326" s="7"/>
      <c r="BT1326" s="7"/>
      <c r="BU1326" s="7"/>
      <c r="BV1326" s="7"/>
      <c r="BW1326" s="7"/>
      <c r="BX1326" s="7"/>
      <c r="BY1326" s="7"/>
      <c r="BZ1326" s="7"/>
      <c r="CA1326" s="7"/>
      <c r="CB1326" s="7"/>
      <c r="CC1326" s="7"/>
      <c r="CD1326" s="7"/>
      <c r="CE1326" s="7"/>
      <c r="CF1326" s="7"/>
      <c r="CG1326" s="7"/>
      <c r="CH1326" s="7"/>
      <c r="CI1326" s="6" t="n">
        <f aca="false">SUMIF($AH1326:$CH1326,35,Base!$B$5:$BB$5)*7*$Z1326</f>
        <v>350</v>
      </c>
      <c r="CJ1326" s="6" t="n">
        <f aca="false">SUMIF($AH1326:$CH1326,"PR",Base!$B$5:$BB$5)*7*$Z1326</f>
        <v>2625</v>
      </c>
      <c r="CK1326" s="6"/>
      <c r="CL1326" s="6"/>
    </row>
    <row r="1327" customFormat="false" ht="13.8" hidden="false" customHeight="false" outlineLevel="0" collapsed="false">
      <c r="A1327" s="7" t="s">
        <v>1890</v>
      </c>
      <c r="B1327" s="7" t="s">
        <v>3215</v>
      </c>
      <c r="C1327" s="7" t="s">
        <v>118</v>
      </c>
      <c r="D1327" s="7" t="s">
        <v>2948</v>
      </c>
      <c r="E1327" s="7" t="s">
        <v>2989</v>
      </c>
      <c r="F1327" s="7" t="s">
        <v>17</v>
      </c>
      <c r="G1327" s="7" t="s">
        <v>3401</v>
      </c>
      <c r="H1327" s="7" t="s">
        <v>629</v>
      </c>
      <c r="I1327" s="7" t="s">
        <v>84</v>
      </c>
      <c r="J1327" s="7" t="s">
        <v>85</v>
      </c>
      <c r="K1327" s="8" t="n">
        <v>0</v>
      </c>
      <c r="L1327" s="7"/>
      <c r="M1327" s="8" t="n">
        <v>0</v>
      </c>
      <c r="N1327" s="7" t="s">
        <v>2944</v>
      </c>
      <c r="O1327" s="7" t="s">
        <v>621</v>
      </c>
      <c r="P1327" s="7" t="s">
        <v>87</v>
      </c>
      <c r="Q1327" s="8" t="s">
        <v>2298</v>
      </c>
      <c r="R1327" s="8" t="s">
        <v>3403</v>
      </c>
      <c r="S1327" s="8" t="s">
        <v>647</v>
      </c>
      <c r="T1327" s="8" t="s">
        <v>127</v>
      </c>
      <c r="U1327" s="7" t="s">
        <v>87</v>
      </c>
      <c r="V1327" s="7" t="s">
        <v>92</v>
      </c>
      <c r="W1327" s="7"/>
      <c r="X1327" s="7"/>
      <c r="Y1327" s="7" t="s">
        <v>99</v>
      </c>
      <c r="Z1327" s="7" t="n">
        <v>4</v>
      </c>
      <c r="AA1327" s="7"/>
      <c r="AB1327" s="7"/>
      <c r="AC1327" s="7"/>
      <c r="AD1327" s="7"/>
      <c r="AE1327" s="8"/>
      <c r="AF1327" s="9" t="s">
        <v>539</v>
      </c>
      <c r="AG1327" s="9" t="s">
        <v>3371</v>
      </c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  <c r="BF1327" s="7"/>
      <c r="BG1327" s="7"/>
      <c r="BH1327" s="7"/>
      <c r="BI1327" s="7"/>
      <c r="BJ1327" s="7"/>
      <c r="BK1327" s="7"/>
      <c r="BL1327" s="7"/>
      <c r="BM1327" s="7" t="s">
        <v>97</v>
      </c>
      <c r="BN1327" s="7" t="s">
        <v>97</v>
      </c>
      <c r="BO1327" s="7"/>
      <c r="BP1327" s="7"/>
      <c r="BQ1327" s="7"/>
      <c r="BR1327" s="7"/>
      <c r="BS1327" s="7"/>
      <c r="BT1327" s="7"/>
      <c r="BU1327" s="7"/>
      <c r="BV1327" s="7"/>
      <c r="BW1327" s="7"/>
      <c r="BX1327" s="7"/>
      <c r="BY1327" s="7" t="s">
        <v>98</v>
      </c>
      <c r="BZ1327" s="7" t="s">
        <v>98</v>
      </c>
      <c r="CA1327" s="7" t="s">
        <v>98</v>
      </c>
      <c r="CB1327" s="7" t="s">
        <v>98</v>
      </c>
      <c r="CC1327" s="7" t="s">
        <v>98</v>
      </c>
      <c r="CD1327" s="7" t="s">
        <v>98</v>
      </c>
      <c r="CE1327" s="7" t="s">
        <v>98</v>
      </c>
      <c r="CF1327" s="7" t="s">
        <v>98</v>
      </c>
      <c r="CG1327" s="7" t="s">
        <v>98</v>
      </c>
      <c r="CH1327" s="7" t="s">
        <v>98</v>
      </c>
      <c r="CI1327" s="6" t="n">
        <f aca="false">SUMIF($AH1327:$CH1327,35,Base!$B$5:$BB$5)*7*$Z1327</f>
        <v>0</v>
      </c>
      <c r="CJ1327" s="6" t="n">
        <f aca="false">SUMIF($AH1327:$CH1327,"PR",Base!$B$5:$BB$5)*7*$Z1327</f>
        <v>1288</v>
      </c>
      <c r="CK1327" s="6"/>
      <c r="CL1327" s="6"/>
    </row>
    <row r="1328" customFormat="false" ht="13.8" hidden="false" customHeight="false" outlineLevel="0" collapsed="false">
      <c r="A1328" s="7" t="s">
        <v>1890</v>
      </c>
      <c r="B1328" s="7" t="s">
        <v>3215</v>
      </c>
      <c r="C1328" s="7" t="s">
        <v>118</v>
      </c>
      <c r="D1328" s="7" t="s">
        <v>3404</v>
      </c>
      <c r="E1328" s="7" t="s">
        <v>1428</v>
      </c>
      <c r="F1328" s="7" t="s">
        <v>17</v>
      </c>
      <c r="G1328" s="7" t="s">
        <v>3405</v>
      </c>
      <c r="H1328" s="7" t="s">
        <v>619</v>
      </c>
      <c r="I1328" s="7" t="s">
        <v>84</v>
      </c>
      <c r="J1328" s="7" t="s">
        <v>85</v>
      </c>
      <c r="K1328" s="8" t="n">
        <v>0</v>
      </c>
      <c r="L1328" s="7"/>
      <c r="M1328" s="8" t="n">
        <v>0</v>
      </c>
      <c r="N1328" s="7" t="s">
        <v>2939</v>
      </c>
      <c r="O1328" s="7" t="s">
        <v>621</v>
      </c>
      <c r="P1328" s="7" t="s">
        <v>87</v>
      </c>
      <c r="Q1328" s="8" t="s">
        <v>456</v>
      </c>
      <c r="R1328" s="8" t="s">
        <v>396</v>
      </c>
      <c r="S1328" s="8" t="s">
        <v>647</v>
      </c>
      <c r="T1328" s="8" t="s">
        <v>127</v>
      </c>
      <c r="U1328" s="7" t="s">
        <v>87</v>
      </c>
      <c r="V1328" s="7" t="s">
        <v>92</v>
      </c>
      <c r="W1328" s="7"/>
      <c r="X1328" s="7"/>
      <c r="Y1328" s="7" t="s">
        <v>99</v>
      </c>
      <c r="Z1328" s="7" t="n">
        <v>4</v>
      </c>
      <c r="AA1328" s="7"/>
      <c r="AB1328" s="7"/>
      <c r="AC1328" s="7"/>
      <c r="AD1328" s="7"/>
      <c r="AE1328" s="8"/>
      <c r="AF1328" s="9" t="s">
        <v>2046</v>
      </c>
      <c r="AG1328" s="9" t="s">
        <v>1133</v>
      </c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  <c r="BF1328" s="7"/>
      <c r="BG1328" s="7"/>
      <c r="BH1328" s="7"/>
      <c r="BI1328" s="7"/>
      <c r="BJ1328" s="7"/>
      <c r="BK1328" s="7"/>
      <c r="BL1328" s="7"/>
      <c r="BM1328" s="7" t="s">
        <v>97</v>
      </c>
      <c r="BN1328" s="7" t="s">
        <v>97</v>
      </c>
      <c r="BO1328" s="7" t="s">
        <v>98</v>
      </c>
      <c r="BP1328" s="7" t="s">
        <v>98</v>
      </c>
      <c r="BQ1328" s="7" t="s">
        <v>98</v>
      </c>
      <c r="BR1328" s="7" t="s">
        <v>98</v>
      </c>
      <c r="BS1328" s="7" t="s">
        <v>98</v>
      </c>
      <c r="BT1328" s="7" t="s">
        <v>98</v>
      </c>
      <c r="BU1328" s="7" t="n">
        <v>35</v>
      </c>
      <c r="BV1328" s="7" t="n">
        <v>35</v>
      </c>
      <c r="BW1328" s="7" t="s">
        <v>98</v>
      </c>
      <c r="BX1328" s="7" t="s">
        <v>98</v>
      </c>
      <c r="BY1328" s="7"/>
      <c r="BZ1328" s="7"/>
      <c r="CA1328" s="7"/>
      <c r="CB1328" s="7"/>
      <c r="CC1328" s="7"/>
      <c r="CD1328" s="7"/>
      <c r="CE1328" s="7"/>
      <c r="CF1328" s="7"/>
      <c r="CG1328" s="7"/>
      <c r="CH1328" s="7"/>
      <c r="CI1328" s="6" t="n">
        <f aca="false">SUMIF($AH1328:$CH1328,35,Base!$B$5:$BB$5)*7*$Z1328</f>
        <v>280</v>
      </c>
      <c r="CJ1328" s="6" t="n">
        <f aca="false">SUMIF($AH1328:$CH1328,"PR",Base!$B$5:$BB$5)*7*$Z1328</f>
        <v>1120</v>
      </c>
      <c r="CK1328" s="6"/>
      <c r="CL1328" s="6"/>
    </row>
    <row r="1329" customFormat="false" ht="13.8" hidden="false" customHeight="false" outlineLevel="0" collapsed="false">
      <c r="A1329" s="7" t="s">
        <v>1890</v>
      </c>
      <c r="B1329" s="7" t="s">
        <v>3215</v>
      </c>
      <c r="C1329" s="7" t="s">
        <v>118</v>
      </c>
      <c r="D1329" s="7" t="s">
        <v>3406</v>
      </c>
      <c r="E1329" s="7" t="s">
        <v>634</v>
      </c>
      <c r="F1329" s="7" t="s">
        <v>17</v>
      </c>
      <c r="G1329" s="7" t="s">
        <v>2344</v>
      </c>
      <c r="H1329" s="7" t="s">
        <v>2345</v>
      </c>
      <c r="I1329" s="7" t="s">
        <v>84</v>
      </c>
      <c r="J1329" s="7" t="s">
        <v>85</v>
      </c>
      <c r="K1329" s="8" t="n">
        <v>0</v>
      </c>
      <c r="L1329" s="7"/>
      <c r="M1329" s="8" t="n">
        <v>0</v>
      </c>
      <c r="N1329" s="7" t="s">
        <v>2925</v>
      </c>
      <c r="O1329" s="7" t="s">
        <v>394</v>
      </c>
      <c r="P1329" s="7" t="s">
        <v>87</v>
      </c>
      <c r="Q1329" s="8" t="s">
        <v>3359</v>
      </c>
      <c r="R1329" s="8" t="s">
        <v>3360</v>
      </c>
      <c r="S1329" s="8" t="s">
        <v>411</v>
      </c>
      <c r="T1329" s="8" t="s">
        <v>124</v>
      </c>
      <c r="U1329" s="7" t="s">
        <v>87</v>
      </c>
      <c r="V1329" s="7" t="s">
        <v>92</v>
      </c>
      <c r="W1329" s="7"/>
      <c r="X1329" s="7"/>
      <c r="Y1329" s="7" t="s">
        <v>99</v>
      </c>
      <c r="Z1329" s="8" t="n">
        <v>0</v>
      </c>
      <c r="AA1329" s="7"/>
      <c r="AB1329" s="7"/>
      <c r="AC1329" s="7"/>
      <c r="AD1329" s="7"/>
      <c r="AE1329" s="8"/>
      <c r="AF1329" s="9" t="s">
        <v>1479</v>
      </c>
      <c r="AG1329" s="9" t="s">
        <v>680</v>
      </c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 t="s">
        <v>98</v>
      </c>
      <c r="AW1329" s="7" t="s">
        <v>98</v>
      </c>
      <c r="AX1329" s="7" t="s">
        <v>98</v>
      </c>
      <c r="AY1329" s="7" t="s">
        <v>98</v>
      </c>
      <c r="AZ1329" s="7" t="s">
        <v>98</v>
      </c>
      <c r="BA1329" s="7" t="s">
        <v>98</v>
      </c>
      <c r="BB1329" s="7" t="s">
        <v>98</v>
      </c>
      <c r="BC1329" s="7" t="s">
        <v>98</v>
      </c>
      <c r="BD1329" s="7" t="n">
        <v>35</v>
      </c>
      <c r="BE1329" s="7" t="n">
        <v>35</v>
      </c>
      <c r="BF1329" s="7" t="n">
        <v>35</v>
      </c>
      <c r="BG1329" s="7" t="s">
        <v>98</v>
      </c>
      <c r="BH1329" s="7" t="s">
        <v>98</v>
      </c>
      <c r="BI1329" s="7"/>
      <c r="BJ1329" s="7"/>
      <c r="BK1329" s="7"/>
      <c r="BL1329" s="7"/>
      <c r="BM1329" s="7" t="s">
        <v>97</v>
      </c>
      <c r="BN1329" s="7" t="s">
        <v>97</v>
      </c>
      <c r="BO1329" s="7"/>
      <c r="BP1329" s="7"/>
      <c r="BQ1329" s="7"/>
      <c r="BR1329" s="7"/>
      <c r="BS1329" s="7"/>
      <c r="BT1329" s="7"/>
      <c r="BU1329" s="7"/>
      <c r="BV1329" s="7"/>
      <c r="BW1329" s="7"/>
      <c r="BX1329" s="7"/>
      <c r="BY1329" s="7"/>
      <c r="BZ1329" s="7"/>
      <c r="CA1329" s="7"/>
      <c r="CB1329" s="7"/>
      <c r="CC1329" s="7"/>
      <c r="CD1329" s="7"/>
      <c r="CE1329" s="7"/>
      <c r="CF1329" s="7"/>
      <c r="CG1329" s="7"/>
      <c r="CH1329" s="7"/>
      <c r="CI1329" s="6" t="n">
        <f aca="false">SUMIF($AH1329:$CH1329,35,Base!$B$5:$BB$5)*7*$Z1329</f>
        <v>0</v>
      </c>
      <c r="CJ1329" s="6" t="n">
        <f aca="false">SUMIF($AH1329:$CH1329,"PR",Base!$B$5:$BB$5)*7*$Z1329</f>
        <v>0</v>
      </c>
      <c r="CK1329" s="6"/>
      <c r="CL1329" s="6"/>
    </row>
    <row r="1330" customFormat="false" ht="13.8" hidden="false" customHeight="false" outlineLevel="0" collapsed="false">
      <c r="A1330" s="7" t="s">
        <v>1890</v>
      </c>
      <c r="B1330" s="7" t="s">
        <v>3215</v>
      </c>
      <c r="C1330" s="7" t="s">
        <v>118</v>
      </c>
      <c r="D1330" s="7" t="s">
        <v>3407</v>
      </c>
      <c r="E1330" s="7" t="s">
        <v>627</v>
      </c>
      <c r="F1330" s="7" t="s">
        <v>17</v>
      </c>
      <c r="G1330" s="7" t="s">
        <v>2351</v>
      </c>
      <c r="H1330" s="7" t="s">
        <v>3364</v>
      </c>
      <c r="I1330" s="7" t="s">
        <v>84</v>
      </c>
      <c r="J1330" s="7" t="s">
        <v>85</v>
      </c>
      <c r="K1330" s="8" t="n">
        <v>0</v>
      </c>
      <c r="L1330" s="7"/>
      <c r="M1330" s="8" t="n">
        <v>0</v>
      </c>
      <c r="N1330" s="7" t="s">
        <v>2917</v>
      </c>
      <c r="O1330" s="7" t="s">
        <v>394</v>
      </c>
      <c r="P1330" s="7" t="s">
        <v>87</v>
      </c>
      <c r="Q1330" s="8" t="s">
        <v>3366</v>
      </c>
      <c r="R1330" s="8" t="s">
        <v>456</v>
      </c>
      <c r="S1330" s="8" t="s">
        <v>647</v>
      </c>
      <c r="T1330" s="8" t="s">
        <v>124</v>
      </c>
      <c r="U1330" s="7" t="s">
        <v>87</v>
      </c>
      <c r="V1330" s="7" t="s">
        <v>92</v>
      </c>
      <c r="W1330" s="7"/>
      <c r="X1330" s="7"/>
      <c r="Y1330" s="7" t="s">
        <v>99</v>
      </c>
      <c r="Z1330" s="7" t="n">
        <v>6</v>
      </c>
      <c r="AA1330" s="7"/>
      <c r="AB1330" s="7"/>
      <c r="AC1330" s="7"/>
      <c r="AD1330" s="7"/>
      <c r="AE1330" s="8"/>
      <c r="AF1330" s="9" t="s">
        <v>139</v>
      </c>
      <c r="AG1330" s="9" t="s">
        <v>363</v>
      </c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  <c r="BF1330" s="7"/>
      <c r="BG1330" s="7"/>
      <c r="BH1330" s="7"/>
      <c r="BI1330" s="7" t="s">
        <v>98</v>
      </c>
      <c r="BJ1330" s="7" t="s">
        <v>98</v>
      </c>
      <c r="BK1330" s="7" t="s">
        <v>98</v>
      </c>
      <c r="BL1330" s="7" t="s">
        <v>98</v>
      </c>
      <c r="BM1330" s="7" t="s">
        <v>97</v>
      </c>
      <c r="BN1330" s="7" t="s">
        <v>97</v>
      </c>
      <c r="BO1330" s="7" t="s">
        <v>98</v>
      </c>
      <c r="BP1330" s="7" t="s">
        <v>98</v>
      </c>
      <c r="BQ1330" s="7" t="s">
        <v>98</v>
      </c>
      <c r="BR1330" s="7" t="s">
        <v>98</v>
      </c>
      <c r="BS1330" s="7" t="n">
        <v>35</v>
      </c>
      <c r="BT1330" s="7" t="n">
        <v>35</v>
      </c>
      <c r="BU1330" s="7" t="s">
        <v>98</v>
      </c>
      <c r="BV1330" s="7" t="s">
        <v>98</v>
      </c>
      <c r="BW1330" s="7"/>
      <c r="BX1330" s="7"/>
      <c r="BY1330" s="7"/>
      <c r="BZ1330" s="7"/>
      <c r="CA1330" s="7"/>
      <c r="CB1330" s="7"/>
      <c r="CC1330" s="7"/>
      <c r="CD1330" s="7"/>
      <c r="CE1330" s="7"/>
      <c r="CF1330" s="7"/>
      <c r="CG1330" s="7"/>
      <c r="CH1330" s="7"/>
      <c r="CI1330" s="6" t="n">
        <f aca="false">SUMIF($AH1330:$CH1330,35,Base!$B$5:$BB$5)*7*$Z1330</f>
        <v>420</v>
      </c>
      <c r="CJ1330" s="6" t="n">
        <f aca="false">SUMIF($AH1330:$CH1330,"PR",Base!$B$5:$BB$5)*7*$Z1330</f>
        <v>2100</v>
      </c>
      <c r="CK1330" s="6"/>
      <c r="CL1330" s="6"/>
    </row>
    <row r="1331" customFormat="false" ht="13.8" hidden="false" customHeight="false" outlineLevel="0" collapsed="false">
      <c r="A1331" s="7" t="s">
        <v>1890</v>
      </c>
      <c r="B1331" s="7" t="s">
        <v>3215</v>
      </c>
      <c r="C1331" s="7" t="s">
        <v>118</v>
      </c>
      <c r="D1331" s="7" t="s">
        <v>2913</v>
      </c>
      <c r="E1331" s="7" t="s">
        <v>617</v>
      </c>
      <c r="F1331" s="7" t="s">
        <v>17</v>
      </c>
      <c r="G1331" s="7" t="s">
        <v>2344</v>
      </c>
      <c r="H1331" s="7" t="s">
        <v>2345</v>
      </c>
      <c r="I1331" s="7" t="s">
        <v>84</v>
      </c>
      <c r="J1331" s="7" t="s">
        <v>85</v>
      </c>
      <c r="K1331" s="8" t="n">
        <v>0</v>
      </c>
      <c r="L1331" s="7"/>
      <c r="M1331" s="8" t="n">
        <v>0</v>
      </c>
      <c r="N1331" s="7" t="s">
        <v>2901</v>
      </c>
      <c r="O1331" s="7" t="s">
        <v>394</v>
      </c>
      <c r="P1331" s="7" t="s">
        <v>87</v>
      </c>
      <c r="Q1331" s="8" t="s">
        <v>3123</v>
      </c>
      <c r="R1331" s="8" t="s">
        <v>3370</v>
      </c>
      <c r="S1331" s="8" t="s">
        <v>336</v>
      </c>
      <c r="T1331" s="8" t="s">
        <v>124</v>
      </c>
      <c r="U1331" s="7" t="s">
        <v>87</v>
      </c>
      <c r="V1331" s="7" t="s">
        <v>92</v>
      </c>
      <c r="W1331" s="7"/>
      <c r="X1331" s="7"/>
      <c r="Y1331" s="7" t="s">
        <v>99</v>
      </c>
      <c r="Z1331" s="7" t="n">
        <v>6</v>
      </c>
      <c r="AA1331" s="7"/>
      <c r="AB1331" s="7"/>
      <c r="AC1331" s="7"/>
      <c r="AD1331" s="7"/>
      <c r="AE1331" s="8"/>
      <c r="AF1331" s="9" t="s">
        <v>217</v>
      </c>
      <c r="AG1331" s="9" t="s">
        <v>3371</v>
      </c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  <c r="BF1331" s="7"/>
      <c r="BG1331" s="7"/>
      <c r="BH1331" s="7"/>
      <c r="BI1331" s="7"/>
      <c r="BJ1331" s="7"/>
      <c r="BK1331" s="7"/>
      <c r="BL1331" s="7"/>
      <c r="BM1331" s="7" t="s">
        <v>97</v>
      </c>
      <c r="BN1331" s="7" t="s">
        <v>97</v>
      </c>
      <c r="BO1331" s="7"/>
      <c r="BP1331" s="7"/>
      <c r="BQ1331" s="7"/>
      <c r="BR1331" s="7"/>
      <c r="BS1331" s="7"/>
      <c r="BT1331" s="7"/>
      <c r="BU1331" s="7"/>
      <c r="BV1331" s="7"/>
      <c r="BW1331" s="7"/>
      <c r="BX1331" s="7"/>
      <c r="BY1331" s="7"/>
      <c r="BZ1331" s="7"/>
      <c r="CA1331" s="7"/>
      <c r="CB1331" s="7"/>
      <c r="CC1331" s="7"/>
      <c r="CD1331" s="7"/>
      <c r="CE1331" s="7" t="s">
        <v>98</v>
      </c>
      <c r="CF1331" s="7" t="s">
        <v>98</v>
      </c>
      <c r="CG1331" s="7" t="s">
        <v>98</v>
      </c>
      <c r="CH1331" s="7" t="s">
        <v>98</v>
      </c>
      <c r="CI1331" s="6" t="n">
        <f aca="false">SUMIF($AH1331:$CH1331,35,Base!$B$5:$BB$5)*7*$Z1331</f>
        <v>0</v>
      </c>
      <c r="CJ1331" s="6" t="n">
        <f aca="false">SUMIF($AH1331:$CH1331,"PR",Base!$B$5:$BB$5)*7*$Z1331</f>
        <v>756</v>
      </c>
      <c r="CK1331" s="6"/>
      <c r="CL1331" s="6"/>
    </row>
    <row r="1332" customFormat="false" ht="13.8" hidden="false" customHeight="false" outlineLevel="0" collapsed="false">
      <c r="A1332" s="7" t="s">
        <v>1890</v>
      </c>
      <c r="B1332" s="7" t="s">
        <v>3215</v>
      </c>
      <c r="C1332" s="7" t="s">
        <v>741</v>
      </c>
      <c r="D1332" s="7" t="s">
        <v>3408</v>
      </c>
      <c r="E1332" s="7" t="s">
        <v>602</v>
      </c>
      <c r="F1332" s="7" t="s">
        <v>17</v>
      </c>
      <c r="G1332" s="7" t="s">
        <v>3409</v>
      </c>
      <c r="H1332" s="7" t="s">
        <v>943</v>
      </c>
      <c r="I1332" s="7" t="s">
        <v>84</v>
      </c>
      <c r="J1332" s="7" t="s">
        <v>85</v>
      </c>
      <c r="K1332" s="8" t="n">
        <v>0</v>
      </c>
      <c r="L1332" s="7"/>
      <c r="M1332" s="8" t="n">
        <v>0</v>
      </c>
      <c r="N1332" s="7"/>
      <c r="O1332" s="7" t="s">
        <v>944</v>
      </c>
      <c r="P1332" s="7" t="s">
        <v>87</v>
      </c>
      <c r="Q1332" s="8" t="s">
        <v>113</v>
      </c>
      <c r="R1332" s="8" t="s">
        <v>113</v>
      </c>
      <c r="S1332" s="8" t="s">
        <v>110</v>
      </c>
      <c r="T1332" s="8" t="s">
        <v>124</v>
      </c>
      <c r="U1332" s="7" t="s">
        <v>87</v>
      </c>
      <c r="V1332" s="7" t="s">
        <v>92</v>
      </c>
      <c r="W1332" s="7"/>
      <c r="X1332" s="7"/>
      <c r="Y1332" s="7" t="s">
        <v>112</v>
      </c>
      <c r="Z1332" s="8" t="n">
        <v>0</v>
      </c>
      <c r="AA1332" s="7"/>
      <c r="AB1332" s="7"/>
      <c r="AC1332" s="7"/>
      <c r="AD1332" s="7"/>
      <c r="AE1332" s="8"/>
      <c r="AF1332" s="9" t="s">
        <v>1001</v>
      </c>
      <c r="AG1332" s="9" t="s">
        <v>1001</v>
      </c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 t="s">
        <v>98</v>
      </c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  <c r="BF1332" s="7"/>
      <c r="BG1332" s="7"/>
      <c r="BH1332" s="7"/>
      <c r="BI1332" s="7"/>
      <c r="BJ1332" s="7"/>
      <c r="BK1332" s="7"/>
      <c r="BL1332" s="7"/>
      <c r="BM1332" s="7" t="s">
        <v>97</v>
      </c>
      <c r="BN1332" s="7" t="s">
        <v>97</v>
      </c>
      <c r="BO1332" s="7"/>
      <c r="BP1332" s="7"/>
      <c r="BQ1332" s="7"/>
      <c r="BR1332" s="7"/>
      <c r="BS1332" s="7"/>
      <c r="BT1332" s="7"/>
      <c r="BU1332" s="7"/>
      <c r="BV1332" s="7"/>
      <c r="BW1332" s="7"/>
      <c r="BX1332" s="7"/>
      <c r="BY1332" s="7"/>
      <c r="BZ1332" s="7"/>
      <c r="CA1332" s="7"/>
      <c r="CB1332" s="7"/>
      <c r="CC1332" s="7"/>
      <c r="CD1332" s="7"/>
      <c r="CE1332" s="7"/>
      <c r="CF1332" s="7"/>
      <c r="CG1332" s="7"/>
      <c r="CH1332" s="7"/>
      <c r="CI1332" s="6" t="n">
        <f aca="false">SUMIF($AH1332:$CH1332,35,Base!$B$5:$BB$5)*7*$Z1332</f>
        <v>0</v>
      </c>
      <c r="CJ1332" s="6" t="n">
        <f aca="false">SUMIF($AH1332:$CH1332,"PR",Base!$B$5:$BB$5)*7*$Z1332</f>
        <v>0</v>
      </c>
      <c r="CK1332" s="6"/>
      <c r="CL1332" s="6"/>
    </row>
    <row r="1333" customFormat="false" ht="13.8" hidden="false" customHeight="false" outlineLevel="0" collapsed="false">
      <c r="A1333" s="7" t="s">
        <v>1890</v>
      </c>
      <c r="B1333" s="7" t="s">
        <v>3215</v>
      </c>
      <c r="C1333" s="7" t="s">
        <v>289</v>
      </c>
      <c r="D1333" s="7" t="s">
        <v>3410</v>
      </c>
      <c r="E1333" s="7" t="s">
        <v>2430</v>
      </c>
      <c r="F1333" s="7" t="s">
        <v>17</v>
      </c>
      <c r="G1333" s="7" t="s">
        <v>3411</v>
      </c>
      <c r="H1333" s="7" t="s">
        <v>3412</v>
      </c>
      <c r="I1333" s="7" t="s">
        <v>84</v>
      </c>
      <c r="J1333" s="7" t="s">
        <v>85</v>
      </c>
      <c r="K1333" s="8" t="n">
        <v>0</v>
      </c>
      <c r="L1333" s="7"/>
      <c r="M1333" s="8" t="n">
        <v>0</v>
      </c>
      <c r="N1333" s="7" t="s">
        <v>3413</v>
      </c>
      <c r="O1333" s="7" t="s">
        <v>2762</v>
      </c>
      <c r="P1333" s="7" t="s">
        <v>87</v>
      </c>
      <c r="Q1333" s="8" t="s">
        <v>186</v>
      </c>
      <c r="R1333" s="8" t="s">
        <v>1229</v>
      </c>
      <c r="S1333" s="8" t="s">
        <v>647</v>
      </c>
      <c r="T1333" s="8" t="s">
        <v>127</v>
      </c>
      <c r="U1333" s="7" t="s">
        <v>87</v>
      </c>
      <c r="V1333" s="7" t="s">
        <v>92</v>
      </c>
      <c r="W1333" s="7"/>
      <c r="X1333" s="7"/>
      <c r="Y1333" s="7" t="s">
        <v>99</v>
      </c>
      <c r="Z1333" s="7" t="n">
        <v>4</v>
      </c>
      <c r="AA1333" s="7"/>
      <c r="AB1333" s="7"/>
      <c r="AC1333" s="7"/>
      <c r="AD1333" s="7"/>
      <c r="AE1333" s="8"/>
      <c r="AF1333" s="9" t="s">
        <v>404</v>
      </c>
      <c r="AG1333" s="9" t="s">
        <v>1215</v>
      </c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  <c r="BF1333" s="7"/>
      <c r="BG1333" s="7"/>
      <c r="BH1333" s="7"/>
      <c r="BI1333" s="7"/>
      <c r="BJ1333" s="7"/>
      <c r="BK1333" s="7"/>
      <c r="BL1333" s="7"/>
      <c r="BM1333" s="7" t="s">
        <v>97</v>
      </c>
      <c r="BN1333" s="7" t="s">
        <v>97</v>
      </c>
      <c r="BO1333" s="7"/>
      <c r="BP1333" s="7"/>
      <c r="BQ1333" s="7"/>
      <c r="BR1333" s="7"/>
      <c r="BS1333" s="7"/>
      <c r="BT1333" s="7"/>
      <c r="BU1333" s="7"/>
      <c r="BV1333" s="7"/>
      <c r="BW1333" s="7" t="s">
        <v>98</v>
      </c>
      <c r="BX1333" s="7" t="s">
        <v>98</v>
      </c>
      <c r="BY1333" s="7" t="s">
        <v>98</v>
      </c>
      <c r="BZ1333" s="7" t="s">
        <v>98</v>
      </c>
      <c r="CA1333" s="7" t="s">
        <v>98</v>
      </c>
      <c r="CB1333" s="7" t="s">
        <v>98</v>
      </c>
      <c r="CC1333" s="7" t="s">
        <v>98</v>
      </c>
      <c r="CD1333" s="7" t="s">
        <v>98</v>
      </c>
      <c r="CE1333" s="7" t="s">
        <v>98</v>
      </c>
      <c r="CF1333" s="7" t="s">
        <v>98</v>
      </c>
      <c r="CG1333" s="7" t="s">
        <v>98</v>
      </c>
      <c r="CH1333" s="7" t="s">
        <v>98</v>
      </c>
      <c r="CI1333" s="6" t="n">
        <f aca="false">SUMIF($AH1333:$CH1333,35,Base!$B$5:$BB$5)*7*$Z1333</f>
        <v>0</v>
      </c>
      <c r="CJ1333" s="6" t="n">
        <f aca="false">SUMIF($AH1333:$CH1333,"PR",Base!$B$5:$BB$5)*7*$Z1333</f>
        <v>1568</v>
      </c>
      <c r="CK1333" s="6"/>
      <c r="CL1333" s="6"/>
    </row>
    <row r="1334" customFormat="false" ht="13.8" hidden="false" customHeight="false" outlineLevel="0" collapsed="false">
      <c r="A1334" s="7" t="s">
        <v>1890</v>
      </c>
      <c r="B1334" s="7" t="s">
        <v>3215</v>
      </c>
      <c r="C1334" s="7" t="s">
        <v>289</v>
      </c>
      <c r="D1334" s="7" t="s">
        <v>2884</v>
      </c>
      <c r="E1334" s="7" t="s">
        <v>596</v>
      </c>
      <c r="F1334" s="7" t="s">
        <v>17</v>
      </c>
      <c r="G1334" s="7" t="s">
        <v>3381</v>
      </c>
      <c r="H1334" s="7" t="s">
        <v>3382</v>
      </c>
      <c r="I1334" s="7" t="s">
        <v>84</v>
      </c>
      <c r="J1334" s="7" t="s">
        <v>85</v>
      </c>
      <c r="K1334" s="8" t="n">
        <v>0</v>
      </c>
      <c r="L1334" s="7"/>
      <c r="M1334" s="8" t="n">
        <v>0</v>
      </c>
      <c r="N1334" s="7" t="s">
        <v>3414</v>
      </c>
      <c r="O1334" s="7" t="s">
        <v>3018</v>
      </c>
      <c r="P1334" s="7" t="s">
        <v>87</v>
      </c>
      <c r="Q1334" s="8" t="s">
        <v>3415</v>
      </c>
      <c r="R1334" s="8" t="s">
        <v>3416</v>
      </c>
      <c r="S1334" s="8" t="s">
        <v>647</v>
      </c>
      <c r="T1334" s="8" t="s">
        <v>155</v>
      </c>
      <c r="U1334" s="7" t="s">
        <v>87</v>
      </c>
      <c r="V1334" s="7" t="s">
        <v>92</v>
      </c>
      <c r="W1334" s="7"/>
      <c r="X1334" s="7"/>
      <c r="Y1334" s="7" t="s">
        <v>99</v>
      </c>
      <c r="Z1334" s="7" t="n">
        <v>3</v>
      </c>
      <c r="AA1334" s="7"/>
      <c r="AB1334" s="7"/>
      <c r="AC1334" s="7"/>
      <c r="AD1334" s="7"/>
      <c r="AE1334" s="8"/>
      <c r="AF1334" s="9" t="s">
        <v>1041</v>
      </c>
      <c r="AG1334" s="9" t="s">
        <v>1480</v>
      </c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7"/>
      <c r="BH1334" s="7"/>
      <c r="BI1334" s="7"/>
      <c r="BJ1334" s="7"/>
      <c r="BK1334" s="7"/>
      <c r="BL1334" s="7"/>
      <c r="BM1334" s="7" t="s">
        <v>97</v>
      </c>
      <c r="BN1334" s="7" t="s">
        <v>97</v>
      </c>
      <c r="BO1334" s="7"/>
      <c r="BP1334" s="7"/>
      <c r="BQ1334" s="7"/>
      <c r="BR1334" s="7"/>
      <c r="BS1334" s="7"/>
      <c r="BT1334" s="7"/>
      <c r="BU1334" s="7"/>
      <c r="BV1334" s="7"/>
      <c r="BW1334" s="7"/>
      <c r="BX1334" s="7"/>
      <c r="BY1334" s="7"/>
      <c r="BZ1334" s="7"/>
      <c r="CA1334" s="7"/>
      <c r="CB1334" s="7"/>
      <c r="CC1334" s="7"/>
      <c r="CD1334" s="7" t="s">
        <v>98</v>
      </c>
      <c r="CE1334" s="7" t="s">
        <v>98</v>
      </c>
      <c r="CF1334" s="7" t="s">
        <v>98</v>
      </c>
      <c r="CG1334" s="7" t="s">
        <v>98</v>
      </c>
      <c r="CH1334" s="7" t="s">
        <v>98</v>
      </c>
      <c r="CI1334" s="6" t="n">
        <f aca="false">SUMIF($AH1334:$CH1334,35,Base!$B$5:$BB$5)*7*$Z1334</f>
        <v>0</v>
      </c>
      <c r="CJ1334" s="6" t="n">
        <f aca="false">SUMIF($AH1334:$CH1334,"PR",Base!$B$5:$BB$5)*7*$Z1334</f>
        <v>483</v>
      </c>
      <c r="CK1334" s="6"/>
      <c r="CL1334" s="6"/>
    </row>
    <row r="1335" customFormat="false" ht="13.8" hidden="false" customHeight="false" outlineLevel="0" collapsed="false">
      <c r="A1335" s="7" t="s">
        <v>1890</v>
      </c>
      <c r="B1335" s="7" t="s">
        <v>3215</v>
      </c>
      <c r="C1335" s="7" t="s">
        <v>289</v>
      </c>
      <c r="D1335" s="7" t="s">
        <v>2893</v>
      </c>
      <c r="E1335" s="7" t="s">
        <v>2439</v>
      </c>
      <c r="F1335" s="7" t="s">
        <v>17</v>
      </c>
      <c r="G1335" s="7" t="s">
        <v>3417</v>
      </c>
      <c r="H1335" s="7" t="s">
        <v>3397</v>
      </c>
      <c r="I1335" s="7" t="s">
        <v>84</v>
      </c>
      <c r="J1335" s="7" t="s">
        <v>85</v>
      </c>
      <c r="K1335" s="8" t="n">
        <v>0</v>
      </c>
      <c r="L1335" s="7"/>
      <c r="M1335" s="8" t="n">
        <v>0</v>
      </c>
      <c r="N1335" s="7" t="s">
        <v>3418</v>
      </c>
      <c r="O1335" s="7" t="s">
        <v>3006</v>
      </c>
      <c r="P1335" s="7" t="s">
        <v>87</v>
      </c>
      <c r="Q1335" s="8" t="s">
        <v>1671</v>
      </c>
      <c r="R1335" s="8" t="s">
        <v>1837</v>
      </c>
      <c r="S1335" s="8" t="s">
        <v>647</v>
      </c>
      <c r="T1335" s="8" t="s">
        <v>155</v>
      </c>
      <c r="U1335" s="7" t="s">
        <v>87</v>
      </c>
      <c r="V1335" s="7" t="s">
        <v>92</v>
      </c>
      <c r="W1335" s="7"/>
      <c r="X1335" s="7"/>
      <c r="Y1335" s="7" t="s">
        <v>99</v>
      </c>
      <c r="Z1335" s="7" t="n">
        <v>3</v>
      </c>
      <c r="AA1335" s="7"/>
      <c r="AB1335" s="7"/>
      <c r="AC1335" s="7"/>
      <c r="AD1335" s="7"/>
      <c r="AE1335" s="8"/>
      <c r="AF1335" s="9" t="s">
        <v>1041</v>
      </c>
      <c r="AG1335" s="9" t="s">
        <v>1181</v>
      </c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  <c r="BF1335" s="7"/>
      <c r="BG1335" s="7"/>
      <c r="BH1335" s="7"/>
      <c r="BI1335" s="7"/>
      <c r="BJ1335" s="7"/>
      <c r="BK1335" s="7"/>
      <c r="BL1335" s="7"/>
      <c r="BM1335" s="7" t="s">
        <v>97</v>
      </c>
      <c r="BN1335" s="7" t="s">
        <v>97</v>
      </c>
      <c r="BO1335" s="7"/>
      <c r="BP1335" s="7"/>
      <c r="BQ1335" s="7"/>
      <c r="BR1335" s="7"/>
      <c r="BS1335" s="7"/>
      <c r="BT1335" s="7"/>
      <c r="BU1335" s="7"/>
      <c r="BV1335" s="7"/>
      <c r="BW1335" s="7"/>
      <c r="BX1335" s="7"/>
      <c r="BY1335" s="7"/>
      <c r="BZ1335" s="7"/>
      <c r="CA1335" s="7"/>
      <c r="CB1335" s="7"/>
      <c r="CC1335" s="7"/>
      <c r="CD1335" s="7" t="s">
        <v>98</v>
      </c>
      <c r="CE1335" s="7" t="s">
        <v>98</v>
      </c>
      <c r="CF1335" s="7" t="s">
        <v>98</v>
      </c>
      <c r="CG1335" s="7" t="s">
        <v>98</v>
      </c>
      <c r="CH1335" s="7" t="s">
        <v>98</v>
      </c>
      <c r="CI1335" s="6" t="n">
        <f aca="false">SUMIF($AH1335:$CH1335,35,Base!$B$5:$BB$5)*7*$Z1335</f>
        <v>0</v>
      </c>
      <c r="CJ1335" s="6" t="n">
        <f aca="false">SUMIF($AH1335:$CH1335,"PR",Base!$B$5:$BB$5)*7*$Z1335</f>
        <v>483</v>
      </c>
      <c r="CK1335" s="6"/>
      <c r="CL1335" s="6"/>
    </row>
    <row r="1336" customFormat="false" ht="13.8" hidden="false" customHeight="false" outlineLevel="0" collapsed="false">
      <c r="A1336" s="7" t="s">
        <v>1890</v>
      </c>
      <c r="B1336" s="7" t="s">
        <v>3215</v>
      </c>
      <c r="C1336" s="7" t="s">
        <v>223</v>
      </c>
      <c r="D1336" s="7" t="s">
        <v>3419</v>
      </c>
      <c r="E1336" s="7" t="s">
        <v>581</v>
      </c>
      <c r="F1336" s="7" t="s">
        <v>17</v>
      </c>
      <c r="G1336" s="7" t="s">
        <v>3420</v>
      </c>
      <c r="H1336" s="7" t="s">
        <v>3421</v>
      </c>
      <c r="I1336" s="7" t="s">
        <v>84</v>
      </c>
      <c r="J1336" s="7" t="s">
        <v>85</v>
      </c>
      <c r="K1336" s="8" t="n">
        <v>0</v>
      </c>
      <c r="L1336" s="7"/>
      <c r="M1336" s="8" t="n">
        <v>0</v>
      </c>
      <c r="N1336" s="7" t="s">
        <v>3422</v>
      </c>
      <c r="O1336" s="7" t="s">
        <v>590</v>
      </c>
      <c r="P1336" s="7" t="s">
        <v>87</v>
      </c>
      <c r="Q1336" s="8" t="s">
        <v>250</v>
      </c>
      <c r="R1336" s="8" t="s">
        <v>3423</v>
      </c>
      <c r="S1336" s="8" t="s">
        <v>336</v>
      </c>
      <c r="T1336" s="8" t="s">
        <v>124</v>
      </c>
      <c r="U1336" s="7" t="s">
        <v>87</v>
      </c>
      <c r="V1336" s="7" t="s">
        <v>92</v>
      </c>
      <c r="W1336" s="7"/>
      <c r="X1336" s="7"/>
      <c r="Y1336" s="7" t="s">
        <v>99</v>
      </c>
      <c r="Z1336" s="8" t="n">
        <v>0</v>
      </c>
      <c r="AA1336" s="7"/>
      <c r="AB1336" s="7"/>
      <c r="AC1336" s="7"/>
      <c r="AD1336" s="7"/>
      <c r="AE1336" s="8"/>
      <c r="AF1336" s="9" t="s">
        <v>1952</v>
      </c>
      <c r="AG1336" s="9" t="s">
        <v>1872</v>
      </c>
      <c r="AH1336" s="7"/>
      <c r="AI1336" s="7"/>
      <c r="AJ1336" s="7"/>
      <c r="AK1336" s="7"/>
      <c r="AL1336" s="7"/>
      <c r="AM1336" s="7"/>
      <c r="AN1336" s="7"/>
      <c r="AO1336" s="7" t="s">
        <v>98</v>
      </c>
      <c r="AP1336" s="7" t="s">
        <v>98</v>
      </c>
      <c r="AQ1336" s="7" t="s">
        <v>98</v>
      </c>
      <c r="AR1336" s="7" t="s">
        <v>98</v>
      </c>
      <c r="AS1336" s="7" t="s">
        <v>98</v>
      </c>
      <c r="AT1336" s="7" t="s">
        <v>98</v>
      </c>
      <c r="AU1336" s="7" t="s">
        <v>98</v>
      </c>
      <c r="AV1336" s="7" t="s">
        <v>98</v>
      </c>
      <c r="AW1336" s="7" t="s">
        <v>98</v>
      </c>
      <c r="AX1336" s="7" t="s">
        <v>98</v>
      </c>
      <c r="AY1336" s="7" t="s">
        <v>98</v>
      </c>
      <c r="AZ1336" s="7" t="s">
        <v>98</v>
      </c>
      <c r="BA1336" s="7" t="s">
        <v>98</v>
      </c>
      <c r="BB1336" s="7" t="s">
        <v>98</v>
      </c>
      <c r="BC1336" s="7" t="s">
        <v>98</v>
      </c>
      <c r="BD1336" s="7" t="s">
        <v>98</v>
      </c>
      <c r="BE1336" s="7" t="s">
        <v>98</v>
      </c>
      <c r="BF1336" s="7" t="s">
        <v>98</v>
      </c>
      <c r="BG1336" s="7" t="n">
        <v>35</v>
      </c>
      <c r="BH1336" s="7" t="n">
        <v>35</v>
      </c>
      <c r="BI1336" s="7" t="n">
        <v>35</v>
      </c>
      <c r="BJ1336" s="7" t="s">
        <v>98</v>
      </c>
      <c r="BK1336" s="7" t="s">
        <v>98</v>
      </c>
      <c r="BL1336" s="7"/>
      <c r="BM1336" s="7" t="s">
        <v>97</v>
      </c>
      <c r="BN1336" s="7" t="s">
        <v>97</v>
      </c>
      <c r="BO1336" s="7"/>
      <c r="BP1336" s="7"/>
      <c r="BQ1336" s="7"/>
      <c r="BR1336" s="7"/>
      <c r="BS1336" s="7"/>
      <c r="BT1336" s="7"/>
      <c r="BU1336" s="7"/>
      <c r="BV1336" s="7"/>
      <c r="BW1336" s="7"/>
      <c r="BX1336" s="7"/>
      <c r="BY1336" s="7"/>
      <c r="BZ1336" s="7"/>
      <c r="CA1336" s="7"/>
      <c r="CB1336" s="7"/>
      <c r="CC1336" s="7"/>
      <c r="CD1336" s="7"/>
      <c r="CE1336" s="7"/>
      <c r="CF1336" s="7"/>
      <c r="CG1336" s="7"/>
      <c r="CH1336" s="7"/>
      <c r="CI1336" s="6" t="n">
        <f aca="false">SUMIF($AH1336:$CH1336,35,Base!$B$5:$BB$5)*7*$Z1336</f>
        <v>0</v>
      </c>
      <c r="CJ1336" s="6" t="n">
        <f aca="false">SUMIF($AH1336:$CH1336,"PR",Base!$B$5:$BB$5)*7*$Z1336</f>
        <v>0</v>
      </c>
      <c r="CK1336" s="6"/>
      <c r="CL1336" s="6"/>
    </row>
    <row r="1337" customFormat="false" ht="13.8" hidden="false" customHeight="false" outlineLevel="0" collapsed="false">
      <c r="A1337" s="7" t="s">
        <v>1890</v>
      </c>
      <c r="B1337" s="7" t="s">
        <v>3215</v>
      </c>
      <c r="C1337" s="7" t="s">
        <v>223</v>
      </c>
      <c r="D1337" s="7" t="s">
        <v>3424</v>
      </c>
      <c r="E1337" s="7" t="s">
        <v>2455</v>
      </c>
      <c r="F1337" s="7" t="s">
        <v>17</v>
      </c>
      <c r="G1337" s="7" t="s">
        <v>3425</v>
      </c>
      <c r="H1337" s="7" t="s">
        <v>3426</v>
      </c>
      <c r="I1337" s="7" t="s">
        <v>84</v>
      </c>
      <c r="J1337" s="7" t="s">
        <v>85</v>
      </c>
      <c r="K1337" s="8" t="n">
        <v>0</v>
      </c>
      <c r="L1337" s="7"/>
      <c r="M1337" s="8" t="n">
        <v>0</v>
      </c>
      <c r="N1337" s="7" t="s">
        <v>3427</v>
      </c>
      <c r="O1337" s="7" t="s">
        <v>559</v>
      </c>
      <c r="P1337" s="7" t="s">
        <v>87</v>
      </c>
      <c r="Q1337" s="8" t="s">
        <v>274</v>
      </c>
      <c r="R1337" s="8" t="s">
        <v>3428</v>
      </c>
      <c r="S1337" s="8" t="s">
        <v>647</v>
      </c>
      <c r="T1337" s="8" t="s">
        <v>108</v>
      </c>
      <c r="U1337" s="7" t="s">
        <v>87</v>
      </c>
      <c r="V1337" s="7" t="s">
        <v>92</v>
      </c>
      <c r="W1337" s="7"/>
      <c r="X1337" s="7"/>
      <c r="Y1337" s="7" t="s">
        <v>99</v>
      </c>
      <c r="Z1337" s="8" t="n">
        <v>7</v>
      </c>
      <c r="AA1337" s="7"/>
      <c r="AB1337" s="7"/>
      <c r="AC1337" s="7"/>
      <c r="AD1337" s="7"/>
      <c r="AE1337" s="8"/>
      <c r="AF1337" s="9" t="s">
        <v>1952</v>
      </c>
      <c r="AG1337" s="9" t="s">
        <v>1872</v>
      </c>
      <c r="AH1337" s="7"/>
      <c r="AI1337" s="7"/>
      <c r="AJ1337" s="7"/>
      <c r="AK1337" s="7"/>
      <c r="AL1337" s="7"/>
      <c r="AM1337" s="7"/>
      <c r="AN1337" s="7"/>
      <c r="AO1337" s="7" t="s">
        <v>98</v>
      </c>
      <c r="AP1337" s="7" t="s">
        <v>98</v>
      </c>
      <c r="AQ1337" s="7" t="s">
        <v>98</v>
      </c>
      <c r="AR1337" s="7" t="s">
        <v>98</v>
      </c>
      <c r="AS1337" s="7" t="s">
        <v>98</v>
      </c>
      <c r="AT1337" s="7" t="s">
        <v>98</v>
      </c>
      <c r="AU1337" s="7" t="s">
        <v>98</v>
      </c>
      <c r="AV1337" s="7" t="s">
        <v>98</v>
      </c>
      <c r="AW1337" s="7" t="s">
        <v>98</v>
      </c>
      <c r="AX1337" s="7" t="s">
        <v>98</v>
      </c>
      <c r="AY1337" s="7" t="s">
        <v>98</v>
      </c>
      <c r="AZ1337" s="7" t="s">
        <v>98</v>
      </c>
      <c r="BA1337" s="7" t="s">
        <v>98</v>
      </c>
      <c r="BB1337" s="7" t="s">
        <v>98</v>
      </c>
      <c r="BC1337" s="7" t="s">
        <v>98</v>
      </c>
      <c r="BD1337" s="7" t="s">
        <v>98</v>
      </c>
      <c r="BE1337" s="7" t="s">
        <v>98</v>
      </c>
      <c r="BF1337" s="7" t="s">
        <v>98</v>
      </c>
      <c r="BG1337" s="7" t="n">
        <v>35</v>
      </c>
      <c r="BH1337" s="7" t="n">
        <v>35</v>
      </c>
      <c r="BI1337" s="7" t="s">
        <v>98</v>
      </c>
      <c r="BJ1337" s="7" t="s">
        <v>98</v>
      </c>
      <c r="BK1337" s="7" t="s">
        <v>98</v>
      </c>
      <c r="BL1337" s="7"/>
      <c r="BM1337" s="7" t="s">
        <v>97</v>
      </c>
      <c r="BN1337" s="7" t="s">
        <v>97</v>
      </c>
      <c r="BO1337" s="7"/>
      <c r="BP1337" s="7"/>
      <c r="BQ1337" s="7"/>
      <c r="BR1337" s="7"/>
      <c r="BS1337" s="7"/>
      <c r="BT1337" s="7"/>
      <c r="BU1337" s="7"/>
      <c r="BV1337" s="7"/>
      <c r="BW1337" s="7"/>
      <c r="BX1337" s="7"/>
      <c r="BY1337" s="7"/>
      <c r="BZ1337" s="7"/>
      <c r="CA1337" s="7"/>
      <c r="CB1337" s="7"/>
      <c r="CC1337" s="7"/>
      <c r="CD1337" s="7"/>
      <c r="CE1337" s="7"/>
      <c r="CF1337" s="7"/>
      <c r="CG1337" s="7"/>
      <c r="CH1337" s="7"/>
      <c r="CI1337" s="6" t="n">
        <f aca="false">SUMIF($AH1337:$CH1337,35,Base!$B$5:$BB$5)*7*$Z1337</f>
        <v>490</v>
      </c>
      <c r="CJ1337" s="6" t="n">
        <f aca="false">SUMIF($AH1337:$CH1337,"PR",Base!$B$5:$BB$5)*7*$Z1337</f>
        <v>4900</v>
      </c>
      <c r="CK1337" s="6"/>
      <c r="CL1337" s="6"/>
    </row>
    <row r="1338" customFormat="false" ht="13.8" hidden="false" customHeight="false" outlineLevel="0" collapsed="false">
      <c r="A1338" s="7" t="s">
        <v>1890</v>
      </c>
      <c r="B1338" s="7" t="s">
        <v>3215</v>
      </c>
      <c r="C1338" s="7" t="s">
        <v>223</v>
      </c>
      <c r="D1338" s="7" t="s">
        <v>3429</v>
      </c>
      <c r="E1338" s="7" t="s">
        <v>2462</v>
      </c>
      <c r="F1338" s="7" t="s">
        <v>17</v>
      </c>
      <c r="G1338" s="7" t="s">
        <v>3420</v>
      </c>
      <c r="H1338" s="7" t="s">
        <v>3421</v>
      </c>
      <c r="I1338" s="7" t="s">
        <v>84</v>
      </c>
      <c r="J1338" s="7" t="s">
        <v>85</v>
      </c>
      <c r="K1338" s="8" t="n">
        <v>0</v>
      </c>
      <c r="L1338" s="7"/>
      <c r="M1338" s="8" t="n">
        <v>0</v>
      </c>
      <c r="N1338" s="7" t="s">
        <v>3430</v>
      </c>
      <c r="O1338" s="7" t="s">
        <v>590</v>
      </c>
      <c r="P1338" s="7" t="s">
        <v>87</v>
      </c>
      <c r="Q1338" s="8" t="s">
        <v>1876</v>
      </c>
      <c r="R1338" s="8" t="s">
        <v>3105</v>
      </c>
      <c r="S1338" s="8" t="s">
        <v>647</v>
      </c>
      <c r="T1338" s="8" t="s">
        <v>124</v>
      </c>
      <c r="U1338" s="7" t="s">
        <v>87</v>
      </c>
      <c r="V1338" s="7" t="s">
        <v>92</v>
      </c>
      <c r="W1338" s="7"/>
      <c r="X1338" s="7"/>
      <c r="Y1338" s="7" t="s">
        <v>99</v>
      </c>
      <c r="Z1338" s="7" t="n">
        <v>6</v>
      </c>
      <c r="AA1338" s="7"/>
      <c r="AB1338" s="7"/>
      <c r="AC1338" s="7"/>
      <c r="AD1338" s="7"/>
      <c r="AE1338" s="8"/>
      <c r="AF1338" s="9" t="s">
        <v>539</v>
      </c>
      <c r="AG1338" s="9" t="s">
        <v>1536</v>
      </c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  <c r="BF1338" s="7"/>
      <c r="BG1338" s="7"/>
      <c r="BH1338" s="7"/>
      <c r="BI1338" s="7"/>
      <c r="BJ1338" s="7"/>
      <c r="BK1338" s="7"/>
      <c r="BL1338" s="7"/>
      <c r="BM1338" s="7" t="s">
        <v>97</v>
      </c>
      <c r="BN1338" s="7" t="s">
        <v>97</v>
      </c>
      <c r="BO1338" s="7"/>
      <c r="BP1338" s="7"/>
      <c r="BQ1338" s="7"/>
      <c r="BR1338" s="7"/>
      <c r="BS1338" s="7"/>
      <c r="BT1338" s="7"/>
      <c r="BU1338" s="7"/>
      <c r="BV1338" s="7"/>
      <c r="BW1338" s="7"/>
      <c r="BX1338" s="7"/>
      <c r="BY1338" s="7" t="s">
        <v>98</v>
      </c>
      <c r="BZ1338" s="7" t="s">
        <v>98</v>
      </c>
      <c r="CA1338" s="7" t="s">
        <v>98</v>
      </c>
      <c r="CB1338" s="7" t="s">
        <v>98</v>
      </c>
      <c r="CC1338" s="7" t="s">
        <v>98</v>
      </c>
      <c r="CD1338" s="7" t="s">
        <v>98</v>
      </c>
      <c r="CE1338" s="7" t="s">
        <v>98</v>
      </c>
      <c r="CF1338" s="7" t="s">
        <v>98</v>
      </c>
      <c r="CG1338" s="7" t="s">
        <v>98</v>
      </c>
      <c r="CH1338" s="7" t="s">
        <v>98</v>
      </c>
      <c r="CI1338" s="6" t="n">
        <f aca="false">SUMIF($AH1338:$CH1338,35,Base!$B$5:$BB$5)*7*$Z1338</f>
        <v>0</v>
      </c>
      <c r="CJ1338" s="6" t="n">
        <f aca="false">SUMIF($AH1338:$CH1338,"PR",Base!$B$5:$BB$5)*7*$Z1338</f>
        <v>1932</v>
      </c>
      <c r="CK1338" s="6"/>
      <c r="CL1338" s="6"/>
    </row>
    <row r="1339" customFormat="false" ht="13.8" hidden="false" customHeight="false" outlineLevel="0" collapsed="false">
      <c r="A1339" s="7" t="s">
        <v>1890</v>
      </c>
      <c r="B1339" s="7" t="s">
        <v>3215</v>
      </c>
      <c r="C1339" s="7" t="s">
        <v>118</v>
      </c>
      <c r="D1339" s="7" t="s">
        <v>3431</v>
      </c>
      <c r="E1339" s="7" t="s">
        <v>2464</v>
      </c>
      <c r="F1339" s="7" t="s">
        <v>17</v>
      </c>
      <c r="G1339" s="7" t="s">
        <v>3384</v>
      </c>
      <c r="H1339" s="7" t="s">
        <v>604</v>
      </c>
      <c r="I1339" s="7" t="s">
        <v>84</v>
      </c>
      <c r="J1339" s="7" t="s">
        <v>85</v>
      </c>
      <c r="K1339" s="8" t="n">
        <v>0</v>
      </c>
      <c r="L1339" s="7"/>
      <c r="M1339" s="8" t="n">
        <v>0</v>
      </c>
      <c r="N1339" s="7" t="s">
        <v>3432</v>
      </c>
      <c r="O1339" s="7" t="s">
        <v>606</v>
      </c>
      <c r="P1339" s="7" t="s">
        <v>87</v>
      </c>
      <c r="Q1339" s="8" t="s">
        <v>3271</v>
      </c>
      <c r="R1339" s="8" t="s">
        <v>2793</v>
      </c>
      <c r="S1339" s="8" t="s">
        <v>647</v>
      </c>
      <c r="T1339" s="8" t="s">
        <v>127</v>
      </c>
      <c r="U1339" s="7" t="s">
        <v>87</v>
      </c>
      <c r="V1339" s="7" t="s">
        <v>92</v>
      </c>
      <c r="W1339" s="7"/>
      <c r="X1339" s="7"/>
      <c r="Y1339" s="7" t="s">
        <v>99</v>
      </c>
      <c r="Z1339" s="7" t="n">
        <v>4</v>
      </c>
      <c r="AA1339" s="7"/>
      <c r="AB1339" s="7"/>
      <c r="AC1339" s="7"/>
      <c r="AD1339" s="7"/>
      <c r="AE1339" s="8"/>
      <c r="AF1339" s="9" t="s">
        <v>383</v>
      </c>
      <c r="AG1339" s="9" t="s">
        <v>2488</v>
      </c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  <c r="BF1339" s="7"/>
      <c r="BG1339" s="7"/>
      <c r="BH1339" s="7"/>
      <c r="BI1339" s="7"/>
      <c r="BJ1339" s="7"/>
      <c r="BK1339" s="7"/>
      <c r="BL1339" s="7"/>
      <c r="BM1339" s="7" t="s">
        <v>97</v>
      </c>
      <c r="BN1339" s="7" t="s">
        <v>97</v>
      </c>
      <c r="BO1339" s="7"/>
      <c r="BP1339" s="7"/>
      <c r="BQ1339" s="7"/>
      <c r="BR1339" s="7"/>
      <c r="BS1339" s="7"/>
      <c r="BT1339" s="7"/>
      <c r="BU1339" s="7" t="s">
        <v>98</v>
      </c>
      <c r="BV1339" s="7" t="s">
        <v>98</v>
      </c>
      <c r="BW1339" s="7" t="s">
        <v>98</v>
      </c>
      <c r="BX1339" s="7" t="s">
        <v>98</v>
      </c>
      <c r="BY1339" s="7" t="s">
        <v>98</v>
      </c>
      <c r="BZ1339" s="7" t="s">
        <v>98</v>
      </c>
      <c r="CA1339" s="7" t="s">
        <v>98</v>
      </c>
      <c r="CB1339" s="7" t="s">
        <v>98</v>
      </c>
      <c r="CC1339" s="7" t="s">
        <v>98</v>
      </c>
      <c r="CD1339" s="7" t="n">
        <v>35</v>
      </c>
      <c r="CE1339" s="7" t="n">
        <v>35</v>
      </c>
      <c r="CF1339" s="7" t="s">
        <v>98</v>
      </c>
      <c r="CG1339" s="7" t="s">
        <v>98</v>
      </c>
      <c r="CH1339" s="7" t="s">
        <v>98</v>
      </c>
      <c r="CI1339" s="6" t="n">
        <f aca="false">SUMIF($AH1339:$CH1339,35,Base!$B$5:$BB$5)*7*$Z1339</f>
        <v>280</v>
      </c>
      <c r="CJ1339" s="6" t="n">
        <f aca="false">SUMIF($AH1339:$CH1339,"PR",Base!$B$5:$BB$5)*7*$Z1339</f>
        <v>1568</v>
      </c>
      <c r="CK1339" s="6"/>
      <c r="CL1339" s="6"/>
    </row>
    <row r="1340" customFormat="false" ht="13.8" hidden="false" customHeight="false" outlineLevel="0" collapsed="false">
      <c r="A1340" s="7" t="s">
        <v>1890</v>
      </c>
      <c r="B1340" s="7" t="s">
        <v>3215</v>
      </c>
      <c r="C1340" s="7" t="s">
        <v>223</v>
      </c>
      <c r="D1340" s="7" t="s">
        <v>3433</v>
      </c>
      <c r="E1340" s="7" t="s">
        <v>2467</v>
      </c>
      <c r="F1340" s="7" t="s">
        <v>17</v>
      </c>
      <c r="G1340" s="7" t="s">
        <v>3425</v>
      </c>
      <c r="H1340" s="7" t="s">
        <v>3426</v>
      </c>
      <c r="I1340" s="7" t="s">
        <v>84</v>
      </c>
      <c r="J1340" s="7" t="s">
        <v>85</v>
      </c>
      <c r="K1340" s="8" t="n">
        <v>0</v>
      </c>
      <c r="L1340" s="7"/>
      <c r="M1340" s="8" t="n">
        <v>0</v>
      </c>
      <c r="N1340" s="7" t="s">
        <v>3434</v>
      </c>
      <c r="O1340" s="7" t="s">
        <v>559</v>
      </c>
      <c r="P1340" s="7" t="s">
        <v>87</v>
      </c>
      <c r="Q1340" s="8" t="s">
        <v>1876</v>
      </c>
      <c r="R1340" s="8" t="s">
        <v>3105</v>
      </c>
      <c r="S1340" s="8" t="s">
        <v>647</v>
      </c>
      <c r="T1340" s="8" t="s">
        <v>127</v>
      </c>
      <c r="U1340" s="7" t="s">
        <v>87</v>
      </c>
      <c r="V1340" s="7" t="s">
        <v>92</v>
      </c>
      <c r="W1340" s="7"/>
      <c r="X1340" s="7"/>
      <c r="Y1340" s="7" t="s">
        <v>99</v>
      </c>
      <c r="Z1340" s="7" t="n">
        <v>4</v>
      </c>
      <c r="AA1340" s="7"/>
      <c r="AB1340" s="7"/>
      <c r="AC1340" s="7"/>
      <c r="AD1340" s="7"/>
      <c r="AE1340" s="8"/>
      <c r="AF1340" s="9" t="s">
        <v>539</v>
      </c>
      <c r="AG1340" s="9" t="s">
        <v>1536</v>
      </c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  <c r="BF1340" s="7"/>
      <c r="BG1340" s="7"/>
      <c r="BH1340" s="7"/>
      <c r="BI1340" s="7"/>
      <c r="BJ1340" s="7"/>
      <c r="BK1340" s="7"/>
      <c r="BL1340" s="7"/>
      <c r="BM1340" s="7" t="s">
        <v>97</v>
      </c>
      <c r="BN1340" s="7" t="s">
        <v>97</v>
      </c>
      <c r="BO1340" s="7"/>
      <c r="BP1340" s="7"/>
      <c r="BQ1340" s="7"/>
      <c r="BR1340" s="7"/>
      <c r="BS1340" s="7"/>
      <c r="BT1340" s="7"/>
      <c r="BU1340" s="7"/>
      <c r="BV1340" s="7"/>
      <c r="BW1340" s="7"/>
      <c r="BX1340" s="7"/>
      <c r="BY1340" s="7" t="s">
        <v>98</v>
      </c>
      <c r="BZ1340" s="7" t="s">
        <v>98</v>
      </c>
      <c r="CA1340" s="7" t="s">
        <v>98</v>
      </c>
      <c r="CB1340" s="7" t="s">
        <v>98</v>
      </c>
      <c r="CC1340" s="7" t="s">
        <v>98</v>
      </c>
      <c r="CD1340" s="7" t="s">
        <v>98</v>
      </c>
      <c r="CE1340" s="7" t="s">
        <v>98</v>
      </c>
      <c r="CF1340" s="7" t="s">
        <v>98</v>
      </c>
      <c r="CG1340" s="7" t="s">
        <v>98</v>
      </c>
      <c r="CH1340" s="7" t="s">
        <v>98</v>
      </c>
      <c r="CI1340" s="6" t="n">
        <f aca="false">SUMIF($AH1340:$CH1340,35,Base!$B$5:$BB$5)*7*$Z1340</f>
        <v>0</v>
      </c>
      <c r="CJ1340" s="6" t="n">
        <f aca="false">SUMIF($AH1340:$CH1340,"PR",Base!$B$5:$BB$5)*7*$Z1340</f>
        <v>1288</v>
      </c>
      <c r="CK1340" s="6"/>
      <c r="CL1340" s="6"/>
    </row>
    <row r="1341" customFormat="false" ht="13.8" hidden="false" customHeight="false" outlineLevel="0" collapsed="false">
      <c r="A1341" s="7" t="s">
        <v>1890</v>
      </c>
      <c r="B1341" s="7" t="s">
        <v>3215</v>
      </c>
      <c r="C1341" s="7" t="s">
        <v>1984</v>
      </c>
      <c r="D1341" s="7" t="s">
        <v>3435</v>
      </c>
      <c r="E1341" s="7" t="s">
        <v>2481</v>
      </c>
      <c r="F1341" s="7" t="s">
        <v>17</v>
      </c>
      <c r="G1341" s="7" t="s">
        <v>3351</v>
      </c>
      <c r="H1341" s="7" t="s">
        <v>3352</v>
      </c>
      <c r="I1341" s="7" t="s">
        <v>84</v>
      </c>
      <c r="J1341" s="7" t="s">
        <v>85</v>
      </c>
      <c r="K1341" s="8" t="n">
        <v>0</v>
      </c>
      <c r="L1341" s="7"/>
      <c r="M1341" s="8" t="n">
        <v>0</v>
      </c>
      <c r="N1341" s="7"/>
      <c r="O1341" s="7" t="s">
        <v>3277</v>
      </c>
      <c r="P1341" s="7" t="s">
        <v>87</v>
      </c>
      <c r="Q1341" s="8" t="s">
        <v>1316</v>
      </c>
      <c r="R1341" s="8" t="s">
        <v>1316</v>
      </c>
      <c r="S1341" s="8" t="s">
        <v>110</v>
      </c>
      <c r="T1341" s="8" t="s">
        <v>108</v>
      </c>
      <c r="U1341" s="7" t="s">
        <v>87</v>
      </c>
      <c r="V1341" s="7" t="s">
        <v>159</v>
      </c>
      <c r="W1341" s="7"/>
      <c r="X1341" s="7"/>
      <c r="Y1341" s="7" t="s">
        <v>99</v>
      </c>
      <c r="Z1341" s="7" t="n">
        <v>8</v>
      </c>
      <c r="AA1341" s="7"/>
      <c r="AB1341" s="7"/>
      <c r="AC1341" s="7"/>
      <c r="AD1341" s="7"/>
      <c r="AE1341" s="8"/>
      <c r="AF1341" s="9" t="s">
        <v>2428</v>
      </c>
      <c r="AG1341" s="9" t="s">
        <v>814</v>
      </c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  <c r="BF1341" s="7"/>
      <c r="BG1341" s="7"/>
      <c r="BH1341" s="7"/>
      <c r="BI1341" s="7"/>
      <c r="BJ1341" s="7"/>
      <c r="BK1341" s="7"/>
      <c r="BL1341" s="7"/>
      <c r="BM1341" s="7" t="s">
        <v>97</v>
      </c>
      <c r="BN1341" s="7" t="s">
        <v>97</v>
      </c>
      <c r="BO1341" s="7"/>
      <c r="BP1341" s="7"/>
      <c r="BQ1341" s="7"/>
      <c r="BR1341" s="7"/>
      <c r="BS1341" s="7"/>
      <c r="BT1341" s="7"/>
      <c r="BU1341" s="7" t="s">
        <v>98</v>
      </c>
      <c r="BV1341" s="7" t="s">
        <v>98</v>
      </c>
      <c r="BW1341" s="7" t="s">
        <v>98</v>
      </c>
      <c r="BX1341" s="7" t="s">
        <v>98</v>
      </c>
      <c r="BY1341" s="7" t="s">
        <v>98</v>
      </c>
      <c r="BZ1341" s="7" t="s">
        <v>98</v>
      </c>
      <c r="CA1341" s="7" t="s">
        <v>98</v>
      </c>
      <c r="CB1341" s="7" t="s">
        <v>98</v>
      </c>
      <c r="CC1341" s="7" t="s">
        <v>98</v>
      </c>
      <c r="CD1341" s="7" t="s">
        <v>98</v>
      </c>
      <c r="CE1341" s="7" t="s">
        <v>98</v>
      </c>
      <c r="CF1341" s="7" t="s">
        <v>98</v>
      </c>
      <c r="CG1341" s="7"/>
      <c r="CH1341" s="7"/>
      <c r="CI1341" s="6" t="n">
        <f aca="false">SUMIF($AH1341:$CH1341,35,Base!$B$5:$BB$5)*7*$Z1341</f>
        <v>0</v>
      </c>
      <c r="CJ1341" s="6" t="n">
        <f aca="false">SUMIF($AH1341:$CH1341,"PR",Base!$B$5:$BB$5)*7*$Z1341</f>
        <v>3248</v>
      </c>
      <c r="CK1341" s="6"/>
      <c r="CL1341" s="6"/>
    </row>
    <row r="1342" customFormat="false" ht="13.8" hidden="false" customHeight="false" outlineLevel="0" collapsed="false">
      <c r="A1342" s="7" t="s">
        <v>1890</v>
      </c>
      <c r="B1342" s="7" t="s">
        <v>3215</v>
      </c>
      <c r="C1342" s="7" t="s">
        <v>289</v>
      </c>
      <c r="D1342" s="7" t="s">
        <v>3436</v>
      </c>
      <c r="E1342" s="7" t="s">
        <v>2483</v>
      </c>
      <c r="F1342" s="7" t="s">
        <v>17</v>
      </c>
      <c r="G1342" s="7" t="s">
        <v>3312</v>
      </c>
      <c r="H1342" s="7" t="s">
        <v>3313</v>
      </c>
      <c r="I1342" s="7" t="s">
        <v>84</v>
      </c>
      <c r="J1342" s="7" t="s">
        <v>85</v>
      </c>
      <c r="K1342" s="8" t="n">
        <v>0</v>
      </c>
      <c r="L1342" s="7"/>
      <c r="M1342" s="8" t="n">
        <v>0</v>
      </c>
      <c r="N1342" s="7" t="s">
        <v>3437</v>
      </c>
      <c r="O1342" s="7" t="s">
        <v>935</v>
      </c>
      <c r="P1342" s="7" t="s">
        <v>87</v>
      </c>
      <c r="Q1342" s="8" t="s">
        <v>1730</v>
      </c>
      <c r="R1342" s="8" t="s">
        <v>3428</v>
      </c>
      <c r="S1342" s="8" t="s">
        <v>362</v>
      </c>
      <c r="T1342" s="8" t="s">
        <v>108</v>
      </c>
      <c r="U1342" s="7" t="s">
        <v>87</v>
      </c>
      <c r="V1342" s="7" t="s">
        <v>92</v>
      </c>
      <c r="W1342" s="7"/>
      <c r="X1342" s="7"/>
      <c r="Y1342" s="7" t="s">
        <v>93</v>
      </c>
      <c r="Z1342" s="8" t="n">
        <v>0</v>
      </c>
      <c r="AA1342" s="7"/>
      <c r="AB1342" s="7"/>
      <c r="AC1342" s="7"/>
      <c r="AD1342" s="7"/>
      <c r="AE1342" s="8"/>
      <c r="AF1342" s="9" t="s">
        <v>1208</v>
      </c>
      <c r="AG1342" s="9" t="s">
        <v>1189</v>
      </c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 t="s">
        <v>98</v>
      </c>
      <c r="AV1342" s="7" t="s">
        <v>98</v>
      </c>
      <c r="AW1342" s="7" t="s">
        <v>98</v>
      </c>
      <c r="AX1342" s="7" t="s">
        <v>98</v>
      </c>
      <c r="AY1342" s="7" t="s">
        <v>98</v>
      </c>
      <c r="AZ1342" s="7" t="s">
        <v>98</v>
      </c>
      <c r="BA1342" s="7" t="s">
        <v>98</v>
      </c>
      <c r="BB1342" s="7" t="s">
        <v>98</v>
      </c>
      <c r="BC1342" s="7" t="s">
        <v>98</v>
      </c>
      <c r="BD1342" s="7" t="s">
        <v>98</v>
      </c>
      <c r="BE1342" s="7" t="s">
        <v>98</v>
      </c>
      <c r="BF1342" s="7" t="s">
        <v>98</v>
      </c>
      <c r="BG1342" s="7" t="n">
        <v>35</v>
      </c>
      <c r="BH1342" s="7" t="n">
        <v>35</v>
      </c>
      <c r="BI1342" s="7" t="n">
        <v>35</v>
      </c>
      <c r="BJ1342" s="7" t="s">
        <v>98</v>
      </c>
      <c r="BK1342" s="7" t="s">
        <v>98</v>
      </c>
      <c r="BL1342" s="7" t="s">
        <v>98</v>
      </c>
      <c r="BM1342" s="7" t="s">
        <v>97</v>
      </c>
      <c r="BN1342" s="7" t="s">
        <v>97</v>
      </c>
      <c r="BO1342" s="7" t="s">
        <v>98</v>
      </c>
      <c r="BP1342" s="7" t="s">
        <v>98</v>
      </c>
      <c r="BQ1342" s="7" t="s">
        <v>98</v>
      </c>
      <c r="BR1342" s="7" t="n">
        <v>35</v>
      </c>
      <c r="BS1342" s="7" t="n">
        <v>35</v>
      </c>
      <c r="BT1342" s="7" t="n">
        <v>35</v>
      </c>
      <c r="BU1342" s="7" t="s">
        <v>98</v>
      </c>
      <c r="BV1342" s="7" t="s">
        <v>98</v>
      </c>
      <c r="BW1342" s="7" t="s">
        <v>98</v>
      </c>
      <c r="BX1342" s="7"/>
      <c r="BY1342" s="7"/>
      <c r="BZ1342" s="7"/>
      <c r="CA1342" s="7"/>
      <c r="CB1342" s="7"/>
      <c r="CC1342" s="7"/>
      <c r="CD1342" s="7"/>
      <c r="CE1342" s="7"/>
      <c r="CF1342" s="7"/>
      <c r="CG1342" s="7"/>
      <c r="CH1342" s="7"/>
      <c r="CI1342" s="6" t="n">
        <f aca="false">SUMIF($AH1342:$CH1342,35,Base!$B$5:$BB$5)*7*$Z1342</f>
        <v>0</v>
      </c>
      <c r="CJ1342" s="6" t="n">
        <f aca="false">SUMIF($AH1342:$CH1342,"PR",Base!$B$5:$BB$5)*7*$Z1342</f>
        <v>0</v>
      </c>
      <c r="CK1342" s="6"/>
      <c r="CL1342" s="6"/>
    </row>
    <row r="1343" customFormat="false" ht="13.8" hidden="false" customHeight="false" outlineLevel="0" collapsed="false">
      <c r="A1343" s="7" t="s">
        <v>1890</v>
      </c>
      <c r="B1343" s="7" t="s">
        <v>3215</v>
      </c>
      <c r="C1343" s="7" t="s">
        <v>289</v>
      </c>
      <c r="D1343" s="7" t="s">
        <v>3436</v>
      </c>
      <c r="E1343" s="7" t="s">
        <v>2483</v>
      </c>
      <c r="F1343" s="7" t="s">
        <v>17</v>
      </c>
      <c r="G1343" s="7" t="s">
        <v>3312</v>
      </c>
      <c r="H1343" s="7" t="s">
        <v>3313</v>
      </c>
      <c r="I1343" s="7" t="s">
        <v>84</v>
      </c>
      <c r="J1343" s="7" t="s">
        <v>85</v>
      </c>
      <c r="K1343" s="8" t="n">
        <v>0</v>
      </c>
      <c r="L1343" s="7"/>
      <c r="M1343" s="8" t="n">
        <v>0</v>
      </c>
      <c r="N1343" s="7" t="s">
        <v>3437</v>
      </c>
      <c r="O1343" s="7" t="s">
        <v>935</v>
      </c>
      <c r="P1343" s="7" t="s">
        <v>87</v>
      </c>
      <c r="Q1343" s="8" t="s">
        <v>1730</v>
      </c>
      <c r="R1343" s="8" t="s">
        <v>3428</v>
      </c>
      <c r="S1343" s="8" t="s">
        <v>362</v>
      </c>
      <c r="T1343" s="8" t="s">
        <v>108</v>
      </c>
      <c r="U1343" s="7" t="s">
        <v>87</v>
      </c>
      <c r="V1343" s="7" t="s">
        <v>92</v>
      </c>
      <c r="W1343" s="7"/>
      <c r="X1343" s="7"/>
      <c r="Y1343" s="7" t="s">
        <v>101</v>
      </c>
      <c r="Z1343" s="8" t="n">
        <v>0</v>
      </c>
      <c r="AA1343" s="7"/>
      <c r="AB1343" s="7"/>
      <c r="AC1343" s="7"/>
      <c r="AD1343" s="7"/>
      <c r="AE1343" s="8"/>
      <c r="AF1343" s="9" t="s">
        <v>1208</v>
      </c>
      <c r="AG1343" s="9" t="s">
        <v>1189</v>
      </c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 t="s">
        <v>98</v>
      </c>
      <c r="AV1343" s="7" t="s">
        <v>98</v>
      </c>
      <c r="AW1343" s="7" t="s">
        <v>98</v>
      </c>
      <c r="AX1343" s="7" t="s">
        <v>98</v>
      </c>
      <c r="AY1343" s="7" t="s">
        <v>98</v>
      </c>
      <c r="AZ1343" s="7" t="s">
        <v>98</v>
      </c>
      <c r="BA1343" s="7" t="s">
        <v>98</v>
      </c>
      <c r="BB1343" s="7" t="s">
        <v>98</v>
      </c>
      <c r="BC1343" s="7" t="s">
        <v>98</v>
      </c>
      <c r="BD1343" s="7" t="s">
        <v>98</v>
      </c>
      <c r="BE1343" s="7" t="s">
        <v>98</v>
      </c>
      <c r="BF1343" s="7" t="s">
        <v>98</v>
      </c>
      <c r="BG1343" s="7" t="n">
        <v>35</v>
      </c>
      <c r="BH1343" s="7" t="n">
        <v>35</v>
      </c>
      <c r="BI1343" s="7" t="n">
        <v>35</v>
      </c>
      <c r="BJ1343" s="7" t="s">
        <v>98</v>
      </c>
      <c r="BK1343" s="7" t="s">
        <v>98</v>
      </c>
      <c r="BL1343" s="7" t="s">
        <v>98</v>
      </c>
      <c r="BM1343" s="7" t="s">
        <v>97</v>
      </c>
      <c r="BN1343" s="7" t="s">
        <v>97</v>
      </c>
      <c r="BO1343" s="7" t="s">
        <v>98</v>
      </c>
      <c r="BP1343" s="7" t="s">
        <v>98</v>
      </c>
      <c r="BQ1343" s="7" t="s">
        <v>98</v>
      </c>
      <c r="BR1343" s="7" t="n">
        <v>35</v>
      </c>
      <c r="BS1343" s="7" t="n">
        <v>35</v>
      </c>
      <c r="BT1343" s="7" t="n">
        <v>35</v>
      </c>
      <c r="BU1343" s="7" t="s">
        <v>98</v>
      </c>
      <c r="BV1343" s="7" t="s">
        <v>98</v>
      </c>
      <c r="BW1343" s="7" t="s">
        <v>98</v>
      </c>
      <c r="BX1343" s="7"/>
      <c r="BY1343" s="7"/>
      <c r="BZ1343" s="7"/>
      <c r="CA1343" s="7"/>
      <c r="CB1343" s="7"/>
      <c r="CC1343" s="7"/>
      <c r="CD1343" s="7"/>
      <c r="CE1343" s="7"/>
      <c r="CF1343" s="7"/>
      <c r="CG1343" s="7"/>
      <c r="CH1343" s="7"/>
      <c r="CI1343" s="6" t="n">
        <f aca="false">SUMIF($AH1343:$CH1343,35,Base!$B$5:$BB$5)*7*$Z1343</f>
        <v>0</v>
      </c>
      <c r="CJ1343" s="6" t="n">
        <f aca="false">SUMIF($AH1343:$CH1343,"PR",Base!$B$5:$BB$5)*7*$Z1343</f>
        <v>0</v>
      </c>
      <c r="CK1343" s="6"/>
      <c r="CL1343" s="6"/>
    </row>
    <row r="1344" customFormat="false" ht="13.8" hidden="false" customHeight="false" outlineLevel="0" collapsed="false">
      <c r="A1344" s="7" t="s">
        <v>1890</v>
      </c>
      <c r="B1344" s="7" t="s">
        <v>3215</v>
      </c>
      <c r="C1344" s="7" t="s">
        <v>289</v>
      </c>
      <c r="D1344" s="7" t="s">
        <v>3436</v>
      </c>
      <c r="E1344" s="7" t="s">
        <v>2483</v>
      </c>
      <c r="F1344" s="7" t="s">
        <v>17</v>
      </c>
      <c r="G1344" s="7" t="s">
        <v>3312</v>
      </c>
      <c r="H1344" s="7" t="s">
        <v>3313</v>
      </c>
      <c r="I1344" s="7" t="s">
        <v>84</v>
      </c>
      <c r="J1344" s="7" t="s">
        <v>85</v>
      </c>
      <c r="K1344" s="8" t="n">
        <v>0</v>
      </c>
      <c r="L1344" s="7"/>
      <c r="M1344" s="8" t="n">
        <v>0</v>
      </c>
      <c r="N1344" s="7" t="s">
        <v>3437</v>
      </c>
      <c r="O1344" s="7" t="s">
        <v>935</v>
      </c>
      <c r="P1344" s="7" t="s">
        <v>87</v>
      </c>
      <c r="Q1344" s="8" t="s">
        <v>1730</v>
      </c>
      <c r="R1344" s="8" t="s">
        <v>3428</v>
      </c>
      <c r="S1344" s="8" t="s">
        <v>362</v>
      </c>
      <c r="T1344" s="8" t="s">
        <v>108</v>
      </c>
      <c r="U1344" s="7" t="s">
        <v>87</v>
      </c>
      <c r="V1344" s="7" t="s">
        <v>92</v>
      </c>
      <c r="W1344" s="7"/>
      <c r="X1344" s="7"/>
      <c r="Y1344" s="7" t="s">
        <v>112</v>
      </c>
      <c r="Z1344" s="8" t="n">
        <v>0</v>
      </c>
      <c r="AA1344" s="7"/>
      <c r="AB1344" s="7"/>
      <c r="AC1344" s="7"/>
      <c r="AD1344" s="7"/>
      <c r="AE1344" s="8"/>
      <c r="AF1344" s="9" t="s">
        <v>1208</v>
      </c>
      <c r="AG1344" s="9" t="s">
        <v>1189</v>
      </c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 t="s">
        <v>98</v>
      </c>
      <c r="AV1344" s="7" t="s">
        <v>98</v>
      </c>
      <c r="AW1344" s="7" t="s">
        <v>98</v>
      </c>
      <c r="AX1344" s="7" t="s">
        <v>98</v>
      </c>
      <c r="AY1344" s="7" t="s">
        <v>98</v>
      </c>
      <c r="AZ1344" s="7" t="s">
        <v>98</v>
      </c>
      <c r="BA1344" s="7" t="s">
        <v>98</v>
      </c>
      <c r="BB1344" s="7" t="s">
        <v>98</v>
      </c>
      <c r="BC1344" s="7" t="s">
        <v>98</v>
      </c>
      <c r="BD1344" s="7" t="s">
        <v>98</v>
      </c>
      <c r="BE1344" s="7" t="s">
        <v>98</v>
      </c>
      <c r="BF1344" s="7" t="s">
        <v>98</v>
      </c>
      <c r="BG1344" s="7" t="n">
        <v>35</v>
      </c>
      <c r="BH1344" s="7" t="n">
        <v>35</v>
      </c>
      <c r="BI1344" s="7" t="n">
        <v>35</v>
      </c>
      <c r="BJ1344" s="7" t="s">
        <v>98</v>
      </c>
      <c r="BK1344" s="7" t="s">
        <v>98</v>
      </c>
      <c r="BL1344" s="7" t="s">
        <v>98</v>
      </c>
      <c r="BM1344" s="7" t="s">
        <v>97</v>
      </c>
      <c r="BN1344" s="7" t="s">
        <v>97</v>
      </c>
      <c r="BO1344" s="7" t="s">
        <v>98</v>
      </c>
      <c r="BP1344" s="7" t="s">
        <v>98</v>
      </c>
      <c r="BQ1344" s="7" t="s">
        <v>98</v>
      </c>
      <c r="BR1344" s="7" t="n">
        <v>35</v>
      </c>
      <c r="BS1344" s="7" t="n">
        <v>35</v>
      </c>
      <c r="BT1344" s="7" t="n">
        <v>35</v>
      </c>
      <c r="BU1344" s="7" t="s">
        <v>98</v>
      </c>
      <c r="BV1344" s="7" t="s">
        <v>98</v>
      </c>
      <c r="BW1344" s="7" t="s">
        <v>98</v>
      </c>
      <c r="BX1344" s="7"/>
      <c r="BY1344" s="7"/>
      <c r="BZ1344" s="7"/>
      <c r="CA1344" s="7"/>
      <c r="CB1344" s="7"/>
      <c r="CC1344" s="7"/>
      <c r="CD1344" s="7"/>
      <c r="CE1344" s="7"/>
      <c r="CF1344" s="7"/>
      <c r="CG1344" s="7"/>
      <c r="CH1344" s="7"/>
      <c r="CI1344" s="6" t="n">
        <f aca="false">SUMIF($AH1344:$CH1344,35,Base!$B$5:$BB$5)*7*$Z1344</f>
        <v>0</v>
      </c>
      <c r="CJ1344" s="6" t="n">
        <f aca="false">SUMIF($AH1344:$CH1344,"PR",Base!$B$5:$BB$5)*7*$Z1344</f>
        <v>0</v>
      </c>
      <c r="CK1344" s="6"/>
      <c r="CL1344" s="6"/>
    </row>
    <row r="1345" customFormat="false" ht="13.8" hidden="false" customHeight="false" outlineLevel="0" collapsed="false">
      <c r="A1345" s="7" t="s">
        <v>1890</v>
      </c>
      <c r="B1345" s="7" t="s">
        <v>3215</v>
      </c>
      <c r="C1345" s="7" t="s">
        <v>289</v>
      </c>
      <c r="D1345" s="7" t="s">
        <v>3436</v>
      </c>
      <c r="E1345" s="7" t="s">
        <v>2483</v>
      </c>
      <c r="F1345" s="7" t="s">
        <v>17</v>
      </c>
      <c r="G1345" s="7" t="s">
        <v>3312</v>
      </c>
      <c r="H1345" s="7" t="s">
        <v>3313</v>
      </c>
      <c r="I1345" s="7" t="s">
        <v>84</v>
      </c>
      <c r="J1345" s="7" t="s">
        <v>85</v>
      </c>
      <c r="K1345" s="8" t="n">
        <v>0</v>
      </c>
      <c r="L1345" s="7"/>
      <c r="M1345" s="8" t="n">
        <v>0</v>
      </c>
      <c r="N1345" s="7" t="s">
        <v>3437</v>
      </c>
      <c r="O1345" s="7" t="s">
        <v>935</v>
      </c>
      <c r="P1345" s="7" t="s">
        <v>87</v>
      </c>
      <c r="Q1345" s="8" t="s">
        <v>1730</v>
      </c>
      <c r="R1345" s="8" t="s">
        <v>3428</v>
      </c>
      <c r="S1345" s="8" t="s">
        <v>362</v>
      </c>
      <c r="T1345" s="8" t="s">
        <v>108</v>
      </c>
      <c r="U1345" s="7" t="s">
        <v>87</v>
      </c>
      <c r="V1345" s="7" t="s">
        <v>92</v>
      </c>
      <c r="W1345" s="7"/>
      <c r="X1345" s="7"/>
      <c r="Y1345" s="7" t="s">
        <v>102</v>
      </c>
      <c r="Z1345" s="8" t="n">
        <v>0</v>
      </c>
      <c r="AA1345" s="7"/>
      <c r="AB1345" s="7"/>
      <c r="AC1345" s="7"/>
      <c r="AD1345" s="7"/>
      <c r="AE1345" s="8"/>
      <c r="AF1345" s="9" t="s">
        <v>1208</v>
      </c>
      <c r="AG1345" s="9" t="s">
        <v>1189</v>
      </c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 t="s">
        <v>98</v>
      </c>
      <c r="AV1345" s="7" t="s">
        <v>98</v>
      </c>
      <c r="AW1345" s="7" t="s">
        <v>98</v>
      </c>
      <c r="AX1345" s="7" t="s">
        <v>98</v>
      </c>
      <c r="AY1345" s="7" t="s">
        <v>98</v>
      </c>
      <c r="AZ1345" s="7" t="s">
        <v>98</v>
      </c>
      <c r="BA1345" s="7" t="s">
        <v>98</v>
      </c>
      <c r="BB1345" s="7" t="s">
        <v>98</v>
      </c>
      <c r="BC1345" s="7" t="s">
        <v>98</v>
      </c>
      <c r="BD1345" s="7" t="s">
        <v>98</v>
      </c>
      <c r="BE1345" s="7" t="s">
        <v>98</v>
      </c>
      <c r="BF1345" s="7" t="s">
        <v>98</v>
      </c>
      <c r="BG1345" s="7" t="n">
        <v>35</v>
      </c>
      <c r="BH1345" s="7" t="n">
        <v>35</v>
      </c>
      <c r="BI1345" s="7" t="n">
        <v>35</v>
      </c>
      <c r="BJ1345" s="7" t="s">
        <v>98</v>
      </c>
      <c r="BK1345" s="7" t="s">
        <v>98</v>
      </c>
      <c r="BL1345" s="7" t="s">
        <v>98</v>
      </c>
      <c r="BM1345" s="7" t="s">
        <v>97</v>
      </c>
      <c r="BN1345" s="7" t="s">
        <v>97</v>
      </c>
      <c r="BO1345" s="7" t="s">
        <v>98</v>
      </c>
      <c r="BP1345" s="7" t="s">
        <v>98</v>
      </c>
      <c r="BQ1345" s="7" t="s">
        <v>98</v>
      </c>
      <c r="BR1345" s="7" t="n">
        <v>35</v>
      </c>
      <c r="BS1345" s="7" t="n">
        <v>35</v>
      </c>
      <c r="BT1345" s="7" t="n">
        <v>35</v>
      </c>
      <c r="BU1345" s="7" t="s">
        <v>98</v>
      </c>
      <c r="BV1345" s="7" t="s">
        <v>98</v>
      </c>
      <c r="BW1345" s="7" t="s">
        <v>98</v>
      </c>
      <c r="BX1345" s="7"/>
      <c r="BY1345" s="7"/>
      <c r="BZ1345" s="7"/>
      <c r="CA1345" s="7"/>
      <c r="CB1345" s="7"/>
      <c r="CC1345" s="7"/>
      <c r="CD1345" s="7"/>
      <c r="CE1345" s="7"/>
      <c r="CF1345" s="7"/>
      <c r="CG1345" s="7"/>
      <c r="CH1345" s="7"/>
      <c r="CI1345" s="6" t="n">
        <f aca="false">SUMIF($AH1345:$CH1345,35,Base!$B$5:$BB$5)*7*$Z1345</f>
        <v>0</v>
      </c>
      <c r="CJ1345" s="6" t="n">
        <f aca="false">SUMIF($AH1345:$CH1345,"PR",Base!$B$5:$BB$5)*7*$Z1345</f>
        <v>0</v>
      </c>
      <c r="CK1345" s="6"/>
      <c r="CL1345" s="6"/>
    </row>
    <row r="1346" customFormat="false" ht="13.8" hidden="false" customHeight="false" outlineLevel="0" collapsed="false">
      <c r="A1346" s="7" t="s">
        <v>1890</v>
      </c>
      <c r="B1346" s="7" t="s">
        <v>3215</v>
      </c>
      <c r="C1346" s="7" t="s">
        <v>1984</v>
      </c>
      <c r="D1346" s="7" t="s">
        <v>3438</v>
      </c>
      <c r="E1346" s="7" t="s">
        <v>3439</v>
      </c>
      <c r="F1346" s="7" t="s">
        <v>17</v>
      </c>
      <c r="G1346" s="7" t="s">
        <v>3339</v>
      </c>
      <c r="H1346" s="7" t="s">
        <v>3340</v>
      </c>
      <c r="I1346" s="7" t="s">
        <v>84</v>
      </c>
      <c r="J1346" s="7" t="s">
        <v>85</v>
      </c>
      <c r="K1346" s="8" t="n">
        <v>0</v>
      </c>
      <c r="L1346" s="7"/>
      <c r="M1346" s="8" t="n">
        <v>0</v>
      </c>
      <c r="N1346" s="7"/>
      <c r="O1346" s="7" t="s">
        <v>3341</v>
      </c>
      <c r="P1346" s="7" t="s">
        <v>87</v>
      </c>
      <c r="Q1346" s="8" t="s">
        <v>91</v>
      </c>
      <c r="R1346" s="8" t="s">
        <v>91</v>
      </c>
      <c r="S1346" s="8" t="s">
        <v>110</v>
      </c>
      <c r="T1346" s="8" t="s">
        <v>896</v>
      </c>
      <c r="U1346" s="7" t="s">
        <v>87</v>
      </c>
      <c r="V1346" s="7" t="s">
        <v>92</v>
      </c>
      <c r="W1346" s="7"/>
      <c r="X1346" s="7"/>
      <c r="Y1346" s="7" t="s">
        <v>3342</v>
      </c>
      <c r="Z1346" s="8" t="n">
        <v>9</v>
      </c>
      <c r="AA1346" s="7"/>
      <c r="AB1346" s="7"/>
      <c r="AC1346" s="7"/>
      <c r="AD1346" s="7"/>
      <c r="AE1346" s="8"/>
      <c r="AF1346" s="9" t="s">
        <v>1952</v>
      </c>
      <c r="AG1346" s="9" t="s">
        <v>2201</v>
      </c>
      <c r="AH1346" s="7"/>
      <c r="AI1346" s="7"/>
      <c r="AJ1346" s="7"/>
      <c r="AK1346" s="7"/>
      <c r="AL1346" s="7"/>
      <c r="AM1346" s="7"/>
      <c r="AN1346" s="7"/>
      <c r="AO1346" s="7" t="s">
        <v>98</v>
      </c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  <c r="BF1346" s="7"/>
      <c r="BG1346" s="7"/>
      <c r="BH1346" s="7"/>
      <c r="BI1346" s="7"/>
      <c r="BJ1346" s="7"/>
      <c r="BK1346" s="7"/>
      <c r="BL1346" s="7"/>
      <c r="BM1346" s="7" t="s">
        <v>97</v>
      </c>
      <c r="BN1346" s="7" t="s">
        <v>97</v>
      </c>
      <c r="BO1346" s="7"/>
      <c r="BP1346" s="7"/>
      <c r="BQ1346" s="7"/>
      <c r="BR1346" s="7"/>
      <c r="BS1346" s="7"/>
      <c r="BT1346" s="7"/>
      <c r="BU1346" s="7"/>
      <c r="BV1346" s="7"/>
      <c r="BW1346" s="7"/>
      <c r="BX1346" s="7"/>
      <c r="BY1346" s="7"/>
      <c r="BZ1346" s="7"/>
      <c r="CA1346" s="7"/>
      <c r="CB1346" s="7"/>
      <c r="CC1346" s="7"/>
      <c r="CD1346" s="7"/>
      <c r="CE1346" s="7"/>
      <c r="CF1346" s="7"/>
      <c r="CG1346" s="7"/>
      <c r="CH1346" s="7"/>
      <c r="CI1346" s="6" t="n">
        <f aca="false">SUMIF($AH1346:$CH1346,35,Base!$B$5:$BB$5)*7*$Z1346</f>
        <v>0</v>
      </c>
      <c r="CJ1346" s="6" t="n">
        <f aca="false">SUMIF($AH1346:$CH1346,"PR",Base!$B$5:$BB$5)*7*$Z1346</f>
        <v>315</v>
      </c>
      <c r="CK1346" s="6"/>
      <c r="CL1346" s="6"/>
    </row>
    <row r="1347" customFormat="false" ht="13.8" hidden="false" customHeight="false" outlineLevel="0" collapsed="false">
      <c r="A1347" s="7" t="s">
        <v>1890</v>
      </c>
      <c r="B1347" s="7" t="s">
        <v>3215</v>
      </c>
      <c r="C1347" s="7" t="s">
        <v>223</v>
      </c>
      <c r="D1347" s="7" t="s">
        <v>3440</v>
      </c>
      <c r="E1347" s="7" t="s">
        <v>512</v>
      </c>
      <c r="F1347" s="7" t="s">
        <v>17</v>
      </c>
      <c r="G1347" s="7" t="s">
        <v>3441</v>
      </c>
      <c r="H1347" s="7" t="s">
        <v>3442</v>
      </c>
      <c r="I1347" s="7" t="s">
        <v>84</v>
      </c>
      <c r="J1347" s="7" t="s">
        <v>85</v>
      </c>
      <c r="K1347" s="8" t="n">
        <v>98004189184</v>
      </c>
      <c r="L1347" s="7"/>
      <c r="M1347" s="8" t="n">
        <v>0</v>
      </c>
      <c r="N1347" s="7" t="s">
        <v>3443</v>
      </c>
      <c r="O1347" s="7" t="s">
        <v>1274</v>
      </c>
      <c r="P1347" s="7" t="s">
        <v>178</v>
      </c>
      <c r="Q1347" s="8" t="s">
        <v>3444</v>
      </c>
      <c r="R1347" s="8" t="s">
        <v>3445</v>
      </c>
      <c r="S1347" s="8" t="s">
        <v>3446</v>
      </c>
      <c r="T1347" s="8" t="s">
        <v>87</v>
      </c>
      <c r="U1347" s="7" t="s">
        <v>87</v>
      </c>
      <c r="V1347" s="7" t="s">
        <v>159</v>
      </c>
      <c r="W1347" s="7"/>
      <c r="X1347" s="7"/>
      <c r="Y1347" s="7" t="s">
        <v>116</v>
      </c>
      <c r="Z1347" s="7" t="n">
        <v>1</v>
      </c>
      <c r="AA1347" s="7"/>
      <c r="AB1347" s="7"/>
      <c r="AC1347" s="7"/>
      <c r="AD1347" s="7"/>
      <c r="AE1347" s="8"/>
      <c r="AF1347" s="9" t="s">
        <v>695</v>
      </c>
      <c r="AG1347" s="9" t="s">
        <v>3379</v>
      </c>
      <c r="AH1347" s="7"/>
      <c r="AI1347" s="7"/>
      <c r="AJ1347" s="7"/>
      <c r="AK1347" s="7"/>
      <c r="AL1347" s="7"/>
      <c r="AM1347" s="7"/>
      <c r="AN1347" s="7"/>
      <c r="AO1347" s="7"/>
      <c r="AP1347" s="7"/>
      <c r="AQ1347" s="7" t="s">
        <v>98</v>
      </c>
      <c r="AR1347" s="7" t="n">
        <v>35</v>
      </c>
      <c r="AS1347" s="7" t="n">
        <v>35</v>
      </c>
      <c r="AT1347" s="7" t="s">
        <v>98</v>
      </c>
      <c r="AU1347" s="7" t="n">
        <v>35</v>
      </c>
      <c r="AV1347" s="7" t="s">
        <v>98</v>
      </c>
      <c r="AW1347" s="7" t="n">
        <v>35</v>
      </c>
      <c r="AX1347" s="7" t="n">
        <v>35</v>
      </c>
      <c r="AY1347" s="7" t="n">
        <v>35</v>
      </c>
      <c r="AZ1347" s="7" t="n">
        <v>35</v>
      </c>
      <c r="BA1347" s="7" t="s">
        <v>98</v>
      </c>
      <c r="BB1347" s="7" t="n">
        <v>35</v>
      </c>
      <c r="BC1347" s="7" t="n">
        <v>35</v>
      </c>
      <c r="BD1347" s="7" t="s">
        <v>98</v>
      </c>
      <c r="BE1347" s="7" t="n">
        <v>35</v>
      </c>
      <c r="BF1347" s="7" t="n">
        <v>35</v>
      </c>
      <c r="BG1347" s="7" t="n">
        <v>35</v>
      </c>
      <c r="BH1347" s="7" t="n">
        <v>35</v>
      </c>
      <c r="BI1347" s="7" t="n">
        <v>35</v>
      </c>
      <c r="BJ1347" s="7" t="n">
        <v>35</v>
      </c>
      <c r="BK1347" s="7" t="n">
        <v>35</v>
      </c>
      <c r="BL1347" s="7" t="s">
        <v>98</v>
      </c>
      <c r="BM1347" s="7" t="s">
        <v>97</v>
      </c>
      <c r="BN1347" s="7" t="s">
        <v>97</v>
      </c>
      <c r="BO1347" s="7" t="n">
        <v>35</v>
      </c>
      <c r="BP1347" s="7" t="s">
        <v>98</v>
      </c>
      <c r="BQ1347" s="7" t="n">
        <v>35</v>
      </c>
      <c r="BR1347" s="7" t="n">
        <v>35</v>
      </c>
      <c r="BS1347" s="7" t="n">
        <v>35</v>
      </c>
      <c r="BT1347" s="7" t="n">
        <v>35</v>
      </c>
      <c r="BU1347" s="7" t="n">
        <v>35</v>
      </c>
      <c r="BV1347" s="7" t="s">
        <v>98</v>
      </c>
      <c r="BW1347" s="7" t="n">
        <v>35</v>
      </c>
      <c r="BX1347" s="7" t="n">
        <v>35</v>
      </c>
      <c r="BY1347" s="7" t="n">
        <v>35</v>
      </c>
      <c r="BZ1347" s="7" t="s">
        <v>98</v>
      </c>
      <c r="CA1347" s="7" t="n">
        <v>35</v>
      </c>
      <c r="CB1347" s="7" t="n">
        <v>35</v>
      </c>
      <c r="CC1347" s="7" t="s">
        <v>98</v>
      </c>
      <c r="CD1347" s="7" t="s">
        <v>98</v>
      </c>
      <c r="CE1347" s="7" t="n">
        <v>35</v>
      </c>
      <c r="CF1347" s="7" t="n">
        <v>35</v>
      </c>
      <c r="CG1347" s="7" t="n">
        <v>35</v>
      </c>
      <c r="CH1347" s="7" t="n">
        <v>35</v>
      </c>
      <c r="CI1347" s="6" t="n">
        <f aca="false">SUMIF($AH1347:$CH1347,35,Base!$B$5:$BB$5)*7*$Z1347</f>
        <v>1022</v>
      </c>
      <c r="CJ1347" s="6" t="n">
        <f aca="false">SUMIF($AH1347:$CH1347,"PR",Base!$B$5:$BB$5)*7*$Z1347</f>
        <v>385</v>
      </c>
      <c r="CK1347" s="6"/>
      <c r="CL1347" s="6"/>
    </row>
    <row r="1348" customFormat="false" ht="13.8" hidden="false" customHeight="false" outlineLevel="0" collapsed="false">
      <c r="A1348" s="7" t="s">
        <v>1890</v>
      </c>
      <c r="B1348" s="7" t="s">
        <v>3215</v>
      </c>
      <c r="C1348" s="7" t="s">
        <v>1984</v>
      </c>
      <c r="D1348" s="7" t="s">
        <v>3447</v>
      </c>
      <c r="E1348" s="7" t="s">
        <v>496</v>
      </c>
      <c r="F1348" s="7" t="s">
        <v>17</v>
      </c>
      <c r="G1348" s="7" t="s">
        <v>3339</v>
      </c>
      <c r="H1348" s="7" t="s">
        <v>3340</v>
      </c>
      <c r="I1348" s="7" t="s">
        <v>84</v>
      </c>
      <c r="J1348" s="7" t="s">
        <v>85</v>
      </c>
      <c r="K1348" s="8" t="n">
        <v>0</v>
      </c>
      <c r="L1348" s="7"/>
      <c r="M1348" s="8" t="n">
        <v>0</v>
      </c>
      <c r="N1348" s="7"/>
      <c r="O1348" s="7" t="s">
        <v>3341</v>
      </c>
      <c r="P1348" s="7" t="s">
        <v>87</v>
      </c>
      <c r="Q1348" s="8" t="s">
        <v>91</v>
      </c>
      <c r="R1348" s="8" t="s">
        <v>91</v>
      </c>
      <c r="S1348" s="8" t="s">
        <v>110</v>
      </c>
      <c r="T1348" s="8" t="s">
        <v>896</v>
      </c>
      <c r="U1348" s="7" t="s">
        <v>87</v>
      </c>
      <c r="V1348" s="7" t="s">
        <v>92</v>
      </c>
      <c r="W1348" s="7"/>
      <c r="X1348" s="7"/>
      <c r="Y1348" s="7" t="s">
        <v>3342</v>
      </c>
      <c r="Z1348" s="8" t="n">
        <v>8</v>
      </c>
      <c r="AA1348" s="7"/>
      <c r="AB1348" s="7"/>
      <c r="AC1348" s="7"/>
      <c r="AD1348" s="7"/>
      <c r="AE1348" s="8"/>
      <c r="AF1348" s="9" t="s">
        <v>1001</v>
      </c>
      <c r="AG1348" s="9" t="s">
        <v>1032</v>
      </c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 t="s">
        <v>98</v>
      </c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  <c r="BF1348" s="7"/>
      <c r="BG1348" s="7"/>
      <c r="BH1348" s="7"/>
      <c r="BI1348" s="7"/>
      <c r="BJ1348" s="7"/>
      <c r="BK1348" s="7"/>
      <c r="BL1348" s="7"/>
      <c r="BM1348" s="7" t="s">
        <v>97</v>
      </c>
      <c r="BN1348" s="7" t="s">
        <v>97</v>
      </c>
      <c r="BO1348" s="7"/>
      <c r="BP1348" s="7"/>
      <c r="BQ1348" s="7"/>
      <c r="BR1348" s="7"/>
      <c r="BS1348" s="7"/>
      <c r="BT1348" s="7"/>
      <c r="BU1348" s="7"/>
      <c r="BV1348" s="7"/>
      <c r="BW1348" s="7"/>
      <c r="BX1348" s="7"/>
      <c r="BY1348" s="7"/>
      <c r="BZ1348" s="7"/>
      <c r="CA1348" s="7"/>
      <c r="CB1348" s="7"/>
      <c r="CC1348" s="7"/>
      <c r="CD1348" s="7"/>
      <c r="CE1348" s="7"/>
      <c r="CF1348" s="7"/>
      <c r="CG1348" s="7"/>
      <c r="CH1348" s="7"/>
      <c r="CI1348" s="6" t="n">
        <f aca="false">SUMIF($AH1348:$CH1348,35,Base!$B$5:$BB$5)*7*$Z1348</f>
        <v>0</v>
      </c>
      <c r="CJ1348" s="6" t="n">
        <f aca="false">SUMIF($AH1348:$CH1348,"PR",Base!$B$5:$BB$5)*7*$Z1348</f>
        <v>280</v>
      </c>
      <c r="CK1348" s="6"/>
      <c r="CL1348" s="6"/>
    </row>
    <row r="1349" customFormat="false" ht="13.8" hidden="false" customHeight="false" outlineLevel="0" collapsed="false">
      <c r="A1349" s="7" t="s">
        <v>1890</v>
      </c>
      <c r="B1349" s="7" t="s">
        <v>3215</v>
      </c>
      <c r="C1349" s="7" t="s">
        <v>887</v>
      </c>
      <c r="D1349" s="7" t="s">
        <v>3448</v>
      </c>
      <c r="E1349" s="7" t="s">
        <v>482</v>
      </c>
      <c r="F1349" s="7" t="s">
        <v>17</v>
      </c>
      <c r="G1349" s="7" t="s">
        <v>2981</v>
      </c>
      <c r="H1349" s="7" t="s">
        <v>2982</v>
      </c>
      <c r="I1349" s="7" t="s">
        <v>84</v>
      </c>
      <c r="J1349" s="7" t="s">
        <v>85</v>
      </c>
      <c r="K1349" s="8" t="n">
        <v>0</v>
      </c>
      <c r="L1349" s="7"/>
      <c r="M1349" s="8" t="n">
        <v>0</v>
      </c>
      <c r="N1349" s="7"/>
      <c r="O1349" s="7" t="s">
        <v>2983</v>
      </c>
      <c r="P1349" s="7" t="s">
        <v>87</v>
      </c>
      <c r="Q1349" s="8" t="s">
        <v>885</v>
      </c>
      <c r="R1349" s="8" t="s">
        <v>885</v>
      </c>
      <c r="S1349" s="8" t="s">
        <v>110</v>
      </c>
      <c r="T1349" s="8" t="s">
        <v>178</v>
      </c>
      <c r="U1349" s="7" t="s">
        <v>87</v>
      </c>
      <c r="V1349" s="7" t="s">
        <v>92</v>
      </c>
      <c r="W1349" s="7"/>
      <c r="X1349" s="7"/>
      <c r="Y1349" s="7" t="s">
        <v>112</v>
      </c>
      <c r="Z1349" s="8" t="n">
        <v>0</v>
      </c>
      <c r="AA1349" s="7"/>
      <c r="AB1349" s="7"/>
      <c r="AC1349" s="7"/>
      <c r="AD1349" s="7"/>
      <c r="AE1349" s="8"/>
      <c r="AF1349" s="9" t="s">
        <v>171</v>
      </c>
      <c r="AG1349" s="9" t="s">
        <v>1224</v>
      </c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 t="s">
        <v>98</v>
      </c>
      <c r="BA1349" s="7" t="s">
        <v>98</v>
      </c>
      <c r="BB1349" s="7" t="s">
        <v>98</v>
      </c>
      <c r="BC1349" s="7" t="s">
        <v>98</v>
      </c>
      <c r="BD1349" s="7" t="s">
        <v>98</v>
      </c>
      <c r="BE1349" s="7" t="s">
        <v>98</v>
      </c>
      <c r="BF1349" s="7" t="s">
        <v>98</v>
      </c>
      <c r="BG1349" s="7" t="s">
        <v>98</v>
      </c>
      <c r="BH1349" s="7"/>
      <c r="BI1349" s="7"/>
      <c r="BJ1349" s="7"/>
      <c r="BK1349" s="7"/>
      <c r="BL1349" s="7"/>
      <c r="BM1349" s="7" t="s">
        <v>97</v>
      </c>
      <c r="BN1349" s="7" t="s">
        <v>97</v>
      </c>
      <c r="BO1349" s="7"/>
      <c r="BP1349" s="7"/>
      <c r="BQ1349" s="7"/>
      <c r="BR1349" s="7"/>
      <c r="BS1349" s="7"/>
      <c r="BT1349" s="7"/>
      <c r="BU1349" s="7"/>
      <c r="BV1349" s="7"/>
      <c r="BW1349" s="7"/>
      <c r="BX1349" s="7"/>
      <c r="BY1349" s="7"/>
      <c r="BZ1349" s="7"/>
      <c r="CA1349" s="7"/>
      <c r="CB1349" s="7"/>
      <c r="CC1349" s="7"/>
      <c r="CD1349" s="7"/>
      <c r="CE1349" s="7"/>
      <c r="CF1349" s="7"/>
      <c r="CG1349" s="7"/>
      <c r="CH1349" s="7"/>
      <c r="CI1349" s="6" t="n">
        <f aca="false">SUMIF($AH1349:$CH1349,35,Base!$B$5:$BB$5)*7*$Z1349</f>
        <v>0</v>
      </c>
      <c r="CJ1349" s="6" t="n">
        <f aca="false">SUMIF($AH1349:$CH1349,"PR",Base!$B$5:$BB$5)*7*$Z1349</f>
        <v>0</v>
      </c>
      <c r="CK1349" s="6"/>
      <c r="CL1349" s="6"/>
    </row>
    <row r="1350" customFormat="false" ht="13.8" hidden="false" customHeight="false" outlineLevel="0" collapsed="false">
      <c r="A1350" s="7" t="s">
        <v>1890</v>
      </c>
      <c r="B1350" s="7" t="s">
        <v>3215</v>
      </c>
      <c r="C1350" s="7" t="s">
        <v>887</v>
      </c>
      <c r="D1350" s="7" t="s">
        <v>3449</v>
      </c>
      <c r="E1350" s="7" t="s">
        <v>2517</v>
      </c>
      <c r="F1350" s="7" t="s">
        <v>17</v>
      </c>
      <c r="G1350" s="7" t="s">
        <v>2977</v>
      </c>
      <c r="H1350" s="7" t="s">
        <v>2978</v>
      </c>
      <c r="I1350" s="7" t="s">
        <v>84</v>
      </c>
      <c r="J1350" s="7" t="s">
        <v>85</v>
      </c>
      <c r="K1350" s="8" t="n">
        <v>0</v>
      </c>
      <c r="L1350" s="7"/>
      <c r="M1350" s="8" t="n">
        <v>0</v>
      </c>
      <c r="N1350" s="7"/>
      <c r="O1350" s="7" t="s">
        <v>2979</v>
      </c>
      <c r="P1350" s="7" t="s">
        <v>87</v>
      </c>
      <c r="Q1350" s="8" t="s">
        <v>1818</v>
      </c>
      <c r="R1350" s="8" t="s">
        <v>1818</v>
      </c>
      <c r="S1350" s="8" t="s">
        <v>110</v>
      </c>
      <c r="T1350" s="8" t="s">
        <v>178</v>
      </c>
      <c r="U1350" s="7" t="s">
        <v>87</v>
      </c>
      <c r="V1350" s="7" t="s">
        <v>92</v>
      </c>
      <c r="W1350" s="7"/>
      <c r="X1350" s="7"/>
      <c r="Y1350" s="7" t="s">
        <v>112</v>
      </c>
      <c r="Z1350" s="8" t="n">
        <v>0</v>
      </c>
      <c r="AA1350" s="7"/>
      <c r="AB1350" s="7"/>
      <c r="AC1350" s="7"/>
      <c r="AD1350" s="7"/>
      <c r="AE1350" s="8"/>
      <c r="AF1350" s="9" t="s">
        <v>1479</v>
      </c>
      <c r="AG1350" s="9" t="s">
        <v>1169</v>
      </c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 t="s">
        <v>98</v>
      </c>
      <c r="AW1350" s="7" t="s">
        <v>98</v>
      </c>
      <c r="AX1350" s="7" t="s">
        <v>98</v>
      </c>
      <c r="AY1350" s="7" t="s">
        <v>98</v>
      </c>
      <c r="AZ1350" s="7"/>
      <c r="BA1350" s="7"/>
      <c r="BB1350" s="7"/>
      <c r="BC1350" s="7"/>
      <c r="BD1350" s="7"/>
      <c r="BE1350" s="7"/>
      <c r="BF1350" s="7"/>
      <c r="BG1350" s="7"/>
      <c r="BH1350" s="7"/>
      <c r="BI1350" s="7"/>
      <c r="BJ1350" s="7"/>
      <c r="BK1350" s="7"/>
      <c r="BL1350" s="7"/>
      <c r="BM1350" s="7" t="s">
        <v>97</v>
      </c>
      <c r="BN1350" s="7" t="s">
        <v>97</v>
      </c>
      <c r="BO1350" s="7"/>
      <c r="BP1350" s="7"/>
      <c r="BQ1350" s="7"/>
      <c r="BR1350" s="7"/>
      <c r="BS1350" s="7"/>
      <c r="BT1350" s="7"/>
      <c r="BU1350" s="7"/>
      <c r="BV1350" s="7"/>
      <c r="BW1350" s="7"/>
      <c r="BX1350" s="7"/>
      <c r="BY1350" s="7"/>
      <c r="BZ1350" s="7"/>
      <c r="CA1350" s="7"/>
      <c r="CB1350" s="7"/>
      <c r="CC1350" s="7"/>
      <c r="CD1350" s="7"/>
      <c r="CE1350" s="7"/>
      <c r="CF1350" s="7"/>
      <c r="CG1350" s="7"/>
      <c r="CH1350" s="7"/>
      <c r="CI1350" s="6" t="n">
        <f aca="false">SUMIF($AH1350:$CH1350,35,Base!$B$5:$BB$5)*7*$Z1350</f>
        <v>0</v>
      </c>
      <c r="CJ1350" s="6" t="n">
        <f aca="false">SUMIF($AH1350:$CH1350,"PR",Base!$B$5:$BB$5)*7*$Z1350</f>
        <v>0</v>
      </c>
      <c r="CK1350" s="6"/>
      <c r="CL1350" s="6"/>
    </row>
    <row r="1351" customFormat="false" ht="13.8" hidden="false" customHeight="false" outlineLevel="0" collapsed="false">
      <c r="A1351" s="7" t="s">
        <v>1890</v>
      </c>
      <c r="B1351" s="7" t="s">
        <v>3215</v>
      </c>
      <c r="C1351" s="7" t="s">
        <v>887</v>
      </c>
      <c r="D1351" s="7" t="s">
        <v>3450</v>
      </c>
      <c r="E1351" s="7" t="s">
        <v>475</v>
      </c>
      <c r="F1351" s="7" t="s">
        <v>17</v>
      </c>
      <c r="G1351" s="7" t="s">
        <v>2985</v>
      </c>
      <c r="H1351" s="7" t="s">
        <v>2986</v>
      </c>
      <c r="I1351" s="7" t="s">
        <v>84</v>
      </c>
      <c r="J1351" s="7" t="s">
        <v>85</v>
      </c>
      <c r="K1351" s="8" t="n">
        <v>0</v>
      </c>
      <c r="L1351" s="7"/>
      <c r="M1351" s="8" t="n">
        <v>0</v>
      </c>
      <c r="N1351" s="7"/>
      <c r="O1351" s="7" t="s">
        <v>2987</v>
      </c>
      <c r="P1351" s="7" t="s">
        <v>87</v>
      </c>
      <c r="Q1351" s="8" t="s">
        <v>336</v>
      </c>
      <c r="R1351" s="8" t="s">
        <v>336</v>
      </c>
      <c r="S1351" s="8" t="s">
        <v>110</v>
      </c>
      <c r="T1351" s="8" t="s">
        <v>178</v>
      </c>
      <c r="U1351" s="7" t="s">
        <v>87</v>
      </c>
      <c r="V1351" s="7" t="s">
        <v>92</v>
      </c>
      <c r="W1351" s="7"/>
      <c r="X1351" s="7"/>
      <c r="Y1351" s="7" t="s">
        <v>112</v>
      </c>
      <c r="Z1351" s="7" t="n">
        <v>5</v>
      </c>
      <c r="AA1351" s="7"/>
      <c r="AB1351" s="7"/>
      <c r="AC1351" s="7"/>
      <c r="AD1351" s="7"/>
      <c r="AE1351" s="8"/>
      <c r="AF1351" s="9" t="s">
        <v>143</v>
      </c>
      <c r="AG1351" s="9" t="s">
        <v>465</v>
      </c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  <c r="BD1351" s="7"/>
      <c r="BE1351" s="7"/>
      <c r="BF1351" s="7"/>
      <c r="BG1351" s="7"/>
      <c r="BH1351" s="7" t="s">
        <v>98</v>
      </c>
      <c r="BI1351" s="7" t="s">
        <v>98</v>
      </c>
      <c r="BJ1351" s="7" t="s">
        <v>98</v>
      </c>
      <c r="BK1351" s="7"/>
      <c r="BL1351" s="7"/>
      <c r="BM1351" s="7" t="s">
        <v>97</v>
      </c>
      <c r="BN1351" s="7" t="s">
        <v>97</v>
      </c>
      <c r="BO1351" s="7"/>
      <c r="BP1351" s="7"/>
      <c r="BQ1351" s="7"/>
      <c r="BR1351" s="7"/>
      <c r="BS1351" s="7"/>
      <c r="BT1351" s="7"/>
      <c r="BU1351" s="7"/>
      <c r="BV1351" s="7"/>
      <c r="BW1351" s="7"/>
      <c r="BX1351" s="7"/>
      <c r="BY1351" s="7"/>
      <c r="BZ1351" s="7"/>
      <c r="CA1351" s="7"/>
      <c r="CB1351" s="7"/>
      <c r="CC1351" s="7"/>
      <c r="CD1351" s="7"/>
      <c r="CE1351" s="7"/>
      <c r="CF1351" s="7"/>
      <c r="CG1351" s="7"/>
      <c r="CH1351" s="7"/>
      <c r="CI1351" s="6" t="n">
        <f aca="false">SUMIF($AH1351:$CH1351,35,Base!$B$5:$BB$5)*7*$Z1351</f>
        <v>0</v>
      </c>
      <c r="CJ1351" s="6" t="n">
        <f aca="false">SUMIF($AH1351:$CH1351,"PR",Base!$B$5:$BB$5)*7*$Z1351</f>
        <v>525</v>
      </c>
      <c r="CK1351" s="6"/>
      <c r="CL1351" s="6"/>
    </row>
    <row r="1352" customFormat="false" ht="13.8" hidden="false" customHeight="false" outlineLevel="0" collapsed="false">
      <c r="A1352" s="7" t="s">
        <v>1890</v>
      </c>
      <c r="B1352" s="7" t="s">
        <v>3215</v>
      </c>
      <c r="C1352" s="7" t="s">
        <v>3150</v>
      </c>
      <c r="D1352" s="7" t="s">
        <v>3451</v>
      </c>
      <c r="E1352" s="7" t="s">
        <v>467</v>
      </c>
      <c r="F1352" s="7" t="s">
        <v>17</v>
      </c>
      <c r="G1352" s="7" t="s">
        <v>3345</v>
      </c>
      <c r="H1352" s="7" t="s">
        <v>3346</v>
      </c>
      <c r="I1352" s="7" t="s">
        <v>84</v>
      </c>
      <c r="J1352" s="7" t="s">
        <v>85</v>
      </c>
      <c r="K1352" s="8" t="n">
        <v>0</v>
      </c>
      <c r="L1352" s="7"/>
      <c r="M1352" s="8" t="n">
        <v>0</v>
      </c>
      <c r="N1352" s="7"/>
      <c r="O1352" s="7" t="s">
        <v>3347</v>
      </c>
      <c r="P1352" s="7" t="s">
        <v>100</v>
      </c>
      <c r="Q1352" s="8" t="s">
        <v>2862</v>
      </c>
      <c r="R1352" s="8" t="s">
        <v>2862</v>
      </c>
      <c r="S1352" s="8" t="s">
        <v>110</v>
      </c>
      <c r="T1352" s="8" t="s">
        <v>178</v>
      </c>
      <c r="U1352" s="7" t="s">
        <v>87</v>
      </c>
      <c r="V1352" s="7" t="s">
        <v>92</v>
      </c>
      <c r="W1352" s="7"/>
      <c r="X1352" s="7"/>
      <c r="Y1352" s="7" t="s">
        <v>112</v>
      </c>
      <c r="Z1352" s="7" t="n">
        <v>5</v>
      </c>
      <c r="AA1352" s="7"/>
      <c r="AB1352" s="7"/>
      <c r="AC1352" s="7"/>
      <c r="AD1352" s="7"/>
      <c r="AE1352" s="8"/>
      <c r="AF1352" s="9" t="s">
        <v>356</v>
      </c>
      <c r="AG1352" s="9" t="s">
        <v>3060</v>
      </c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  <c r="BF1352" s="7"/>
      <c r="BG1352" s="7"/>
      <c r="BH1352" s="7"/>
      <c r="BI1352" s="7"/>
      <c r="BJ1352" s="7"/>
      <c r="BK1352" s="7"/>
      <c r="BL1352" s="7"/>
      <c r="BM1352" s="7" t="s">
        <v>97</v>
      </c>
      <c r="BN1352" s="7" t="s">
        <v>97</v>
      </c>
      <c r="BO1352" s="7"/>
      <c r="BP1352" s="7"/>
      <c r="BQ1352" s="7"/>
      <c r="BR1352" s="7"/>
      <c r="BS1352" s="7"/>
      <c r="BT1352" s="7"/>
      <c r="BU1352" s="7"/>
      <c r="BV1352" s="7" t="s">
        <v>98</v>
      </c>
      <c r="BW1352" s="7" t="s">
        <v>98</v>
      </c>
      <c r="BX1352" s="7" t="s">
        <v>98</v>
      </c>
      <c r="BY1352" s="7" t="s">
        <v>98</v>
      </c>
      <c r="BZ1352" s="7" t="s">
        <v>98</v>
      </c>
      <c r="CA1352" s="7" t="s">
        <v>98</v>
      </c>
      <c r="CB1352" s="7"/>
      <c r="CC1352" s="7"/>
      <c r="CD1352" s="7"/>
      <c r="CE1352" s="7"/>
      <c r="CF1352" s="7"/>
      <c r="CG1352" s="7"/>
      <c r="CH1352" s="7"/>
      <c r="CI1352" s="6" t="n">
        <f aca="false">SUMIF($AH1352:$CH1352,35,Base!$B$5:$BB$5)*7*$Z1352</f>
        <v>0</v>
      </c>
      <c r="CJ1352" s="6" t="n">
        <f aca="false">SUMIF($AH1352:$CH1352,"PR",Base!$B$5:$BB$5)*7*$Z1352</f>
        <v>980</v>
      </c>
      <c r="CK1352" s="6"/>
      <c r="CL1352" s="6"/>
    </row>
    <row r="1353" customFormat="false" ht="13.8" hidden="false" customHeight="false" outlineLevel="0" collapsed="false">
      <c r="A1353" s="7" t="s">
        <v>1890</v>
      </c>
      <c r="B1353" s="7" t="s">
        <v>3215</v>
      </c>
      <c r="C1353" s="7" t="s">
        <v>3150</v>
      </c>
      <c r="D1353" s="7" t="s">
        <v>3452</v>
      </c>
      <c r="E1353" s="7" t="s">
        <v>2527</v>
      </c>
      <c r="F1353" s="7" t="s">
        <v>17</v>
      </c>
      <c r="G1353" s="7" t="s">
        <v>3345</v>
      </c>
      <c r="H1353" s="7" t="s">
        <v>3346</v>
      </c>
      <c r="I1353" s="7" t="s">
        <v>84</v>
      </c>
      <c r="J1353" s="7" t="s">
        <v>85</v>
      </c>
      <c r="K1353" s="8" t="n">
        <v>0</v>
      </c>
      <c r="L1353" s="7"/>
      <c r="M1353" s="8" t="n">
        <v>0</v>
      </c>
      <c r="N1353" s="7"/>
      <c r="O1353" s="7" t="s">
        <v>3347</v>
      </c>
      <c r="P1353" s="7" t="s">
        <v>100</v>
      </c>
      <c r="Q1353" s="8" t="s">
        <v>2388</v>
      </c>
      <c r="R1353" s="8" t="s">
        <v>2388</v>
      </c>
      <c r="S1353" s="8" t="s">
        <v>110</v>
      </c>
      <c r="T1353" s="8" t="s">
        <v>178</v>
      </c>
      <c r="U1353" s="7" t="s">
        <v>87</v>
      </c>
      <c r="V1353" s="7" t="s">
        <v>92</v>
      </c>
      <c r="W1353" s="7"/>
      <c r="X1353" s="7"/>
      <c r="Y1353" s="7" t="s">
        <v>112</v>
      </c>
      <c r="Z1353" s="7" t="n">
        <v>5</v>
      </c>
      <c r="AA1353" s="7"/>
      <c r="AB1353" s="7"/>
      <c r="AC1353" s="7"/>
      <c r="AD1353" s="7"/>
      <c r="AE1353" s="8"/>
      <c r="AF1353" s="9" t="s">
        <v>1041</v>
      </c>
      <c r="AG1353" s="9" t="s">
        <v>2281</v>
      </c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  <c r="BD1353" s="7"/>
      <c r="BE1353" s="7"/>
      <c r="BF1353" s="7"/>
      <c r="BG1353" s="7"/>
      <c r="BH1353" s="7"/>
      <c r="BI1353" s="7"/>
      <c r="BJ1353" s="7"/>
      <c r="BK1353" s="7"/>
      <c r="BL1353" s="7"/>
      <c r="BM1353" s="7" t="s">
        <v>97</v>
      </c>
      <c r="BN1353" s="7" t="s">
        <v>97</v>
      </c>
      <c r="BO1353" s="7"/>
      <c r="BP1353" s="7"/>
      <c r="BQ1353" s="7"/>
      <c r="BR1353" s="7"/>
      <c r="BS1353" s="7"/>
      <c r="BT1353" s="7"/>
      <c r="BU1353" s="7"/>
      <c r="BV1353" s="7"/>
      <c r="BW1353" s="7"/>
      <c r="BX1353" s="7"/>
      <c r="BY1353" s="7"/>
      <c r="BZ1353" s="7"/>
      <c r="CA1353" s="7"/>
      <c r="CB1353" s="7"/>
      <c r="CC1353" s="7"/>
      <c r="CD1353" s="7" t="s">
        <v>98</v>
      </c>
      <c r="CE1353" s="7" t="s">
        <v>98</v>
      </c>
      <c r="CF1353" s="7" t="s">
        <v>98</v>
      </c>
      <c r="CG1353" s="7" t="s">
        <v>98</v>
      </c>
      <c r="CH1353" s="7" t="s">
        <v>98</v>
      </c>
      <c r="CI1353" s="6" t="n">
        <f aca="false">SUMIF($AH1353:$CH1353,35,Base!$B$5:$BB$5)*7*$Z1353</f>
        <v>0</v>
      </c>
      <c r="CJ1353" s="6" t="n">
        <f aca="false">SUMIF($AH1353:$CH1353,"PR",Base!$B$5:$BB$5)*7*$Z1353</f>
        <v>805</v>
      </c>
      <c r="CK1353" s="6"/>
      <c r="CL1353" s="6"/>
    </row>
    <row r="1354" customFormat="false" ht="13.8" hidden="false" customHeight="false" outlineLevel="0" collapsed="false">
      <c r="A1354" s="7" t="s">
        <v>1890</v>
      </c>
      <c r="B1354" s="7" t="s">
        <v>3215</v>
      </c>
      <c r="C1354" s="7" t="s">
        <v>1984</v>
      </c>
      <c r="D1354" s="7" t="s">
        <v>3453</v>
      </c>
      <c r="E1354" s="7" t="s">
        <v>2539</v>
      </c>
      <c r="F1354" s="7" t="s">
        <v>17</v>
      </c>
      <c r="G1354" s="7" t="s">
        <v>3339</v>
      </c>
      <c r="H1354" s="7" t="s">
        <v>3340</v>
      </c>
      <c r="I1354" s="7" t="s">
        <v>84</v>
      </c>
      <c r="J1354" s="7" t="s">
        <v>85</v>
      </c>
      <c r="K1354" s="8" t="n">
        <v>0</v>
      </c>
      <c r="L1354" s="7"/>
      <c r="M1354" s="8" t="n">
        <v>0</v>
      </c>
      <c r="N1354" s="7"/>
      <c r="O1354" s="7" t="s">
        <v>3341</v>
      </c>
      <c r="P1354" s="7" t="s">
        <v>87</v>
      </c>
      <c r="Q1354" s="8" t="s">
        <v>2888</v>
      </c>
      <c r="R1354" s="8" t="s">
        <v>2888</v>
      </c>
      <c r="S1354" s="8" t="s">
        <v>110</v>
      </c>
      <c r="T1354" s="8" t="s">
        <v>896</v>
      </c>
      <c r="U1354" s="7" t="s">
        <v>87</v>
      </c>
      <c r="V1354" s="7" t="s">
        <v>92</v>
      </c>
      <c r="W1354" s="7"/>
      <c r="X1354" s="7"/>
      <c r="Y1354" s="7" t="s">
        <v>3342</v>
      </c>
      <c r="Z1354" s="8" t="n">
        <v>11</v>
      </c>
      <c r="AA1354" s="7"/>
      <c r="AB1354" s="7"/>
      <c r="AC1354" s="7"/>
      <c r="AD1354" s="7"/>
      <c r="AE1354" s="8"/>
      <c r="AF1354" s="9" t="s">
        <v>348</v>
      </c>
      <c r="AG1354" s="9" t="s">
        <v>1497</v>
      </c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 t="s">
        <v>98</v>
      </c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  <c r="BF1354" s="7"/>
      <c r="BG1354" s="7"/>
      <c r="BH1354" s="7"/>
      <c r="BI1354" s="7"/>
      <c r="BJ1354" s="7"/>
      <c r="BK1354" s="7"/>
      <c r="BL1354" s="7"/>
      <c r="BM1354" s="7" t="s">
        <v>97</v>
      </c>
      <c r="BN1354" s="7" t="s">
        <v>97</v>
      </c>
      <c r="BO1354" s="7"/>
      <c r="BP1354" s="7"/>
      <c r="BQ1354" s="7"/>
      <c r="BR1354" s="7"/>
      <c r="BS1354" s="7"/>
      <c r="BT1354" s="7"/>
      <c r="BU1354" s="7"/>
      <c r="BV1354" s="7"/>
      <c r="BW1354" s="7"/>
      <c r="BX1354" s="7"/>
      <c r="BY1354" s="7"/>
      <c r="BZ1354" s="7"/>
      <c r="CA1354" s="7"/>
      <c r="CB1354" s="7"/>
      <c r="CC1354" s="7"/>
      <c r="CD1354" s="7"/>
      <c r="CE1354" s="7"/>
      <c r="CF1354" s="7"/>
      <c r="CG1354" s="7"/>
      <c r="CH1354" s="7"/>
      <c r="CI1354" s="6" t="n">
        <f aca="false">SUMIF($AH1354:$CH1354,35,Base!$B$5:$BB$5)*7*$Z1354</f>
        <v>0</v>
      </c>
      <c r="CJ1354" s="6" t="n">
        <f aca="false">SUMIF($AH1354:$CH1354,"PR",Base!$B$5:$BB$5)*7*$Z1354</f>
        <v>385</v>
      </c>
      <c r="CK1354" s="6"/>
      <c r="CL1354" s="6"/>
    </row>
    <row r="1355" customFormat="false" ht="13.8" hidden="false" customHeight="false" outlineLevel="0" collapsed="false">
      <c r="A1355" s="7" t="s">
        <v>1890</v>
      </c>
      <c r="B1355" s="7" t="s">
        <v>3215</v>
      </c>
      <c r="C1355" s="7" t="s">
        <v>1984</v>
      </c>
      <c r="D1355" s="7" t="s">
        <v>3454</v>
      </c>
      <c r="E1355" s="7" t="s">
        <v>447</v>
      </c>
      <c r="F1355" s="7" t="s">
        <v>17</v>
      </c>
      <c r="G1355" s="7" t="s">
        <v>3339</v>
      </c>
      <c r="H1355" s="7" t="s">
        <v>3340</v>
      </c>
      <c r="I1355" s="7" t="s">
        <v>84</v>
      </c>
      <c r="J1355" s="7" t="s">
        <v>85</v>
      </c>
      <c r="K1355" s="8" t="n">
        <v>0</v>
      </c>
      <c r="L1355" s="7"/>
      <c r="M1355" s="8" t="n">
        <v>0</v>
      </c>
      <c r="N1355" s="7"/>
      <c r="O1355" s="7" t="s">
        <v>3341</v>
      </c>
      <c r="P1355" s="7" t="s">
        <v>87</v>
      </c>
      <c r="Q1355" s="8" t="s">
        <v>170</v>
      </c>
      <c r="R1355" s="8" t="s">
        <v>170</v>
      </c>
      <c r="S1355" s="8" t="s">
        <v>110</v>
      </c>
      <c r="T1355" s="8" t="s">
        <v>896</v>
      </c>
      <c r="U1355" s="7" t="s">
        <v>87</v>
      </c>
      <c r="V1355" s="7" t="s">
        <v>92</v>
      </c>
      <c r="W1355" s="7"/>
      <c r="X1355" s="7"/>
      <c r="Y1355" s="7" t="s">
        <v>3342</v>
      </c>
      <c r="Z1355" s="8" t="n">
        <v>9</v>
      </c>
      <c r="AA1355" s="7"/>
      <c r="AB1355" s="7"/>
      <c r="AC1355" s="7"/>
      <c r="AD1355" s="7"/>
      <c r="AE1355" s="8"/>
      <c r="AF1355" s="9" t="s">
        <v>2113</v>
      </c>
      <c r="AG1355" s="9" t="s">
        <v>1626</v>
      </c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 t="s">
        <v>98</v>
      </c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  <c r="BF1355" s="7"/>
      <c r="BG1355" s="7"/>
      <c r="BH1355" s="7"/>
      <c r="BI1355" s="7"/>
      <c r="BJ1355" s="7"/>
      <c r="BK1355" s="7"/>
      <c r="BL1355" s="7"/>
      <c r="BM1355" s="7" t="s">
        <v>97</v>
      </c>
      <c r="BN1355" s="7" t="s">
        <v>97</v>
      </c>
      <c r="BO1355" s="7"/>
      <c r="BP1355" s="7"/>
      <c r="BQ1355" s="7"/>
      <c r="BR1355" s="7"/>
      <c r="BS1355" s="7"/>
      <c r="BT1355" s="7"/>
      <c r="BU1355" s="7"/>
      <c r="BV1355" s="7"/>
      <c r="BW1355" s="7"/>
      <c r="BX1355" s="7"/>
      <c r="BY1355" s="7"/>
      <c r="BZ1355" s="7"/>
      <c r="CA1355" s="7"/>
      <c r="CB1355" s="7"/>
      <c r="CC1355" s="7"/>
      <c r="CD1355" s="7"/>
      <c r="CE1355" s="7"/>
      <c r="CF1355" s="7"/>
      <c r="CG1355" s="7"/>
      <c r="CH1355" s="7"/>
      <c r="CI1355" s="6" t="n">
        <f aca="false">SUMIF($AH1355:$CH1355,35,Base!$B$5:$BB$5)*7*$Z1355</f>
        <v>0</v>
      </c>
      <c r="CJ1355" s="6" t="n">
        <f aca="false">SUMIF($AH1355:$CH1355,"PR",Base!$B$5:$BB$5)*7*$Z1355</f>
        <v>315</v>
      </c>
      <c r="CK1355" s="6"/>
      <c r="CL1355" s="6"/>
    </row>
    <row r="1356" customFormat="false" ht="13.8" hidden="false" customHeight="false" outlineLevel="0" collapsed="false">
      <c r="A1356" s="7" t="s">
        <v>1890</v>
      </c>
      <c r="B1356" s="7" t="s">
        <v>3215</v>
      </c>
      <c r="C1356" s="7" t="s">
        <v>741</v>
      </c>
      <c r="D1356" s="7" t="s">
        <v>3455</v>
      </c>
      <c r="E1356" s="7" t="s">
        <v>2565</v>
      </c>
      <c r="F1356" s="7" t="s">
        <v>17</v>
      </c>
      <c r="G1356" s="7" t="s">
        <v>1051</v>
      </c>
      <c r="H1356" s="7" t="s">
        <v>1052</v>
      </c>
      <c r="I1356" s="7" t="s">
        <v>84</v>
      </c>
      <c r="J1356" s="7" t="s">
        <v>85</v>
      </c>
      <c r="K1356" s="8" t="n">
        <v>0</v>
      </c>
      <c r="L1356" s="7"/>
      <c r="M1356" s="8" t="n">
        <v>0</v>
      </c>
      <c r="N1356" s="7"/>
      <c r="O1356" s="7" t="s">
        <v>1053</v>
      </c>
      <c r="P1356" s="7" t="s">
        <v>87</v>
      </c>
      <c r="Q1356" s="8" t="s">
        <v>91</v>
      </c>
      <c r="R1356" s="8" t="s">
        <v>91</v>
      </c>
      <c r="S1356" s="8" t="s">
        <v>110</v>
      </c>
      <c r="T1356" s="8" t="s">
        <v>127</v>
      </c>
      <c r="U1356" s="7" t="s">
        <v>87</v>
      </c>
      <c r="V1356" s="7" t="s">
        <v>92</v>
      </c>
      <c r="W1356" s="7"/>
      <c r="X1356" s="7"/>
      <c r="Y1356" s="7" t="s">
        <v>112</v>
      </c>
      <c r="Z1356" s="7" t="n">
        <v>4</v>
      </c>
      <c r="AA1356" s="7"/>
      <c r="AB1356" s="7"/>
      <c r="AC1356" s="7"/>
      <c r="AD1356" s="7"/>
      <c r="AE1356" s="8"/>
      <c r="AF1356" s="9" t="s">
        <v>2308</v>
      </c>
      <c r="AG1356" s="9" t="s">
        <v>3456</v>
      </c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 t="s">
        <v>98</v>
      </c>
      <c r="BD1356" s="7"/>
      <c r="BE1356" s="7"/>
      <c r="BF1356" s="7"/>
      <c r="BG1356" s="7"/>
      <c r="BH1356" s="7"/>
      <c r="BI1356" s="7"/>
      <c r="BJ1356" s="7"/>
      <c r="BK1356" s="7"/>
      <c r="BL1356" s="7"/>
      <c r="BM1356" s="7" t="s">
        <v>97</v>
      </c>
      <c r="BN1356" s="7" t="s">
        <v>97</v>
      </c>
      <c r="BO1356" s="7"/>
      <c r="BP1356" s="7"/>
      <c r="BQ1356" s="7"/>
      <c r="BR1356" s="7"/>
      <c r="BS1356" s="7"/>
      <c r="BT1356" s="7"/>
      <c r="BU1356" s="7"/>
      <c r="BV1356" s="7"/>
      <c r="BW1356" s="7"/>
      <c r="BX1356" s="7"/>
      <c r="BY1356" s="7"/>
      <c r="BZ1356" s="7"/>
      <c r="CA1356" s="7"/>
      <c r="CB1356" s="7"/>
      <c r="CC1356" s="7"/>
      <c r="CD1356" s="7"/>
      <c r="CE1356" s="7"/>
      <c r="CF1356" s="7"/>
      <c r="CG1356" s="7"/>
      <c r="CH1356" s="7"/>
      <c r="CI1356" s="6" t="n">
        <f aca="false">SUMIF($AH1356:$CH1356,35,Base!$B$5:$BB$5)*7*$Z1356</f>
        <v>0</v>
      </c>
      <c r="CJ1356" s="6" t="n">
        <f aca="false">SUMIF($AH1356:$CH1356,"PR",Base!$B$5:$BB$5)*7*$Z1356</f>
        <v>112</v>
      </c>
      <c r="CK1356" s="6"/>
      <c r="CL1356" s="6"/>
    </row>
    <row r="1357" customFormat="false" ht="13.8" hidden="false" customHeight="false" outlineLevel="0" collapsed="false">
      <c r="A1357" s="7" t="s">
        <v>1890</v>
      </c>
      <c r="B1357" s="7" t="s">
        <v>3215</v>
      </c>
      <c r="C1357" s="7" t="s">
        <v>741</v>
      </c>
      <c r="D1357" s="7" t="s">
        <v>3457</v>
      </c>
      <c r="E1357" s="7" t="s">
        <v>2570</v>
      </c>
      <c r="F1357" s="7" t="s">
        <v>17</v>
      </c>
      <c r="G1357" s="7" t="s">
        <v>1051</v>
      </c>
      <c r="H1357" s="7" t="s">
        <v>1052</v>
      </c>
      <c r="I1357" s="7" t="s">
        <v>84</v>
      </c>
      <c r="J1357" s="7" t="s">
        <v>85</v>
      </c>
      <c r="K1357" s="8" t="n">
        <v>0</v>
      </c>
      <c r="L1357" s="7"/>
      <c r="M1357" s="8" t="n">
        <v>0</v>
      </c>
      <c r="N1357" s="7"/>
      <c r="O1357" s="7" t="s">
        <v>1053</v>
      </c>
      <c r="P1357" s="7" t="s">
        <v>87</v>
      </c>
      <c r="Q1357" s="8" t="s">
        <v>91</v>
      </c>
      <c r="R1357" s="8" t="s">
        <v>91</v>
      </c>
      <c r="S1357" s="8" t="s">
        <v>110</v>
      </c>
      <c r="T1357" s="8" t="s">
        <v>127</v>
      </c>
      <c r="U1357" s="7" t="s">
        <v>87</v>
      </c>
      <c r="V1357" s="7" t="s">
        <v>92</v>
      </c>
      <c r="W1357" s="7"/>
      <c r="X1357" s="7"/>
      <c r="Y1357" s="7" t="s">
        <v>112</v>
      </c>
      <c r="Z1357" s="7" t="n">
        <v>4</v>
      </c>
      <c r="AA1357" s="7"/>
      <c r="AB1357" s="7"/>
      <c r="AC1357" s="7"/>
      <c r="AD1357" s="7"/>
      <c r="AE1357" s="8"/>
      <c r="AF1357" s="9" t="s">
        <v>1046</v>
      </c>
      <c r="AG1357" s="9" t="s">
        <v>675</v>
      </c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 t="s">
        <v>98</v>
      </c>
      <c r="BF1357" s="7"/>
      <c r="BG1357" s="7"/>
      <c r="BH1357" s="7"/>
      <c r="BI1357" s="7"/>
      <c r="BJ1357" s="7"/>
      <c r="BK1357" s="7"/>
      <c r="BL1357" s="7"/>
      <c r="BM1357" s="7" t="s">
        <v>97</v>
      </c>
      <c r="BN1357" s="7" t="s">
        <v>97</v>
      </c>
      <c r="BO1357" s="7"/>
      <c r="BP1357" s="7"/>
      <c r="BQ1357" s="7"/>
      <c r="BR1357" s="7"/>
      <c r="BS1357" s="7"/>
      <c r="BT1357" s="7"/>
      <c r="BU1357" s="7"/>
      <c r="BV1357" s="7"/>
      <c r="BW1357" s="7"/>
      <c r="BX1357" s="7"/>
      <c r="BY1357" s="7"/>
      <c r="BZ1357" s="7"/>
      <c r="CA1357" s="7"/>
      <c r="CB1357" s="7"/>
      <c r="CC1357" s="7"/>
      <c r="CD1357" s="7"/>
      <c r="CE1357" s="7"/>
      <c r="CF1357" s="7"/>
      <c r="CG1357" s="7"/>
      <c r="CH1357" s="7"/>
      <c r="CI1357" s="6" t="n">
        <f aca="false">SUMIF($AH1357:$CH1357,35,Base!$B$5:$BB$5)*7*$Z1357</f>
        <v>0</v>
      </c>
      <c r="CJ1357" s="6" t="n">
        <f aca="false">SUMIF($AH1357:$CH1357,"PR",Base!$B$5:$BB$5)*7*$Z1357</f>
        <v>112</v>
      </c>
      <c r="CK1357" s="6"/>
      <c r="CL1357" s="6"/>
    </row>
    <row r="1358" customFormat="false" ht="13.8" hidden="false" customHeight="false" outlineLevel="0" collapsed="false">
      <c r="A1358" s="7" t="s">
        <v>1890</v>
      </c>
      <c r="B1358" s="7" t="s">
        <v>3215</v>
      </c>
      <c r="C1358" s="7" t="s">
        <v>741</v>
      </c>
      <c r="D1358" s="7" t="s">
        <v>3458</v>
      </c>
      <c r="E1358" s="7" t="s">
        <v>2572</v>
      </c>
      <c r="F1358" s="7" t="s">
        <v>17</v>
      </c>
      <c r="G1358" s="7" t="s">
        <v>1051</v>
      </c>
      <c r="H1358" s="7" t="s">
        <v>1052</v>
      </c>
      <c r="I1358" s="7" t="s">
        <v>84</v>
      </c>
      <c r="J1358" s="7" t="s">
        <v>85</v>
      </c>
      <c r="K1358" s="8" t="n">
        <v>0</v>
      </c>
      <c r="L1358" s="7"/>
      <c r="M1358" s="8" t="n">
        <v>0</v>
      </c>
      <c r="N1358" s="7"/>
      <c r="O1358" s="7" t="s">
        <v>1053</v>
      </c>
      <c r="P1358" s="7" t="s">
        <v>87</v>
      </c>
      <c r="Q1358" s="8" t="s">
        <v>91</v>
      </c>
      <c r="R1358" s="8" t="s">
        <v>91</v>
      </c>
      <c r="S1358" s="8" t="s">
        <v>110</v>
      </c>
      <c r="T1358" s="8" t="s">
        <v>127</v>
      </c>
      <c r="U1358" s="7" t="s">
        <v>87</v>
      </c>
      <c r="V1358" s="7" t="s">
        <v>92</v>
      </c>
      <c r="W1358" s="7"/>
      <c r="X1358" s="7"/>
      <c r="Y1358" s="7" t="s">
        <v>112</v>
      </c>
      <c r="Z1358" s="7" t="n">
        <v>4</v>
      </c>
      <c r="AA1358" s="7"/>
      <c r="AB1358" s="7"/>
      <c r="AC1358" s="7"/>
      <c r="AD1358" s="7"/>
      <c r="AE1358" s="8"/>
      <c r="AF1358" s="9" t="s">
        <v>1016</v>
      </c>
      <c r="AG1358" s="9" t="s">
        <v>320</v>
      </c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  <c r="BF1358" s="7"/>
      <c r="BG1358" s="7"/>
      <c r="BH1358" s="7"/>
      <c r="BI1358" s="7"/>
      <c r="BJ1358" s="7"/>
      <c r="BK1358" s="7"/>
      <c r="BL1358" s="7"/>
      <c r="BM1358" s="7" t="s">
        <v>97</v>
      </c>
      <c r="BN1358" s="7" t="s">
        <v>97</v>
      </c>
      <c r="BO1358" s="7"/>
      <c r="BP1358" s="7"/>
      <c r="BQ1358" s="7"/>
      <c r="BR1358" s="7"/>
      <c r="BS1358" s="7"/>
      <c r="BT1358" s="7"/>
      <c r="BU1358" s="7"/>
      <c r="BV1358" s="7"/>
      <c r="BW1358" s="7"/>
      <c r="BX1358" s="7"/>
      <c r="BY1358" s="7"/>
      <c r="BZ1358" s="7"/>
      <c r="CA1358" s="7"/>
      <c r="CB1358" s="7"/>
      <c r="CC1358" s="7"/>
      <c r="CD1358" s="7" t="s">
        <v>98</v>
      </c>
      <c r="CE1358" s="7"/>
      <c r="CF1358" s="7"/>
      <c r="CG1358" s="7"/>
      <c r="CH1358" s="7"/>
      <c r="CI1358" s="6" t="n">
        <f aca="false">SUMIF($AH1358:$CH1358,35,Base!$B$5:$BB$5)*7*$Z1358</f>
        <v>0</v>
      </c>
      <c r="CJ1358" s="6" t="n">
        <f aca="false">SUMIF($AH1358:$CH1358,"PR",Base!$B$5:$BB$5)*7*$Z1358</f>
        <v>140</v>
      </c>
      <c r="CK1358" s="6"/>
      <c r="CL1358" s="6"/>
    </row>
    <row r="1359" customFormat="false" ht="13.8" hidden="false" customHeight="false" outlineLevel="0" collapsed="false">
      <c r="A1359" s="7" t="s">
        <v>1890</v>
      </c>
      <c r="B1359" s="7" t="s">
        <v>3215</v>
      </c>
      <c r="C1359" s="7" t="s">
        <v>118</v>
      </c>
      <c r="D1359" s="7" t="s">
        <v>3459</v>
      </c>
      <c r="E1359" s="7" t="s">
        <v>432</v>
      </c>
      <c r="F1359" s="7" t="s">
        <v>17</v>
      </c>
      <c r="G1359" s="7" t="s">
        <v>964</v>
      </c>
      <c r="H1359" s="7" t="s">
        <v>965</v>
      </c>
      <c r="I1359" s="7" t="s">
        <v>84</v>
      </c>
      <c r="J1359" s="7" t="s">
        <v>85</v>
      </c>
      <c r="K1359" s="8" t="n">
        <v>0</v>
      </c>
      <c r="L1359" s="7"/>
      <c r="M1359" s="8" t="n">
        <v>0</v>
      </c>
      <c r="N1359" s="7"/>
      <c r="O1359" s="7" t="s">
        <v>966</v>
      </c>
      <c r="P1359" s="7" t="s">
        <v>87</v>
      </c>
      <c r="Q1359" s="8" t="s">
        <v>967</v>
      </c>
      <c r="R1359" s="8" t="s">
        <v>967</v>
      </c>
      <c r="S1359" s="8" t="s">
        <v>110</v>
      </c>
      <c r="T1359" s="8" t="s">
        <v>127</v>
      </c>
      <c r="U1359" s="7" t="s">
        <v>87</v>
      </c>
      <c r="V1359" s="7" t="s">
        <v>92</v>
      </c>
      <c r="W1359" s="7"/>
      <c r="X1359" s="7"/>
      <c r="Y1359" s="7" t="s">
        <v>112</v>
      </c>
      <c r="Z1359" s="7" t="n">
        <v>4</v>
      </c>
      <c r="AA1359" s="7"/>
      <c r="AB1359" s="7"/>
      <c r="AC1359" s="7"/>
      <c r="AD1359" s="7"/>
      <c r="AE1359" s="8"/>
      <c r="AF1359" s="9" t="s">
        <v>973</v>
      </c>
      <c r="AG1359" s="9" t="s">
        <v>951</v>
      </c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 t="s">
        <v>98</v>
      </c>
      <c r="BE1359" s="7"/>
      <c r="BF1359" s="7"/>
      <c r="BG1359" s="7"/>
      <c r="BH1359" s="7"/>
      <c r="BI1359" s="7"/>
      <c r="BJ1359" s="7"/>
      <c r="BK1359" s="7"/>
      <c r="BL1359" s="7"/>
      <c r="BM1359" s="7" t="s">
        <v>97</v>
      </c>
      <c r="BN1359" s="7" t="s">
        <v>97</v>
      </c>
      <c r="BO1359" s="7"/>
      <c r="BP1359" s="7"/>
      <c r="BQ1359" s="7"/>
      <c r="BR1359" s="7"/>
      <c r="BS1359" s="7"/>
      <c r="BT1359" s="7"/>
      <c r="BU1359" s="7"/>
      <c r="BV1359" s="7"/>
      <c r="BW1359" s="7"/>
      <c r="BX1359" s="7"/>
      <c r="BY1359" s="7"/>
      <c r="BZ1359" s="7"/>
      <c r="CA1359" s="7"/>
      <c r="CB1359" s="7"/>
      <c r="CC1359" s="7"/>
      <c r="CD1359" s="7"/>
      <c r="CE1359" s="7"/>
      <c r="CF1359" s="7"/>
      <c r="CG1359" s="7"/>
      <c r="CH1359" s="7"/>
      <c r="CI1359" s="6" t="n">
        <f aca="false">SUMIF($AH1359:$CH1359,35,Base!$B$5:$BB$5)*7*$Z1359</f>
        <v>0</v>
      </c>
      <c r="CJ1359" s="6" t="n">
        <f aca="false">SUMIF($AH1359:$CH1359,"PR",Base!$B$5:$BB$5)*7*$Z1359</f>
        <v>140</v>
      </c>
      <c r="CK1359" s="6"/>
      <c r="CL1359" s="6"/>
    </row>
    <row r="1360" customFormat="false" ht="13.8" hidden="false" customHeight="false" outlineLevel="0" collapsed="false">
      <c r="A1360" s="7" t="s">
        <v>1890</v>
      </c>
      <c r="B1360" s="7" t="s">
        <v>3215</v>
      </c>
      <c r="C1360" s="7" t="s">
        <v>118</v>
      </c>
      <c r="D1360" s="7" t="s">
        <v>3460</v>
      </c>
      <c r="E1360" s="7" t="s">
        <v>2578</v>
      </c>
      <c r="F1360" s="7" t="s">
        <v>17</v>
      </c>
      <c r="G1360" s="7" t="s">
        <v>964</v>
      </c>
      <c r="H1360" s="7" t="s">
        <v>965</v>
      </c>
      <c r="I1360" s="7" t="s">
        <v>84</v>
      </c>
      <c r="J1360" s="7" t="s">
        <v>85</v>
      </c>
      <c r="K1360" s="8" t="n">
        <v>0</v>
      </c>
      <c r="L1360" s="7"/>
      <c r="M1360" s="8" t="n">
        <v>0</v>
      </c>
      <c r="N1360" s="7"/>
      <c r="O1360" s="7" t="s">
        <v>966</v>
      </c>
      <c r="P1360" s="7" t="s">
        <v>87</v>
      </c>
      <c r="Q1360" s="8" t="s">
        <v>967</v>
      </c>
      <c r="R1360" s="8" t="s">
        <v>967</v>
      </c>
      <c r="S1360" s="8" t="s">
        <v>110</v>
      </c>
      <c r="T1360" s="8" t="s">
        <v>127</v>
      </c>
      <c r="U1360" s="7" t="s">
        <v>87</v>
      </c>
      <c r="V1360" s="7" t="s">
        <v>92</v>
      </c>
      <c r="W1360" s="7"/>
      <c r="X1360" s="7"/>
      <c r="Y1360" s="7" t="s">
        <v>112</v>
      </c>
      <c r="Z1360" s="7" t="n">
        <v>4</v>
      </c>
      <c r="AA1360" s="7"/>
      <c r="AB1360" s="7"/>
      <c r="AC1360" s="7"/>
      <c r="AD1360" s="7"/>
      <c r="AE1360" s="8"/>
      <c r="AF1360" s="9" t="s">
        <v>369</v>
      </c>
      <c r="AG1360" s="9" t="s">
        <v>3094</v>
      </c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  <c r="BF1360" s="7"/>
      <c r="BG1360" s="7"/>
      <c r="BH1360" s="7"/>
      <c r="BI1360" s="7"/>
      <c r="BJ1360" s="7"/>
      <c r="BK1360" s="7"/>
      <c r="BL1360" s="7"/>
      <c r="BM1360" s="7" t="s">
        <v>97</v>
      </c>
      <c r="BN1360" s="7" t="s">
        <v>97</v>
      </c>
      <c r="BO1360" s="7"/>
      <c r="BP1360" s="7"/>
      <c r="BQ1360" s="7"/>
      <c r="BR1360" s="7"/>
      <c r="BS1360" s="7"/>
      <c r="BT1360" s="7" t="s">
        <v>98</v>
      </c>
      <c r="BU1360" s="7"/>
      <c r="BV1360" s="7"/>
      <c r="BW1360" s="7"/>
      <c r="BX1360" s="7"/>
      <c r="BY1360" s="7"/>
      <c r="BZ1360" s="7"/>
      <c r="CA1360" s="7"/>
      <c r="CB1360" s="7"/>
      <c r="CC1360" s="7"/>
      <c r="CD1360" s="7"/>
      <c r="CE1360" s="7"/>
      <c r="CF1360" s="7"/>
      <c r="CG1360" s="7"/>
      <c r="CH1360" s="7"/>
      <c r="CI1360" s="6" t="n">
        <f aca="false">SUMIF($AH1360:$CH1360,35,Base!$B$5:$BB$5)*7*$Z1360</f>
        <v>0</v>
      </c>
      <c r="CJ1360" s="6" t="n">
        <f aca="false">SUMIF($AH1360:$CH1360,"PR",Base!$B$5:$BB$5)*7*$Z1360</f>
        <v>140</v>
      </c>
      <c r="CK1360" s="6"/>
      <c r="CL1360" s="6"/>
    </row>
    <row r="1361" customFormat="false" ht="13.8" hidden="false" customHeight="false" outlineLevel="0" collapsed="false">
      <c r="A1361" s="7" t="s">
        <v>1890</v>
      </c>
      <c r="B1361" s="7" t="s">
        <v>3215</v>
      </c>
      <c r="C1361" s="7" t="s">
        <v>118</v>
      </c>
      <c r="D1361" s="7" t="s">
        <v>3461</v>
      </c>
      <c r="E1361" s="7" t="s">
        <v>421</v>
      </c>
      <c r="F1361" s="7" t="s">
        <v>17</v>
      </c>
      <c r="G1361" s="7" t="s">
        <v>964</v>
      </c>
      <c r="H1361" s="7" t="s">
        <v>965</v>
      </c>
      <c r="I1361" s="7" t="s">
        <v>84</v>
      </c>
      <c r="J1361" s="7" t="s">
        <v>85</v>
      </c>
      <c r="K1361" s="8" t="n">
        <v>0</v>
      </c>
      <c r="L1361" s="7"/>
      <c r="M1361" s="8" t="n">
        <v>0</v>
      </c>
      <c r="N1361" s="7"/>
      <c r="O1361" s="7" t="s">
        <v>966</v>
      </c>
      <c r="P1361" s="7" t="s">
        <v>87</v>
      </c>
      <c r="Q1361" s="8" t="s">
        <v>967</v>
      </c>
      <c r="R1361" s="8" t="s">
        <v>967</v>
      </c>
      <c r="S1361" s="8" t="s">
        <v>110</v>
      </c>
      <c r="T1361" s="8" t="s">
        <v>127</v>
      </c>
      <c r="U1361" s="7" t="s">
        <v>87</v>
      </c>
      <c r="V1361" s="7" t="s">
        <v>92</v>
      </c>
      <c r="W1361" s="7"/>
      <c r="X1361" s="7"/>
      <c r="Y1361" s="7" t="s">
        <v>112</v>
      </c>
      <c r="Z1361" s="7" t="n">
        <v>4</v>
      </c>
      <c r="AA1361" s="7"/>
      <c r="AB1361" s="7"/>
      <c r="AC1361" s="7"/>
      <c r="AD1361" s="7"/>
      <c r="AE1361" s="8"/>
      <c r="AF1361" s="9" t="s">
        <v>562</v>
      </c>
      <c r="AG1361" s="9" t="s">
        <v>2828</v>
      </c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  <c r="BF1361" s="7"/>
      <c r="BG1361" s="7"/>
      <c r="BH1361" s="7"/>
      <c r="BI1361" s="7"/>
      <c r="BJ1361" s="7"/>
      <c r="BK1361" s="7"/>
      <c r="BL1361" s="7"/>
      <c r="BM1361" s="7" t="s">
        <v>97</v>
      </c>
      <c r="BN1361" s="7" t="s">
        <v>97</v>
      </c>
      <c r="BO1361" s="7"/>
      <c r="BP1361" s="7"/>
      <c r="BQ1361" s="7"/>
      <c r="BR1361" s="7"/>
      <c r="BS1361" s="7"/>
      <c r="BT1361" s="7"/>
      <c r="BU1361" s="7"/>
      <c r="BV1361" s="7"/>
      <c r="BW1361" s="7"/>
      <c r="BX1361" s="7"/>
      <c r="BY1361" s="7"/>
      <c r="BZ1361" s="7" t="s">
        <v>98</v>
      </c>
      <c r="CA1361" s="7"/>
      <c r="CB1361" s="7"/>
      <c r="CC1361" s="7"/>
      <c r="CD1361" s="7"/>
      <c r="CE1361" s="7"/>
      <c r="CF1361" s="7"/>
      <c r="CG1361" s="7"/>
      <c r="CH1361" s="7"/>
      <c r="CI1361" s="6" t="n">
        <f aca="false">SUMIF($AH1361:$CH1361,35,Base!$B$5:$BB$5)*7*$Z1361</f>
        <v>0</v>
      </c>
      <c r="CJ1361" s="6" t="n">
        <f aca="false">SUMIF($AH1361:$CH1361,"PR",Base!$B$5:$BB$5)*7*$Z1361</f>
        <v>140</v>
      </c>
      <c r="CK1361" s="6"/>
      <c r="CL1361" s="6"/>
    </row>
    <row r="1362" customFormat="false" ht="13.8" hidden="false" customHeight="false" outlineLevel="0" collapsed="false">
      <c r="A1362" s="7" t="s">
        <v>1890</v>
      </c>
      <c r="B1362" s="7" t="s">
        <v>3215</v>
      </c>
      <c r="C1362" s="7" t="s">
        <v>223</v>
      </c>
      <c r="D1362" s="7" t="s">
        <v>3462</v>
      </c>
      <c r="E1362" s="7" t="s">
        <v>2581</v>
      </c>
      <c r="F1362" s="7" t="s">
        <v>17</v>
      </c>
      <c r="G1362" s="7" t="s">
        <v>1004</v>
      </c>
      <c r="H1362" s="7" t="s">
        <v>1005</v>
      </c>
      <c r="I1362" s="7" t="s">
        <v>84</v>
      </c>
      <c r="J1362" s="7" t="s">
        <v>85</v>
      </c>
      <c r="K1362" s="8" t="n">
        <v>0</v>
      </c>
      <c r="L1362" s="7"/>
      <c r="M1362" s="8" t="n">
        <v>0</v>
      </c>
      <c r="N1362" s="7"/>
      <c r="O1362" s="7" t="s">
        <v>1006</v>
      </c>
      <c r="P1362" s="7" t="s">
        <v>87</v>
      </c>
      <c r="Q1362" s="8" t="s">
        <v>91</v>
      </c>
      <c r="R1362" s="8" t="s">
        <v>91</v>
      </c>
      <c r="S1362" s="8" t="s">
        <v>110</v>
      </c>
      <c r="T1362" s="8" t="s">
        <v>100</v>
      </c>
      <c r="U1362" s="7" t="s">
        <v>87</v>
      </c>
      <c r="V1362" s="7" t="s">
        <v>92</v>
      </c>
      <c r="W1362" s="7"/>
      <c r="X1362" s="7"/>
      <c r="Y1362" s="7" t="s">
        <v>125</v>
      </c>
      <c r="Z1362" s="7" t="n">
        <v>2</v>
      </c>
      <c r="AA1362" s="7"/>
      <c r="AB1362" s="7"/>
      <c r="AC1362" s="7"/>
      <c r="AD1362" s="7"/>
      <c r="AE1362" s="8"/>
      <c r="AF1362" s="9" t="s">
        <v>973</v>
      </c>
      <c r="AG1362" s="9" t="s">
        <v>1054</v>
      </c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 t="s">
        <v>98</v>
      </c>
      <c r="BE1362" s="7"/>
      <c r="BF1362" s="7"/>
      <c r="BG1362" s="7"/>
      <c r="BH1362" s="7"/>
      <c r="BI1362" s="7"/>
      <c r="BJ1362" s="7"/>
      <c r="BK1362" s="7"/>
      <c r="BL1362" s="7"/>
      <c r="BM1362" s="7" t="s">
        <v>97</v>
      </c>
      <c r="BN1362" s="7" t="s">
        <v>97</v>
      </c>
      <c r="BO1362" s="7"/>
      <c r="BP1362" s="7"/>
      <c r="BQ1362" s="7"/>
      <c r="BR1362" s="7"/>
      <c r="BS1362" s="7"/>
      <c r="BT1362" s="7"/>
      <c r="BU1362" s="7"/>
      <c r="BV1362" s="7"/>
      <c r="BW1362" s="7"/>
      <c r="BX1362" s="7"/>
      <c r="BY1362" s="7"/>
      <c r="BZ1362" s="7"/>
      <c r="CA1362" s="7"/>
      <c r="CB1362" s="7"/>
      <c r="CC1362" s="7"/>
      <c r="CD1362" s="7"/>
      <c r="CE1362" s="7"/>
      <c r="CF1362" s="7"/>
      <c r="CG1362" s="7"/>
      <c r="CH1362" s="7"/>
      <c r="CI1362" s="6" t="n">
        <f aca="false">SUMIF($AH1362:$CH1362,35,Base!$B$5:$BB$5)*7*$Z1362</f>
        <v>0</v>
      </c>
      <c r="CJ1362" s="6" t="n">
        <f aca="false">SUMIF($AH1362:$CH1362,"PR",Base!$B$5:$BB$5)*7*$Z1362</f>
        <v>70</v>
      </c>
      <c r="CK1362" s="6"/>
      <c r="CL1362" s="6"/>
    </row>
    <row r="1363" customFormat="false" ht="13.8" hidden="false" customHeight="false" outlineLevel="0" collapsed="false">
      <c r="A1363" s="7" t="s">
        <v>1890</v>
      </c>
      <c r="B1363" s="7" t="s">
        <v>3215</v>
      </c>
      <c r="C1363" s="7" t="s">
        <v>223</v>
      </c>
      <c r="D1363" s="7" t="s">
        <v>3462</v>
      </c>
      <c r="E1363" s="7" t="s">
        <v>2581</v>
      </c>
      <c r="F1363" s="7" t="s">
        <v>17</v>
      </c>
      <c r="G1363" s="7" t="s">
        <v>1004</v>
      </c>
      <c r="H1363" s="7" t="s">
        <v>1005</v>
      </c>
      <c r="I1363" s="7" t="s">
        <v>84</v>
      </c>
      <c r="J1363" s="7" t="s">
        <v>85</v>
      </c>
      <c r="K1363" s="8" t="n">
        <v>0</v>
      </c>
      <c r="L1363" s="7"/>
      <c r="M1363" s="8" t="n">
        <v>0</v>
      </c>
      <c r="N1363" s="7"/>
      <c r="O1363" s="7" t="s">
        <v>1006</v>
      </c>
      <c r="P1363" s="7" t="s">
        <v>87</v>
      </c>
      <c r="Q1363" s="8" t="s">
        <v>91</v>
      </c>
      <c r="R1363" s="8" t="s">
        <v>91</v>
      </c>
      <c r="S1363" s="8" t="s">
        <v>110</v>
      </c>
      <c r="T1363" s="8" t="s">
        <v>100</v>
      </c>
      <c r="U1363" s="7" t="s">
        <v>87</v>
      </c>
      <c r="V1363" s="7" t="s">
        <v>92</v>
      </c>
      <c r="W1363" s="7"/>
      <c r="X1363" s="7"/>
      <c r="Y1363" s="7" t="s">
        <v>112</v>
      </c>
      <c r="Z1363" s="7" t="n">
        <v>8</v>
      </c>
      <c r="AA1363" s="7"/>
      <c r="AB1363" s="7"/>
      <c r="AC1363" s="7"/>
      <c r="AD1363" s="7"/>
      <c r="AE1363" s="8"/>
      <c r="AF1363" s="9" t="s">
        <v>973</v>
      </c>
      <c r="AG1363" s="9" t="s">
        <v>1054</v>
      </c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 t="s">
        <v>98</v>
      </c>
      <c r="BE1363" s="7"/>
      <c r="BF1363" s="7"/>
      <c r="BG1363" s="7"/>
      <c r="BH1363" s="7"/>
      <c r="BI1363" s="7"/>
      <c r="BJ1363" s="7"/>
      <c r="BK1363" s="7"/>
      <c r="BL1363" s="7"/>
      <c r="BM1363" s="7" t="s">
        <v>97</v>
      </c>
      <c r="BN1363" s="7" t="s">
        <v>97</v>
      </c>
      <c r="BO1363" s="7"/>
      <c r="BP1363" s="7"/>
      <c r="BQ1363" s="7"/>
      <c r="BR1363" s="7"/>
      <c r="BS1363" s="7"/>
      <c r="BT1363" s="7"/>
      <c r="BU1363" s="7"/>
      <c r="BV1363" s="7"/>
      <c r="BW1363" s="7"/>
      <c r="BX1363" s="7"/>
      <c r="BY1363" s="7"/>
      <c r="BZ1363" s="7"/>
      <c r="CA1363" s="7"/>
      <c r="CB1363" s="7"/>
      <c r="CC1363" s="7"/>
      <c r="CD1363" s="7"/>
      <c r="CE1363" s="7"/>
      <c r="CF1363" s="7"/>
      <c r="CG1363" s="7"/>
      <c r="CH1363" s="7"/>
      <c r="CI1363" s="6" t="n">
        <f aca="false">SUMIF($AH1363:$CH1363,35,Base!$B$5:$BB$5)*7*$Z1363</f>
        <v>0</v>
      </c>
      <c r="CJ1363" s="6" t="n">
        <f aca="false">SUMIF($AH1363:$CH1363,"PR",Base!$B$5:$BB$5)*7*$Z1363</f>
        <v>280</v>
      </c>
      <c r="CK1363" s="6"/>
      <c r="CL1363" s="6"/>
    </row>
    <row r="1364" customFormat="false" ht="13.8" hidden="false" customHeight="false" outlineLevel="0" collapsed="false">
      <c r="A1364" s="7" t="s">
        <v>1890</v>
      </c>
      <c r="B1364" s="7" t="s">
        <v>3215</v>
      </c>
      <c r="C1364" s="7" t="s">
        <v>223</v>
      </c>
      <c r="D1364" s="7" t="s">
        <v>3463</v>
      </c>
      <c r="E1364" s="7" t="s">
        <v>414</v>
      </c>
      <c r="F1364" s="7" t="s">
        <v>17</v>
      </c>
      <c r="G1364" s="7" t="s">
        <v>1004</v>
      </c>
      <c r="H1364" s="7" t="s">
        <v>1005</v>
      </c>
      <c r="I1364" s="7" t="s">
        <v>84</v>
      </c>
      <c r="J1364" s="7" t="s">
        <v>85</v>
      </c>
      <c r="K1364" s="8" t="n">
        <v>0</v>
      </c>
      <c r="L1364" s="7"/>
      <c r="M1364" s="8" t="n">
        <v>0</v>
      </c>
      <c r="N1364" s="7"/>
      <c r="O1364" s="7" t="s">
        <v>1006</v>
      </c>
      <c r="P1364" s="7" t="s">
        <v>87</v>
      </c>
      <c r="Q1364" s="8" t="s">
        <v>91</v>
      </c>
      <c r="R1364" s="8" t="s">
        <v>91</v>
      </c>
      <c r="S1364" s="8" t="s">
        <v>110</v>
      </c>
      <c r="T1364" s="8" t="s">
        <v>100</v>
      </c>
      <c r="U1364" s="7" t="s">
        <v>87</v>
      </c>
      <c r="V1364" s="7" t="s">
        <v>92</v>
      </c>
      <c r="W1364" s="7"/>
      <c r="X1364" s="7"/>
      <c r="Y1364" s="7" t="s">
        <v>125</v>
      </c>
      <c r="Z1364" s="7" t="n">
        <v>2</v>
      </c>
      <c r="AA1364" s="7"/>
      <c r="AB1364" s="7"/>
      <c r="AC1364" s="7"/>
      <c r="AD1364" s="7"/>
      <c r="AE1364" s="8"/>
      <c r="AF1364" s="9" t="s">
        <v>1041</v>
      </c>
      <c r="AG1364" s="9" t="s">
        <v>337</v>
      </c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  <c r="BF1364" s="7"/>
      <c r="BG1364" s="7"/>
      <c r="BH1364" s="7"/>
      <c r="BI1364" s="7"/>
      <c r="BJ1364" s="7"/>
      <c r="BK1364" s="7"/>
      <c r="BL1364" s="7"/>
      <c r="BM1364" s="7" t="s">
        <v>97</v>
      </c>
      <c r="BN1364" s="7" t="s">
        <v>97</v>
      </c>
      <c r="BO1364" s="7"/>
      <c r="BP1364" s="7"/>
      <c r="BQ1364" s="7"/>
      <c r="BR1364" s="7"/>
      <c r="BS1364" s="7"/>
      <c r="BT1364" s="7"/>
      <c r="BU1364" s="7"/>
      <c r="BV1364" s="7"/>
      <c r="BW1364" s="7"/>
      <c r="BX1364" s="7"/>
      <c r="BY1364" s="7"/>
      <c r="BZ1364" s="7"/>
      <c r="CA1364" s="7"/>
      <c r="CB1364" s="7"/>
      <c r="CC1364" s="7"/>
      <c r="CD1364" s="7" t="s">
        <v>98</v>
      </c>
      <c r="CE1364" s="7"/>
      <c r="CF1364" s="7"/>
      <c r="CG1364" s="7"/>
      <c r="CH1364" s="7"/>
      <c r="CI1364" s="6" t="n">
        <f aca="false">SUMIF($AH1364:$CH1364,35,Base!$B$5:$BB$5)*7*$Z1364</f>
        <v>0</v>
      </c>
      <c r="CJ1364" s="6" t="n">
        <f aca="false">SUMIF($AH1364:$CH1364,"PR",Base!$B$5:$BB$5)*7*$Z1364</f>
        <v>70</v>
      </c>
      <c r="CK1364" s="6"/>
      <c r="CL1364" s="6"/>
    </row>
    <row r="1365" customFormat="false" ht="13.8" hidden="false" customHeight="false" outlineLevel="0" collapsed="false">
      <c r="A1365" s="7" t="s">
        <v>1890</v>
      </c>
      <c r="B1365" s="7" t="s">
        <v>3215</v>
      </c>
      <c r="C1365" s="7" t="s">
        <v>223</v>
      </c>
      <c r="D1365" s="7" t="s">
        <v>3463</v>
      </c>
      <c r="E1365" s="7" t="s">
        <v>414</v>
      </c>
      <c r="F1365" s="7" t="s">
        <v>17</v>
      </c>
      <c r="G1365" s="7" t="s">
        <v>1004</v>
      </c>
      <c r="H1365" s="7" t="s">
        <v>1005</v>
      </c>
      <c r="I1365" s="7" t="s">
        <v>84</v>
      </c>
      <c r="J1365" s="7" t="s">
        <v>85</v>
      </c>
      <c r="K1365" s="8" t="n">
        <v>0</v>
      </c>
      <c r="L1365" s="7"/>
      <c r="M1365" s="8" t="n">
        <v>0</v>
      </c>
      <c r="N1365" s="7"/>
      <c r="O1365" s="7" t="s">
        <v>1006</v>
      </c>
      <c r="P1365" s="7" t="s">
        <v>87</v>
      </c>
      <c r="Q1365" s="8" t="s">
        <v>91</v>
      </c>
      <c r="R1365" s="8" t="s">
        <v>91</v>
      </c>
      <c r="S1365" s="8" t="s">
        <v>110</v>
      </c>
      <c r="T1365" s="8" t="s">
        <v>100</v>
      </c>
      <c r="U1365" s="7" t="s">
        <v>87</v>
      </c>
      <c r="V1365" s="7" t="s">
        <v>92</v>
      </c>
      <c r="W1365" s="7"/>
      <c r="X1365" s="7"/>
      <c r="Y1365" s="7" t="s">
        <v>112</v>
      </c>
      <c r="Z1365" s="7" t="n">
        <v>8</v>
      </c>
      <c r="AA1365" s="7"/>
      <c r="AB1365" s="7"/>
      <c r="AC1365" s="7"/>
      <c r="AD1365" s="7"/>
      <c r="AE1365" s="8"/>
      <c r="AF1365" s="9" t="s">
        <v>1041</v>
      </c>
      <c r="AG1365" s="9" t="s">
        <v>337</v>
      </c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  <c r="BF1365" s="7"/>
      <c r="BG1365" s="7"/>
      <c r="BH1365" s="7"/>
      <c r="BI1365" s="7"/>
      <c r="BJ1365" s="7"/>
      <c r="BK1365" s="7"/>
      <c r="BL1365" s="7"/>
      <c r="BM1365" s="7" t="s">
        <v>97</v>
      </c>
      <c r="BN1365" s="7" t="s">
        <v>97</v>
      </c>
      <c r="BO1365" s="7"/>
      <c r="BP1365" s="7"/>
      <c r="BQ1365" s="7"/>
      <c r="BR1365" s="7"/>
      <c r="BS1365" s="7"/>
      <c r="BT1365" s="7"/>
      <c r="BU1365" s="7"/>
      <c r="BV1365" s="7"/>
      <c r="BW1365" s="7"/>
      <c r="BX1365" s="7"/>
      <c r="BY1365" s="7"/>
      <c r="BZ1365" s="7"/>
      <c r="CA1365" s="7"/>
      <c r="CB1365" s="7"/>
      <c r="CC1365" s="7"/>
      <c r="CD1365" s="7" t="s">
        <v>98</v>
      </c>
      <c r="CE1365" s="7"/>
      <c r="CF1365" s="7"/>
      <c r="CG1365" s="7"/>
      <c r="CH1365" s="7"/>
      <c r="CI1365" s="6" t="n">
        <f aca="false">SUMIF($AH1365:$CH1365,35,Base!$B$5:$BB$5)*7*$Z1365</f>
        <v>0</v>
      </c>
      <c r="CJ1365" s="6" t="n">
        <f aca="false">SUMIF($AH1365:$CH1365,"PR",Base!$B$5:$BB$5)*7*$Z1365</f>
        <v>280</v>
      </c>
      <c r="CK1365" s="6"/>
      <c r="CL1365" s="6"/>
    </row>
    <row r="1366" customFormat="false" ht="13.8" hidden="false" customHeight="false" outlineLevel="0" collapsed="false">
      <c r="A1366" s="7" t="s">
        <v>1890</v>
      </c>
      <c r="B1366" s="7" t="s">
        <v>3215</v>
      </c>
      <c r="C1366" s="7" t="s">
        <v>223</v>
      </c>
      <c r="D1366" s="7" t="s">
        <v>3464</v>
      </c>
      <c r="E1366" s="7" t="s">
        <v>2586</v>
      </c>
      <c r="F1366" s="7" t="s">
        <v>17</v>
      </c>
      <c r="G1366" s="7" t="s">
        <v>2715</v>
      </c>
      <c r="H1366" s="7" t="s">
        <v>2716</v>
      </c>
      <c r="I1366" s="7" t="s">
        <v>84</v>
      </c>
      <c r="J1366" s="7" t="s">
        <v>85</v>
      </c>
      <c r="K1366" s="8" t="n">
        <v>0</v>
      </c>
      <c r="L1366" s="7"/>
      <c r="M1366" s="8" t="n">
        <v>0</v>
      </c>
      <c r="N1366" s="7"/>
      <c r="O1366" s="7" t="s">
        <v>2717</v>
      </c>
      <c r="P1366" s="7" t="s">
        <v>87</v>
      </c>
      <c r="Q1366" s="8" t="s">
        <v>117</v>
      </c>
      <c r="R1366" s="8" t="s">
        <v>117</v>
      </c>
      <c r="S1366" s="8" t="s">
        <v>110</v>
      </c>
      <c r="T1366" s="8" t="s">
        <v>127</v>
      </c>
      <c r="U1366" s="7" t="s">
        <v>87</v>
      </c>
      <c r="V1366" s="7" t="s">
        <v>92</v>
      </c>
      <c r="W1366" s="7"/>
      <c r="X1366" s="7"/>
      <c r="Y1366" s="7" t="s">
        <v>112</v>
      </c>
      <c r="Z1366" s="8" t="n">
        <v>0</v>
      </c>
      <c r="AA1366" s="7"/>
      <c r="AB1366" s="7"/>
      <c r="AC1366" s="7"/>
      <c r="AD1366" s="7"/>
      <c r="AE1366" s="8"/>
      <c r="AF1366" s="9" t="s">
        <v>696</v>
      </c>
      <c r="AG1366" s="9" t="s">
        <v>114</v>
      </c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 t="s">
        <v>98</v>
      </c>
      <c r="BB1366" s="7"/>
      <c r="BC1366" s="7"/>
      <c r="BD1366" s="7"/>
      <c r="BE1366" s="7"/>
      <c r="BF1366" s="7"/>
      <c r="BG1366" s="7"/>
      <c r="BH1366" s="7"/>
      <c r="BI1366" s="7"/>
      <c r="BJ1366" s="7"/>
      <c r="BK1366" s="7"/>
      <c r="BL1366" s="7"/>
      <c r="BM1366" s="7" t="s">
        <v>97</v>
      </c>
      <c r="BN1366" s="7" t="s">
        <v>97</v>
      </c>
      <c r="BO1366" s="7"/>
      <c r="BP1366" s="7"/>
      <c r="BQ1366" s="7"/>
      <c r="BR1366" s="7"/>
      <c r="BS1366" s="7"/>
      <c r="BT1366" s="7"/>
      <c r="BU1366" s="7"/>
      <c r="BV1366" s="7"/>
      <c r="BW1366" s="7"/>
      <c r="BX1366" s="7"/>
      <c r="BY1366" s="7"/>
      <c r="BZ1366" s="7"/>
      <c r="CA1366" s="7"/>
      <c r="CB1366" s="7"/>
      <c r="CC1366" s="7"/>
      <c r="CD1366" s="7"/>
      <c r="CE1366" s="7"/>
      <c r="CF1366" s="7"/>
      <c r="CG1366" s="7"/>
      <c r="CH1366" s="7"/>
      <c r="CI1366" s="6" t="n">
        <f aca="false">SUMIF($AH1366:$CH1366,35,Base!$B$5:$BB$5)*7*$Z1366</f>
        <v>0</v>
      </c>
      <c r="CJ1366" s="6" t="n">
        <f aca="false">SUMIF($AH1366:$CH1366,"PR",Base!$B$5:$BB$5)*7*$Z1366</f>
        <v>0</v>
      </c>
      <c r="CK1366" s="6"/>
      <c r="CL1366" s="6"/>
    </row>
    <row r="1367" customFormat="false" ht="13.8" hidden="false" customHeight="false" outlineLevel="0" collapsed="false">
      <c r="A1367" s="7" t="s">
        <v>1890</v>
      </c>
      <c r="B1367" s="7" t="s">
        <v>3215</v>
      </c>
      <c r="C1367" s="7" t="s">
        <v>223</v>
      </c>
      <c r="D1367" s="7" t="s">
        <v>3465</v>
      </c>
      <c r="E1367" s="7" t="s">
        <v>406</v>
      </c>
      <c r="F1367" s="7" t="s">
        <v>17</v>
      </c>
      <c r="G1367" s="7" t="s">
        <v>983</v>
      </c>
      <c r="H1367" s="7" t="s">
        <v>984</v>
      </c>
      <c r="I1367" s="7" t="s">
        <v>84</v>
      </c>
      <c r="J1367" s="7" t="s">
        <v>85</v>
      </c>
      <c r="K1367" s="8" t="n">
        <v>0</v>
      </c>
      <c r="L1367" s="7"/>
      <c r="M1367" s="8" t="n">
        <v>0</v>
      </c>
      <c r="N1367" s="7"/>
      <c r="O1367" s="7" t="s">
        <v>985</v>
      </c>
      <c r="P1367" s="7" t="s">
        <v>87</v>
      </c>
      <c r="Q1367" s="8" t="s">
        <v>77</v>
      </c>
      <c r="R1367" s="8" t="s">
        <v>77</v>
      </c>
      <c r="S1367" s="8" t="s">
        <v>110</v>
      </c>
      <c r="T1367" s="8" t="s">
        <v>127</v>
      </c>
      <c r="U1367" s="7" t="s">
        <v>87</v>
      </c>
      <c r="V1367" s="7" t="s">
        <v>92</v>
      </c>
      <c r="W1367" s="7"/>
      <c r="X1367" s="7"/>
      <c r="Y1367" s="7" t="s">
        <v>112</v>
      </c>
      <c r="Z1367" s="7" t="n">
        <v>4</v>
      </c>
      <c r="AA1367" s="7"/>
      <c r="AB1367" s="7"/>
      <c r="AC1367" s="7"/>
      <c r="AD1367" s="7"/>
      <c r="AE1367" s="8"/>
      <c r="AF1367" s="9" t="s">
        <v>1054</v>
      </c>
      <c r="AG1367" s="9" t="s">
        <v>951</v>
      </c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 t="s">
        <v>98</v>
      </c>
      <c r="BE1367" s="7"/>
      <c r="BF1367" s="7"/>
      <c r="BG1367" s="7"/>
      <c r="BH1367" s="7"/>
      <c r="BI1367" s="7"/>
      <c r="BJ1367" s="7"/>
      <c r="BK1367" s="7"/>
      <c r="BL1367" s="7"/>
      <c r="BM1367" s="7" t="s">
        <v>97</v>
      </c>
      <c r="BN1367" s="7" t="s">
        <v>97</v>
      </c>
      <c r="BO1367" s="7"/>
      <c r="BP1367" s="7"/>
      <c r="BQ1367" s="7"/>
      <c r="BR1367" s="7"/>
      <c r="BS1367" s="7"/>
      <c r="BT1367" s="7"/>
      <c r="BU1367" s="7"/>
      <c r="BV1367" s="7"/>
      <c r="BW1367" s="7"/>
      <c r="BX1367" s="7"/>
      <c r="BY1367" s="7"/>
      <c r="BZ1367" s="7"/>
      <c r="CA1367" s="7"/>
      <c r="CB1367" s="7"/>
      <c r="CC1367" s="7"/>
      <c r="CD1367" s="7"/>
      <c r="CE1367" s="7"/>
      <c r="CF1367" s="7"/>
      <c r="CG1367" s="7"/>
      <c r="CH1367" s="7"/>
      <c r="CI1367" s="6" t="n">
        <f aca="false">SUMIF($AH1367:$CH1367,35,Base!$B$5:$BB$5)*7*$Z1367</f>
        <v>0</v>
      </c>
      <c r="CJ1367" s="6" t="n">
        <f aca="false">SUMIF($AH1367:$CH1367,"PR",Base!$B$5:$BB$5)*7*$Z1367</f>
        <v>140</v>
      </c>
      <c r="CK1367" s="6"/>
      <c r="CL1367" s="6"/>
    </row>
    <row r="1368" customFormat="false" ht="13.8" hidden="false" customHeight="false" outlineLevel="0" collapsed="false">
      <c r="A1368" s="7" t="s">
        <v>1890</v>
      </c>
      <c r="B1368" s="7" t="s">
        <v>3215</v>
      </c>
      <c r="C1368" s="7" t="s">
        <v>1259</v>
      </c>
      <c r="D1368" s="7" t="s">
        <v>3466</v>
      </c>
      <c r="E1368" s="7" t="s">
        <v>3467</v>
      </c>
      <c r="F1368" s="7" t="s">
        <v>17</v>
      </c>
      <c r="G1368" s="7" t="s">
        <v>3468</v>
      </c>
      <c r="H1368" s="7" t="s">
        <v>3469</v>
      </c>
      <c r="I1368" s="7" t="s">
        <v>84</v>
      </c>
      <c r="J1368" s="7" t="s">
        <v>85</v>
      </c>
      <c r="K1368" s="8" t="n">
        <v>0</v>
      </c>
      <c r="L1368" s="7"/>
      <c r="M1368" s="8" t="n">
        <v>0</v>
      </c>
      <c r="N1368" s="7"/>
      <c r="O1368" s="7" t="s">
        <v>3470</v>
      </c>
      <c r="P1368" s="7" t="s">
        <v>87</v>
      </c>
      <c r="Q1368" s="8" t="s">
        <v>77</v>
      </c>
      <c r="R1368" s="8" t="s">
        <v>77</v>
      </c>
      <c r="S1368" s="8" t="s">
        <v>110</v>
      </c>
      <c r="T1368" s="8" t="s">
        <v>127</v>
      </c>
      <c r="U1368" s="7" t="s">
        <v>87</v>
      </c>
      <c r="V1368" s="7" t="s">
        <v>92</v>
      </c>
      <c r="W1368" s="7"/>
      <c r="X1368" s="7"/>
      <c r="Y1368" s="7" t="s">
        <v>112</v>
      </c>
      <c r="Z1368" s="7" t="n">
        <v>4</v>
      </c>
      <c r="AA1368" s="7"/>
      <c r="AB1368" s="7"/>
      <c r="AC1368" s="7"/>
      <c r="AD1368" s="7"/>
      <c r="AE1368" s="8"/>
      <c r="AF1368" s="9" t="s">
        <v>2001</v>
      </c>
      <c r="AG1368" s="9" t="s">
        <v>1797</v>
      </c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  <c r="BF1368" s="7"/>
      <c r="BG1368" s="7"/>
      <c r="BH1368" s="7"/>
      <c r="BI1368" s="7"/>
      <c r="BJ1368" s="7" t="s">
        <v>98</v>
      </c>
      <c r="BK1368" s="7"/>
      <c r="BL1368" s="7"/>
      <c r="BM1368" s="7" t="s">
        <v>97</v>
      </c>
      <c r="BN1368" s="7" t="s">
        <v>97</v>
      </c>
      <c r="BO1368" s="7"/>
      <c r="BP1368" s="7"/>
      <c r="BQ1368" s="7"/>
      <c r="BR1368" s="7"/>
      <c r="BS1368" s="7"/>
      <c r="BT1368" s="7"/>
      <c r="BU1368" s="7"/>
      <c r="BV1368" s="7"/>
      <c r="BW1368" s="7"/>
      <c r="BX1368" s="7"/>
      <c r="BY1368" s="7"/>
      <c r="BZ1368" s="7"/>
      <c r="CA1368" s="7"/>
      <c r="CB1368" s="7"/>
      <c r="CC1368" s="7"/>
      <c r="CD1368" s="7"/>
      <c r="CE1368" s="7"/>
      <c r="CF1368" s="7"/>
      <c r="CG1368" s="7"/>
      <c r="CH1368" s="7"/>
      <c r="CI1368" s="6" t="n">
        <f aca="false">SUMIF($AH1368:$CH1368,35,Base!$B$5:$BB$5)*7*$Z1368</f>
        <v>0</v>
      </c>
      <c r="CJ1368" s="6" t="n">
        <f aca="false">SUMIF($AH1368:$CH1368,"PR",Base!$B$5:$BB$5)*7*$Z1368</f>
        <v>140</v>
      </c>
      <c r="CK1368" s="6"/>
      <c r="CL1368" s="6"/>
    </row>
    <row r="1369" customFormat="false" ht="13.8" hidden="false" customHeight="false" outlineLevel="0" collapsed="false">
      <c r="A1369" s="7" t="s">
        <v>1890</v>
      </c>
      <c r="B1369" s="7" t="s">
        <v>3215</v>
      </c>
      <c r="C1369" s="7" t="s">
        <v>1259</v>
      </c>
      <c r="D1369" s="7" t="s">
        <v>3471</v>
      </c>
      <c r="E1369" s="7" t="s">
        <v>400</v>
      </c>
      <c r="F1369" s="7" t="s">
        <v>17</v>
      </c>
      <c r="G1369" s="7" t="s">
        <v>3468</v>
      </c>
      <c r="H1369" s="7" t="s">
        <v>3469</v>
      </c>
      <c r="I1369" s="7" t="s">
        <v>84</v>
      </c>
      <c r="J1369" s="7" t="s">
        <v>85</v>
      </c>
      <c r="K1369" s="8" t="n">
        <v>0</v>
      </c>
      <c r="L1369" s="7"/>
      <c r="M1369" s="8" t="n">
        <v>0</v>
      </c>
      <c r="N1369" s="7"/>
      <c r="O1369" s="7" t="s">
        <v>3470</v>
      </c>
      <c r="P1369" s="7" t="s">
        <v>87</v>
      </c>
      <c r="Q1369" s="8" t="s">
        <v>77</v>
      </c>
      <c r="R1369" s="8" t="s">
        <v>77</v>
      </c>
      <c r="S1369" s="8" t="s">
        <v>110</v>
      </c>
      <c r="T1369" s="8" t="s">
        <v>127</v>
      </c>
      <c r="U1369" s="7" t="s">
        <v>87</v>
      </c>
      <c r="V1369" s="7" t="s">
        <v>92</v>
      </c>
      <c r="W1369" s="7"/>
      <c r="X1369" s="7"/>
      <c r="Y1369" s="7" t="s">
        <v>112</v>
      </c>
      <c r="Z1369" s="7" t="n">
        <v>4</v>
      </c>
      <c r="AA1369" s="7"/>
      <c r="AB1369" s="7"/>
      <c r="AC1369" s="7"/>
      <c r="AD1369" s="7"/>
      <c r="AE1369" s="8"/>
      <c r="AF1369" s="9" t="s">
        <v>701</v>
      </c>
      <c r="AG1369" s="9" t="s">
        <v>172</v>
      </c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  <c r="BF1369" s="7"/>
      <c r="BG1369" s="7"/>
      <c r="BH1369" s="7"/>
      <c r="BI1369" s="7"/>
      <c r="BJ1369" s="7"/>
      <c r="BK1369" s="7" t="s">
        <v>98</v>
      </c>
      <c r="BL1369" s="7"/>
      <c r="BM1369" s="7" t="s">
        <v>97</v>
      </c>
      <c r="BN1369" s="7" t="s">
        <v>97</v>
      </c>
      <c r="BO1369" s="7"/>
      <c r="BP1369" s="7"/>
      <c r="BQ1369" s="7"/>
      <c r="BR1369" s="7"/>
      <c r="BS1369" s="7"/>
      <c r="BT1369" s="7"/>
      <c r="BU1369" s="7"/>
      <c r="BV1369" s="7"/>
      <c r="BW1369" s="7"/>
      <c r="BX1369" s="7"/>
      <c r="BY1369" s="7"/>
      <c r="BZ1369" s="7"/>
      <c r="CA1369" s="7"/>
      <c r="CB1369" s="7"/>
      <c r="CC1369" s="7"/>
      <c r="CD1369" s="7"/>
      <c r="CE1369" s="7"/>
      <c r="CF1369" s="7"/>
      <c r="CG1369" s="7"/>
      <c r="CH1369" s="7"/>
      <c r="CI1369" s="6" t="n">
        <f aca="false">SUMIF($AH1369:$CH1369,35,Base!$B$5:$BB$5)*7*$Z1369</f>
        <v>0</v>
      </c>
      <c r="CJ1369" s="6" t="n">
        <f aca="false">SUMIF($AH1369:$CH1369,"PR",Base!$B$5:$BB$5)*7*$Z1369</f>
        <v>140</v>
      </c>
      <c r="CK1369" s="6"/>
      <c r="CL1369" s="6"/>
    </row>
    <row r="1370" customFormat="false" ht="13.8" hidden="false" customHeight="false" outlineLevel="0" collapsed="false">
      <c r="A1370" s="7" t="s">
        <v>1890</v>
      </c>
      <c r="B1370" s="7" t="s">
        <v>3215</v>
      </c>
      <c r="C1370" s="7" t="s">
        <v>1259</v>
      </c>
      <c r="D1370" s="7" t="s">
        <v>3472</v>
      </c>
      <c r="E1370" s="7" t="s">
        <v>391</v>
      </c>
      <c r="F1370" s="7" t="s">
        <v>17</v>
      </c>
      <c r="G1370" s="7" t="s">
        <v>3468</v>
      </c>
      <c r="H1370" s="7" t="s">
        <v>3469</v>
      </c>
      <c r="I1370" s="7" t="s">
        <v>84</v>
      </c>
      <c r="J1370" s="7" t="s">
        <v>85</v>
      </c>
      <c r="K1370" s="8" t="n">
        <v>0</v>
      </c>
      <c r="L1370" s="7"/>
      <c r="M1370" s="8" t="n">
        <v>0</v>
      </c>
      <c r="N1370" s="7"/>
      <c r="O1370" s="7" t="s">
        <v>3470</v>
      </c>
      <c r="P1370" s="7" t="s">
        <v>87</v>
      </c>
      <c r="Q1370" s="8" t="s">
        <v>77</v>
      </c>
      <c r="R1370" s="8" t="s">
        <v>77</v>
      </c>
      <c r="S1370" s="8" t="s">
        <v>110</v>
      </c>
      <c r="T1370" s="8" t="s">
        <v>127</v>
      </c>
      <c r="U1370" s="7" t="s">
        <v>87</v>
      </c>
      <c r="V1370" s="7" t="s">
        <v>92</v>
      </c>
      <c r="W1370" s="7"/>
      <c r="X1370" s="7"/>
      <c r="Y1370" s="7" t="s">
        <v>112</v>
      </c>
      <c r="Z1370" s="7" t="n">
        <v>4</v>
      </c>
      <c r="AA1370" s="7"/>
      <c r="AB1370" s="7"/>
      <c r="AC1370" s="7"/>
      <c r="AD1370" s="7"/>
      <c r="AE1370" s="8"/>
      <c r="AF1370" s="9" t="s">
        <v>404</v>
      </c>
      <c r="AG1370" s="9" t="s">
        <v>1116</v>
      </c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  <c r="BF1370" s="7"/>
      <c r="BG1370" s="7"/>
      <c r="BH1370" s="7"/>
      <c r="BI1370" s="7"/>
      <c r="BJ1370" s="7"/>
      <c r="BK1370" s="7"/>
      <c r="BL1370" s="7"/>
      <c r="BM1370" s="7" t="s">
        <v>97</v>
      </c>
      <c r="BN1370" s="7" t="s">
        <v>97</v>
      </c>
      <c r="BO1370" s="7"/>
      <c r="BP1370" s="7"/>
      <c r="BQ1370" s="7"/>
      <c r="BR1370" s="7"/>
      <c r="BS1370" s="7"/>
      <c r="BT1370" s="7"/>
      <c r="BU1370" s="7"/>
      <c r="BV1370" s="7"/>
      <c r="BW1370" s="7" t="s">
        <v>98</v>
      </c>
      <c r="BX1370" s="7"/>
      <c r="BY1370" s="7"/>
      <c r="BZ1370" s="7"/>
      <c r="CA1370" s="7"/>
      <c r="CB1370" s="7"/>
      <c r="CC1370" s="7"/>
      <c r="CD1370" s="7"/>
      <c r="CE1370" s="7"/>
      <c r="CF1370" s="7"/>
      <c r="CG1370" s="7"/>
      <c r="CH1370" s="7"/>
      <c r="CI1370" s="6" t="n">
        <f aca="false">SUMIF($AH1370:$CH1370,35,Base!$B$5:$BB$5)*7*$Z1370</f>
        <v>0</v>
      </c>
      <c r="CJ1370" s="6" t="n">
        <f aca="false">SUMIF($AH1370:$CH1370,"PR",Base!$B$5:$BB$5)*7*$Z1370</f>
        <v>140</v>
      </c>
      <c r="CK1370" s="6"/>
      <c r="CL1370" s="6"/>
    </row>
    <row r="1371" customFormat="false" ht="13.8" hidden="false" customHeight="false" outlineLevel="0" collapsed="false">
      <c r="A1371" s="7" t="s">
        <v>1890</v>
      </c>
      <c r="B1371" s="7" t="s">
        <v>3215</v>
      </c>
      <c r="C1371" s="7" t="s">
        <v>289</v>
      </c>
      <c r="D1371" s="7" t="s">
        <v>3473</v>
      </c>
      <c r="E1371" s="7" t="s">
        <v>3474</v>
      </c>
      <c r="F1371" s="7" t="s">
        <v>17</v>
      </c>
      <c r="G1371" s="7" t="s">
        <v>3475</v>
      </c>
      <c r="H1371" s="7" t="s">
        <v>3476</v>
      </c>
      <c r="I1371" s="7" t="s">
        <v>84</v>
      </c>
      <c r="J1371" s="7" t="s">
        <v>85</v>
      </c>
      <c r="K1371" s="8" t="n">
        <v>0</v>
      </c>
      <c r="L1371" s="7"/>
      <c r="M1371" s="8" t="n">
        <v>0</v>
      </c>
      <c r="N1371" s="7"/>
      <c r="O1371" s="7" t="s">
        <v>3477</v>
      </c>
      <c r="P1371" s="7" t="s">
        <v>87</v>
      </c>
      <c r="Q1371" s="8" t="s">
        <v>77</v>
      </c>
      <c r="R1371" s="8" t="s">
        <v>77</v>
      </c>
      <c r="S1371" s="8" t="s">
        <v>110</v>
      </c>
      <c r="T1371" s="8" t="s">
        <v>127</v>
      </c>
      <c r="U1371" s="7" t="s">
        <v>87</v>
      </c>
      <c r="V1371" s="7" t="s">
        <v>92</v>
      </c>
      <c r="W1371" s="7"/>
      <c r="X1371" s="7"/>
      <c r="Y1371" s="7" t="s">
        <v>112</v>
      </c>
      <c r="Z1371" s="7" t="n">
        <v>4</v>
      </c>
      <c r="AA1371" s="7"/>
      <c r="AB1371" s="7"/>
      <c r="AC1371" s="7"/>
      <c r="AD1371" s="7"/>
      <c r="AE1371" s="8"/>
      <c r="AF1371" s="9" t="s">
        <v>275</v>
      </c>
      <c r="AG1371" s="9" t="s">
        <v>251</v>
      </c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  <c r="BE1371" s="7"/>
      <c r="BF1371" s="7"/>
      <c r="BG1371" s="7"/>
      <c r="BH1371" s="7"/>
      <c r="BI1371" s="7"/>
      <c r="BJ1371" s="7"/>
      <c r="BK1371" s="7"/>
      <c r="BL1371" s="7"/>
      <c r="BM1371" s="7" t="s">
        <v>97</v>
      </c>
      <c r="BN1371" s="7" t="s">
        <v>97</v>
      </c>
      <c r="BO1371" s="7"/>
      <c r="BP1371" s="7"/>
      <c r="BQ1371" s="7"/>
      <c r="BR1371" s="7" t="s">
        <v>98</v>
      </c>
      <c r="BS1371" s="7"/>
      <c r="BT1371" s="7"/>
      <c r="BU1371" s="7"/>
      <c r="BV1371" s="7"/>
      <c r="BW1371" s="7"/>
      <c r="BX1371" s="7"/>
      <c r="BY1371" s="7"/>
      <c r="BZ1371" s="7"/>
      <c r="CA1371" s="7"/>
      <c r="CB1371" s="7"/>
      <c r="CC1371" s="7"/>
      <c r="CD1371" s="7"/>
      <c r="CE1371" s="7"/>
      <c r="CF1371" s="7"/>
      <c r="CG1371" s="7"/>
      <c r="CH1371" s="7"/>
      <c r="CI1371" s="6" t="n">
        <f aca="false">SUMIF($AH1371:$CH1371,35,Base!$B$5:$BB$5)*7*$Z1371</f>
        <v>0</v>
      </c>
      <c r="CJ1371" s="6" t="n">
        <f aca="false">SUMIF($AH1371:$CH1371,"PR",Base!$B$5:$BB$5)*7*$Z1371</f>
        <v>140</v>
      </c>
      <c r="CK1371" s="6"/>
      <c r="CL1371" s="6"/>
    </row>
    <row r="1372" customFormat="false" ht="13.8" hidden="false" customHeight="false" outlineLevel="0" collapsed="false">
      <c r="A1372" s="7" t="s">
        <v>1890</v>
      </c>
      <c r="B1372" s="7" t="s">
        <v>3215</v>
      </c>
      <c r="C1372" s="7" t="s">
        <v>1826</v>
      </c>
      <c r="D1372" s="7" t="s">
        <v>3478</v>
      </c>
      <c r="E1372" s="7" t="s">
        <v>3479</v>
      </c>
      <c r="F1372" s="7" t="s">
        <v>17</v>
      </c>
      <c r="G1372" s="7" t="s">
        <v>1015</v>
      </c>
      <c r="H1372" s="7" t="s">
        <v>137</v>
      </c>
      <c r="I1372" s="7" t="s">
        <v>84</v>
      </c>
      <c r="J1372" s="7" t="s">
        <v>85</v>
      </c>
      <c r="K1372" s="8" t="n">
        <v>0</v>
      </c>
      <c r="L1372" s="7"/>
      <c r="M1372" s="8" t="n">
        <v>0</v>
      </c>
      <c r="N1372" s="7"/>
      <c r="O1372" s="7" t="s">
        <v>138</v>
      </c>
      <c r="P1372" s="7" t="s">
        <v>94</v>
      </c>
      <c r="Q1372" s="8" t="s">
        <v>242</v>
      </c>
      <c r="R1372" s="8" t="s">
        <v>242</v>
      </c>
      <c r="S1372" s="8" t="s">
        <v>110</v>
      </c>
      <c r="T1372" s="8" t="s">
        <v>108</v>
      </c>
      <c r="U1372" s="7" t="s">
        <v>87</v>
      </c>
      <c r="V1372" s="7" t="s">
        <v>92</v>
      </c>
      <c r="W1372" s="7"/>
      <c r="X1372" s="7"/>
      <c r="Y1372" s="7" t="s">
        <v>125</v>
      </c>
      <c r="Z1372" s="7" t="n">
        <v>2</v>
      </c>
      <c r="AA1372" s="7"/>
      <c r="AB1372" s="7"/>
      <c r="AC1372" s="7"/>
      <c r="AD1372" s="7"/>
      <c r="AE1372" s="8"/>
      <c r="AF1372" s="9" t="s">
        <v>3480</v>
      </c>
      <c r="AG1372" s="9" t="s">
        <v>2615</v>
      </c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  <c r="BF1372" s="7" t="s">
        <v>98</v>
      </c>
      <c r="BG1372" s="7"/>
      <c r="BH1372" s="7"/>
      <c r="BI1372" s="7"/>
      <c r="BJ1372" s="7"/>
      <c r="BK1372" s="7"/>
      <c r="BL1372" s="7"/>
      <c r="BM1372" s="7" t="s">
        <v>97</v>
      </c>
      <c r="BN1372" s="7" t="s">
        <v>97</v>
      </c>
      <c r="BO1372" s="7"/>
      <c r="BP1372" s="7"/>
      <c r="BQ1372" s="7"/>
      <c r="BR1372" s="7"/>
      <c r="BS1372" s="7"/>
      <c r="BT1372" s="7"/>
      <c r="BU1372" s="7"/>
      <c r="BV1372" s="7"/>
      <c r="BW1372" s="7"/>
      <c r="BX1372" s="7"/>
      <c r="BY1372" s="7"/>
      <c r="BZ1372" s="7"/>
      <c r="CA1372" s="7"/>
      <c r="CB1372" s="7"/>
      <c r="CC1372" s="7"/>
      <c r="CD1372" s="7"/>
      <c r="CE1372" s="7"/>
      <c r="CF1372" s="7"/>
      <c r="CG1372" s="7"/>
      <c r="CH1372" s="7"/>
      <c r="CI1372" s="6" t="n">
        <f aca="false">SUMIF($AH1372:$CH1372,35,Base!$B$5:$BB$5)*7*$Z1372</f>
        <v>0</v>
      </c>
      <c r="CJ1372" s="6" t="n">
        <f aca="false">SUMIF($AH1372:$CH1372,"PR",Base!$B$5:$BB$5)*7*$Z1372</f>
        <v>70</v>
      </c>
      <c r="CK1372" s="6"/>
      <c r="CL1372" s="6"/>
    </row>
    <row r="1373" customFormat="false" ht="13.8" hidden="false" customHeight="false" outlineLevel="0" collapsed="false">
      <c r="A1373" s="7" t="s">
        <v>1890</v>
      </c>
      <c r="B1373" s="7" t="s">
        <v>3215</v>
      </c>
      <c r="C1373" s="7" t="s">
        <v>1826</v>
      </c>
      <c r="D1373" s="7" t="s">
        <v>3478</v>
      </c>
      <c r="E1373" s="7" t="s">
        <v>3479</v>
      </c>
      <c r="F1373" s="7" t="s">
        <v>17</v>
      </c>
      <c r="G1373" s="7" t="s">
        <v>1015</v>
      </c>
      <c r="H1373" s="7" t="s">
        <v>137</v>
      </c>
      <c r="I1373" s="7" t="s">
        <v>84</v>
      </c>
      <c r="J1373" s="7" t="s">
        <v>85</v>
      </c>
      <c r="K1373" s="8" t="n">
        <v>0</v>
      </c>
      <c r="L1373" s="7"/>
      <c r="M1373" s="8" t="n">
        <v>0</v>
      </c>
      <c r="N1373" s="7"/>
      <c r="O1373" s="7" t="s">
        <v>138</v>
      </c>
      <c r="P1373" s="7" t="s">
        <v>94</v>
      </c>
      <c r="Q1373" s="8" t="s">
        <v>242</v>
      </c>
      <c r="R1373" s="8" t="s">
        <v>242</v>
      </c>
      <c r="S1373" s="8" t="s">
        <v>110</v>
      </c>
      <c r="T1373" s="8" t="s">
        <v>108</v>
      </c>
      <c r="U1373" s="7" t="s">
        <v>87</v>
      </c>
      <c r="V1373" s="7" t="s">
        <v>92</v>
      </c>
      <c r="W1373" s="7"/>
      <c r="X1373" s="7"/>
      <c r="Y1373" s="7" t="s">
        <v>112</v>
      </c>
      <c r="Z1373" s="7" t="n">
        <v>6</v>
      </c>
      <c r="AA1373" s="7"/>
      <c r="AB1373" s="7"/>
      <c r="AC1373" s="7"/>
      <c r="AD1373" s="7"/>
      <c r="AE1373" s="8"/>
      <c r="AF1373" s="9" t="s">
        <v>3480</v>
      </c>
      <c r="AG1373" s="9" t="s">
        <v>2615</v>
      </c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  <c r="BF1373" s="7" t="s">
        <v>98</v>
      </c>
      <c r="BG1373" s="7"/>
      <c r="BH1373" s="7"/>
      <c r="BI1373" s="7"/>
      <c r="BJ1373" s="7"/>
      <c r="BK1373" s="7"/>
      <c r="BL1373" s="7"/>
      <c r="BM1373" s="7" t="s">
        <v>97</v>
      </c>
      <c r="BN1373" s="7" t="s">
        <v>97</v>
      </c>
      <c r="BO1373" s="7"/>
      <c r="BP1373" s="7"/>
      <c r="BQ1373" s="7"/>
      <c r="BR1373" s="7"/>
      <c r="BS1373" s="7"/>
      <c r="BT1373" s="7"/>
      <c r="BU1373" s="7"/>
      <c r="BV1373" s="7"/>
      <c r="BW1373" s="7"/>
      <c r="BX1373" s="7"/>
      <c r="BY1373" s="7"/>
      <c r="BZ1373" s="7"/>
      <c r="CA1373" s="7"/>
      <c r="CB1373" s="7"/>
      <c r="CC1373" s="7"/>
      <c r="CD1373" s="7"/>
      <c r="CE1373" s="7"/>
      <c r="CF1373" s="7"/>
      <c r="CG1373" s="7"/>
      <c r="CH1373" s="7"/>
      <c r="CI1373" s="6" t="n">
        <f aca="false">SUMIF($AH1373:$CH1373,35,Base!$B$5:$BB$5)*7*$Z1373</f>
        <v>0</v>
      </c>
      <c r="CJ1373" s="6" t="n">
        <f aca="false">SUMIF($AH1373:$CH1373,"PR",Base!$B$5:$BB$5)*7*$Z1373</f>
        <v>210</v>
      </c>
      <c r="CK1373" s="6"/>
      <c r="CL1373" s="6"/>
    </row>
    <row r="1374" customFormat="false" ht="13.8" hidden="false" customHeight="false" outlineLevel="0" collapsed="false">
      <c r="A1374" s="7" t="s">
        <v>1890</v>
      </c>
      <c r="B1374" s="7" t="s">
        <v>3215</v>
      </c>
      <c r="C1374" s="7" t="s">
        <v>1826</v>
      </c>
      <c r="D1374" s="7" t="s">
        <v>3481</v>
      </c>
      <c r="E1374" s="7" t="s">
        <v>3482</v>
      </c>
      <c r="F1374" s="7" t="s">
        <v>17</v>
      </c>
      <c r="G1374" s="7" t="s">
        <v>1015</v>
      </c>
      <c r="H1374" s="7" t="s">
        <v>137</v>
      </c>
      <c r="I1374" s="7" t="s">
        <v>84</v>
      </c>
      <c r="J1374" s="7" t="s">
        <v>85</v>
      </c>
      <c r="K1374" s="8" t="n">
        <v>0</v>
      </c>
      <c r="L1374" s="7"/>
      <c r="M1374" s="8" t="n">
        <v>0</v>
      </c>
      <c r="N1374" s="7"/>
      <c r="O1374" s="7" t="s">
        <v>138</v>
      </c>
      <c r="P1374" s="7" t="s">
        <v>94</v>
      </c>
      <c r="Q1374" s="8" t="s">
        <v>242</v>
      </c>
      <c r="R1374" s="8" t="s">
        <v>242</v>
      </c>
      <c r="S1374" s="8" t="s">
        <v>110</v>
      </c>
      <c r="T1374" s="8" t="s">
        <v>108</v>
      </c>
      <c r="U1374" s="7" t="s">
        <v>87</v>
      </c>
      <c r="V1374" s="7" t="s">
        <v>92</v>
      </c>
      <c r="W1374" s="7"/>
      <c r="X1374" s="7"/>
      <c r="Y1374" s="7" t="s">
        <v>125</v>
      </c>
      <c r="Z1374" s="7" t="n">
        <v>2</v>
      </c>
      <c r="AA1374" s="7"/>
      <c r="AB1374" s="7"/>
      <c r="AC1374" s="7"/>
      <c r="AD1374" s="7"/>
      <c r="AE1374" s="8"/>
      <c r="AF1374" s="9" t="s">
        <v>3295</v>
      </c>
      <c r="AG1374" s="9" t="s">
        <v>986</v>
      </c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  <c r="BF1374" s="7"/>
      <c r="BG1374" s="7"/>
      <c r="BH1374" s="7"/>
      <c r="BI1374" s="7"/>
      <c r="BJ1374" s="7"/>
      <c r="BK1374" s="7"/>
      <c r="BL1374" s="7"/>
      <c r="BM1374" s="7" t="s">
        <v>97</v>
      </c>
      <c r="BN1374" s="7" t="s">
        <v>97</v>
      </c>
      <c r="BO1374" s="7"/>
      <c r="BP1374" s="7"/>
      <c r="BQ1374" s="7"/>
      <c r="BR1374" s="7"/>
      <c r="BS1374" s="7"/>
      <c r="BT1374" s="7"/>
      <c r="BU1374" s="7"/>
      <c r="BV1374" s="7"/>
      <c r="BW1374" s="7"/>
      <c r="BX1374" s="7"/>
      <c r="BY1374" s="7"/>
      <c r="BZ1374" s="7"/>
      <c r="CA1374" s="7" t="s">
        <v>98</v>
      </c>
      <c r="CB1374" s="7"/>
      <c r="CC1374" s="7"/>
      <c r="CD1374" s="7"/>
      <c r="CE1374" s="7"/>
      <c r="CF1374" s="7"/>
      <c r="CG1374" s="7"/>
      <c r="CH1374" s="7"/>
      <c r="CI1374" s="6" t="n">
        <f aca="false">SUMIF($AH1374:$CH1374,35,Base!$B$5:$BB$5)*7*$Z1374</f>
        <v>0</v>
      </c>
      <c r="CJ1374" s="6" t="n">
        <f aca="false">SUMIF($AH1374:$CH1374,"PR",Base!$B$5:$BB$5)*7*$Z1374</f>
        <v>56</v>
      </c>
      <c r="CK1374" s="6"/>
      <c r="CL1374" s="6"/>
    </row>
    <row r="1375" customFormat="false" ht="13.8" hidden="false" customHeight="false" outlineLevel="0" collapsed="false">
      <c r="A1375" s="7" t="s">
        <v>1890</v>
      </c>
      <c r="B1375" s="7" t="s">
        <v>3215</v>
      </c>
      <c r="C1375" s="7" t="s">
        <v>1826</v>
      </c>
      <c r="D1375" s="7" t="s">
        <v>3481</v>
      </c>
      <c r="E1375" s="7" t="s">
        <v>3482</v>
      </c>
      <c r="F1375" s="7" t="s">
        <v>17</v>
      </c>
      <c r="G1375" s="7" t="s">
        <v>1015</v>
      </c>
      <c r="H1375" s="7" t="s">
        <v>137</v>
      </c>
      <c r="I1375" s="7" t="s">
        <v>84</v>
      </c>
      <c r="J1375" s="7" t="s">
        <v>85</v>
      </c>
      <c r="K1375" s="8" t="n">
        <v>0</v>
      </c>
      <c r="L1375" s="7"/>
      <c r="M1375" s="8" t="n">
        <v>0</v>
      </c>
      <c r="N1375" s="7"/>
      <c r="O1375" s="7" t="s">
        <v>138</v>
      </c>
      <c r="P1375" s="7" t="s">
        <v>94</v>
      </c>
      <c r="Q1375" s="8" t="s">
        <v>242</v>
      </c>
      <c r="R1375" s="8" t="s">
        <v>242</v>
      </c>
      <c r="S1375" s="8" t="s">
        <v>110</v>
      </c>
      <c r="T1375" s="8" t="s">
        <v>108</v>
      </c>
      <c r="U1375" s="7" t="s">
        <v>87</v>
      </c>
      <c r="V1375" s="7" t="s">
        <v>92</v>
      </c>
      <c r="W1375" s="7"/>
      <c r="X1375" s="7"/>
      <c r="Y1375" s="7" t="s">
        <v>112</v>
      </c>
      <c r="Z1375" s="7" t="n">
        <v>6</v>
      </c>
      <c r="AA1375" s="7"/>
      <c r="AB1375" s="7"/>
      <c r="AC1375" s="7"/>
      <c r="AD1375" s="7"/>
      <c r="AE1375" s="8"/>
      <c r="AF1375" s="9" t="s">
        <v>3295</v>
      </c>
      <c r="AG1375" s="9" t="s">
        <v>986</v>
      </c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  <c r="BF1375" s="7"/>
      <c r="BG1375" s="7"/>
      <c r="BH1375" s="7"/>
      <c r="BI1375" s="7"/>
      <c r="BJ1375" s="7"/>
      <c r="BK1375" s="7"/>
      <c r="BL1375" s="7"/>
      <c r="BM1375" s="7" t="s">
        <v>97</v>
      </c>
      <c r="BN1375" s="7" t="s">
        <v>97</v>
      </c>
      <c r="BO1375" s="7"/>
      <c r="BP1375" s="7"/>
      <c r="BQ1375" s="7"/>
      <c r="BR1375" s="7"/>
      <c r="BS1375" s="7"/>
      <c r="BT1375" s="7"/>
      <c r="BU1375" s="7"/>
      <c r="BV1375" s="7"/>
      <c r="BW1375" s="7"/>
      <c r="BX1375" s="7"/>
      <c r="BY1375" s="7"/>
      <c r="BZ1375" s="7"/>
      <c r="CA1375" s="7" t="s">
        <v>98</v>
      </c>
      <c r="CB1375" s="7"/>
      <c r="CC1375" s="7"/>
      <c r="CD1375" s="7"/>
      <c r="CE1375" s="7"/>
      <c r="CF1375" s="7"/>
      <c r="CG1375" s="7"/>
      <c r="CH1375" s="7"/>
      <c r="CI1375" s="6" t="n">
        <f aca="false">SUMIF($AH1375:$CH1375,35,Base!$B$5:$BB$5)*7*$Z1375</f>
        <v>0</v>
      </c>
      <c r="CJ1375" s="6" t="n">
        <f aca="false">SUMIF($AH1375:$CH1375,"PR",Base!$B$5:$BB$5)*7*$Z1375</f>
        <v>168</v>
      </c>
      <c r="CK1375" s="6"/>
      <c r="CL1375" s="6"/>
    </row>
    <row r="1376" customFormat="false" ht="13.8" hidden="false" customHeight="false" outlineLevel="0" collapsed="false">
      <c r="A1376" s="7" t="s">
        <v>1890</v>
      </c>
      <c r="B1376" s="7" t="s">
        <v>3215</v>
      </c>
      <c r="C1376" s="7" t="s">
        <v>289</v>
      </c>
      <c r="D1376" s="7" t="s">
        <v>3483</v>
      </c>
      <c r="E1376" s="7" t="s">
        <v>3484</v>
      </c>
      <c r="F1376" s="7" t="s">
        <v>17</v>
      </c>
      <c r="G1376" s="7" t="s">
        <v>1198</v>
      </c>
      <c r="H1376" s="7" t="s">
        <v>1199</v>
      </c>
      <c r="I1376" s="7" t="s">
        <v>84</v>
      </c>
      <c r="J1376" s="7" t="s">
        <v>85</v>
      </c>
      <c r="K1376" s="8" t="n">
        <v>0</v>
      </c>
      <c r="L1376" s="7"/>
      <c r="M1376" s="8" t="n">
        <v>0</v>
      </c>
      <c r="N1376" s="7" t="s">
        <v>3485</v>
      </c>
      <c r="O1376" s="7" t="s">
        <v>294</v>
      </c>
      <c r="P1376" s="7" t="s">
        <v>108</v>
      </c>
      <c r="Q1376" s="8" t="s">
        <v>3486</v>
      </c>
      <c r="R1376" s="8" t="s">
        <v>1373</v>
      </c>
      <c r="S1376" s="8" t="s">
        <v>1892</v>
      </c>
      <c r="T1376" s="8" t="s">
        <v>87</v>
      </c>
      <c r="U1376" s="7" t="s">
        <v>87</v>
      </c>
      <c r="V1376" s="7" t="s">
        <v>92</v>
      </c>
      <c r="W1376" s="7"/>
      <c r="X1376" s="7"/>
      <c r="Y1376" s="7" t="s">
        <v>93</v>
      </c>
      <c r="Z1376" s="7" t="n">
        <v>1</v>
      </c>
      <c r="AA1376" s="7"/>
      <c r="AB1376" s="7"/>
      <c r="AC1376" s="7"/>
      <c r="AD1376" s="7"/>
      <c r="AE1376" s="8"/>
      <c r="AF1376" s="9" t="s">
        <v>2195</v>
      </c>
      <c r="AG1376" s="9" t="s">
        <v>397</v>
      </c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 t="s">
        <v>98</v>
      </c>
      <c r="AV1376" s="7" t="s">
        <v>98</v>
      </c>
      <c r="AW1376" s="7" t="s">
        <v>98</v>
      </c>
      <c r="AX1376" s="7" t="s">
        <v>98</v>
      </c>
      <c r="AY1376" s="7" t="s">
        <v>98</v>
      </c>
      <c r="AZ1376" s="7" t="s">
        <v>98</v>
      </c>
      <c r="BA1376" s="7" t="s">
        <v>98</v>
      </c>
      <c r="BB1376" s="7" t="n">
        <v>35</v>
      </c>
      <c r="BC1376" s="7" t="n">
        <v>35</v>
      </c>
      <c r="BD1376" s="7" t="s">
        <v>98</v>
      </c>
      <c r="BE1376" s="7" t="s">
        <v>98</v>
      </c>
      <c r="BF1376" s="7" t="s">
        <v>98</v>
      </c>
      <c r="BG1376" s="7" t="s">
        <v>98</v>
      </c>
      <c r="BH1376" s="7" t="s">
        <v>98</v>
      </c>
      <c r="BI1376" s="7" t="s">
        <v>98</v>
      </c>
      <c r="BJ1376" s="7" t="s">
        <v>98</v>
      </c>
      <c r="BK1376" s="7" t="s">
        <v>98</v>
      </c>
      <c r="BL1376" s="7" t="s">
        <v>98</v>
      </c>
      <c r="BM1376" s="7" t="s">
        <v>97</v>
      </c>
      <c r="BN1376" s="7" t="s">
        <v>97</v>
      </c>
      <c r="BO1376" s="7" t="n">
        <v>35</v>
      </c>
      <c r="BP1376" s="7" t="n">
        <v>35</v>
      </c>
      <c r="BQ1376" s="7" t="n">
        <v>35</v>
      </c>
      <c r="BR1376" s="7" t="s">
        <v>98</v>
      </c>
      <c r="BS1376" s="7" t="s">
        <v>98</v>
      </c>
      <c r="BT1376" s="7" t="s">
        <v>98</v>
      </c>
      <c r="BU1376" s="7" t="s">
        <v>98</v>
      </c>
      <c r="BV1376" s="7" t="s">
        <v>98</v>
      </c>
      <c r="BW1376" s="7" t="s">
        <v>98</v>
      </c>
      <c r="BX1376" s="7" t="s">
        <v>98</v>
      </c>
      <c r="BY1376" s="7" t="s">
        <v>98</v>
      </c>
      <c r="BZ1376" s="7" t="s">
        <v>98</v>
      </c>
      <c r="CA1376" s="7" t="s">
        <v>98</v>
      </c>
      <c r="CB1376" s="7" t="s">
        <v>98</v>
      </c>
      <c r="CC1376" s="7" t="s">
        <v>98</v>
      </c>
      <c r="CD1376" s="7"/>
      <c r="CE1376" s="7"/>
      <c r="CF1376" s="7"/>
      <c r="CG1376" s="7"/>
      <c r="CH1376" s="7"/>
      <c r="CI1376" s="6" t="n">
        <f aca="false">SUMIF($AH1376:$CH1376,35,Base!$B$5:$BB$5)*7*$Z1376</f>
        <v>168</v>
      </c>
      <c r="CJ1376" s="6" t="n">
        <f aca="false">SUMIF($AH1376:$CH1376,"PR",Base!$B$5:$BB$5)*7*$Z1376</f>
        <v>938</v>
      </c>
      <c r="CK1376" s="6"/>
      <c r="CL1376" s="6"/>
    </row>
    <row r="1377" customFormat="false" ht="13.8" hidden="false" customHeight="false" outlineLevel="0" collapsed="false">
      <c r="A1377" s="7" t="s">
        <v>1890</v>
      </c>
      <c r="B1377" s="7" t="s">
        <v>3215</v>
      </c>
      <c r="C1377" s="7" t="s">
        <v>1984</v>
      </c>
      <c r="D1377" s="7" t="s">
        <v>3487</v>
      </c>
      <c r="E1377" s="7" t="s">
        <v>3488</v>
      </c>
      <c r="F1377" s="7" t="s">
        <v>17</v>
      </c>
      <c r="G1377" s="7" t="s">
        <v>3339</v>
      </c>
      <c r="H1377" s="7" t="s">
        <v>3340</v>
      </c>
      <c r="I1377" s="7" t="s">
        <v>84</v>
      </c>
      <c r="J1377" s="7" t="s">
        <v>85</v>
      </c>
      <c r="K1377" s="8" t="n">
        <v>0</v>
      </c>
      <c r="L1377" s="7"/>
      <c r="M1377" s="8" t="n">
        <v>0</v>
      </c>
      <c r="N1377" s="7"/>
      <c r="O1377" s="7" t="s">
        <v>3341</v>
      </c>
      <c r="P1377" s="7" t="s">
        <v>87</v>
      </c>
      <c r="Q1377" s="8" t="s">
        <v>170</v>
      </c>
      <c r="R1377" s="8" t="s">
        <v>170</v>
      </c>
      <c r="S1377" s="8" t="s">
        <v>110</v>
      </c>
      <c r="T1377" s="8" t="s">
        <v>896</v>
      </c>
      <c r="U1377" s="7" t="s">
        <v>87</v>
      </c>
      <c r="V1377" s="7" t="s">
        <v>92</v>
      </c>
      <c r="W1377" s="7"/>
      <c r="X1377" s="7"/>
      <c r="Y1377" s="7" t="s">
        <v>3342</v>
      </c>
      <c r="Z1377" s="8" t="n">
        <v>11</v>
      </c>
      <c r="AA1377" s="7"/>
      <c r="AB1377" s="7"/>
      <c r="AC1377" s="7"/>
      <c r="AD1377" s="7"/>
      <c r="AE1377" s="8"/>
      <c r="AF1377" s="9" t="s">
        <v>720</v>
      </c>
      <c r="AG1377" s="9" t="s">
        <v>1231</v>
      </c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 t="s">
        <v>98</v>
      </c>
      <c r="AY1377" s="7"/>
      <c r="AZ1377" s="7"/>
      <c r="BA1377" s="7"/>
      <c r="BB1377" s="7"/>
      <c r="BC1377" s="7"/>
      <c r="BD1377" s="7"/>
      <c r="BE1377" s="7"/>
      <c r="BF1377" s="7"/>
      <c r="BG1377" s="7"/>
      <c r="BH1377" s="7"/>
      <c r="BI1377" s="7"/>
      <c r="BJ1377" s="7"/>
      <c r="BK1377" s="7"/>
      <c r="BL1377" s="7"/>
      <c r="BM1377" s="7" t="s">
        <v>97</v>
      </c>
      <c r="BN1377" s="7" t="s">
        <v>97</v>
      </c>
      <c r="BO1377" s="7"/>
      <c r="BP1377" s="7"/>
      <c r="BQ1377" s="7"/>
      <c r="BR1377" s="7"/>
      <c r="BS1377" s="7"/>
      <c r="BT1377" s="7"/>
      <c r="BU1377" s="7"/>
      <c r="BV1377" s="7"/>
      <c r="BW1377" s="7"/>
      <c r="BX1377" s="7"/>
      <c r="BY1377" s="7"/>
      <c r="BZ1377" s="7"/>
      <c r="CA1377" s="7"/>
      <c r="CB1377" s="7"/>
      <c r="CC1377" s="7"/>
      <c r="CD1377" s="7"/>
      <c r="CE1377" s="7"/>
      <c r="CF1377" s="7"/>
      <c r="CG1377" s="7"/>
      <c r="CH1377" s="7"/>
      <c r="CI1377" s="6" t="n">
        <f aca="false">SUMIF($AH1377:$CH1377,35,Base!$B$5:$BB$5)*7*$Z1377</f>
        <v>0</v>
      </c>
      <c r="CJ1377" s="6" t="n">
        <f aca="false">SUMIF($AH1377:$CH1377,"PR",Base!$B$5:$BB$5)*7*$Z1377</f>
        <v>308</v>
      </c>
      <c r="CK1377" s="6"/>
      <c r="CL1377" s="6"/>
    </row>
    <row r="1378" customFormat="false" ht="13.8" hidden="false" customHeight="false" outlineLevel="0" collapsed="false">
      <c r="A1378" s="7" t="s">
        <v>1890</v>
      </c>
      <c r="B1378" s="7" t="s">
        <v>3215</v>
      </c>
      <c r="C1378" s="7" t="s">
        <v>118</v>
      </c>
      <c r="D1378" s="7" t="s">
        <v>3489</v>
      </c>
      <c r="E1378" s="7" t="s">
        <v>3490</v>
      </c>
      <c r="F1378" s="7" t="s">
        <v>17</v>
      </c>
      <c r="G1378" s="7" t="s">
        <v>1112</v>
      </c>
      <c r="H1378" s="7" t="s">
        <v>3287</v>
      </c>
      <c r="I1378" s="7" t="s">
        <v>84</v>
      </c>
      <c r="J1378" s="7" t="s">
        <v>85</v>
      </c>
      <c r="K1378" s="8" t="n">
        <v>0</v>
      </c>
      <c r="L1378" s="7"/>
      <c r="M1378" s="8" t="n">
        <v>0</v>
      </c>
      <c r="N1378" s="7"/>
      <c r="O1378" s="7" t="s">
        <v>213</v>
      </c>
      <c r="P1378" s="7" t="s">
        <v>168</v>
      </c>
      <c r="Q1378" s="8" t="s">
        <v>3491</v>
      </c>
      <c r="R1378" s="8" t="s">
        <v>3492</v>
      </c>
      <c r="S1378" s="8" t="s">
        <v>325</v>
      </c>
      <c r="T1378" s="8" t="s">
        <v>127</v>
      </c>
      <c r="U1378" s="7" t="s">
        <v>87</v>
      </c>
      <c r="V1378" s="7" t="s">
        <v>159</v>
      </c>
      <c r="W1378" s="7"/>
      <c r="X1378" s="7"/>
      <c r="Y1378" s="7" t="s">
        <v>160</v>
      </c>
      <c r="Z1378" s="7" t="n">
        <v>4</v>
      </c>
      <c r="AA1378" s="7"/>
      <c r="AB1378" s="7"/>
      <c r="AC1378" s="7"/>
      <c r="AD1378" s="7"/>
      <c r="AE1378" s="8"/>
      <c r="AF1378" s="9" t="s">
        <v>701</v>
      </c>
      <c r="AG1378" s="9" t="s">
        <v>2080</v>
      </c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  <c r="BD1378" s="7"/>
      <c r="BE1378" s="7"/>
      <c r="BF1378" s="7"/>
      <c r="BG1378" s="7"/>
      <c r="BH1378" s="7"/>
      <c r="BI1378" s="7"/>
      <c r="BJ1378" s="7"/>
      <c r="BK1378" s="7" t="s">
        <v>98</v>
      </c>
      <c r="BL1378" s="7" t="s">
        <v>98</v>
      </c>
      <c r="BM1378" s="7" t="s">
        <v>97</v>
      </c>
      <c r="BN1378" s="7" t="s">
        <v>97</v>
      </c>
      <c r="BO1378" s="7" t="s">
        <v>98</v>
      </c>
      <c r="BP1378" s="7" t="s">
        <v>98</v>
      </c>
      <c r="BQ1378" s="7" t="s">
        <v>98</v>
      </c>
      <c r="BR1378" s="7" t="s">
        <v>98</v>
      </c>
      <c r="BS1378" s="7" t="s">
        <v>98</v>
      </c>
      <c r="BT1378" s="7" t="n">
        <v>35</v>
      </c>
      <c r="BU1378" s="7" t="n">
        <v>35</v>
      </c>
      <c r="BV1378" s="7" t="n">
        <v>35</v>
      </c>
      <c r="BW1378" s="7" t="s">
        <v>98</v>
      </c>
      <c r="BX1378" s="7" t="s">
        <v>98</v>
      </c>
      <c r="BY1378" s="7" t="s">
        <v>98</v>
      </c>
      <c r="BZ1378" s="7" t="s">
        <v>98</v>
      </c>
      <c r="CA1378" s="7" t="s">
        <v>98</v>
      </c>
      <c r="CB1378" s="7" t="s">
        <v>98</v>
      </c>
      <c r="CC1378" s="7" t="s">
        <v>98</v>
      </c>
      <c r="CD1378" s="7" t="s">
        <v>98</v>
      </c>
      <c r="CE1378" s="7" t="s">
        <v>98</v>
      </c>
      <c r="CF1378" s="7" t="s">
        <v>98</v>
      </c>
      <c r="CG1378" s="7" t="s">
        <v>98</v>
      </c>
      <c r="CH1378" s="7" t="s">
        <v>98</v>
      </c>
      <c r="CI1378" s="6" t="n">
        <f aca="false">SUMIF($AH1378:$CH1378,35,Base!$B$5:$BB$5)*7*$Z1378</f>
        <v>420</v>
      </c>
      <c r="CJ1378" s="6" t="n">
        <f aca="false">SUMIF($AH1378:$CH1378,"PR",Base!$B$5:$BB$5)*7*$Z1378</f>
        <v>2548</v>
      </c>
      <c r="CK1378" s="6"/>
      <c r="CL1378" s="6"/>
    </row>
    <row r="1379" customFormat="false" ht="13.8" hidden="false" customHeight="false" outlineLevel="0" collapsed="false">
      <c r="A1379" s="7" t="s">
        <v>1890</v>
      </c>
      <c r="B1379" s="7" t="s">
        <v>3215</v>
      </c>
      <c r="C1379" s="7" t="s">
        <v>118</v>
      </c>
      <c r="D1379" s="7" t="s">
        <v>3493</v>
      </c>
      <c r="E1379" s="7" t="s">
        <v>3494</v>
      </c>
      <c r="F1379" s="7" t="s">
        <v>17</v>
      </c>
      <c r="G1379" s="7" t="s">
        <v>1112</v>
      </c>
      <c r="H1379" s="7" t="s">
        <v>3287</v>
      </c>
      <c r="I1379" s="7" t="s">
        <v>84</v>
      </c>
      <c r="J1379" s="7" t="s">
        <v>85</v>
      </c>
      <c r="K1379" s="8" t="n">
        <v>0</v>
      </c>
      <c r="L1379" s="7"/>
      <c r="M1379" s="8" t="n">
        <v>0</v>
      </c>
      <c r="N1379" s="7"/>
      <c r="O1379" s="7" t="s">
        <v>213</v>
      </c>
      <c r="P1379" s="7" t="s">
        <v>168</v>
      </c>
      <c r="Q1379" s="8" t="s">
        <v>2964</v>
      </c>
      <c r="R1379" s="8" t="s">
        <v>3495</v>
      </c>
      <c r="S1379" s="8" t="s">
        <v>325</v>
      </c>
      <c r="T1379" s="8" t="s">
        <v>127</v>
      </c>
      <c r="U1379" s="7" t="s">
        <v>87</v>
      </c>
      <c r="V1379" s="7" t="s">
        <v>159</v>
      </c>
      <c r="W1379" s="7"/>
      <c r="X1379" s="7"/>
      <c r="Y1379" s="7" t="s">
        <v>160</v>
      </c>
      <c r="Z1379" s="7" t="n">
        <v>4</v>
      </c>
      <c r="AA1379" s="7"/>
      <c r="AB1379" s="7"/>
      <c r="AC1379" s="7"/>
      <c r="AD1379" s="7"/>
      <c r="AE1379" s="8"/>
      <c r="AF1379" s="9" t="s">
        <v>1035</v>
      </c>
      <c r="AG1379" s="9" t="s">
        <v>3496</v>
      </c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  <c r="BF1379" s="7"/>
      <c r="BG1379" s="7"/>
      <c r="BH1379" s="7"/>
      <c r="BI1379" s="7"/>
      <c r="BJ1379" s="7"/>
      <c r="BK1379" s="7"/>
      <c r="BL1379" s="7"/>
      <c r="BM1379" s="7" t="s">
        <v>97</v>
      </c>
      <c r="BN1379" s="7" t="s">
        <v>97</v>
      </c>
      <c r="BO1379" s="7"/>
      <c r="BP1379" s="7"/>
      <c r="BQ1379" s="7"/>
      <c r="BR1379" s="7"/>
      <c r="BS1379" s="7"/>
      <c r="BT1379" s="7"/>
      <c r="BU1379" s="7"/>
      <c r="BV1379" s="7"/>
      <c r="BW1379" s="7"/>
      <c r="BX1379" s="7"/>
      <c r="BY1379" s="7"/>
      <c r="BZ1379" s="7"/>
      <c r="CA1379" s="7"/>
      <c r="CB1379" s="7" t="s">
        <v>98</v>
      </c>
      <c r="CC1379" s="7" t="s">
        <v>98</v>
      </c>
      <c r="CD1379" s="7" t="s">
        <v>98</v>
      </c>
      <c r="CE1379" s="7" t="s">
        <v>98</v>
      </c>
      <c r="CF1379" s="7" t="s">
        <v>98</v>
      </c>
      <c r="CG1379" s="7" t="s">
        <v>98</v>
      </c>
      <c r="CH1379" s="7" t="s">
        <v>98</v>
      </c>
      <c r="CI1379" s="6" t="n">
        <f aca="false">SUMIF($AH1379:$CH1379,35,Base!$B$5:$BB$5)*7*$Z1379</f>
        <v>0</v>
      </c>
      <c r="CJ1379" s="6" t="n">
        <f aca="false">SUMIF($AH1379:$CH1379,"PR",Base!$B$5:$BB$5)*7*$Z1379</f>
        <v>924</v>
      </c>
      <c r="CK1379" s="6"/>
      <c r="CL1379" s="6"/>
    </row>
    <row r="1380" customFormat="false" ht="13.8" hidden="false" customHeight="false" outlineLevel="0" collapsed="false">
      <c r="A1380" s="7" t="s">
        <v>1890</v>
      </c>
      <c r="B1380" s="7" t="s">
        <v>3215</v>
      </c>
      <c r="C1380" s="7" t="s">
        <v>118</v>
      </c>
      <c r="D1380" s="7" t="s">
        <v>3497</v>
      </c>
      <c r="E1380" s="7" t="s">
        <v>3498</v>
      </c>
      <c r="F1380" s="7" t="s">
        <v>17</v>
      </c>
      <c r="G1380" s="7" t="s">
        <v>2484</v>
      </c>
      <c r="H1380" s="7" t="s">
        <v>2485</v>
      </c>
      <c r="I1380" s="7" t="s">
        <v>84</v>
      </c>
      <c r="J1380" s="7" t="s">
        <v>85</v>
      </c>
      <c r="K1380" s="8" t="n">
        <v>0</v>
      </c>
      <c r="L1380" s="7"/>
      <c r="M1380" s="8" t="n">
        <v>0</v>
      </c>
      <c r="N1380" s="7"/>
      <c r="O1380" s="7" t="s">
        <v>2486</v>
      </c>
      <c r="P1380" s="7" t="s">
        <v>124</v>
      </c>
      <c r="Q1380" s="8" t="s">
        <v>3499</v>
      </c>
      <c r="R1380" s="8" t="s">
        <v>3500</v>
      </c>
      <c r="S1380" s="8" t="s">
        <v>1085</v>
      </c>
      <c r="T1380" s="8" t="s">
        <v>127</v>
      </c>
      <c r="U1380" s="7" t="s">
        <v>87</v>
      </c>
      <c r="V1380" s="7" t="s">
        <v>159</v>
      </c>
      <c r="W1380" s="7"/>
      <c r="X1380" s="7"/>
      <c r="Y1380" s="7" t="s">
        <v>160</v>
      </c>
      <c r="Z1380" s="8" t="n">
        <v>0</v>
      </c>
      <c r="AA1380" s="7"/>
      <c r="AB1380" s="7"/>
      <c r="AC1380" s="7"/>
      <c r="AD1380" s="7"/>
      <c r="AE1380" s="8"/>
      <c r="AF1380" s="9" t="s">
        <v>2195</v>
      </c>
      <c r="AG1380" s="9" t="s">
        <v>2741</v>
      </c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 t="s">
        <v>98</v>
      </c>
      <c r="AV1380" s="7" t="s">
        <v>98</v>
      </c>
      <c r="AW1380" s="7" t="s">
        <v>98</v>
      </c>
      <c r="AX1380" s="7" t="s">
        <v>98</v>
      </c>
      <c r="AY1380" s="7" t="s">
        <v>98</v>
      </c>
      <c r="AZ1380" s="7" t="s">
        <v>98</v>
      </c>
      <c r="BA1380" s="7" t="s">
        <v>98</v>
      </c>
      <c r="BB1380" s="7" t="n">
        <v>35</v>
      </c>
      <c r="BC1380" s="7" t="n">
        <v>35</v>
      </c>
      <c r="BD1380" s="7" t="n">
        <v>35</v>
      </c>
      <c r="BE1380" s="7" t="s">
        <v>98</v>
      </c>
      <c r="BF1380" s="7" t="s">
        <v>98</v>
      </c>
      <c r="BG1380" s="7" t="s">
        <v>98</v>
      </c>
      <c r="BH1380" s="7" t="s">
        <v>98</v>
      </c>
      <c r="BI1380" s="7" t="n">
        <v>35</v>
      </c>
      <c r="BJ1380" s="7" t="n">
        <v>35</v>
      </c>
      <c r="BK1380" s="7" t="n">
        <v>35</v>
      </c>
      <c r="BL1380" s="7" t="s">
        <v>98</v>
      </c>
      <c r="BM1380" s="7" t="s">
        <v>97</v>
      </c>
      <c r="BN1380" s="7" t="s">
        <v>97</v>
      </c>
      <c r="BO1380" s="7" t="s">
        <v>98</v>
      </c>
      <c r="BP1380" s="7" t="s">
        <v>98</v>
      </c>
      <c r="BQ1380" s="7" t="s">
        <v>98</v>
      </c>
      <c r="BR1380" s="7" t="s">
        <v>98</v>
      </c>
      <c r="BS1380" s="7" t="s">
        <v>98</v>
      </c>
      <c r="BT1380" s="7" t="s">
        <v>98</v>
      </c>
      <c r="BU1380" s="7" t="s">
        <v>98</v>
      </c>
      <c r="BV1380" s="7" t="s">
        <v>98</v>
      </c>
      <c r="BW1380" s="7" t="s">
        <v>98</v>
      </c>
      <c r="BX1380" s="7" t="s">
        <v>98</v>
      </c>
      <c r="BY1380" s="7" t="s">
        <v>98</v>
      </c>
      <c r="BZ1380" s="7" t="s">
        <v>98</v>
      </c>
      <c r="CA1380" s="7" t="s">
        <v>98</v>
      </c>
      <c r="CB1380" s="7" t="s">
        <v>98</v>
      </c>
      <c r="CC1380" s="7" t="s">
        <v>98</v>
      </c>
      <c r="CD1380" s="7" t="s">
        <v>98</v>
      </c>
      <c r="CE1380" s="7" t="s">
        <v>98</v>
      </c>
      <c r="CF1380" s="7" t="s">
        <v>98</v>
      </c>
      <c r="CG1380" s="7" t="s">
        <v>98</v>
      </c>
      <c r="CH1380" s="7" t="s">
        <v>98</v>
      </c>
      <c r="CI1380" s="6" t="n">
        <f aca="false">SUMIF($AH1380:$CH1380,35,Base!$B$5:$BB$5)*7*$Z1380</f>
        <v>0</v>
      </c>
      <c r="CJ1380" s="6" t="n">
        <f aca="false">SUMIF($AH1380:$CH1380,"PR",Base!$B$5:$BB$5)*7*$Z1380</f>
        <v>0</v>
      </c>
      <c r="CK1380" s="6"/>
      <c r="CL1380" s="6"/>
    </row>
    <row r="1381" customFormat="false" ht="13.8" hidden="false" customHeight="false" outlineLevel="0" collapsed="false">
      <c r="A1381" s="7" t="s">
        <v>1890</v>
      </c>
      <c r="B1381" s="7" t="s">
        <v>3215</v>
      </c>
      <c r="C1381" s="7" t="s">
        <v>118</v>
      </c>
      <c r="D1381" s="7" t="s">
        <v>3501</v>
      </c>
      <c r="E1381" s="7" t="s">
        <v>3502</v>
      </c>
      <c r="F1381" s="7" t="s">
        <v>17</v>
      </c>
      <c r="G1381" s="7" t="s">
        <v>2484</v>
      </c>
      <c r="H1381" s="7" t="s">
        <v>2485</v>
      </c>
      <c r="I1381" s="7" t="s">
        <v>84</v>
      </c>
      <c r="J1381" s="7" t="s">
        <v>85</v>
      </c>
      <c r="K1381" s="8" t="n">
        <v>0</v>
      </c>
      <c r="L1381" s="7"/>
      <c r="M1381" s="8" t="n">
        <v>0</v>
      </c>
      <c r="N1381" s="7"/>
      <c r="O1381" s="7" t="s">
        <v>2486</v>
      </c>
      <c r="P1381" s="7" t="s">
        <v>124</v>
      </c>
      <c r="Q1381" s="8" t="s">
        <v>334</v>
      </c>
      <c r="R1381" s="8" t="s">
        <v>3503</v>
      </c>
      <c r="S1381" s="8" t="s">
        <v>1085</v>
      </c>
      <c r="T1381" s="8" t="s">
        <v>127</v>
      </c>
      <c r="U1381" s="7" t="s">
        <v>87</v>
      </c>
      <c r="V1381" s="7" t="s">
        <v>159</v>
      </c>
      <c r="W1381" s="7"/>
      <c r="X1381" s="7"/>
      <c r="Y1381" s="7" t="s">
        <v>160</v>
      </c>
      <c r="Z1381" s="7" t="n">
        <v>4</v>
      </c>
      <c r="AA1381" s="7"/>
      <c r="AB1381" s="7"/>
      <c r="AC1381" s="7"/>
      <c r="AD1381" s="7"/>
      <c r="AE1381" s="8"/>
      <c r="AF1381" s="9" t="s">
        <v>2046</v>
      </c>
      <c r="AG1381" s="9" t="s">
        <v>3504</v>
      </c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  <c r="BF1381" s="7"/>
      <c r="BG1381" s="7"/>
      <c r="BH1381" s="7"/>
      <c r="BI1381" s="7"/>
      <c r="BJ1381" s="7"/>
      <c r="BK1381" s="7"/>
      <c r="BL1381" s="7"/>
      <c r="BM1381" s="7" t="s">
        <v>97</v>
      </c>
      <c r="BN1381" s="7" t="s">
        <v>97</v>
      </c>
      <c r="BO1381" s="7" t="s">
        <v>98</v>
      </c>
      <c r="BP1381" s="7" t="s">
        <v>98</v>
      </c>
      <c r="BQ1381" s="7" t="s">
        <v>98</v>
      </c>
      <c r="BR1381" s="7" t="s">
        <v>98</v>
      </c>
      <c r="BS1381" s="7" t="s">
        <v>98</v>
      </c>
      <c r="BT1381" s="7" t="s">
        <v>98</v>
      </c>
      <c r="BU1381" s="7" t="s">
        <v>98</v>
      </c>
      <c r="BV1381" s="7" t="n">
        <v>35</v>
      </c>
      <c r="BW1381" s="7" t="n">
        <v>35</v>
      </c>
      <c r="BX1381" s="7" t="s">
        <v>98</v>
      </c>
      <c r="BY1381" s="7" t="s">
        <v>98</v>
      </c>
      <c r="BZ1381" s="7" t="s">
        <v>98</v>
      </c>
      <c r="CA1381" s="7" t="s">
        <v>98</v>
      </c>
      <c r="CB1381" s="7" t="n">
        <v>35</v>
      </c>
      <c r="CC1381" s="7" t="n">
        <v>35</v>
      </c>
      <c r="CD1381" s="7" t="n">
        <v>35</v>
      </c>
      <c r="CE1381" s="7" t="s">
        <v>98</v>
      </c>
      <c r="CF1381" s="7" t="s">
        <v>98</v>
      </c>
      <c r="CG1381" s="7" t="s">
        <v>98</v>
      </c>
      <c r="CH1381" s="7" t="s">
        <v>98</v>
      </c>
      <c r="CI1381" s="6" t="n">
        <f aca="false">SUMIF($AH1381:$CH1381,35,Base!$B$5:$BB$5)*7*$Z1381</f>
        <v>700</v>
      </c>
      <c r="CJ1381" s="6" t="n">
        <f aca="false">SUMIF($AH1381:$CH1381,"PR",Base!$B$5:$BB$5)*7*$Z1381</f>
        <v>1988</v>
      </c>
      <c r="CK1381" s="6"/>
      <c r="CL1381" s="6"/>
    </row>
    <row r="1382" customFormat="false" ht="13.8" hidden="false" customHeight="false" outlineLevel="0" collapsed="false">
      <c r="A1382" s="7" t="s">
        <v>1890</v>
      </c>
      <c r="B1382" s="7" t="s">
        <v>3215</v>
      </c>
      <c r="C1382" s="7" t="s">
        <v>118</v>
      </c>
      <c r="D1382" s="7" t="s">
        <v>3505</v>
      </c>
      <c r="E1382" s="7" t="s">
        <v>3506</v>
      </c>
      <c r="F1382" s="7" t="s">
        <v>17</v>
      </c>
      <c r="G1382" s="7" t="s">
        <v>1942</v>
      </c>
      <c r="H1382" s="7" t="s">
        <v>1943</v>
      </c>
      <c r="I1382" s="7" t="s">
        <v>84</v>
      </c>
      <c r="J1382" s="7" t="s">
        <v>85</v>
      </c>
      <c r="K1382" s="8" t="n">
        <v>0</v>
      </c>
      <c r="L1382" s="7"/>
      <c r="M1382" s="8" t="n">
        <v>0</v>
      </c>
      <c r="N1382" s="7"/>
      <c r="O1382" s="7" t="s">
        <v>304</v>
      </c>
      <c r="P1382" s="7" t="s">
        <v>108</v>
      </c>
      <c r="Q1382" s="8" t="s">
        <v>3507</v>
      </c>
      <c r="R1382" s="8" t="s">
        <v>3500</v>
      </c>
      <c r="S1382" s="8" t="s">
        <v>325</v>
      </c>
      <c r="T1382" s="8" t="s">
        <v>127</v>
      </c>
      <c r="U1382" s="7" t="s">
        <v>87</v>
      </c>
      <c r="V1382" s="7" t="s">
        <v>159</v>
      </c>
      <c r="W1382" s="7"/>
      <c r="X1382" s="7"/>
      <c r="Y1382" s="7" t="s">
        <v>160</v>
      </c>
      <c r="Z1382" s="8" t="n">
        <v>0</v>
      </c>
      <c r="AA1382" s="7"/>
      <c r="AB1382" s="7"/>
      <c r="AC1382" s="7"/>
      <c r="AD1382" s="7"/>
      <c r="AE1382" s="8"/>
      <c r="AF1382" s="9" t="s">
        <v>2195</v>
      </c>
      <c r="AG1382" s="9" t="s">
        <v>2741</v>
      </c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 t="s">
        <v>98</v>
      </c>
      <c r="AV1382" s="7" t="s">
        <v>98</v>
      </c>
      <c r="AW1382" s="7" t="s">
        <v>98</v>
      </c>
      <c r="AX1382" s="7" t="s">
        <v>98</v>
      </c>
      <c r="AY1382" s="7" t="s">
        <v>98</v>
      </c>
      <c r="AZ1382" s="7" t="s">
        <v>98</v>
      </c>
      <c r="BA1382" s="7" t="s">
        <v>98</v>
      </c>
      <c r="BB1382" s="7" t="s">
        <v>98</v>
      </c>
      <c r="BC1382" s="7" t="s">
        <v>98</v>
      </c>
      <c r="BD1382" s="7" t="s">
        <v>98</v>
      </c>
      <c r="BE1382" s="7" t="s">
        <v>98</v>
      </c>
      <c r="BF1382" s="7" t="s">
        <v>98</v>
      </c>
      <c r="BG1382" s="7" t="n">
        <v>35</v>
      </c>
      <c r="BH1382" s="7" t="n">
        <v>35</v>
      </c>
      <c r="BI1382" s="7" t="n">
        <v>35</v>
      </c>
      <c r="BJ1382" s="7" t="s">
        <v>98</v>
      </c>
      <c r="BK1382" s="7" t="s">
        <v>98</v>
      </c>
      <c r="BL1382" s="7" t="s">
        <v>98</v>
      </c>
      <c r="BM1382" s="7" t="s">
        <v>97</v>
      </c>
      <c r="BN1382" s="7" t="s">
        <v>97</v>
      </c>
      <c r="BO1382" s="7" t="s">
        <v>98</v>
      </c>
      <c r="BP1382" s="7" t="s">
        <v>98</v>
      </c>
      <c r="BQ1382" s="7" t="n">
        <v>35</v>
      </c>
      <c r="BR1382" s="7" t="n">
        <v>35</v>
      </c>
      <c r="BS1382" s="7" t="n">
        <v>35</v>
      </c>
      <c r="BT1382" s="7" t="s">
        <v>98</v>
      </c>
      <c r="BU1382" s="7" t="s">
        <v>98</v>
      </c>
      <c r="BV1382" s="7" t="s">
        <v>98</v>
      </c>
      <c r="BW1382" s="7" t="s">
        <v>98</v>
      </c>
      <c r="BX1382" s="7" t="s">
        <v>98</v>
      </c>
      <c r="BY1382" s="7" t="s">
        <v>98</v>
      </c>
      <c r="BZ1382" s="7" t="s">
        <v>98</v>
      </c>
      <c r="CA1382" s="7" t="s">
        <v>98</v>
      </c>
      <c r="CB1382" s="7" t="s">
        <v>98</v>
      </c>
      <c r="CC1382" s="7" t="s">
        <v>98</v>
      </c>
      <c r="CD1382" s="7" t="s">
        <v>98</v>
      </c>
      <c r="CE1382" s="7" t="s">
        <v>98</v>
      </c>
      <c r="CF1382" s="7" t="s">
        <v>98</v>
      </c>
      <c r="CG1382" s="7" t="s">
        <v>98</v>
      </c>
      <c r="CH1382" s="7" t="s">
        <v>98</v>
      </c>
      <c r="CI1382" s="6" t="n">
        <f aca="false">SUMIF($AH1382:$CH1382,35,Base!$B$5:$BB$5)*7*$Z1382</f>
        <v>0</v>
      </c>
      <c r="CJ1382" s="6" t="n">
        <f aca="false">SUMIF($AH1382:$CH1382,"PR",Base!$B$5:$BB$5)*7*$Z1382</f>
        <v>0</v>
      </c>
      <c r="CK1382" s="6"/>
      <c r="CL1382" s="6"/>
    </row>
    <row r="1383" customFormat="false" ht="13.8" hidden="false" customHeight="false" outlineLevel="0" collapsed="false">
      <c r="A1383" s="7" t="s">
        <v>1890</v>
      </c>
      <c r="B1383" s="7" t="s">
        <v>3215</v>
      </c>
      <c r="C1383" s="7" t="s">
        <v>118</v>
      </c>
      <c r="D1383" s="7" t="s">
        <v>3508</v>
      </c>
      <c r="E1383" s="7" t="s">
        <v>385</v>
      </c>
      <c r="F1383" s="7" t="s">
        <v>17</v>
      </c>
      <c r="G1383" s="7" t="s">
        <v>1942</v>
      </c>
      <c r="H1383" s="7" t="s">
        <v>1943</v>
      </c>
      <c r="I1383" s="7" t="s">
        <v>84</v>
      </c>
      <c r="J1383" s="7" t="s">
        <v>85</v>
      </c>
      <c r="K1383" s="8" t="n">
        <v>0</v>
      </c>
      <c r="L1383" s="7"/>
      <c r="M1383" s="8" t="n">
        <v>0</v>
      </c>
      <c r="N1383" s="7"/>
      <c r="O1383" s="7" t="s">
        <v>304</v>
      </c>
      <c r="P1383" s="7" t="s">
        <v>108</v>
      </c>
      <c r="Q1383" s="8" t="s">
        <v>1448</v>
      </c>
      <c r="R1383" s="8" t="s">
        <v>426</v>
      </c>
      <c r="S1383" s="8" t="s">
        <v>325</v>
      </c>
      <c r="T1383" s="8" t="s">
        <v>127</v>
      </c>
      <c r="U1383" s="7" t="s">
        <v>87</v>
      </c>
      <c r="V1383" s="7" t="s">
        <v>159</v>
      </c>
      <c r="W1383" s="7"/>
      <c r="X1383" s="7"/>
      <c r="Y1383" s="7" t="s">
        <v>160</v>
      </c>
      <c r="Z1383" s="7" t="n">
        <v>4</v>
      </c>
      <c r="AA1383" s="7"/>
      <c r="AB1383" s="7"/>
      <c r="AC1383" s="7"/>
      <c r="AD1383" s="7"/>
      <c r="AE1383" s="8"/>
      <c r="AF1383" s="9" t="s">
        <v>2046</v>
      </c>
      <c r="AG1383" s="9" t="s">
        <v>3504</v>
      </c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  <c r="BF1383" s="7"/>
      <c r="BG1383" s="7"/>
      <c r="BH1383" s="7"/>
      <c r="BI1383" s="7"/>
      <c r="BJ1383" s="7"/>
      <c r="BK1383" s="7"/>
      <c r="BL1383" s="7"/>
      <c r="BM1383" s="7" t="s">
        <v>97</v>
      </c>
      <c r="BN1383" s="7" t="s">
        <v>97</v>
      </c>
      <c r="BO1383" s="7" t="s">
        <v>98</v>
      </c>
      <c r="BP1383" s="7" t="s">
        <v>98</v>
      </c>
      <c r="BQ1383" s="7" t="s">
        <v>98</v>
      </c>
      <c r="BR1383" s="7" t="s">
        <v>98</v>
      </c>
      <c r="BS1383" s="7" t="s">
        <v>98</v>
      </c>
      <c r="BT1383" s="7" t="s">
        <v>98</v>
      </c>
      <c r="BU1383" s="7" t="s">
        <v>98</v>
      </c>
      <c r="BV1383" s="7" t="s">
        <v>98</v>
      </c>
      <c r="BW1383" s="7" t="s">
        <v>98</v>
      </c>
      <c r="BX1383" s="7" t="s">
        <v>98</v>
      </c>
      <c r="BY1383" s="7" t="s">
        <v>98</v>
      </c>
      <c r="BZ1383" s="7" t="n">
        <v>35</v>
      </c>
      <c r="CA1383" s="7" t="n">
        <v>35</v>
      </c>
      <c r="CB1383" s="7" t="n">
        <v>35</v>
      </c>
      <c r="CC1383" s="7" t="s">
        <v>98</v>
      </c>
      <c r="CD1383" s="7" t="s">
        <v>98</v>
      </c>
      <c r="CE1383" s="7" t="s">
        <v>98</v>
      </c>
      <c r="CF1383" s="7" t="s">
        <v>98</v>
      </c>
      <c r="CG1383" s="7" t="s">
        <v>98</v>
      </c>
      <c r="CH1383" s="7" t="s">
        <v>98</v>
      </c>
      <c r="CI1383" s="6" t="n">
        <f aca="false">SUMIF($AH1383:$CH1383,35,Base!$B$5:$BB$5)*7*$Z1383</f>
        <v>392</v>
      </c>
      <c r="CJ1383" s="6" t="n">
        <f aca="false">SUMIF($AH1383:$CH1383,"PR",Base!$B$5:$BB$5)*7*$Z1383</f>
        <v>2296</v>
      </c>
      <c r="CK1383" s="6"/>
      <c r="CL1383" s="6"/>
    </row>
    <row r="1384" customFormat="false" ht="13.8" hidden="false" customHeight="false" outlineLevel="0" collapsed="false">
      <c r="A1384" s="7" t="s">
        <v>1890</v>
      </c>
      <c r="B1384" s="7" t="s">
        <v>3215</v>
      </c>
      <c r="C1384" s="7" t="s">
        <v>118</v>
      </c>
      <c r="D1384" s="7" t="s">
        <v>3509</v>
      </c>
      <c r="E1384" s="7" t="s">
        <v>378</v>
      </c>
      <c r="F1384" s="7" t="s">
        <v>17</v>
      </c>
      <c r="G1384" s="7" t="s">
        <v>3510</v>
      </c>
      <c r="H1384" s="7" t="s">
        <v>3511</v>
      </c>
      <c r="I1384" s="7" t="s">
        <v>84</v>
      </c>
      <c r="J1384" s="7" t="s">
        <v>85</v>
      </c>
      <c r="K1384" s="8" t="n">
        <v>0</v>
      </c>
      <c r="L1384" s="7"/>
      <c r="M1384" s="8" t="n">
        <v>0</v>
      </c>
      <c r="N1384" s="7"/>
      <c r="O1384" s="7" t="s">
        <v>317</v>
      </c>
      <c r="P1384" s="7" t="s">
        <v>124</v>
      </c>
      <c r="Q1384" s="8" t="s">
        <v>3507</v>
      </c>
      <c r="R1384" s="8" t="s">
        <v>3500</v>
      </c>
      <c r="S1384" s="8" t="s">
        <v>325</v>
      </c>
      <c r="T1384" s="8" t="s">
        <v>127</v>
      </c>
      <c r="U1384" s="7" t="s">
        <v>87</v>
      </c>
      <c r="V1384" s="7" t="s">
        <v>159</v>
      </c>
      <c r="W1384" s="7"/>
      <c r="X1384" s="7"/>
      <c r="Y1384" s="7" t="s">
        <v>160</v>
      </c>
      <c r="Z1384" s="8" t="n">
        <v>0</v>
      </c>
      <c r="AA1384" s="7"/>
      <c r="AB1384" s="7"/>
      <c r="AC1384" s="7"/>
      <c r="AD1384" s="7"/>
      <c r="AE1384" s="8"/>
      <c r="AF1384" s="9" t="s">
        <v>2195</v>
      </c>
      <c r="AG1384" s="9" t="s">
        <v>2741</v>
      </c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 t="s">
        <v>98</v>
      </c>
      <c r="AV1384" s="7" t="s">
        <v>98</v>
      </c>
      <c r="AW1384" s="7" t="s">
        <v>98</v>
      </c>
      <c r="AX1384" s="7" t="s">
        <v>98</v>
      </c>
      <c r="AY1384" s="7" t="s">
        <v>98</v>
      </c>
      <c r="AZ1384" s="7" t="s">
        <v>98</v>
      </c>
      <c r="BA1384" s="7" t="s">
        <v>98</v>
      </c>
      <c r="BB1384" s="7" t="s">
        <v>98</v>
      </c>
      <c r="BC1384" s="7" t="s">
        <v>98</v>
      </c>
      <c r="BD1384" s="7" t="s">
        <v>98</v>
      </c>
      <c r="BE1384" s="7" t="s">
        <v>98</v>
      </c>
      <c r="BF1384" s="7" t="s">
        <v>98</v>
      </c>
      <c r="BG1384" s="7" t="s">
        <v>98</v>
      </c>
      <c r="BH1384" s="7" t="s">
        <v>98</v>
      </c>
      <c r="BI1384" s="7" t="n">
        <v>35</v>
      </c>
      <c r="BJ1384" s="7" t="n">
        <v>35</v>
      </c>
      <c r="BK1384" s="7" t="n">
        <v>35</v>
      </c>
      <c r="BL1384" s="7" t="s">
        <v>98</v>
      </c>
      <c r="BM1384" s="7" t="s">
        <v>97</v>
      </c>
      <c r="BN1384" s="7" t="s">
        <v>97</v>
      </c>
      <c r="BO1384" s="7" t="s">
        <v>98</v>
      </c>
      <c r="BP1384" s="7" t="s">
        <v>98</v>
      </c>
      <c r="BQ1384" s="7" t="s">
        <v>98</v>
      </c>
      <c r="BR1384" s="7" t="s">
        <v>98</v>
      </c>
      <c r="BS1384" s="7" t="n">
        <v>35</v>
      </c>
      <c r="BT1384" s="7" t="n">
        <v>35</v>
      </c>
      <c r="BU1384" s="7" t="n">
        <v>35</v>
      </c>
      <c r="BV1384" s="7" t="s">
        <v>98</v>
      </c>
      <c r="BW1384" s="7" t="s">
        <v>98</v>
      </c>
      <c r="BX1384" s="7" t="s">
        <v>98</v>
      </c>
      <c r="BY1384" s="7" t="s">
        <v>98</v>
      </c>
      <c r="BZ1384" s="7" t="s">
        <v>98</v>
      </c>
      <c r="CA1384" s="7" t="s">
        <v>98</v>
      </c>
      <c r="CB1384" s="7" t="s">
        <v>98</v>
      </c>
      <c r="CC1384" s="7" t="s">
        <v>98</v>
      </c>
      <c r="CD1384" s="7" t="s">
        <v>98</v>
      </c>
      <c r="CE1384" s="7" t="s">
        <v>98</v>
      </c>
      <c r="CF1384" s="7" t="s">
        <v>98</v>
      </c>
      <c r="CG1384" s="7" t="s">
        <v>98</v>
      </c>
      <c r="CH1384" s="7" t="s">
        <v>98</v>
      </c>
      <c r="CI1384" s="6" t="n">
        <f aca="false">SUMIF($AH1384:$CH1384,35,Base!$B$5:$BB$5)*7*$Z1384</f>
        <v>0</v>
      </c>
      <c r="CJ1384" s="6" t="n">
        <f aca="false">SUMIF($AH1384:$CH1384,"PR",Base!$B$5:$BB$5)*7*$Z1384</f>
        <v>0</v>
      </c>
      <c r="CK1384" s="6"/>
      <c r="CL1384" s="6"/>
    </row>
    <row r="1385" customFormat="false" ht="13.8" hidden="false" customHeight="false" outlineLevel="0" collapsed="false">
      <c r="A1385" s="7" t="s">
        <v>1890</v>
      </c>
      <c r="B1385" s="7" t="s">
        <v>3215</v>
      </c>
      <c r="C1385" s="7" t="s">
        <v>118</v>
      </c>
      <c r="D1385" s="7" t="s">
        <v>3512</v>
      </c>
      <c r="E1385" s="7" t="s">
        <v>371</v>
      </c>
      <c r="F1385" s="7" t="s">
        <v>17</v>
      </c>
      <c r="G1385" s="7" t="s">
        <v>3510</v>
      </c>
      <c r="H1385" s="7" t="s">
        <v>3511</v>
      </c>
      <c r="I1385" s="7" t="s">
        <v>84</v>
      </c>
      <c r="J1385" s="7" t="s">
        <v>85</v>
      </c>
      <c r="K1385" s="8" t="n">
        <v>0</v>
      </c>
      <c r="L1385" s="7"/>
      <c r="M1385" s="8" t="n">
        <v>0</v>
      </c>
      <c r="N1385" s="7"/>
      <c r="O1385" s="7" t="s">
        <v>317</v>
      </c>
      <c r="P1385" s="7" t="s">
        <v>124</v>
      </c>
      <c r="Q1385" s="8" t="s">
        <v>1448</v>
      </c>
      <c r="R1385" s="8" t="s">
        <v>426</v>
      </c>
      <c r="S1385" s="8" t="s">
        <v>325</v>
      </c>
      <c r="T1385" s="8" t="s">
        <v>127</v>
      </c>
      <c r="U1385" s="7" t="s">
        <v>87</v>
      </c>
      <c r="V1385" s="7" t="s">
        <v>159</v>
      </c>
      <c r="W1385" s="7"/>
      <c r="X1385" s="7"/>
      <c r="Y1385" s="7" t="s">
        <v>160</v>
      </c>
      <c r="Z1385" s="7" t="n">
        <v>4</v>
      </c>
      <c r="AA1385" s="7"/>
      <c r="AB1385" s="7"/>
      <c r="AC1385" s="7"/>
      <c r="AD1385" s="7"/>
      <c r="AE1385" s="8"/>
      <c r="AF1385" s="9" t="s">
        <v>2046</v>
      </c>
      <c r="AG1385" s="9" t="s">
        <v>3504</v>
      </c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  <c r="BF1385" s="7"/>
      <c r="BG1385" s="7"/>
      <c r="BH1385" s="7"/>
      <c r="BI1385" s="7"/>
      <c r="BJ1385" s="7"/>
      <c r="BK1385" s="7"/>
      <c r="BL1385" s="7"/>
      <c r="BM1385" s="7" t="s">
        <v>97</v>
      </c>
      <c r="BN1385" s="7" t="s">
        <v>97</v>
      </c>
      <c r="BO1385" s="7" t="s">
        <v>98</v>
      </c>
      <c r="BP1385" s="7" t="s">
        <v>98</v>
      </c>
      <c r="BQ1385" s="7" t="s">
        <v>98</v>
      </c>
      <c r="BR1385" s="7" t="s">
        <v>98</v>
      </c>
      <c r="BS1385" s="7" t="s">
        <v>98</v>
      </c>
      <c r="BT1385" s="7" t="s">
        <v>98</v>
      </c>
      <c r="BU1385" s="7" t="s">
        <v>98</v>
      </c>
      <c r="BV1385" s="7" t="s">
        <v>98</v>
      </c>
      <c r="BW1385" s="7" t="s">
        <v>98</v>
      </c>
      <c r="BX1385" s="7" t="s">
        <v>98</v>
      </c>
      <c r="BY1385" s="7" t="s">
        <v>98</v>
      </c>
      <c r="BZ1385" s="7" t="s">
        <v>98</v>
      </c>
      <c r="CA1385" s="7" t="s">
        <v>98</v>
      </c>
      <c r="CB1385" s="7" t="n">
        <v>35</v>
      </c>
      <c r="CC1385" s="7" t="n">
        <v>35</v>
      </c>
      <c r="CD1385" s="7" t="n">
        <v>35</v>
      </c>
      <c r="CE1385" s="7" t="s">
        <v>98</v>
      </c>
      <c r="CF1385" s="7" t="s">
        <v>98</v>
      </c>
      <c r="CG1385" s="7" t="s">
        <v>98</v>
      </c>
      <c r="CH1385" s="7" t="s">
        <v>98</v>
      </c>
      <c r="CI1385" s="6" t="n">
        <f aca="false">SUMIF($AH1385:$CH1385,35,Base!$B$5:$BB$5)*7*$Z1385</f>
        <v>420</v>
      </c>
      <c r="CJ1385" s="6" t="n">
        <f aca="false">SUMIF($AH1385:$CH1385,"PR",Base!$B$5:$BB$5)*7*$Z1385</f>
        <v>2268</v>
      </c>
      <c r="CK1385" s="6"/>
      <c r="CL1385" s="6"/>
    </row>
    <row r="1386" customFormat="false" ht="13.8" hidden="false" customHeight="false" outlineLevel="0" collapsed="false">
      <c r="A1386" s="7" t="s">
        <v>1890</v>
      </c>
      <c r="B1386" s="7" t="s">
        <v>3215</v>
      </c>
      <c r="C1386" s="7" t="s">
        <v>328</v>
      </c>
      <c r="D1386" s="7" t="s">
        <v>3513</v>
      </c>
      <c r="E1386" s="7" t="s">
        <v>358</v>
      </c>
      <c r="F1386" s="7" t="s">
        <v>17</v>
      </c>
      <c r="G1386" s="7" t="s">
        <v>1358</v>
      </c>
      <c r="H1386" s="7" t="s">
        <v>2398</v>
      </c>
      <c r="I1386" s="7" t="s">
        <v>84</v>
      </c>
      <c r="J1386" s="7" t="s">
        <v>85</v>
      </c>
      <c r="K1386" s="8" t="n">
        <v>0</v>
      </c>
      <c r="L1386" s="7"/>
      <c r="M1386" s="8" t="n">
        <v>0</v>
      </c>
      <c r="N1386" s="7"/>
      <c r="O1386" s="7" t="s">
        <v>333</v>
      </c>
      <c r="P1386" s="7" t="s">
        <v>113</v>
      </c>
      <c r="Q1386" s="8" t="s">
        <v>3507</v>
      </c>
      <c r="R1386" s="8" t="s">
        <v>3514</v>
      </c>
      <c r="S1386" s="8" t="s">
        <v>336</v>
      </c>
      <c r="T1386" s="8" t="s">
        <v>127</v>
      </c>
      <c r="U1386" s="7" t="s">
        <v>87</v>
      </c>
      <c r="V1386" s="7" t="s">
        <v>159</v>
      </c>
      <c r="W1386" s="7"/>
      <c r="X1386" s="7"/>
      <c r="Y1386" s="7" t="s">
        <v>160</v>
      </c>
      <c r="Z1386" s="8" t="n">
        <v>0</v>
      </c>
      <c r="AA1386" s="7"/>
      <c r="AB1386" s="7"/>
      <c r="AC1386" s="7"/>
      <c r="AD1386" s="7"/>
      <c r="AE1386" s="8"/>
      <c r="AF1386" s="9" t="s">
        <v>2195</v>
      </c>
      <c r="AG1386" s="9" t="s">
        <v>2741</v>
      </c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 t="s">
        <v>98</v>
      </c>
      <c r="AV1386" s="7" t="s">
        <v>98</v>
      </c>
      <c r="AW1386" s="7" t="s">
        <v>98</v>
      </c>
      <c r="AX1386" s="7" t="s">
        <v>98</v>
      </c>
      <c r="AY1386" s="7" t="s">
        <v>98</v>
      </c>
      <c r="AZ1386" s="7" t="s">
        <v>98</v>
      </c>
      <c r="BA1386" s="7" t="s">
        <v>98</v>
      </c>
      <c r="BB1386" s="7" t="s">
        <v>98</v>
      </c>
      <c r="BC1386" s="7" t="s">
        <v>98</v>
      </c>
      <c r="BD1386" s="7" t="s">
        <v>98</v>
      </c>
      <c r="BE1386" s="7" t="s">
        <v>98</v>
      </c>
      <c r="BF1386" s="7" t="s">
        <v>98</v>
      </c>
      <c r="BG1386" s="7" t="s">
        <v>98</v>
      </c>
      <c r="BH1386" s="7" t="s">
        <v>98</v>
      </c>
      <c r="BI1386" s="7" t="s">
        <v>98</v>
      </c>
      <c r="BJ1386" s="7" t="s">
        <v>98</v>
      </c>
      <c r="BK1386" s="7" t="s">
        <v>98</v>
      </c>
      <c r="BL1386" s="7" t="s">
        <v>98</v>
      </c>
      <c r="BM1386" s="7" t="s">
        <v>97</v>
      </c>
      <c r="BN1386" s="7" t="s">
        <v>97</v>
      </c>
      <c r="BO1386" s="7" t="s">
        <v>98</v>
      </c>
      <c r="BP1386" s="7" t="s">
        <v>98</v>
      </c>
      <c r="BQ1386" s="7" t="s">
        <v>98</v>
      </c>
      <c r="BR1386" s="7" t="s">
        <v>98</v>
      </c>
      <c r="BS1386" s="7" t="s">
        <v>98</v>
      </c>
      <c r="BT1386" s="7" t="n">
        <v>35</v>
      </c>
      <c r="BU1386" s="7" t="n">
        <v>35</v>
      </c>
      <c r="BV1386" s="7" t="n">
        <v>35</v>
      </c>
      <c r="BW1386" s="7" t="n">
        <v>35</v>
      </c>
      <c r="BX1386" s="7" t="s">
        <v>98</v>
      </c>
      <c r="BY1386" s="7" t="s">
        <v>98</v>
      </c>
      <c r="BZ1386" s="7" t="s">
        <v>98</v>
      </c>
      <c r="CA1386" s="7" t="s">
        <v>98</v>
      </c>
      <c r="CB1386" s="7" t="s">
        <v>98</v>
      </c>
      <c r="CC1386" s="7" t="s">
        <v>98</v>
      </c>
      <c r="CD1386" s="7" t="s">
        <v>98</v>
      </c>
      <c r="CE1386" s="7" t="s">
        <v>98</v>
      </c>
      <c r="CF1386" s="7" t="s">
        <v>98</v>
      </c>
      <c r="CG1386" s="7" t="s">
        <v>98</v>
      </c>
      <c r="CH1386" s="7" t="s">
        <v>98</v>
      </c>
      <c r="CI1386" s="6" t="n">
        <f aca="false">SUMIF($AH1386:$CH1386,35,Base!$B$5:$BB$5)*7*$Z1386</f>
        <v>0</v>
      </c>
      <c r="CJ1386" s="6" t="n">
        <f aca="false">SUMIF($AH1386:$CH1386,"PR",Base!$B$5:$BB$5)*7*$Z1386</f>
        <v>0</v>
      </c>
      <c r="CK1386" s="6"/>
      <c r="CL1386" s="6"/>
    </row>
    <row r="1387" customFormat="false" ht="13.8" hidden="false" customHeight="false" outlineLevel="0" collapsed="false">
      <c r="A1387" s="7" t="s">
        <v>1890</v>
      </c>
      <c r="B1387" s="7" t="s">
        <v>3215</v>
      </c>
      <c r="C1387" s="7" t="s">
        <v>328</v>
      </c>
      <c r="D1387" s="7" t="s">
        <v>3515</v>
      </c>
      <c r="E1387" s="7" t="s">
        <v>351</v>
      </c>
      <c r="F1387" s="7" t="s">
        <v>17</v>
      </c>
      <c r="G1387" s="7" t="s">
        <v>1358</v>
      </c>
      <c r="H1387" s="7" t="s">
        <v>2398</v>
      </c>
      <c r="I1387" s="7" t="s">
        <v>84</v>
      </c>
      <c r="J1387" s="7" t="s">
        <v>85</v>
      </c>
      <c r="K1387" s="8" t="n">
        <v>0</v>
      </c>
      <c r="L1387" s="7"/>
      <c r="M1387" s="8" t="n">
        <v>0</v>
      </c>
      <c r="N1387" s="7"/>
      <c r="O1387" s="7" t="s">
        <v>333</v>
      </c>
      <c r="P1387" s="7" t="s">
        <v>113</v>
      </c>
      <c r="Q1387" s="8" t="s">
        <v>1448</v>
      </c>
      <c r="R1387" s="8" t="s">
        <v>3492</v>
      </c>
      <c r="S1387" s="8" t="s">
        <v>336</v>
      </c>
      <c r="T1387" s="8" t="s">
        <v>127</v>
      </c>
      <c r="U1387" s="7" t="s">
        <v>87</v>
      </c>
      <c r="V1387" s="7" t="s">
        <v>159</v>
      </c>
      <c r="W1387" s="7"/>
      <c r="X1387" s="7"/>
      <c r="Y1387" s="7" t="s">
        <v>160</v>
      </c>
      <c r="Z1387" s="7" t="n">
        <v>4</v>
      </c>
      <c r="AA1387" s="7"/>
      <c r="AB1387" s="7"/>
      <c r="AC1387" s="7"/>
      <c r="AD1387" s="7"/>
      <c r="AE1387" s="8"/>
      <c r="AF1387" s="9" t="s">
        <v>2046</v>
      </c>
      <c r="AG1387" s="9" t="s">
        <v>3504</v>
      </c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  <c r="BF1387" s="7"/>
      <c r="BG1387" s="7"/>
      <c r="BH1387" s="7"/>
      <c r="BI1387" s="7"/>
      <c r="BJ1387" s="7"/>
      <c r="BK1387" s="7"/>
      <c r="BL1387" s="7"/>
      <c r="BM1387" s="7" t="s">
        <v>97</v>
      </c>
      <c r="BN1387" s="7" t="s">
        <v>97</v>
      </c>
      <c r="BO1387" s="7" t="s">
        <v>98</v>
      </c>
      <c r="BP1387" s="7" t="s">
        <v>98</v>
      </c>
      <c r="BQ1387" s="7" t="s">
        <v>98</v>
      </c>
      <c r="BR1387" s="7" t="s">
        <v>98</v>
      </c>
      <c r="BS1387" s="7" t="s">
        <v>98</v>
      </c>
      <c r="BT1387" s="7" t="s">
        <v>98</v>
      </c>
      <c r="BU1387" s="7" t="s">
        <v>98</v>
      </c>
      <c r="BV1387" s="7" t="s">
        <v>98</v>
      </c>
      <c r="BW1387" s="7" t="s">
        <v>98</v>
      </c>
      <c r="BX1387" s="7" t="s">
        <v>98</v>
      </c>
      <c r="BY1387" s="7" t="s">
        <v>98</v>
      </c>
      <c r="BZ1387" s="7" t="s">
        <v>98</v>
      </c>
      <c r="CA1387" s="7" t="s">
        <v>98</v>
      </c>
      <c r="CB1387" s="7" t="s">
        <v>98</v>
      </c>
      <c r="CC1387" s="7" t="s">
        <v>98</v>
      </c>
      <c r="CD1387" s="7" t="s">
        <v>98</v>
      </c>
      <c r="CE1387" s="7" t="s">
        <v>98</v>
      </c>
      <c r="CF1387" s="7" t="s">
        <v>98</v>
      </c>
      <c r="CG1387" s="7" t="s">
        <v>98</v>
      </c>
      <c r="CH1387" s="7" t="s">
        <v>98</v>
      </c>
      <c r="CI1387" s="6" t="n">
        <f aca="false">SUMIF($AH1387:$CH1387,35,Base!$B$5:$BB$5)*7*$Z1387</f>
        <v>0</v>
      </c>
      <c r="CJ1387" s="6" t="n">
        <f aca="false">SUMIF($AH1387:$CH1387,"PR",Base!$B$5:$BB$5)*7*$Z1387</f>
        <v>2688</v>
      </c>
      <c r="CK1387" s="6"/>
      <c r="CL1387" s="6"/>
    </row>
    <row r="1388" customFormat="false" ht="13.8" hidden="false" customHeight="false" outlineLevel="0" collapsed="false">
      <c r="A1388" s="7" t="s">
        <v>1890</v>
      </c>
      <c r="B1388" s="7" t="s">
        <v>3215</v>
      </c>
      <c r="C1388" s="7" t="s">
        <v>289</v>
      </c>
      <c r="D1388" s="7" t="s">
        <v>3516</v>
      </c>
      <c r="E1388" s="7" t="s">
        <v>3517</v>
      </c>
      <c r="F1388" s="7" t="s">
        <v>17</v>
      </c>
      <c r="G1388" s="7" t="s">
        <v>3312</v>
      </c>
      <c r="H1388" s="7" t="s">
        <v>3313</v>
      </c>
      <c r="I1388" s="7" t="s">
        <v>84</v>
      </c>
      <c r="J1388" s="7" t="s">
        <v>85</v>
      </c>
      <c r="K1388" s="8" t="n">
        <v>0</v>
      </c>
      <c r="L1388" s="7"/>
      <c r="M1388" s="8" t="n">
        <v>0</v>
      </c>
      <c r="N1388" s="7"/>
      <c r="O1388" s="7" t="s">
        <v>935</v>
      </c>
      <c r="P1388" s="7" t="s">
        <v>87</v>
      </c>
      <c r="Q1388" s="8" t="s">
        <v>3507</v>
      </c>
      <c r="R1388" s="8" t="s">
        <v>3518</v>
      </c>
      <c r="S1388" s="8" t="s">
        <v>362</v>
      </c>
      <c r="T1388" s="8" t="s">
        <v>127</v>
      </c>
      <c r="U1388" s="7" t="s">
        <v>87</v>
      </c>
      <c r="V1388" s="7" t="s">
        <v>159</v>
      </c>
      <c r="W1388" s="7"/>
      <c r="X1388" s="7"/>
      <c r="Y1388" s="7" t="s">
        <v>160</v>
      </c>
      <c r="Z1388" s="8" t="n">
        <v>0</v>
      </c>
      <c r="AA1388" s="7"/>
      <c r="AB1388" s="7"/>
      <c r="AC1388" s="7"/>
      <c r="AD1388" s="7"/>
      <c r="AE1388" s="8"/>
      <c r="AF1388" s="9" t="s">
        <v>2195</v>
      </c>
      <c r="AG1388" s="9" t="s">
        <v>2741</v>
      </c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 t="s">
        <v>98</v>
      </c>
      <c r="AV1388" s="7" t="s">
        <v>98</v>
      </c>
      <c r="AW1388" s="7" t="s">
        <v>98</v>
      </c>
      <c r="AX1388" s="7" t="s">
        <v>98</v>
      </c>
      <c r="AY1388" s="7" t="s">
        <v>98</v>
      </c>
      <c r="AZ1388" s="7" t="s">
        <v>98</v>
      </c>
      <c r="BA1388" s="7" t="n">
        <v>35</v>
      </c>
      <c r="BB1388" s="7" t="n">
        <v>35</v>
      </c>
      <c r="BC1388" s="7" t="n">
        <v>35</v>
      </c>
      <c r="BD1388" s="7" t="s">
        <v>98</v>
      </c>
      <c r="BE1388" s="7" t="s">
        <v>98</v>
      </c>
      <c r="BF1388" s="7" t="s">
        <v>98</v>
      </c>
      <c r="BG1388" s="7" t="s">
        <v>98</v>
      </c>
      <c r="BH1388" s="7" t="s">
        <v>98</v>
      </c>
      <c r="BI1388" s="7" t="s">
        <v>98</v>
      </c>
      <c r="BJ1388" s="7" t="s">
        <v>98</v>
      </c>
      <c r="BK1388" s="7" t="n">
        <v>35</v>
      </c>
      <c r="BL1388" s="7" t="n">
        <v>35</v>
      </c>
      <c r="BM1388" s="7" t="s">
        <v>97</v>
      </c>
      <c r="BN1388" s="7" t="s">
        <v>97</v>
      </c>
      <c r="BO1388" s="7" t="n">
        <v>35</v>
      </c>
      <c r="BP1388" s="7" t="s">
        <v>98</v>
      </c>
      <c r="BQ1388" s="7" t="s">
        <v>98</v>
      </c>
      <c r="BR1388" s="7" t="s">
        <v>98</v>
      </c>
      <c r="BS1388" s="7" t="n">
        <v>35</v>
      </c>
      <c r="BT1388" s="7" t="n">
        <v>35</v>
      </c>
      <c r="BU1388" s="7" t="n">
        <v>35</v>
      </c>
      <c r="BV1388" s="7" t="s">
        <v>98</v>
      </c>
      <c r="BW1388" s="7" t="s">
        <v>98</v>
      </c>
      <c r="BX1388" s="7" t="s">
        <v>98</v>
      </c>
      <c r="BY1388" s="7" t="s">
        <v>98</v>
      </c>
      <c r="BZ1388" s="7" t="s">
        <v>98</v>
      </c>
      <c r="CA1388" s="7" t="s">
        <v>98</v>
      </c>
      <c r="CB1388" s="7" t="s">
        <v>98</v>
      </c>
      <c r="CC1388" s="7" t="s">
        <v>98</v>
      </c>
      <c r="CD1388" s="7" t="s">
        <v>98</v>
      </c>
      <c r="CE1388" s="7" t="s">
        <v>98</v>
      </c>
      <c r="CF1388" s="7" t="s">
        <v>98</v>
      </c>
      <c r="CG1388" s="7" t="s">
        <v>98</v>
      </c>
      <c r="CH1388" s="7" t="s">
        <v>98</v>
      </c>
      <c r="CI1388" s="6" t="n">
        <f aca="false">SUMIF($AH1388:$CH1388,35,Base!$B$5:$BB$5)*7*$Z1388</f>
        <v>0</v>
      </c>
      <c r="CJ1388" s="6" t="n">
        <f aca="false">SUMIF($AH1388:$CH1388,"PR",Base!$B$5:$BB$5)*7*$Z1388</f>
        <v>0</v>
      </c>
      <c r="CK1388" s="6"/>
      <c r="CL1388" s="6"/>
    </row>
    <row r="1389" customFormat="false" ht="13.8" hidden="false" customHeight="false" outlineLevel="0" collapsed="false">
      <c r="A1389" s="7" t="s">
        <v>1890</v>
      </c>
      <c r="B1389" s="7" t="s">
        <v>3215</v>
      </c>
      <c r="C1389" s="7" t="s">
        <v>289</v>
      </c>
      <c r="D1389" s="7" t="s">
        <v>3519</v>
      </c>
      <c r="E1389" s="7" t="s">
        <v>3520</v>
      </c>
      <c r="F1389" s="7" t="s">
        <v>17</v>
      </c>
      <c r="G1389" s="7" t="s">
        <v>3312</v>
      </c>
      <c r="H1389" s="7" t="s">
        <v>3313</v>
      </c>
      <c r="I1389" s="7" t="s">
        <v>84</v>
      </c>
      <c r="J1389" s="7" t="s">
        <v>85</v>
      </c>
      <c r="K1389" s="8" t="n">
        <v>0</v>
      </c>
      <c r="L1389" s="7"/>
      <c r="M1389" s="8" t="n">
        <v>0</v>
      </c>
      <c r="N1389" s="7"/>
      <c r="O1389" s="7" t="s">
        <v>935</v>
      </c>
      <c r="P1389" s="7" t="s">
        <v>87</v>
      </c>
      <c r="Q1389" s="8" t="s">
        <v>1448</v>
      </c>
      <c r="R1389" s="8" t="s">
        <v>3521</v>
      </c>
      <c r="S1389" s="8" t="s">
        <v>362</v>
      </c>
      <c r="T1389" s="8" t="s">
        <v>127</v>
      </c>
      <c r="U1389" s="7" t="s">
        <v>87</v>
      </c>
      <c r="V1389" s="7" t="s">
        <v>159</v>
      </c>
      <c r="W1389" s="7"/>
      <c r="X1389" s="7"/>
      <c r="Y1389" s="7" t="s">
        <v>160</v>
      </c>
      <c r="Z1389" s="7" t="n">
        <v>4</v>
      </c>
      <c r="AA1389" s="7"/>
      <c r="AB1389" s="7"/>
      <c r="AC1389" s="7"/>
      <c r="AD1389" s="7"/>
      <c r="AE1389" s="8"/>
      <c r="AF1389" s="9" t="s">
        <v>2046</v>
      </c>
      <c r="AG1389" s="9" t="s">
        <v>3504</v>
      </c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  <c r="BF1389" s="7"/>
      <c r="BG1389" s="7"/>
      <c r="BH1389" s="7"/>
      <c r="BI1389" s="7"/>
      <c r="BJ1389" s="7"/>
      <c r="BK1389" s="7"/>
      <c r="BL1389" s="7"/>
      <c r="BM1389" s="7" t="s">
        <v>97</v>
      </c>
      <c r="BN1389" s="7" t="s">
        <v>97</v>
      </c>
      <c r="BO1389" s="7" t="s">
        <v>98</v>
      </c>
      <c r="BP1389" s="7" t="s">
        <v>98</v>
      </c>
      <c r="BQ1389" s="7" t="s">
        <v>98</v>
      </c>
      <c r="BR1389" s="7" t="s">
        <v>98</v>
      </c>
      <c r="BS1389" s="7" t="s">
        <v>98</v>
      </c>
      <c r="BT1389" s="7" t="s">
        <v>98</v>
      </c>
      <c r="BU1389" s="7" t="n">
        <v>35</v>
      </c>
      <c r="BV1389" s="7" t="n">
        <v>35</v>
      </c>
      <c r="BW1389" s="7" t="n">
        <v>35</v>
      </c>
      <c r="BX1389" s="7" t="s">
        <v>98</v>
      </c>
      <c r="BY1389" s="7" t="s">
        <v>98</v>
      </c>
      <c r="BZ1389" s="7" t="s">
        <v>98</v>
      </c>
      <c r="CA1389" s="7" t="s">
        <v>98</v>
      </c>
      <c r="CB1389" s="7" t="s">
        <v>98</v>
      </c>
      <c r="CC1389" s="7" t="s">
        <v>98</v>
      </c>
      <c r="CD1389" s="7" t="n">
        <v>35</v>
      </c>
      <c r="CE1389" s="7" t="n">
        <v>35</v>
      </c>
      <c r="CF1389" s="7" t="n">
        <v>35</v>
      </c>
      <c r="CG1389" s="7" t="s">
        <v>98</v>
      </c>
      <c r="CH1389" s="7" t="s">
        <v>98</v>
      </c>
      <c r="CI1389" s="6" t="n">
        <f aca="false">SUMIF($AH1389:$CH1389,35,Base!$B$5:$BB$5)*7*$Z1389</f>
        <v>840</v>
      </c>
      <c r="CJ1389" s="6" t="n">
        <f aca="false">SUMIF($AH1389:$CH1389,"PR",Base!$B$5:$BB$5)*7*$Z1389</f>
        <v>1848</v>
      </c>
      <c r="CK1389" s="6"/>
      <c r="CL1389" s="6"/>
    </row>
    <row r="1390" customFormat="false" ht="13.8" hidden="false" customHeight="false" outlineLevel="0" collapsed="false">
      <c r="A1390" s="7" t="s">
        <v>1890</v>
      </c>
      <c r="B1390" s="7" t="s">
        <v>3215</v>
      </c>
      <c r="C1390" s="7" t="s">
        <v>289</v>
      </c>
      <c r="D1390" s="7" t="s">
        <v>3522</v>
      </c>
      <c r="E1390" s="7" t="s">
        <v>3523</v>
      </c>
      <c r="F1390" s="7" t="s">
        <v>17</v>
      </c>
      <c r="G1390" s="7" t="s">
        <v>3524</v>
      </c>
      <c r="H1390" s="7" t="s">
        <v>3525</v>
      </c>
      <c r="I1390" s="7" t="s">
        <v>84</v>
      </c>
      <c r="J1390" s="7" t="s">
        <v>85</v>
      </c>
      <c r="K1390" s="8" t="n">
        <v>0</v>
      </c>
      <c r="L1390" s="7"/>
      <c r="M1390" s="8" t="n">
        <v>0</v>
      </c>
      <c r="N1390" s="7"/>
      <c r="O1390" s="7" t="s">
        <v>3526</v>
      </c>
      <c r="P1390" s="7" t="s">
        <v>113</v>
      </c>
      <c r="Q1390" s="8" t="s">
        <v>3507</v>
      </c>
      <c r="R1390" s="8" t="s">
        <v>3514</v>
      </c>
      <c r="S1390" s="8" t="s">
        <v>336</v>
      </c>
      <c r="T1390" s="8" t="s">
        <v>127</v>
      </c>
      <c r="U1390" s="7" t="s">
        <v>87</v>
      </c>
      <c r="V1390" s="7" t="s">
        <v>159</v>
      </c>
      <c r="W1390" s="7"/>
      <c r="X1390" s="7"/>
      <c r="Y1390" s="7" t="s">
        <v>160</v>
      </c>
      <c r="Z1390" s="8" t="n">
        <v>0</v>
      </c>
      <c r="AA1390" s="7"/>
      <c r="AB1390" s="7"/>
      <c r="AC1390" s="7"/>
      <c r="AD1390" s="7"/>
      <c r="AE1390" s="8"/>
      <c r="AF1390" s="9" t="s">
        <v>2195</v>
      </c>
      <c r="AG1390" s="9" t="s">
        <v>2741</v>
      </c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 t="s">
        <v>98</v>
      </c>
      <c r="AV1390" s="7" t="s">
        <v>98</v>
      </c>
      <c r="AW1390" s="7" t="s">
        <v>98</v>
      </c>
      <c r="AX1390" s="7" t="s">
        <v>98</v>
      </c>
      <c r="AY1390" s="7" t="s">
        <v>98</v>
      </c>
      <c r="AZ1390" s="7" t="s">
        <v>98</v>
      </c>
      <c r="BA1390" s="7" t="s">
        <v>98</v>
      </c>
      <c r="BB1390" s="7" t="s">
        <v>98</v>
      </c>
      <c r="BC1390" s="7" t="s">
        <v>98</v>
      </c>
      <c r="BD1390" s="7" t="s">
        <v>98</v>
      </c>
      <c r="BE1390" s="7" t="s">
        <v>98</v>
      </c>
      <c r="BF1390" s="7" t="s">
        <v>98</v>
      </c>
      <c r="BG1390" s="7" t="s">
        <v>98</v>
      </c>
      <c r="BH1390" s="7" t="s">
        <v>98</v>
      </c>
      <c r="BI1390" s="7" t="s">
        <v>98</v>
      </c>
      <c r="BJ1390" s="7" t="s">
        <v>98</v>
      </c>
      <c r="BK1390" s="7" t="s">
        <v>98</v>
      </c>
      <c r="BL1390" s="7" t="s">
        <v>98</v>
      </c>
      <c r="BM1390" s="7" t="s">
        <v>97</v>
      </c>
      <c r="BN1390" s="7" t="s">
        <v>97</v>
      </c>
      <c r="BO1390" s="7" t="n">
        <v>35</v>
      </c>
      <c r="BP1390" s="7" t="n">
        <v>35</v>
      </c>
      <c r="BQ1390" s="7" t="n">
        <v>35</v>
      </c>
      <c r="BR1390" s="7" t="n">
        <v>35</v>
      </c>
      <c r="BS1390" s="7" t="s">
        <v>98</v>
      </c>
      <c r="BT1390" s="7" t="s">
        <v>98</v>
      </c>
      <c r="BU1390" s="7" t="s">
        <v>98</v>
      </c>
      <c r="BV1390" s="7" t="s">
        <v>98</v>
      </c>
      <c r="BW1390" s="7" t="s">
        <v>98</v>
      </c>
      <c r="BX1390" s="7" t="s">
        <v>98</v>
      </c>
      <c r="BY1390" s="7" t="s">
        <v>98</v>
      </c>
      <c r="BZ1390" s="7" t="s">
        <v>98</v>
      </c>
      <c r="CA1390" s="7" t="s">
        <v>98</v>
      </c>
      <c r="CB1390" s="7" t="s">
        <v>98</v>
      </c>
      <c r="CC1390" s="7" t="s">
        <v>98</v>
      </c>
      <c r="CD1390" s="7" t="s">
        <v>98</v>
      </c>
      <c r="CE1390" s="7" t="s">
        <v>98</v>
      </c>
      <c r="CF1390" s="7" t="s">
        <v>98</v>
      </c>
      <c r="CG1390" s="7" t="s">
        <v>98</v>
      </c>
      <c r="CH1390" s="7" t="s">
        <v>98</v>
      </c>
      <c r="CI1390" s="6" t="n">
        <f aca="false">SUMIF($AH1390:$CH1390,35,Base!$B$5:$BB$5)*7*$Z1390</f>
        <v>0</v>
      </c>
      <c r="CJ1390" s="6" t="n">
        <f aca="false">SUMIF($AH1390:$CH1390,"PR",Base!$B$5:$BB$5)*7*$Z1390</f>
        <v>0</v>
      </c>
      <c r="CK1390" s="6"/>
      <c r="CL1390" s="6"/>
    </row>
    <row r="1391" customFormat="false" ht="13.8" hidden="false" customHeight="false" outlineLevel="0" collapsed="false">
      <c r="A1391" s="7" t="s">
        <v>1890</v>
      </c>
      <c r="B1391" s="7" t="s">
        <v>3215</v>
      </c>
      <c r="C1391" s="7" t="s">
        <v>289</v>
      </c>
      <c r="D1391" s="7" t="s">
        <v>3527</v>
      </c>
      <c r="E1391" s="7" t="s">
        <v>3528</v>
      </c>
      <c r="F1391" s="7" t="s">
        <v>17</v>
      </c>
      <c r="G1391" s="7" t="s">
        <v>3524</v>
      </c>
      <c r="H1391" s="7" t="s">
        <v>3525</v>
      </c>
      <c r="I1391" s="7" t="s">
        <v>84</v>
      </c>
      <c r="J1391" s="7" t="s">
        <v>85</v>
      </c>
      <c r="K1391" s="8" t="n">
        <v>0</v>
      </c>
      <c r="L1391" s="7"/>
      <c r="M1391" s="8" t="n">
        <v>0</v>
      </c>
      <c r="N1391" s="7"/>
      <c r="O1391" s="7" t="s">
        <v>3526</v>
      </c>
      <c r="P1391" s="7" t="s">
        <v>113</v>
      </c>
      <c r="Q1391" s="8" t="s">
        <v>1448</v>
      </c>
      <c r="R1391" s="8" t="s">
        <v>3492</v>
      </c>
      <c r="S1391" s="8" t="s">
        <v>336</v>
      </c>
      <c r="T1391" s="8" t="s">
        <v>127</v>
      </c>
      <c r="U1391" s="7" t="s">
        <v>87</v>
      </c>
      <c r="V1391" s="7" t="s">
        <v>159</v>
      </c>
      <c r="W1391" s="7"/>
      <c r="X1391" s="7"/>
      <c r="Y1391" s="7" t="s">
        <v>160</v>
      </c>
      <c r="Z1391" s="7" t="n">
        <v>4</v>
      </c>
      <c r="AA1391" s="7"/>
      <c r="AB1391" s="7"/>
      <c r="AC1391" s="7"/>
      <c r="AD1391" s="7"/>
      <c r="AE1391" s="8"/>
      <c r="AF1391" s="9" t="s">
        <v>2046</v>
      </c>
      <c r="AG1391" s="9" t="s">
        <v>3504</v>
      </c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  <c r="BM1391" s="7" t="s">
        <v>97</v>
      </c>
      <c r="BN1391" s="7" t="s">
        <v>97</v>
      </c>
      <c r="BO1391" s="7" t="s">
        <v>98</v>
      </c>
      <c r="BP1391" s="7" t="s">
        <v>98</v>
      </c>
      <c r="BQ1391" s="7" t="s">
        <v>98</v>
      </c>
      <c r="BR1391" s="7" t="s">
        <v>98</v>
      </c>
      <c r="BS1391" s="7" t="s">
        <v>98</v>
      </c>
      <c r="BT1391" s="7" t="s">
        <v>98</v>
      </c>
      <c r="BU1391" s="7" t="s">
        <v>98</v>
      </c>
      <c r="BV1391" s="7" t="s">
        <v>98</v>
      </c>
      <c r="BW1391" s="7" t="s">
        <v>98</v>
      </c>
      <c r="BX1391" s="7" t="s">
        <v>98</v>
      </c>
      <c r="BY1391" s="7" t="s">
        <v>98</v>
      </c>
      <c r="BZ1391" s="7" t="s">
        <v>98</v>
      </c>
      <c r="CA1391" s="7" t="s">
        <v>98</v>
      </c>
      <c r="CB1391" s="7" t="s">
        <v>98</v>
      </c>
      <c r="CC1391" s="7" t="s">
        <v>98</v>
      </c>
      <c r="CD1391" s="7" t="s">
        <v>98</v>
      </c>
      <c r="CE1391" s="7" t="s">
        <v>98</v>
      </c>
      <c r="CF1391" s="7" t="n">
        <v>35</v>
      </c>
      <c r="CG1391" s="7" t="n">
        <v>35</v>
      </c>
      <c r="CH1391" s="7" t="n">
        <v>35</v>
      </c>
      <c r="CI1391" s="6" t="n">
        <f aca="false">SUMIF($AH1391:$CH1391,35,Base!$B$5:$BB$5)*7*$Z1391</f>
        <v>364</v>
      </c>
      <c r="CJ1391" s="6" t="n">
        <f aca="false">SUMIF($AH1391:$CH1391,"PR",Base!$B$5:$BB$5)*7*$Z1391</f>
        <v>2324</v>
      </c>
      <c r="CK1391" s="6"/>
      <c r="CL1391" s="6"/>
    </row>
    <row r="1392" customFormat="false" ht="13.8" hidden="false" customHeight="false" outlineLevel="0" collapsed="false">
      <c r="A1392" s="7" t="s">
        <v>1890</v>
      </c>
      <c r="B1392" s="7" t="s">
        <v>3215</v>
      </c>
      <c r="C1392" s="7" t="s">
        <v>223</v>
      </c>
      <c r="D1392" s="7" t="s">
        <v>3529</v>
      </c>
      <c r="E1392" s="7" t="s">
        <v>330</v>
      </c>
      <c r="F1392" s="7" t="s">
        <v>17</v>
      </c>
      <c r="G1392" s="7" t="s">
        <v>3245</v>
      </c>
      <c r="H1392" s="7" t="s">
        <v>3246</v>
      </c>
      <c r="I1392" s="7" t="s">
        <v>84</v>
      </c>
      <c r="J1392" s="7" t="s">
        <v>85</v>
      </c>
      <c r="K1392" s="8" t="n">
        <v>0</v>
      </c>
      <c r="L1392" s="7"/>
      <c r="M1392" s="8" t="n">
        <v>0</v>
      </c>
      <c r="N1392" s="7"/>
      <c r="O1392" s="7" t="s">
        <v>1274</v>
      </c>
      <c r="P1392" s="7" t="s">
        <v>178</v>
      </c>
      <c r="Q1392" s="8" t="s">
        <v>1995</v>
      </c>
      <c r="R1392" s="8" t="s">
        <v>3530</v>
      </c>
      <c r="S1392" s="8" t="s">
        <v>336</v>
      </c>
      <c r="T1392" s="8" t="s">
        <v>127</v>
      </c>
      <c r="U1392" s="7" t="s">
        <v>87</v>
      </c>
      <c r="V1392" s="7" t="s">
        <v>159</v>
      </c>
      <c r="W1392" s="7"/>
      <c r="X1392" s="7"/>
      <c r="Y1392" s="7" t="s">
        <v>160</v>
      </c>
      <c r="Z1392" s="8" t="n">
        <v>0</v>
      </c>
      <c r="AA1392" s="7"/>
      <c r="AB1392" s="7"/>
      <c r="AC1392" s="7"/>
      <c r="AD1392" s="7"/>
      <c r="AE1392" s="8"/>
      <c r="AF1392" s="9" t="s">
        <v>1952</v>
      </c>
      <c r="AG1392" s="9" t="s">
        <v>2537</v>
      </c>
      <c r="AH1392" s="7"/>
      <c r="AI1392" s="7"/>
      <c r="AJ1392" s="7"/>
      <c r="AK1392" s="7"/>
      <c r="AL1392" s="7"/>
      <c r="AM1392" s="7"/>
      <c r="AN1392" s="7"/>
      <c r="AO1392" s="7" t="s">
        <v>98</v>
      </c>
      <c r="AP1392" s="7" t="s">
        <v>98</v>
      </c>
      <c r="AQ1392" s="7" t="s">
        <v>98</v>
      </c>
      <c r="AR1392" s="7" t="s">
        <v>98</v>
      </c>
      <c r="AS1392" s="7" t="s">
        <v>98</v>
      </c>
      <c r="AT1392" s="7" t="s">
        <v>98</v>
      </c>
      <c r="AU1392" s="7" t="s">
        <v>98</v>
      </c>
      <c r="AV1392" s="7" t="s">
        <v>98</v>
      </c>
      <c r="AW1392" s="7" t="s">
        <v>98</v>
      </c>
      <c r="AX1392" s="7" t="s">
        <v>98</v>
      </c>
      <c r="AY1392" s="7" t="s">
        <v>98</v>
      </c>
      <c r="AZ1392" s="7" t="s">
        <v>98</v>
      </c>
      <c r="BA1392" s="7" t="s">
        <v>98</v>
      </c>
      <c r="BB1392" s="7" t="s">
        <v>98</v>
      </c>
      <c r="BC1392" s="7" t="s">
        <v>98</v>
      </c>
      <c r="BD1392" s="7" t="s">
        <v>98</v>
      </c>
      <c r="BE1392" s="7" t="s">
        <v>98</v>
      </c>
      <c r="BF1392" s="7" t="s">
        <v>98</v>
      </c>
      <c r="BG1392" s="7" t="s">
        <v>98</v>
      </c>
      <c r="BH1392" s="7" t="s">
        <v>98</v>
      </c>
      <c r="BI1392" s="7" t="s">
        <v>98</v>
      </c>
      <c r="BJ1392" s="7" t="s">
        <v>98</v>
      </c>
      <c r="BK1392" s="7" t="s">
        <v>98</v>
      </c>
      <c r="BL1392" s="7" t="s">
        <v>98</v>
      </c>
      <c r="BM1392" s="7" t="s">
        <v>97</v>
      </c>
      <c r="BN1392" s="7" t="s">
        <v>97</v>
      </c>
      <c r="BO1392" s="7" t="s">
        <v>98</v>
      </c>
      <c r="BP1392" s="7" t="s">
        <v>98</v>
      </c>
      <c r="BQ1392" s="7" t="s">
        <v>98</v>
      </c>
      <c r="BR1392" s="7" t="s">
        <v>98</v>
      </c>
      <c r="BS1392" s="7" t="s">
        <v>98</v>
      </c>
      <c r="BT1392" s="7" t="s">
        <v>98</v>
      </c>
      <c r="BU1392" s="7" t="s">
        <v>98</v>
      </c>
      <c r="BV1392" s="7" t="s">
        <v>98</v>
      </c>
      <c r="BW1392" s="7" t="s">
        <v>98</v>
      </c>
      <c r="BX1392" s="7" t="s">
        <v>98</v>
      </c>
      <c r="BY1392" s="7" t="s">
        <v>98</v>
      </c>
      <c r="BZ1392" s="7" t="s">
        <v>98</v>
      </c>
      <c r="CA1392" s="7" t="s">
        <v>98</v>
      </c>
      <c r="CB1392" s="7" t="n">
        <v>35</v>
      </c>
      <c r="CC1392" s="7" t="n">
        <v>35</v>
      </c>
      <c r="CD1392" s="7" t="n">
        <v>35</v>
      </c>
      <c r="CE1392" s="7" t="n">
        <v>35</v>
      </c>
      <c r="CF1392" s="7" t="s">
        <v>98</v>
      </c>
      <c r="CG1392" s="7"/>
      <c r="CH1392" s="7"/>
      <c r="CI1392" s="6" t="n">
        <f aca="false">SUMIF($AH1392:$CH1392,35,Base!$B$5:$BB$5)*7*$Z1392</f>
        <v>0</v>
      </c>
      <c r="CJ1392" s="6" t="n">
        <f aca="false">SUMIF($AH1392:$CH1392,"PR",Base!$B$5:$BB$5)*7*$Z1392</f>
        <v>0</v>
      </c>
      <c r="CK1392" s="6"/>
      <c r="CL1392" s="6"/>
    </row>
    <row r="1393" customFormat="false" ht="13.8" hidden="false" customHeight="false" outlineLevel="0" collapsed="false">
      <c r="A1393" s="7" t="s">
        <v>1890</v>
      </c>
      <c r="B1393" s="7" t="s">
        <v>3215</v>
      </c>
      <c r="C1393" s="7" t="s">
        <v>223</v>
      </c>
      <c r="D1393" s="7" t="s">
        <v>3531</v>
      </c>
      <c r="E1393" s="7" t="s">
        <v>3532</v>
      </c>
      <c r="F1393" s="7" t="s">
        <v>17</v>
      </c>
      <c r="G1393" s="7" t="s">
        <v>3245</v>
      </c>
      <c r="H1393" s="7" t="s">
        <v>3246</v>
      </c>
      <c r="I1393" s="7" t="s">
        <v>84</v>
      </c>
      <c r="J1393" s="7" t="s">
        <v>85</v>
      </c>
      <c r="K1393" s="8" t="n">
        <v>0</v>
      </c>
      <c r="L1393" s="7"/>
      <c r="M1393" s="8" t="n">
        <v>0</v>
      </c>
      <c r="N1393" s="7"/>
      <c r="O1393" s="7" t="s">
        <v>1274</v>
      </c>
      <c r="P1393" s="7" t="s">
        <v>178</v>
      </c>
      <c r="Q1393" s="8" t="s">
        <v>286</v>
      </c>
      <c r="R1393" s="8" t="s">
        <v>3533</v>
      </c>
      <c r="S1393" s="8" t="s">
        <v>336</v>
      </c>
      <c r="T1393" s="8" t="s">
        <v>127</v>
      </c>
      <c r="U1393" s="7" t="s">
        <v>87</v>
      </c>
      <c r="V1393" s="7" t="s">
        <v>159</v>
      </c>
      <c r="W1393" s="7"/>
      <c r="X1393" s="7"/>
      <c r="Y1393" s="7" t="s">
        <v>160</v>
      </c>
      <c r="Z1393" s="7" t="n">
        <v>4</v>
      </c>
      <c r="AA1393" s="7"/>
      <c r="AB1393" s="7"/>
      <c r="AC1393" s="7"/>
      <c r="AD1393" s="7"/>
      <c r="AE1393" s="8"/>
      <c r="AF1393" s="9" t="s">
        <v>2046</v>
      </c>
      <c r="AG1393" s="9" t="s">
        <v>3504</v>
      </c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  <c r="BF1393" s="7"/>
      <c r="BG1393" s="7"/>
      <c r="BH1393" s="7"/>
      <c r="BI1393" s="7"/>
      <c r="BJ1393" s="7"/>
      <c r="BK1393" s="7"/>
      <c r="BL1393" s="7"/>
      <c r="BM1393" s="7" t="s">
        <v>97</v>
      </c>
      <c r="BN1393" s="7" t="s">
        <v>97</v>
      </c>
      <c r="BO1393" s="7" t="s">
        <v>98</v>
      </c>
      <c r="BP1393" s="7" t="s">
        <v>98</v>
      </c>
      <c r="BQ1393" s="7" t="s">
        <v>98</v>
      </c>
      <c r="BR1393" s="7" t="s">
        <v>98</v>
      </c>
      <c r="BS1393" s="7" t="s">
        <v>98</v>
      </c>
      <c r="BT1393" s="7" t="s">
        <v>98</v>
      </c>
      <c r="BU1393" s="7" t="s">
        <v>98</v>
      </c>
      <c r="BV1393" s="7" t="s">
        <v>98</v>
      </c>
      <c r="BW1393" s="7" t="s">
        <v>98</v>
      </c>
      <c r="BX1393" s="7" t="s">
        <v>98</v>
      </c>
      <c r="BY1393" s="7" t="s">
        <v>98</v>
      </c>
      <c r="BZ1393" s="7" t="s">
        <v>98</v>
      </c>
      <c r="CA1393" s="7" t="s">
        <v>98</v>
      </c>
      <c r="CB1393" s="7" t="s">
        <v>98</v>
      </c>
      <c r="CC1393" s="7" t="s">
        <v>98</v>
      </c>
      <c r="CD1393" s="7" t="s">
        <v>98</v>
      </c>
      <c r="CE1393" s="7" t="s">
        <v>98</v>
      </c>
      <c r="CF1393" s="7" t="s">
        <v>98</v>
      </c>
      <c r="CG1393" s="7" t="s">
        <v>98</v>
      </c>
      <c r="CH1393" s="7" t="s">
        <v>98</v>
      </c>
      <c r="CI1393" s="6" t="n">
        <f aca="false">SUMIF($AH1393:$CH1393,35,Base!$B$5:$BB$5)*7*$Z1393</f>
        <v>0</v>
      </c>
      <c r="CJ1393" s="6" t="n">
        <f aca="false">SUMIF($AH1393:$CH1393,"PR",Base!$B$5:$BB$5)*7*$Z1393</f>
        <v>2688</v>
      </c>
      <c r="CK1393" s="6"/>
      <c r="CL1393" s="6"/>
    </row>
    <row r="1394" customFormat="false" ht="13.8" hidden="false" customHeight="false" outlineLevel="0" collapsed="false">
      <c r="A1394" s="7" t="s">
        <v>1890</v>
      </c>
      <c r="B1394" s="7" t="s">
        <v>3215</v>
      </c>
      <c r="C1394" s="7" t="s">
        <v>223</v>
      </c>
      <c r="D1394" s="7" t="s">
        <v>3534</v>
      </c>
      <c r="E1394" s="7" t="s">
        <v>3535</v>
      </c>
      <c r="F1394" s="7" t="s">
        <v>17</v>
      </c>
      <c r="G1394" s="7" t="s">
        <v>345</v>
      </c>
      <c r="H1394" s="7" t="s">
        <v>1070</v>
      </c>
      <c r="I1394" s="7" t="s">
        <v>84</v>
      </c>
      <c r="J1394" s="7" t="s">
        <v>85</v>
      </c>
      <c r="K1394" s="8" t="n">
        <v>0</v>
      </c>
      <c r="L1394" s="7"/>
      <c r="M1394" s="8" t="n">
        <v>0</v>
      </c>
      <c r="N1394" s="7"/>
      <c r="O1394" s="7" t="s">
        <v>227</v>
      </c>
      <c r="P1394" s="7" t="s">
        <v>117</v>
      </c>
      <c r="Q1394" s="8" t="s">
        <v>3536</v>
      </c>
      <c r="R1394" s="8" t="s">
        <v>3537</v>
      </c>
      <c r="S1394" s="8" t="s">
        <v>347</v>
      </c>
      <c r="T1394" s="8" t="s">
        <v>127</v>
      </c>
      <c r="U1394" s="7" t="s">
        <v>87</v>
      </c>
      <c r="V1394" s="7" t="s">
        <v>159</v>
      </c>
      <c r="W1394" s="7"/>
      <c r="X1394" s="7"/>
      <c r="Y1394" s="7" t="s">
        <v>160</v>
      </c>
      <c r="Z1394" s="8" t="n">
        <v>0</v>
      </c>
      <c r="AA1394" s="7"/>
      <c r="AB1394" s="7"/>
      <c r="AC1394" s="7"/>
      <c r="AD1394" s="7"/>
      <c r="AE1394" s="8"/>
      <c r="AF1394" s="9" t="s">
        <v>1479</v>
      </c>
      <c r="AG1394" s="9" t="s">
        <v>2741</v>
      </c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 t="s">
        <v>98</v>
      </c>
      <c r="AW1394" s="7" t="s">
        <v>98</v>
      </c>
      <c r="AX1394" s="7" t="s">
        <v>98</v>
      </c>
      <c r="AY1394" s="7" t="s">
        <v>98</v>
      </c>
      <c r="AZ1394" s="7" t="s">
        <v>98</v>
      </c>
      <c r="BA1394" s="7" t="s">
        <v>98</v>
      </c>
      <c r="BB1394" s="7" t="s">
        <v>98</v>
      </c>
      <c r="BC1394" s="7" t="s">
        <v>98</v>
      </c>
      <c r="BD1394" s="7" t="s">
        <v>98</v>
      </c>
      <c r="BE1394" s="7" t="s">
        <v>98</v>
      </c>
      <c r="BF1394" s="7" t="s">
        <v>98</v>
      </c>
      <c r="BG1394" s="7" t="s">
        <v>98</v>
      </c>
      <c r="BH1394" s="7" t="s">
        <v>98</v>
      </c>
      <c r="BI1394" s="7" t="s">
        <v>98</v>
      </c>
      <c r="BJ1394" s="7" t="n">
        <v>35</v>
      </c>
      <c r="BK1394" s="7" t="n">
        <v>35</v>
      </c>
      <c r="BL1394" s="7" t="n">
        <v>35</v>
      </c>
      <c r="BM1394" s="7" t="s">
        <v>97</v>
      </c>
      <c r="BN1394" s="7" t="s">
        <v>97</v>
      </c>
      <c r="BO1394" s="7" t="s">
        <v>98</v>
      </c>
      <c r="BP1394" s="7" t="s">
        <v>98</v>
      </c>
      <c r="BQ1394" s="7" t="s">
        <v>98</v>
      </c>
      <c r="BR1394" s="7" t="s">
        <v>98</v>
      </c>
      <c r="BS1394" s="7" t="s">
        <v>98</v>
      </c>
      <c r="BT1394" s="7" t="s">
        <v>98</v>
      </c>
      <c r="BU1394" s="7" t="s">
        <v>98</v>
      </c>
      <c r="BV1394" s="7" t="s">
        <v>98</v>
      </c>
      <c r="BW1394" s="7" t="n">
        <v>35</v>
      </c>
      <c r="BX1394" s="7" t="n">
        <v>35</v>
      </c>
      <c r="BY1394" s="7" t="n">
        <v>35</v>
      </c>
      <c r="BZ1394" s="7" t="n">
        <v>35</v>
      </c>
      <c r="CA1394" s="7" t="s">
        <v>98</v>
      </c>
      <c r="CB1394" s="7" t="s">
        <v>98</v>
      </c>
      <c r="CC1394" s="7" t="s">
        <v>98</v>
      </c>
      <c r="CD1394" s="7" t="s">
        <v>98</v>
      </c>
      <c r="CE1394" s="7" t="s">
        <v>98</v>
      </c>
      <c r="CF1394" s="7" t="s">
        <v>98</v>
      </c>
      <c r="CG1394" s="7" t="s">
        <v>98</v>
      </c>
      <c r="CH1394" s="7" t="s">
        <v>98</v>
      </c>
      <c r="CI1394" s="6" t="n">
        <f aca="false">SUMIF($AH1394:$CH1394,35,Base!$B$5:$BB$5)*7*$Z1394</f>
        <v>0</v>
      </c>
      <c r="CJ1394" s="6" t="n">
        <f aca="false">SUMIF($AH1394:$CH1394,"PR",Base!$B$5:$BB$5)*7*$Z1394</f>
        <v>0</v>
      </c>
      <c r="CK1394" s="6"/>
      <c r="CL1394" s="6"/>
    </row>
    <row r="1395" customFormat="false" ht="13.8" hidden="false" customHeight="false" outlineLevel="0" collapsed="false">
      <c r="A1395" s="7" t="s">
        <v>1890</v>
      </c>
      <c r="B1395" s="7" t="s">
        <v>3215</v>
      </c>
      <c r="C1395" s="7" t="s">
        <v>223</v>
      </c>
      <c r="D1395" s="7" t="s">
        <v>3538</v>
      </c>
      <c r="E1395" s="7" t="s">
        <v>3539</v>
      </c>
      <c r="F1395" s="7" t="s">
        <v>17</v>
      </c>
      <c r="G1395" s="7" t="s">
        <v>345</v>
      </c>
      <c r="H1395" s="7" t="s">
        <v>1070</v>
      </c>
      <c r="I1395" s="7" t="s">
        <v>84</v>
      </c>
      <c r="J1395" s="7" t="s">
        <v>85</v>
      </c>
      <c r="K1395" s="8" t="n">
        <v>0</v>
      </c>
      <c r="L1395" s="7"/>
      <c r="M1395" s="8" t="n">
        <v>0</v>
      </c>
      <c r="N1395" s="7"/>
      <c r="O1395" s="7" t="s">
        <v>227</v>
      </c>
      <c r="P1395" s="7" t="s">
        <v>117</v>
      </c>
      <c r="Q1395" s="8" t="s">
        <v>1448</v>
      </c>
      <c r="R1395" s="8" t="s">
        <v>3540</v>
      </c>
      <c r="S1395" s="8" t="s">
        <v>347</v>
      </c>
      <c r="T1395" s="8" t="s">
        <v>127</v>
      </c>
      <c r="U1395" s="7" t="s">
        <v>87</v>
      </c>
      <c r="V1395" s="7" t="s">
        <v>159</v>
      </c>
      <c r="W1395" s="7"/>
      <c r="X1395" s="7"/>
      <c r="Y1395" s="7" t="s">
        <v>160</v>
      </c>
      <c r="Z1395" s="7" t="n">
        <v>4</v>
      </c>
      <c r="AA1395" s="7"/>
      <c r="AB1395" s="7"/>
      <c r="AC1395" s="7"/>
      <c r="AD1395" s="7"/>
      <c r="AE1395" s="8"/>
      <c r="AF1395" s="9" t="s">
        <v>2046</v>
      </c>
      <c r="AG1395" s="9" t="s">
        <v>3504</v>
      </c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  <c r="BF1395" s="7"/>
      <c r="BG1395" s="7"/>
      <c r="BH1395" s="7"/>
      <c r="BI1395" s="7"/>
      <c r="BJ1395" s="7"/>
      <c r="BK1395" s="7"/>
      <c r="BL1395" s="7"/>
      <c r="BM1395" s="7" t="s">
        <v>97</v>
      </c>
      <c r="BN1395" s="7" t="s">
        <v>97</v>
      </c>
      <c r="BO1395" s="7" t="s">
        <v>98</v>
      </c>
      <c r="BP1395" s="7" t="s">
        <v>98</v>
      </c>
      <c r="BQ1395" s="7" t="s">
        <v>98</v>
      </c>
      <c r="BR1395" s="7" t="s">
        <v>98</v>
      </c>
      <c r="BS1395" s="7" t="s">
        <v>98</v>
      </c>
      <c r="BT1395" s="7" t="s">
        <v>98</v>
      </c>
      <c r="BU1395" s="7" t="s">
        <v>98</v>
      </c>
      <c r="BV1395" s="7" t="s">
        <v>98</v>
      </c>
      <c r="BW1395" s="7" t="s">
        <v>98</v>
      </c>
      <c r="BX1395" s="7" t="s">
        <v>98</v>
      </c>
      <c r="BY1395" s="7" t="s">
        <v>98</v>
      </c>
      <c r="BZ1395" s="7" t="s">
        <v>98</v>
      </c>
      <c r="CA1395" s="7" t="s">
        <v>98</v>
      </c>
      <c r="CB1395" s="7" t="n">
        <v>35</v>
      </c>
      <c r="CC1395" s="7" t="n">
        <v>35</v>
      </c>
      <c r="CD1395" s="7" t="n">
        <v>35</v>
      </c>
      <c r="CE1395" s="7" t="s">
        <v>98</v>
      </c>
      <c r="CF1395" s="7" t="s">
        <v>98</v>
      </c>
      <c r="CG1395" s="7" t="s">
        <v>98</v>
      </c>
      <c r="CH1395" s="7" t="s">
        <v>98</v>
      </c>
      <c r="CI1395" s="6" t="n">
        <f aca="false">SUMIF($AH1395:$CH1395,35,Base!$B$5:$BB$5)*7*$Z1395</f>
        <v>420</v>
      </c>
      <c r="CJ1395" s="6" t="n">
        <f aca="false">SUMIF($AH1395:$CH1395,"PR",Base!$B$5:$BB$5)*7*$Z1395</f>
        <v>2268</v>
      </c>
      <c r="CK1395" s="6"/>
      <c r="CL1395" s="6"/>
    </row>
    <row r="1396" customFormat="false" ht="13.8" hidden="false" customHeight="false" outlineLevel="0" collapsed="false">
      <c r="A1396" s="7" t="s">
        <v>1890</v>
      </c>
      <c r="B1396" s="7" t="s">
        <v>3215</v>
      </c>
      <c r="C1396" s="7" t="s">
        <v>3150</v>
      </c>
      <c r="D1396" s="7" t="s">
        <v>3541</v>
      </c>
      <c r="E1396" s="7" t="s">
        <v>315</v>
      </c>
      <c r="F1396" s="7" t="s">
        <v>17</v>
      </c>
      <c r="G1396" s="7" t="s">
        <v>3345</v>
      </c>
      <c r="H1396" s="7" t="s">
        <v>3346</v>
      </c>
      <c r="I1396" s="7" t="s">
        <v>84</v>
      </c>
      <c r="J1396" s="7" t="s">
        <v>85</v>
      </c>
      <c r="K1396" s="8" t="n">
        <v>0</v>
      </c>
      <c r="L1396" s="7"/>
      <c r="M1396" s="8" t="n">
        <v>0</v>
      </c>
      <c r="N1396" s="7"/>
      <c r="O1396" s="7" t="s">
        <v>3347</v>
      </c>
      <c r="P1396" s="7" t="s">
        <v>100</v>
      </c>
      <c r="Q1396" s="8" t="s">
        <v>427</v>
      </c>
      <c r="R1396" s="8" t="s">
        <v>3542</v>
      </c>
      <c r="S1396" s="8" t="s">
        <v>336</v>
      </c>
      <c r="T1396" s="8" t="s">
        <v>127</v>
      </c>
      <c r="U1396" s="7" t="s">
        <v>87</v>
      </c>
      <c r="V1396" s="7" t="s">
        <v>159</v>
      </c>
      <c r="W1396" s="7"/>
      <c r="X1396" s="7"/>
      <c r="Y1396" s="7" t="s">
        <v>160</v>
      </c>
      <c r="Z1396" s="7" t="n">
        <v>4</v>
      </c>
      <c r="AA1396" s="7"/>
      <c r="AB1396" s="7"/>
      <c r="AC1396" s="7"/>
      <c r="AD1396" s="7"/>
      <c r="AE1396" s="8"/>
      <c r="AF1396" s="9" t="s">
        <v>383</v>
      </c>
      <c r="AG1396" s="9" t="s">
        <v>2469</v>
      </c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  <c r="BF1396" s="7"/>
      <c r="BG1396" s="7"/>
      <c r="BH1396" s="7"/>
      <c r="BI1396" s="7"/>
      <c r="BJ1396" s="7"/>
      <c r="BK1396" s="7"/>
      <c r="BL1396" s="7"/>
      <c r="BM1396" s="7" t="s">
        <v>97</v>
      </c>
      <c r="BN1396" s="7" t="s">
        <v>97</v>
      </c>
      <c r="BO1396" s="7"/>
      <c r="BP1396" s="7"/>
      <c r="BQ1396" s="7"/>
      <c r="BR1396" s="7"/>
      <c r="BS1396" s="7"/>
      <c r="BT1396" s="7"/>
      <c r="BU1396" s="7" t="s">
        <v>98</v>
      </c>
      <c r="BV1396" s="7" t="s">
        <v>98</v>
      </c>
      <c r="BW1396" s="7" t="s">
        <v>98</v>
      </c>
      <c r="BX1396" s="7" t="s">
        <v>98</v>
      </c>
      <c r="BY1396" s="7" t="s">
        <v>98</v>
      </c>
      <c r="BZ1396" s="7" t="s">
        <v>98</v>
      </c>
      <c r="CA1396" s="7" t="s">
        <v>98</v>
      </c>
      <c r="CB1396" s="7" t="s">
        <v>98</v>
      </c>
      <c r="CC1396" s="7" t="n">
        <v>35</v>
      </c>
      <c r="CD1396" s="7" t="n">
        <v>35</v>
      </c>
      <c r="CE1396" s="7" t="n">
        <v>35</v>
      </c>
      <c r="CF1396" s="7" t="n">
        <v>35</v>
      </c>
      <c r="CG1396" s="7" t="s">
        <v>98</v>
      </c>
      <c r="CH1396" s="7" t="s">
        <v>98</v>
      </c>
      <c r="CI1396" s="6" t="n">
        <f aca="false">SUMIF($AH1396:$CH1396,35,Base!$B$5:$BB$5)*7*$Z1396</f>
        <v>560</v>
      </c>
      <c r="CJ1396" s="6" t="n">
        <f aca="false">SUMIF($AH1396:$CH1396,"PR",Base!$B$5:$BB$5)*7*$Z1396</f>
        <v>1288</v>
      </c>
      <c r="CK1396" s="6"/>
      <c r="CL1396" s="6"/>
    </row>
    <row r="1397" customFormat="false" ht="13.8" hidden="false" customHeight="false" outlineLevel="0" collapsed="false">
      <c r="A1397" s="7" t="s">
        <v>1890</v>
      </c>
      <c r="B1397" s="7" t="s">
        <v>3215</v>
      </c>
      <c r="C1397" s="7" t="s">
        <v>1984</v>
      </c>
      <c r="D1397" s="7" t="s">
        <v>3543</v>
      </c>
      <c r="E1397" s="7" t="s">
        <v>310</v>
      </c>
      <c r="F1397" s="7" t="s">
        <v>17</v>
      </c>
      <c r="G1397" s="7" t="s">
        <v>3339</v>
      </c>
      <c r="H1397" s="7" t="s">
        <v>3340</v>
      </c>
      <c r="I1397" s="7" t="s">
        <v>84</v>
      </c>
      <c r="J1397" s="7" t="s">
        <v>85</v>
      </c>
      <c r="K1397" s="8" t="n">
        <v>0</v>
      </c>
      <c r="L1397" s="7"/>
      <c r="M1397" s="8" t="n">
        <v>0</v>
      </c>
      <c r="N1397" s="7"/>
      <c r="O1397" s="7" t="s">
        <v>3341</v>
      </c>
      <c r="P1397" s="7" t="s">
        <v>87</v>
      </c>
      <c r="Q1397" s="8" t="s">
        <v>170</v>
      </c>
      <c r="R1397" s="8" t="s">
        <v>170</v>
      </c>
      <c r="S1397" s="8" t="s">
        <v>110</v>
      </c>
      <c r="T1397" s="8" t="s">
        <v>896</v>
      </c>
      <c r="U1397" s="7" t="s">
        <v>87</v>
      </c>
      <c r="V1397" s="7" t="s">
        <v>92</v>
      </c>
      <c r="W1397" s="7"/>
      <c r="X1397" s="7"/>
      <c r="Y1397" s="7" t="s">
        <v>3342</v>
      </c>
      <c r="Z1397" s="8" t="n">
        <v>0</v>
      </c>
      <c r="AA1397" s="7"/>
      <c r="AB1397" s="7"/>
      <c r="AC1397" s="7"/>
      <c r="AD1397" s="7"/>
      <c r="AE1397" s="8"/>
      <c r="AF1397" s="9" t="s">
        <v>802</v>
      </c>
      <c r="AG1397" s="9" t="s">
        <v>552</v>
      </c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 t="s">
        <v>98</v>
      </c>
      <c r="AZ1397" s="7"/>
      <c r="BA1397" s="7"/>
      <c r="BB1397" s="7"/>
      <c r="BC1397" s="7"/>
      <c r="BD1397" s="7"/>
      <c r="BE1397" s="7"/>
      <c r="BF1397" s="7"/>
      <c r="BG1397" s="7"/>
      <c r="BH1397" s="7"/>
      <c r="BI1397" s="7"/>
      <c r="BJ1397" s="7"/>
      <c r="BK1397" s="7"/>
      <c r="BL1397" s="7"/>
      <c r="BM1397" s="7" t="s">
        <v>97</v>
      </c>
      <c r="BN1397" s="7" t="s">
        <v>97</v>
      </c>
      <c r="BO1397" s="7"/>
      <c r="BP1397" s="7"/>
      <c r="BQ1397" s="7"/>
      <c r="BR1397" s="7"/>
      <c r="BS1397" s="7"/>
      <c r="BT1397" s="7"/>
      <c r="BU1397" s="7"/>
      <c r="BV1397" s="7"/>
      <c r="BW1397" s="7"/>
      <c r="BX1397" s="7"/>
      <c r="BY1397" s="7"/>
      <c r="BZ1397" s="7"/>
      <c r="CA1397" s="7"/>
      <c r="CB1397" s="7"/>
      <c r="CC1397" s="7"/>
      <c r="CD1397" s="7"/>
      <c r="CE1397" s="7"/>
      <c r="CF1397" s="7"/>
      <c r="CG1397" s="7"/>
      <c r="CH1397" s="7"/>
      <c r="CI1397" s="6" t="n">
        <f aca="false">SUMIF($AH1397:$CH1397,35,Base!$B$5:$BB$5)*7*$Z1397</f>
        <v>0</v>
      </c>
      <c r="CJ1397" s="6" t="n">
        <f aca="false">SUMIF($AH1397:$CH1397,"PR",Base!$B$5:$BB$5)*7*$Z1397</f>
        <v>0</v>
      </c>
      <c r="CK1397" s="6"/>
      <c r="CL1397" s="6"/>
    </row>
    <row r="1398" customFormat="false" ht="13.8" hidden="false" customHeight="false" outlineLevel="0" collapsed="false">
      <c r="A1398" s="7" t="s">
        <v>1890</v>
      </c>
      <c r="B1398" s="7" t="s">
        <v>3215</v>
      </c>
      <c r="C1398" s="7" t="s">
        <v>223</v>
      </c>
      <c r="D1398" s="7" t="s">
        <v>3544</v>
      </c>
      <c r="E1398" s="7" t="s">
        <v>3545</v>
      </c>
      <c r="F1398" s="7" t="s">
        <v>17</v>
      </c>
      <c r="G1398" s="7" t="s">
        <v>3245</v>
      </c>
      <c r="H1398" s="7" t="s">
        <v>3246</v>
      </c>
      <c r="I1398" s="7" t="s">
        <v>84</v>
      </c>
      <c r="J1398" s="7" t="s">
        <v>85</v>
      </c>
      <c r="K1398" s="8" t="n">
        <v>0</v>
      </c>
      <c r="L1398" s="7"/>
      <c r="M1398" s="8" t="n">
        <v>0</v>
      </c>
      <c r="N1398" s="7" t="s">
        <v>3546</v>
      </c>
      <c r="O1398" s="7" t="s">
        <v>1274</v>
      </c>
      <c r="P1398" s="7" t="s">
        <v>178</v>
      </c>
      <c r="Q1398" s="8" t="s">
        <v>3547</v>
      </c>
      <c r="R1398" s="8" t="s">
        <v>3548</v>
      </c>
      <c r="S1398" s="8" t="s">
        <v>336</v>
      </c>
      <c r="T1398" s="8" t="s">
        <v>178</v>
      </c>
      <c r="U1398" s="7" t="s">
        <v>87</v>
      </c>
      <c r="V1398" s="7" t="s">
        <v>92</v>
      </c>
      <c r="W1398" s="7"/>
      <c r="X1398" s="7"/>
      <c r="Y1398" s="7" t="s">
        <v>93</v>
      </c>
      <c r="Z1398" s="7" t="n">
        <v>4</v>
      </c>
      <c r="AA1398" s="7"/>
      <c r="AB1398" s="7"/>
      <c r="AC1398" s="7"/>
      <c r="AD1398" s="7"/>
      <c r="AE1398" s="8"/>
      <c r="AF1398" s="9" t="s">
        <v>827</v>
      </c>
      <c r="AG1398" s="9" t="s">
        <v>3504</v>
      </c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  <c r="BE1398" s="7"/>
      <c r="BF1398" s="7"/>
      <c r="BG1398" s="7"/>
      <c r="BH1398" s="7"/>
      <c r="BI1398" s="7"/>
      <c r="BJ1398" s="7"/>
      <c r="BK1398" s="7"/>
      <c r="BL1398" s="7"/>
      <c r="BM1398" s="7" t="s">
        <v>97</v>
      </c>
      <c r="BN1398" s="7" t="s">
        <v>97</v>
      </c>
      <c r="BO1398" s="7"/>
      <c r="BP1398" s="7"/>
      <c r="BQ1398" s="7"/>
      <c r="BR1398" s="7"/>
      <c r="BS1398" s="7"/>
      <c r="BT1398" s="7"/>
      <c r="BU1398" s="7"/>
      <c r="BV1398" s="7"/>
      <c r="BW1398" s="7"/>
      <c r="BX1398" s="7"/>
      <c r="BY1398" s="7" t="s">
        <v>98</v>
      </c>
      <c r="BZ1398" s="7" t="s">
        <v>98</v>
      </c>
      <c r="CA1398" s="7" t="s">
        <v>98</v>
      </c>
      <c r="CB1398" s="7" t="s">
        <v>98</v>
      </c>
      <c r="CC1398" s="7" t="s">
        <v>98</v>
      </c>
      <c r="CD1398" s="7" t="s">
        <v>98</v>
      </c>
      <c r="CE1398" s="7" t="s">
        <v>98</v>
      </c>
      <c r="CF1398" s="7" t="s">
        <v>98</v>
      </c>
      <c r="CG1398" s="7" t="s">
        <v>98</v>
      </c>
      <c r="CH1398" s="7" t="s">
        <v>98</v>
      </c>
      <c r="CI1398" s="6" t="n">
        <f aca="false">SUMIF($AH1398:$CH1398,35,Base!$B$5:$BB$5)*7*$Z1398</f>
        <v>0</v>
      </c>
      <c r="CJ1398" s="6" t="n">
        <f aca="false">SUMIF($AH1398:$CH1398,"PR",Base!$B$5:$BB$5)*7*$Z1398</f>
        <v>1288</v>
      </c>
      <c r="CK1398" s="6"/>
      <c r="CL1398" s="6"/>
    </row>
    <row r="1399" customFormat="false" ht="13.8" hidden="false" customHeight="false" outlineLevel="0" collapsed="false">
      <c r="A1399" s="7" t="s">
        <v>1890</v>
      </c>
      <c r="B1399" s="7" t="s">
        <v>3215</v>
      </c>
      <c r="C1399" s="7" t="s">
        <v>223</v>
      </c>
      <c r="D1399" s="7" t="s">
        <v>3544</v>
      </c>
      <c r="E1399" s="7" t="s">
        <v>3545</v>
      </c>
      <c r="F1399" s="7" t="s">
        <v>17</v>
      </c>
      <c r="G1399" s="7" t="s">
        <v>3245</v>
      </c>
      <c r="H1399" s="7" t="s">
        <v>3246</v>
      </c>
      <c r="I1399" s="7" t="s">
        <v>84</v>
      </c>
      <c r="J1399" s="7" t="s">
        <v>85</v>
      </c>
      <c r="K1399" s="8" t="n">
        <v>0</v>
      </c>
      <c r="L1399" s="7"/>
      <c r="M1399" s="8" t="n">
        <v>0</v>
      </c>
      <c r="N1399" s="7" t="s">
        <v>3546</v>
      </c>
      <c r="O1399" s="7" t="s">
        <v>1274</v>
      </c>
      <c r="P1399" s="7" t="s">
        <v>178</v>
      </c>
      <c r="Q1399" s="8" t="s">
        <v>3547</v>
      </c>
      <c r="R1399" s="8" t="s">
        <v>3548</v>
      </c>
      <c r="S1399" s="8" t="s">
        <v>336</v>
      </c>
      <c r="T1399" s="8" t="s">
        <v>178</v>
      </c>
      <c r="U1399" s="7" t="s">
        <v>87</v>
      </c>
      <c r="V1399" s="7" t="s">
        <v>92</v>
      </c>
      <c r="W1399" s="7"/>
      <c r="X1399" s="7"/>
      <c r="Y1399" s="7" t="s">
        <v>430</v>
      </c>
      <c r="Z1399" s="7" t="n">
        <v>1</v>
      </c>
      <c r="AA1399" s="7"/>
      <c r="AB1399" s="7"/>
      <c r="AC1399" s="7"/>
      <c r="AD1399" s="7"/>
      <c r="AE1399" s="8"/>
      <c r="AF1399" s="9" t="s">
        <v>827</v>
      </c>
      <c r="AG1399" s="9" t="s">
        <v>3504</v>
      </c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  <c r="BE1399" s="7"/>
      <c r="BF1399" s="7"/>
      <c r="BG1399" s="7"/>
      <c r="BH1399" s="7"/>
      <c r="BI1399" s="7"/>
      <c r="BJ1399" s="7"/>
      <c r="BK1399" s="7"/>
      <c r="BL1399" s="7"/>
      <c r="BM1399" s="7" t="s">
        <v>97</v>
      </c>
      <c r="BN1399" s="7" t="s">
        <v>97</v>
      </c>
      <c r="BO1399" s="7"/>
      <c r="BP1399" s="7"/>
      <c r="BQ1399" s="7"/>
      <c r="BR1399" s="7"/>
      <c r="BS1399" s="7"/>
      <c r="BT1399" s="7"/>
      <c r="BU1399" s="7"/>
      <c r="BV1399" s="7"/>
      <c r="BW1399" s="7"/>
      <c r="BX1399" s="7"/>
      <c r="BY1399" s="7" t="s">
        <v>98</v>
      </c>
      <c r="BZ1399" s="7" t="s">
        <v>98</v>
      </c>
      <c r="CA1399" s="7" t="s">
        <v>98</v>
      </c>
      <c r="CB1399" s="7" t="s">
        <v>98</v>
      </c>
      <c r="CC1399" s="7" t="s">
        <v>98</v>
      </c>
      <c r="CD1399" s="7" t="s">
        <v>98</v>
      </c>
      <c r="CE1399" s="7" t="s">
        <v>98</v>
      </c>
      <c r="CF1399" s="7" t="s">
        <v>98</v>
      </c>
      <c r="CG1399" s="7" t="s">
        <v>98</v>
      </c>
      <c r="CH1399" s="7" t="s">
        <v>98</v>
      </c>
      <c r="CI1399" s="6" t="n">
        <f aca="false">SUMIF($AH1399:$CH1399,35,Base!$B$5:$BB$5)*7*$Z1399</f>
        <v>0</v>
      </c>
      <c r="CJ1399" s="6" t="n">
        <f aca="false">SUMIF($AH1399:$CH1399,"PR",Base!$B$5:$BB$5)*7*$Z1399</f>
        <v>322</v>
      </c>
      <c r="CK1399" s="6"/>
      <c r="CL1399" s="6"/>
    </row>
    <row r="1400" customFormat="false" ht="13.8" hidden="false" customHeight="false" outlineLevel="0" collapsed="false">
      <c r="A1400" s="7" t="s">
        <v>1890</v>
      </c>
      <c r="B1400" s="7" t="s">
        <v>3215</v>
      </c>
      <c r="C1400" s="7" t="s">
        <v>118</v>
      </c>
      <c r="D1400" s="7" t="s">
        <v>3549</v>
      </c>
      <c r="E1400" s="7" t="s">
        <v>272</v>
      </c>
      <c r="F1400" s="7" t="s">
        <v>17</v>
      </c>
      <c r="G1400" s="7" t="s">
        <v>1942</v>
      </c>
      <c r="H1400" s="7" t="s">
        <v>1943</v>
      </c>
      <c r="I1400" s="7" t="s">
        <v>84</v>
      </c>
      <c r="J1400" s="7" t="s">
        <v>85</v>
      </c>
      <c r="K1400" s="8" t="n">
        <v>0</v>
      </c>
      <c r="L1400" s="7"/>
      <c r="M1400" s="8" t="n">
        <v>0</v>
      </c>
      <c r="N1400" s="7" t="s">
        <v>3550</v>
      </c>
      <c r="O1400" s="7" t="s">
        <v>304</v>
      </c>
      <c r="P1400" s="7" t="s">
        <v>108</v>
      </c>
      <c r="Q1400" s="8" t="s">
        <v>1625</v>
      </c>
      <c r="R1400" s="8" t="s">
        <v>1625</v>
      </c>
      <c r="S1400" s="8" t="s">
        <v>110</v>
      </c>
      <c r="T1400" s="8" t="s">
        <v>87</v>
      </c>
      <c r="U1400" s="7" t="s">
        <v>127</v>
      </c>
      <c r="V1400" s="7" t="s">
        <v>159</v>
      </c>
      <c r="W1400" s="7"/>
      <c r="X1400" s="7"/>
      <c r="Y1400" s="7" t="s">
        <v>160</v>
      </c>
      <c r="Z1400" s="7" t="n">
        <v>1</v>
      </c>
      <c r="AA1400" s="7"/>
      <c r="AB1400" s="7"/>
      <c r="AC1400" s="7"/>
      <c r="AD1400" s="7"/>
      <c r="AE1400" s="8"/>
      <c r="AF1400" s="9" t="s">
        <v>973</v>
      </c>
      <c r="AG1400" s="9" t="s">
        <v>3094</v>
      </c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 t="s">
        <v>98</v>
      </c>
      <c r="BE1400" s="7" t="s">
        <v>98</v>
      </c>
      <c r="BF1400" s="7"/>
      <c r="BG1400" s="7"/>
      <c r="BH1400" s="7"/>
      <c r="BI1400" s="7"/>
      <c r="BJ1400" s="7"/>
      <c r="BK1400" s="7" t="s">
        <v>98</v>
      </c>
      <c r="BL1400" s="7" t="s">
        <v>98</v>
      </c>
      <c r="BM1400" s="7" t="s">
        <v>97</v>
      </c>
      <c r="BN1400" s="7" t="s">
        <v>97</v>
      </c>
      <c r="BO1400" s="7"/>
      <c r="BP1400" s="7" t="s">
        <v>98</v>
      </c>
      <c r="BQ1400" s="7" t="s">
        <v>98</v>
      </c>
      <c r="BR1400" s="7"/>
      <c r="BS1400" s="7" t="s">
        <v>98</v>
      </c>
      <c r="BT1400" s="7" t="s">
        <v>98</v>
      </c>
      <c r="BU1400" s="7"/>
      <c r="BV1400" s="7"/>
      <c r="BW1400" s="7"/>
      <c r="BX1400" s="7"/>
      <c r="BY1400" s="7"/>
      <c r="BZ1400" s="7"/>
      <c r="CA1400" s="7"/>
      <c r="CB1400" s="7"/>
      <c r="CC1400" s="7"/>
      <c r="CD1400" s="7"/>
      <c r="CE1400" s="7"/>
      <c r="CF1400" s="7"/>
      <c r="CG1400" s="7"/>
      <c r="CH1400" s="7"/>
      <c r="CI1400" s="6" t="n">
        <f aca="false">SUMIF($AH1400:$CH1400,35,Base!$B$5:$BB$5)*7*$Z1400</f>
        <v>0</v>
      </c>
      <c r="CJ1400" s="6" t="n">
        <f aca="false">SUMIF($AH1400:$CH1400,"PR",Base!$B$5:$BB$5)*7*$Z1400</f>
        <v>273</v>
      </c>
      <c r="CK1400" s="6"/>
      <c r="CL1400" s="6"/>
    </row>
    <row r="1401" customFormat="false" ht="13.8" hidden="false" customHeight="false" outlineLevel="0" collapsed="false">
      <c r="A1401" s="7" t="s">
        <v>1890</v>
      </c>
      <c r="B1401" s="7" t="s">
        <v>3215</v>
      </c>
      <c r="C1401" s="7" t="s">
        <v>887</v>
      </c>
      <c r="D1401" s="7" t="s">
        <v>3551</v>
      </c>
      <c r="E1401" s="7" t="s">
        <v>3552</v>
      </c>
      <c r="F1401" s="7" t="s">
        <v>17</v>
      </c>
      <c r="G1401" s="7" t="s">
        <v>3553</v>
      </c>
      <c r="H1401" s="7" t="s">
        <v>3554</v>
      </c>
      <c r="I1401" s="7" t="s">
        <v>84</v>
      </c>
      <c r="J1401" s="7" t="s">
        <v>85</v>
      </c>
      <c r="K1401" s="8" t="n">
        <v>0</v>
      </c>
      <c r="L1401" s="7"/>
      <c r="M1401" s="8" t="n">
        <v>0</v>
      </c>
      <c r="N1401" s="7"/>
      <c r="O1401" s="7" t="s">
        <v>3555</v>
      </c>
      <c r="P1401" s="7" t="s">
        <v>87</v>
      </c>
      <c r="Q1401" s="8" t="s">
        <v>109</v>
      </c>
      <c r="R1401" s="8" t="s">
        <v>109</v>
      </c>
      <c r="S1401" s="8" t="s">
        <v>110</v>
      </c>
      <c r="T1401" s="8" t="s">
        <v>100</v>
      </c>
      <c r="U1401" s="7" t="s">
        <v>87</v>
      </c>
      <c r="V1401" s="7" t="s">
        <v>92</v>
      </c>
      <c r="W1401" s="7"/>
      <c r="X1401" s="7"/>
      <c r="Y1401" s="7" t="s">
        <v>116</v>
      </c>
      <c r="Z1401" s="7" t="n">
        <v>10</v>
      </c>
      <c r="AA1401" s="7"/>
      <c r="AB1401" s="7"/>
      <c r="AC1401" s="7"/>
      <c r="AD1401" s="7"/>
      <c r="AE1401" s="8"/>
      <c r="AF1401" s="9" t="s">
        <v>3480</v>
      </c>
      <c r="AG1401" s="9" t="s">
        <v>2615</v>
      </c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  <c r="BE1401" s="7"/>
      <c r="BF1401" s="7" t="s">
        <v>98</v>
      </c>
      <c r="BG1401" s="7"/>
      <c r="BH1401" s="7"/>
      <c r="BI1401" s="7"/>
      <c r="BJ1401" s="7"/>
      <c r="BK1401" s="7"/>
      <c r="BL1401" s="7"/>
      <c r="BM1401" s="7" t="s">
        <v>97</v>
      </c>
      <c r="BN1401" s="7" t="s">
        <v>97</v>
      </c>
      <c r="BO1401" s="7"/>
      <c r="BP1401" s="7"/>
      <c r="BQ1401" s="7"/>
      <c r="BR1401" s="7"/>
      <c r="BS1401" s="7"/>
      <c r="BT1401" s="7"/>
      <c r="BU1401" s="7"/>
      <c r="BV1401" s="7"/>
      <c r="BW1401" s="7"/>
      <c r="BX1401" s="7"/>
      <c r="BY1401" s="7"/>
      <c r="BZ1401" s="7"/>
      <c r="CA1401" s="7"/>
      <c r="CB1401" s="7"/>
      <c r="CC1401" s="7"/>
      <c r="CD1401" s="7"/>
      <c r="CE1401" s="7"/>
      <c r="CF1401" s="7"/>
      <c r="CG1401" s="7"/>
      <c r="CH1401" s="7"/>
      <c r="CI1401" s="6" t="n">
        <f aca="false">SUMIF($AH1401:$CH1401,35,Base!$B$5:$BB$5)*7*$Z1401</f>
        <v>0</v>
      </c>
      <c r="CJ1401" s="6" t="n">
        <f aca="false">SUMIF($AH1401:$CH1401,"PR",Base!$B$5:$BB$5)*7*$Z1401</f>
        <v>350</v>
      </c>
      <c r="CK1401" s="6"/>
      <c r="CL1401" s="6"/>
    </row>
    <row r="1402" customFormat="false" ht="13.8" hidden="false" customHeight="false" outlineLevel="0" collapsed="false">
      <c r="A1402" s="7" t="s">
        <v>1890</v>
      </c>
      <c r="B1402" s="7" t="s">
        <v>3215</v>
      </c>
      <c r="C1402" s="7" t="s">
        <v>741</v>
      </c>
      <c r="D1402" s="7" t="s">
        <v>3556</v>
      </c>
      <c r="E1402" s="7" t="s">
        <v>262</v>
      </c>
      <c r="F1402" s="7" t="s">
        <v>17</v>
      </c>
      <c r="G1402" s="7" t="s">
        <v>3557</v>
      </c>
      <c r="H1402" s="7" t="s">
        <v>3558</v>
      </c>
      <c r="I1402" s="7" t="s">
        <v>84</v>
      </c>
      <c r="J1402" s="7" t="s">
        <v>85</v>
      </c>
      <c r="K1402" s="8" t="n">
        <v>0</v>
      </c>
      <c r="L1402" s="7"/>
      <c r="M1402" s="8" t="n">
        <v>0</v>
      </c>
      <c r="N1402" s="7"/>
      <c r="O1402" s="7" t="s">
        <v>3559</v>
      </c>
      <c r="P1402" s="7" t="s">
        <v>87</v>
      </c>
      <c r="Q1402" s="8" t="s">
        <v>2888</v>
      </c>
      <c r="R1402" s="8" t="s">
        <v>2888</v>
      </c>
      <c r="S1402" s="8" t="s">
        <v>110</v>
      </c>
      <c r="T1402" s="8" t="s">
        <v>100</v>
      </c>
      <c r="U1402" s="7" t="s">
        <v>87</v>
      </c>
      <c r="V1402" s="7" t="s">
        <v>92</v>
      </c>
      <c r="W1402" s="7"/>
      <c r="X1402" s="7"/>
      <c r="Y1402" s="7" t="s">
        <v>116</v>
      </c>
      <c r="Z1402" s="7" t="n">
        <v>10</v>
      </c>
      <c r="AA1402" s="7"/>
      <c r="AB1402" s="7"/>
      <c r="AC1402" s="7"/>
      <c r="AD1402" s="7"/>
      <c r="AE1402" s="8"/>
      <c r="AF1402" s="9" t="s">
        <v>144</v>
      </c>
      <c r="AG1402" s="9" t="s">
        <v>686</v>
      </c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  <c r="BE1402" s="7"/>
      <c r="BF1402" s="7"/>
      <c r="BG1402" s="7"/>
      <c r="BH1402" s="7" t="s">
        <v>98</v>
      </c>
      <c r="BI1402" s="7"/>
      <c r="BJ1402" s="7"/>
      <c r="BK1402" s="7"/>
      <c r="BL1402" s="7"/>
      <c r="BM1402" s="7" t="s">
        <v>97</v>
      </c>
      <c r="BN1402" s="7" t="s">
        <v>97</v>
      </c>
      <c r="BO1402" s="7"/>
      <c r="BP1402" s="7"/>
      <c r="BQ1402" s="7"/>
      <c r="BR1402" s="7"/>
      <c r="BS1402" s="7"/>
      <c r="BT1402" s="7"/>
      <c r="BU1402" s="7"/>
      <c r="BV1402" s="7"/>
      <c r="BW1402" s="7"/>
      <c r="BX1402" s="7"/>
      <c r="BY1402" s="7"/>
      <c r="BZ1402" s="7"/>
      <c r="CA1402" s="7"/>
      <c r="CB1402" s="7"/>
      <c r="CC1402" s="7"/>
      <c r="CD1402" s="7"/>
      <c r="CE1402" s="7"/>
      <c r="CF1402" s="7"/>
      <c r="CG1402" s="7"/>
      <c r="CH1402" s="7"/>
      <c r="CI1402" s="6" t="n">
        <f aca="false">SUMIF($AH1402:$CH1402,35,Base!$B$5:$BB$5)*7*$Z1402</f>
        <v>0</v>
      </c>
      <c r="CJ1402" s="6" t="n">
        <f aca="false">SUMIF($AH1402:$CH1402,"PR",Base!$B$5:$BB$5)*7*$Z1402</f>
        <v>350</v>
      </c>
      <c r="CK1402" s="6"/>
      <c r="CL1402" s="6"/>
    </row>
    <row r="1403" customFormat="false" ht="13.8" hidden="false" customHeight="false" outlineLevel="0" collapsed="false">
      <c r="A1403" s="7" t="s">
        <v>77</v>
      </c>
      <c r="B1403" s="7" t="s">
        <v>3560</v>
      </c>
      <c r="C1403" s="7" t="s">
        <v>103</v>
      </c>
      <c r="D1403" s="7" t="s">
        <v>3561</v>
      </c>
      <c r="E1403" s="7" t="s">
        <v>565</v>
      </c>
      <c r="F1403" s="7" t="s">
        <v>17</v>
      </c>
      <c r="G1403" s="7" t="s">
        <v>3562</v>
      </c>
      <c r="H1403" s="7" t="s">
        <v>462</v>
      </c>
      <c r="I1403" s="7" t="s">
        <v>84</v>
      </c>
      <c r="J1403" s="7" t="s">
        <v>85</v>
      </c>
      <c r="K1403" s="8" t="n">
        <v>0</v>
      </c>
      <c r="L1403" s="7"/>
      <c r="M1403" s="8" t="n">
        <v>0</v>
      </c>
      <c r="N1403" s="7"/>
      <c r="O1403" s="7" t="s">
        <v>107</v>
      </c>
      <c r="P1403" s="7" t="s">
        <v>108</v>
      </c>
      <c r="Q1403" s="8" t="s">
        <v>3563</v>
      </c>
      <c r="R1403" s="8" t="s">
        <v>3564</v>
      </c>
      <c r="S1403" s="8" t="s">
        <v>2892</v>
      </c>
      <c r="T1403" s="8" t="s">
        <v>170</v>
      </c>
      <c r="U1403" s="7" t="s">
        <v>87</v>
      </c>
      <c r="V1403" s="7" t="s">
        <v>92</v>
      </c>
      <c r="W1403" s="7"/>
      <c r="X1403" s="7"/>
      <c r="Y1403" s="7" t="s">
        <v>1012</v>
      </c>
      <c r="Z1403" s="8" t="s">
        <v>91</v>
      </c>
      <c r="AA1403" s="7"/>
      <c r="AB1403" s="7"/>
      <c r="AC1403" s="7"/>
      <c r="AD1403" s="7"/>
      <c r="AE1403" s="8"/>
      <c r="AF1403" s="9" t="s">
        <v>2022</v>
      </c>
      <c r="AG1403" s="9" t="s">
        <v>2496</v>
      </c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  <c r="BE1403" s="7"/>
      <c r="BF1403" s="7" t="s">
        <v>98</v>
      </c>
      <c r="BG1403" s="7" t="s">
        <v>98</v>
      </c>
      <c r="BH1403" s="7" t="s">
        <v>98</v>
      </c>
      <c r="BI1403" s="7" t="s">
        <v>98</v>
      </c>
      <c r="BJ1403" s="7" t="n">
        <v>35</v>
      </c>
      <c r="BK1403" s="7" t="s">
        <v>98</v>
      </c>
      <c r="BL1403" s="7" t="s">
        <v>98</v>
      </c>
      <c r="BM1403" s="7" t="s">
        <v>97</v>
      </c>
      <c r="BN1403" s="7" t="s">
        <v>97</v>
      </c>
      <c r="BO1403" s="7"/>
      <c r="BP1403" s="7"/>
      <c r="BQ1403" s="7"/>
      <c r="BR1403" s="7"/>
      <c r="BS1403" s="7"/>
      <c r="BT1403" s="7"/>
      <c r="BU1403" s="7"/>
      <c r="BV1403" s="7"/>
      <c r="BW1403" s="7"/>
      <c r="BX1403" s="7"/>
      <c r="BY1403" s="7"/>
      <c r="BZ1403" s="7"/>
      <c r="CA1403" s="7"/>
      <c r="CB1403" s="7"/>
      <c r="CC1403" s="7"/>
      <c r="CD1403" s="7"/>
      <c r="CE1403" s="7"/>
      <c r="CF1403" s="7"/>
      <c r="CG1403" s="7"/>
      <c r="CH1403" s="7"/>
      <c r="CI1403" s="6" t="n">
        <f aca="false">SUMIF($AH1403:$CH1403,35,Base!$B$5:$BB$5)*7*$Z1403</f>
        <v>490</v>
      </c>
      <c r="CJ1403" s="6" t="n">
        <f aca="false">SUMIF($AH1403:$CH1403,"PR",Base!$B$5:$BB$5)*7*$Z1403</f>
        <v>2940</v>
      </c>
      <c r="CK1403" s="6"/>
      <c r="CL1403" s="6"/>
    </row>
    <row r="1404" customFormat="false" ht="13.8" hidden="false" customHeight="false" outlineLevel="0" collapsed="false">
      <c r="A1404" s="7" t="s">
        <v>77</v>
      </c>
      <c r="B1404" s="7" t="s">
        <v>3560</v>
      </c>
      <c r="C1404" s="7" t="s">
        <v>1259</v>
      </c>
      <c r="D1404" s="7" t="s">
        <v>3565</v>
      </c>
      <c r="E1404" s="7" t="s">
        <v>2462</v>
      </c>
      <c r="F1404" s="7" t="s">
        <v>17</v>
      </c>
      <c r="G1404" s="7" t="s">
        <v>3566</v>
      </c>
      <c r="H1404" s="7" t="s">
        <v>3567</v>
      </c>
      <c r="I1404" s="7" t="s">
        <v>84</v>
      </c>
      <c r="J1404" s="7" t="s">
        <v>85</v>
      </c>
      <c r="K1404" s="8" t="n">
        <v>0</v>
      </c>
      <c r="L1404" s="7"/>
      <c r="M1404" s="8" t="n">
        <v>0</v>
      </c>
      <c r="N1404" s="7"/>
      <c r="O1404" s="7" t="s">
        <v>3568</v>
      </c>
      <c r="P1404" s="7" t="s">
        <v>87</v>
      </c>
      <c r="Q1404" s="8" t="s">
        <v>91</v>
      </c>
      <c r="R1404" s="8" t="s">
        <v>91</v>
      </c>
      <c r="S1404" s="8" t="s">
        <v>110</v>
      </c>
      <c r="T1404" s="8" t="s">
        <v>124</v>
      </c>
      <c r="U1404" s="7" t="s">
        <v>87</v>
      </c>
      <c r="V1404" s="7" t="s">
        <v>92</v>
      </c>
      <c r="W1404" s="7"/>
      <c r="X1404" s="7"/>
      <c r="Y1404" s="7" t="s">
        <v>112</v>
      </c>
      <c r="Z1404" s="8" t="s">
        <v>124</v>
      </c>
      <c r="AA1404" s="7"/>
      <c r="AB1404" s="7"/>
      <c r="AC1404" s="7"/>
      <c r="AD1404" s="7"/>
      <c r="AE1404" s="8"/>
      <c r="AF1404" s="9" t="s">
        <v>2308</v>
      </c>
      <c r="AG1404" s="9" t="s">
        <v>3456</v>
      </c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 t="s">
        <v>98</v>
      </c>
      <c r="BD1404" s="7"/>
      <c r="BE1404" s="7"/>
      <c r="BF1404" s="7"/>
      <c r="BG1404" s="7"/>
      <c r="BH1404" s="7"/>
      <c r="BI1404" s="7"/>
      <c r="BJ1404" s="7"/>
      <c r="BK1404" s="7"/>
      <c r="BL1404" s="7"/>
      <c r="BM1404" s="7" t="s">
        <v>97</v>
      </c>
      <c r="BN1404" s="7" t="s">
        <v>97</v>
      </c>
      <c r="BO1404" s="7"/>
      <c r="BP1404" s="7"/>
      <c r="BQ1404" s="7"/>
      <c r="BR1404" s="7"/>
      <c r="BS1404" s="7"/>
      <c r="BT1404" s="7"/>
      <c r="BU1404" s="7"/>
      <c r="BV1404" s="7"/>
      <c r="BW1404" s="7"/>
      <c r="BX1404" s="7"/>
      <c r="BY1404" s="7"/>
      <c r="BZ1404" s="7"/>
      <c r="CA1404" s="7"/>
      <c r="CB1404" s="7"/>
      <c r="CC1404" s="7"/>
      <c r="CD1404" s="7"/>
      <c r="CE1404" s="7"/>
      <c r="CF1404" s="7"/>
      <c r="CG1404" s="7"/>
      <c r="CH1404" s="7"/>
      <c r="CI1404" s="6" t="n">
        <f aca="false">SUMIF($AH1404:$CH1404,35,Base!$B$5:$BB$5)*7*$Z1404</f>
        <v>0</v>
      </c>
      <c r="CJ1404" s="6" t="n">
        <f aca="false">SUMIF($AH1404:$CH1404,"PR",Base!$B$5:$BB$5)*7*$Z1404</f>
        <v>168</v>
      </c>
      <c r="CK1404" s="6"/>
      <c r="CL1404" s="6"/>
    </row>
    <row r="1405" customFormat="false" ht="13.8" hidden="false" customHeight="false" outlineLevel="0" collapsed="false">
      <c r="A1405" s="7" t="s">
        <v>77</v>
      </c>
      <c r="B1405" s="7" t="s">
        <v>3560</v>
      </c>
      <c r="C1405" s="7" t="s">
        <v>1383</v>
      </c>
      <c r="D1405" s="7" t="s">
        <v>2131</v>
      </c>
      <c r="E1405" s="7" t="s">
        <v>2914</v>
      </c>
      <c r="F1405" s="7" t="s">
        <v>17</v>
      </c>
      <c r="G1405" s="7" t="s">
        <v>2902</v>
      </c>
      <c r="H1405" s="7" t="s">
        <v>2903</v>
      </c>
      <c r="I1405" s="7" t="s">
        <v>84</v>
      </c>
      <c r="J1405" s="7" t="s">
        <v>85</v>
      </c>
      <c r="K1405" s="8" t="n">
        <v>0</v>
      </c>
      <c r="L1405" s="7"/>
      <c r="M1405" s="8" t="n">
        <v>0</v>
      </c>
      <c r="N1405" s="7"/>
      <c r="O1405" s="7" t="s">
        <v>2904</v>
      </c>
      <c r="P1405" s="7" t="s">
        <v>87</v>
      </c>
      <c r="Q1405" s="8" t="s">
        <v>2905</v>
      </c>
      <c r="R1405" s="8" t="s">
        <v>2905</v>
      </c>
      <c r="S1405" s="8" t="s">
        <v>110</v>
      </c>
      <c r="T1405" s="8" t="s">
        <v>242</v>
      </c>
      <c r="U1405" s="7" t="s">
        <v>87</v>
      </c>
      <c r="V1405" s="7" t="s">
        <v>92</v>
      </c>
      <c r="W1405" s="7"/>
      <c r="X1405" s="7"/>
      <c r="Y1405" s="7" t="s">
        <v>809</v>
      </c>
      <c r="Z1405" s="8" t="s">
        <v>242</v>
      </c>
      <c r="AA1405" s="7"/>
      <c r="AB1405" s="7"/>
      <c r="AC1405" s="7"/>
      <c r="AD1405" s="7"/>
      <c r="AE1405" s="8"/>
      <c r="AF1405" s="9" t="s">
        <v>1046</v>
      </c>
      <c r="AG1405" s="9" t="s">
        <v>2001</v>
      </c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  <c r="BE1405" s="7" t="s">
        <v>98</v>
      </c>
      <c r="BF1405" s="7" t="s">
        <v>98</v>
      </c>
      <c r="BG1405" s="7" t="s">
        <v>98</v>
      </c>
      <c r="BH1405" s="7" t="s">
        <v>98</v>
      </c>
      <c r="BI1405" s="7" t="s">
        <v>98</v>
      </c>
      <c r="BJ1405" s="7" t="s">
        <v>98</v>
      </c>
      <c r="BK1405" s="7"/>
      <c r="BL1405" s="7"/>
      <c r="BM1405" s="7" t="s">
        <v>97</v>
      </c>
      <c r="BN1405" s="7" t="s">
        <v>97</v>
      </c>
      <c r="BO1405" s="7"/>
      <c r="BP1405" s="7"/>
      <c r="BQ1405" s="7"/>
      <c r="BR1405" s="7"/>
      <c r="BS1405" s="7"/>
      <c r="BT1405" s="7"/>
      <c r="BU1405" s="7"/>
      <c r="BV1405" s="7"/>
      <c r="BW1405" s="7"/>
      <c r="BX1405" s="7"/>
      <c r="BY1405" s="7"/>
      <c r="BZ1405" s="7"/>
      <c r="CA1405" s="7"/>
      <c r="CB1405" s="7"/>
      <c r="CC1405" s="7"/>
      <c r="CD1405" s="7"/>
      <c r="CE1405" s="7"/>
      <c r="CF1405" s="7"/>
      <c r="CG1405" s="7"/>
      <c r="CH1405" s="7"/>
      <c r="CI1405" s="6" t="n">
        <f aca="false">SUMIF($AH1405:$CH1405,35,Base!$B$5:$BB$5)*7*$Z1405</f>
        <v>0</v>
      </c>
      <c r="CJ1405" s="6" t="n">
        <f aca="false">SUMIF($AH1405:$CH1405,"PR",Base!$B$5:$BB$5)*7*$Z1405</f>
        <v>2436</v>
      </c>
      <c r="CK1405" s="6"/>
      <c r="CL1405" s="6"/>
    </row>
    <row r="1406" customFormat="false" ht="13.8" hidden="false" customHeight="false" outlineLevel="0" collapsed="false">
      <c r="A1406" s="7" t="s">
        <v>77</v>
      </c>
      <c r="B1406" s="7" t="s">
        <v>3560</v>
      </c>
      <c r="C1406" s="7" t="s">
        <v>223</v>
      </c>
      <c r="D1406" s="7" t="s">
        <v>2127</v>
      </c>
      <c r="E1406" s="7" t="s">
        <v>586</v>
      </c>
      <c r="F1406" s="7" t="s">
        <v>17</v>
      </c>
      <c r="G1406" s="7" t="s">
        <v>1004</v>
      </c>
      <c r="H1406" s="7" t="s">
        <v>1004</v>
      </c>
      <c r="I1406" s="7" t="s">
        <v>84</v>
      </c>
      <c r="J1406" s="7" t="s">
        <v>85</v>
      </c>
      <c r="K1406" s="8" t="n">
        <v>98004189184</v>
      </c>
      <c r="L1406" s="7"/>
      <c r="M1406" s="8" t="n">
        <v>0</v>
      </c>
      <c r="N1406" s="7"/>
      <c r="O1406" s="7" t="s">
        <v>1006</v>
      </c>
      <c r="P1406" s="7" t="s">
        <v>87</v>
      </c>
      <c r="Q1406" s="8" t="s">
        <v>91</v>
      </c>
      <c r="R1406" s="8" t="s">
        <v>91</v>
      </c>
      <c r="S1406" s="8" t="s">
        <v>110</v>
      </c>
      <c r="T1406" s="8" t="s">
        <v>108</v>
      </c>
      <c r="U1406" s="7" t="s">
        <v>87</v>
      </c>
      <c r="V1406" s="7" t="s">
        <v>92</v>
      </c>
      <c r="W1406" s="7"/>
      <c r="X1406" s="7"/>
      <c r="Y1406" s="7" t="s">
        <v>112</v>
      </c>
      <c r="Z1406" s="8" t="s">
        <v>108</v>
      </c>
      <c r="AA1406" s="7"/>
      <c r="AB1406" s="7"/>
      <c r="AC1406" s="7"/>
      <c r="AD1406" s="7"/>
      <c r="AE1406" s="8"/>
      <c r="AF1406" s="9" t="s">
        <v>696</v>
      </c>
      <c r="AG1406" s="9" t="s">
        <v>114</v>
      </c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 t="s">
        <v>98</v>
      </c>
      <c r="BB1406" s="7"/>
      <c r="BC1406" s="7"/>
      <c r="BD1406" s="7"/>
      <c r="BE1406" s="7"/>
      <c r="BF1406" s="7"/>
      <c r="BG1406" s="7"/>
      <c r="BH1406" s="7"/>
      <c r="BI1406" s="7"/>
      <c r="BJ1406" s="7"/>
      <c r="BK1406" s="7"/>
      <c r="BL1406" s="7"/>
      <c r="BM1406" s="7" t="s">
        <v>97</v>
      </c>
      <c r="BN1406" s="7" t="s">
        <v>97</v>
      </c>
      <c r="BO1406" s="7"/>
      <c r="BP1406" s="7"/>
      <c r="BQ1406" s="7"/>
      <c r="BR1406" s="7"/>
      <c r="BS1406" s="7"/>
      <c r="BT1406" s="7"/>
      <c r="BU1406" s="7"/>
      <c r="BV1406" s="7"/>
      <c r="BW1406" s="7"/>
      <c r="BX1406" s="7"/>
      <c r="BY1406" s="7"/>
      <c r="BZ1406" s="7"/>
      <c r="CA1406" s="7"/>
      <c r="CB1406" s="7"/>
      <c r="CC1406" s="7"/>
      <c r="CD1406" s="7"/>
      <c r="CE1406" s="7"/>
      <c r="CF1406" s="7"/>
      <c r="CG1406" s="7"/>
      <c r="CH1406" s="7"/>
      <c r="CI1406" s="6" t="n">
        <f aca="false">SUMIF($AH1406:$CH1406,35,Base!$B$5:$BB$5)*7*$Z1406</f>
        <v>0</v>
      </c>
      <c r="CJ1406" s="6" t="n">
        <f aca="false">SUMIF($AH1406:$CH1406,"PR",Base!$B$5:$BB$5)*7*$Z1406</f>
        <v>280</v>
      </c>
      <c r="CK1406" s="6"/>
      <c r="CL1406" s="6"/>
    </row>
    <row r="1407" customFormat="false" ht="13.8" hidden="false" customHeight="false" outlineLevel="0" collapsed="false">
      <c r="A1407" s="7" t="s">
        <v>77</v>
      </c>
      <c r="B1407" s="7" t="s">
        <v>3560</v>
      </c>
      <c r="C1407" s="7" t="s">
        <v>741</v>
      </c>
      <c r="D1407" s="7" t="s">
        <v>2125</v>
      </c>
      <c r="E1407" s="7" t="s">
        <v>2894</v>
      </c>
      <c r="F1407" s="7" t="s">
        <v>17</v>
      </c>
      <c r="G1407" s="7" t="s">
        <v>3569</v>
      </c>
      <c r="H1407" s="7" t="s">
        <v>3570</v>
      </c>
      <c r="I1407" s="7" t="s">
        <v>84</v>
      </c>
      <c r="J1407" s="7" t="s">
        <v>85</v>
      </c>
      <c r="K1407" s="8" t="n">
        <v>98004189184</v>
      </c>
      <c r="L1407" s="7"/>
      <c r="M1407" s="8" t="n">
        <v>0</v>
      </c>
      <c r="N1407" s="7"/>
      <c r="O1407" s="7" t="s">
        <v>3571</v>
      </c>
      <c r="P1407" s="7" t="s">
        <v>87</v>
      </c>
      <c r="Q1407" s="8" t="s">
        <v>3572</v>
      </c>
      <c r="R1407" s="8" t="s">
        <v>3572</v>
      </c>
      <c r="S1407" s="8" t="s">
        <v>110</v>
      </c>
      <c r="T1407" s="8" t="s">
        <v>242</v>
      </c>
      <c r="U1407" s="7" t="s">
        <v>87</v>
      </c>
      <c r="V1407" s="7" t="s">
        <v>92</v>
      </c>
      <c r="W1407" s="7"/>
      <c r="X1407" s="7"/>
      <c r="Y1407" s="7" t="s">
        <v>116</v>
      </c>
      <c r="Z1407" s="8" t="s">
        <v>91</v>
      </c>
      <c r="AA1407" s="7"/>
      <c r="AB1407" s="7"/>
      <c r="AC1407" s="7"/>
      <c r="AD1407" s="7"/>
      <c r="AE1407" s="8"/>
      <c r="AF1407" s="9" t="s">
        <v>569</v>
      </c>
      <c r="AG1407" s="9" t="s">
        <v>2217</v>
      </c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 t="s">
        <v>98</v>
      </c>
      <c r="BC1407" s="7"/>
      <c r="BD1407" s="7"/>
      <c r="BE1407" s="7"/>
      <c r="BF1407" s="7"/>
      <c r="BG1407" s="7"/>
      <c r="BH1407" s="7"/>
      <c r="BI1407" s="7"/>
      <c r="BJ1407" s="7"/>
      <c r="BK1407" s="7"/>
      <c r="BL1407" s="7"/>
      <c r="BM1407" s="7" t="s">
        <v>97</v>
      </c>
      <c r="BN1407" s="7" t="s">
        <v>97</v>
      </c>
      <c r="BO1407" s="7"/>
      <c r="BP1407" s="7"/>
      <c r="BQ1407" s="7"/>
      <c r="BR1407" s="7"/>
      <c r="BS1407" s="7"/>
      <c r="BT1407" s="7"/>
      <c r="BU1407" s="7"/>
      <c r="BV1407" s="7"/>
      <c r="BW1407" s="7"/>
      <c r="BX1407" s="7"/>
      <c r="BY1407" s="7"/>
      <c r="BZ1407" s="7"/>
      <c r="CA1407" s="7"/>
      <c r="CB1407" s="7"/>
      <c r="CC1407" s="7"/>
      <c r="CD1407" s="7"/>
      <c r="CE1407" s="7"/>
      <c r="CF1407" s="7"/>
      <c r="CG1407" s="7"/>
      <c r="CH1407" s="7"/>
      <c r="CI1407" s="6" t="n">
        <f aca="false">SUMIF($AH1407:$CH1407,35,Base!$B$5:$BB$5)*7*$Z1407</f>
        <v>0</v>
      </c>
      <c r="CJ1407" s="6" t="n">
        <f aca="false">SUMIF($AH1407:$CH1407,"PR",Base!$B$5:$BB$5)*7*$Z1407</f>
        <v>490</v>
      </c>
      <c r="CK1407" s="6"/>
      <c r="CL1407" s="6"/>
    </row>
    <row r="1408" customFormat="false" ht="13.8" hidden="false" customHeight="false" outlineLevel="0" collapsed="false">
      <c r="A1408" s="7" t="s">
        <v>77</v>
      </c>
      <c r="B1408" s="7" t="s">
        <v>3560</v>
      </c>
      <c r="C1408" s="7" t="s">
        <v>1259</v>
      </c>
      <c r="D1408" s="7" t="s">
        <v>2116</v>
      </c>
      <c r="E1408" s="7" t="s">
        <v>2437</v>
      </c>
      <c r="F1408" s="7" t="s">
        <v>17</v>
      </c>
      <c r="G1408" s="7" t="s">
        <v>3468</v>
      </c>
      <c r="H1408" s="7" t="s">
        <v>3469</v>
      </c>
      <c r="I1408" s="7" t="s">
        <v>84</v>
      </c>
      <c r="J1408" s="7" t="s">
        <v>85</v>
      </c>
      <c r="K1408" s="8" t="n">
        <v>0</v>
      </c>
      <c r="L1408" s="7"/>
      <c r="M1408" s="8" t="n">
        <v>0</v>
      </c>
      <c r="N1408" s="7"/>
      <c r="O1408" s="7" t="s">
        <v>3470</v>
      </c>
      <c r="P1408" s="7" t="s">
        <v>87</v>
      </c>
      <c r="Q1408" s="8" t="s">
        <v>77</v>
      </c>
      <c r="R1408" s="8" t="s">
        <v>77</v>
      </c>
      <c r="S1408" s="8" t="s">
        <v>110</v>
      </c>
      <c r="T1408" s="8" t="s">
        <v>127</v>
      </c>
      <c r="U1408" s="7" t="s">
        <v>87</v>
      </c>
      <c r="V1408" s="7" t="s">
        <v>92</v>
      </c>
      <c r="W1408" s="7"/>
      <c r="X1408" s="7"/>
      <c r="Y1408" s="7" t="s">
        <v>112</v>
      </c>
      <c r="Z1408" s="8" t="s">
        <v>127</v>
      </c>
      <c r="AA1408" s="7"/>
      <c r="AB1408" s="7"/>
      <c r="AC1408" s="7"/>
      <c r="AD1408" s="7"/>
      <c r="AE1408" s="8"/>
      <c r="AF1408" s="9" t="s">
        <v>383</v>
      </c>
      <c r="AG1408" s="9" t="s">
        <v>3007</v>
      </c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  <c r="BE1408" s="7"/>
      <c r="BF1408" s="7"/>
      <c r="BG1408" s="7"/>
      <c r="BH1408" s="7"/>
      <c r="BI1408" s="7"/>
      <c r="BJ1408" s="7"/>
      <c r="BK1408" s="7"/>
      <c r="BL1408" s="7"/>
      <c r="BM1408" s="7" t="s">
        <v>97</v>
      </c>
      <c r="BN1408" s="7" t="s">
        <v>97</v>
      </c>
      <c r="BO1408" s="7"/>
      <c r="BP1408" s="7"/>
      <c r="BQ1408" s="7"/>
      <c r="BR1408" s="7"/>
      <c r="BS1408" s="7"/>
      <c r="BT1408" s="7"/>
      <c r="BU1408" s="7" t="s">
        <v>98</v>
      </c>
      <c r="BV1408" s="7"/>
      <c r="BW1408" s="7"/>
      <c r="BX1408" s="7"/>
      <c r="BY1408" s="7"/>
      <c r="BZ1408" s="7"/>
      <c r="CA1408" s="7"/>
      <c r="CB1408" s="7"/>
      <c r="CC1408" s="7"/>
      <c r="CD1408" s="7"/>
      <c r="CE1408" s="7"/>
      <c r="CF1408" s="7"/>
      <c r="CG1408" s="7"/>
      <c r="CH1408" s="7"/>
      <c r="CI1408" s="6" t="n">
        <f aca="false">SUMIF($AH1408:$CH1408,35,Base!$B$5:$BB$5)*7*$Z1408</f>
        <v>0</v>
      </c>
      <c r="CJ1408" s="6" t="n">
        <f aca="false">SUMIF($AH1408:$CH1408,"PR",Base!$B$5:$BB$5)*7*$Z1408</f>
        <v>140</v>
      </c>
      <c r="CK1408" s="6"/>
      <c r="CL1408" s="6"/>
    </row>
    <row r="1409" customFormat="false" ht="13.8" hidden="false" customHeight="false" outlineLevel="0" collapsed="false">
      <c r="A1409" s="7" t="s">
        <v>77</v>
      </c>
      <c r="B1409" s="7" t="s">
        <v>3560</v>
      </c>
      <c r="C1409" s="7" t="s">
        <v>103</v>
      </c>
      <c r="D1409" s="7" t="s">
        <v>2114</v>
      </c>
      <c r="E1409" s="7" t="s">
        <v>593</v>
      </c>
      <c r="F1409" s="7" t="s">
        <v>17</v>
      </c>
      <c r="G1409" s="7" t="s">
        <v>1004</v>
      </c>
      <c r="H1409" s="7" t="s">
        <v>1005</v>
      </c>
      <c r="I1409" s="7" t="s">
        <v>84</v>
      </c>
      <c r="J1409" s="7" t="s">
        <v>85</v>
      </c>
      <c r="K1409" s="8" t="n">
        <v>0</v>
      </c>
      <c r="L1409" s="7"/>
      <c r="M1409" s="8" t="n">
        <v>0</v>
      </c>
      <c r="N1409" s="7"/>
      <c r="O1409" s="7" t="s">
        <v>1006</v>
      </c>
      <c r="P1409" s="7" t="s">
        <v>87</v>
      </c>
      <c r="Q1409" s="8" t="s">
        <v>91</v>
      </c>
      <c r="R1409" s="8" t="s">
        <v>91</v>
      </c>
      <c r="S1409" s="8" t="s">
        <v>110</v>
      </c>
      <c r="T1409" s="8" t="s">
        <v>127</v>
      </c>
      <c r="U1409" s="7" t="s">
        <v>87</v>
      </c>
      <c r="V1409" s="7" t="s">
        <v>92</v>
      </c>
      <c r="W1409" s="7"/>
      <c r="X1409" s="7"/>
      <c r="Y1409" s="7" t="s">
        <v>112</v>
      </c>
      <c r="Z1409" s="8" t="s">
        <v>127</v>
      </c>
      <c r="AA1409" s="7"/>
      <c r="AB1409" s="7"/>
      <c r="AC1409" s="7"/>
      <c r="AD1409" s="7"/>
      <c r="AE1409" s="8"/>
      <c r="AF1409" s="9" t="s">
        <v>147</v>
      </c>
      <c r="AG1409" s="9" t="s">
        <v>148</v>
      </c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  <c r="BE1409" s="7"/>
      <c r="BF1409" s="7"/>
      <c r="BG1409" s="7" t="s">
        <v>98</v>
      </c>
      <c r="BH1409" s="7"/>
      <c r="BI1409" s="7"/>
      <c r="BJ1409" s="7"/>
      <c r="BK1409" s="7"/>
      <c r="BL1409" s="7"/>
      <c r="BM1409" s="7" t="s">
        <v>97</v>
      </c>
      <c r="BN1409" s="7" t="s">
        <v>97</v>
      </c>
      <c r="BO1409" s="7"/>
      <c r="BP1409" s="7"/>
      <c r="BQ1409" s="7"/>
      <c r="BR1409" s="7"/>
      <c r="BS1409" s="7"/>
      <c r="BT1409" s="7"/>
      <c r="BU1409" s="7"/>
      <c r="BV1409" s="7"/>
      <c r="BW1409" s="7"/>
      <c r="BX1409" s="7"/>
      <c r="BY1409" s="7"/>
      <c r="BZ1409" s="7"/>
      <c r="CA1409" s="7"/>
      <c r="CB1409" s="7"/>
      <c r="CC1409" s="7"/>
      <c r="CD1409" s="7"/>
      <c r="CE1409" s="7"/>
      <c r="CF1409" s="7"/>
      <c r="CG1409" s="7"/>
      <c r="CH1409" s="7"/>
      <c r="CI1409" s="6" t="n">
        <f aca="false">SUMIF($AH1409:$CH1409,35,Base!$B$5:$BB$5)*7*$Z1409</f>
        <v>0</v>
      </c>
      <c r="CJ1409" s="6" t="n">
        <f aca="false">SUMIF($AH1409:$CH1409,"PR",Base!$B$5:$BB$5)*7*$Z1409</f>
        <v>140</v>
      </c>
      <c r="CK1409" s="6"/>
      <c r="CL1409" s="6"/>
    </row>
    <row r="1410" customFormat="false" ht="13.8" hidden="false" customHeight="false" outlineLevel="0" collapsed="false">
      <c r="A1410" s="7" t="s">
        <v>77</v>
      </c>
      <c r="B1410" s="7" t="s">
        <v>3560</v>
      </c>
      <c r="C1410" s="7" t="s">
        <v>103</v>
      </c>
      <c r="D1410" s="7" t="s">
        <v>2112</v>
      </c>
      <c r="E1410" s="7" t="s">
        <v>3573</v>
      </c>
      <c r="F1410" s="7" t="s">
        <v>17</v>
      </c>
      <c r="G1410" s="7" t="s">
        <v>1004</v>
      </c>
      <c r="H1410" s="7" t="s">
        <v>1005</v>
      </c>
      <c r="I1410" s="7" t="s">
        <v>84</v>
      </c>
      <c r="J1410" s="7" t="s">
        <v>85</v>
      </c>
      <c r="K1410" s="8" t="n">
        <v>0</v>
      </c>
      <c r="L1410" s="7"/>
      <c r="M1410" s="8" t="n">
        <v>0</v>
      </c>
      <c r="N1410" s="7"/>
      <c r="O1410" s="7" t="s">
        <v>1006</v>
      </c>
      <c r="P1410" s="7" t="s">
        <v>87</v>
      </c>
      <c r="Q1410" s="8" t="s">
        <v>91</v>
      </c>
      <c r="R1410" s="8" t="s">
        <v>91</v>
      </c>
      <c r="S1410" s="8" t="s">
        <v>110</v>
      </c>
      <c r="T1410" s="8" t="s">
        <v>127</v>
      </c>
      <c r="U1410" s="7" t="s">
        <v>87</v>
      </c>
      <c r="V1410" s="7" t="s">
        <v>92</v>
      </c>
      <c r="W1410" s="7"/>
      <c r="X1410" s="7"/>
      <c r="Y1410" s="7" t="s">
        <v>112</v>
      </c>
      <c r="Z1410" s="8" t="s">
        <v>127</v>
      </c>
      <c r="AA1410" s="7"/>
      <c r="AB1410" s="7"/>
      <c r="AC1410" s="7"/>
      <c r="AD1410" s="7"/>
      <c r="AE1410" s="8"/>
      <c r="AF1410" s="9" t="s">
        <v>2183</v>
      </c>
      <c r="AG1410" s="9" t="s">
        <v>1563</v>
      </c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 t="s">
        <v>98</v>
      </c>
      <c r="AX1410" s="7"/>
      <c r="AY1410" s="7"/>
      <c r="AZ1410" s="7"/>
      <c r="BA1410" s="7"/>
      <c r="BB1410" s="7"/>
      <c r="BC1410" s="7"/>
      <c r="BD1410" s="7"/>
      <c r="BE1410" s="7"/>
      <c r="BF1410" s="7"/>
      <c r="BG1410" s="7"/>
      <c r="BH1410" s="7"/>
      <c r="BI1410" s="7"/>
      <c r="BJ1410" s="7"/>
      <c r="BK1410" s="7"/>
      <c r="BL1410" s="7"/>
      <c r="BM1410" s="7" t="s">
        <v>97</v>
      </c>
      <c r="BN1410" s="7" t="s">
        <v>97</v>
      </c>
      <c r="BO1410" s="7"/>
      <c r="BP1410" s="7"/>
      <c r="BQ1410" s="7"/>
      <c r="BR1410" s="7"/>
      <c r="BS1410" s="7"/>
      <c r="BT1410" s="7"/>
      <c r="BU1410" s="7"/>
      <c r="BV1410" s="7"/>
      <c r="BW1410" s="7"/>
      <c r="BX1410" s="7"/>
      <c r="BY1410" s="7"/>
      <c r="BZ1410" s="7"/>
      <c r="CA1410" s="7"/>
      <c r="CB1410" s="7"/>
      <c r="CC1410" s="7"/>
      <c r="CD1410" s="7"/>
      <c r="CE1410" s="7"/>
      <c r="CF1410" s="7"/>
      <c r="CG1410" s="7"/>
      <c r="CH1410" s="7"/>
      <c r="CI1410" s="6" t="n">
        <f aca="false">SUMIF($AH1410:$CH1410,35,Base!$B$5:$BB$5)*7*$Z1410</f>
        <v>0</v>
      </c>
      <c r="CJ1410" s="6" t="n">
        <f aca="false">SUMIF($AH1410:$CH1410,"PR",Base!$B$5:$BB$5)*7*$Z1410</f>
        <v>140</v>
      </c>
      <c r="CK1410" s="6"/>
      <c r="CL1410" s="6"/>
    </row>
    <row r="1411" customFormat="false" ht="13.8" hidden="false" customHeight="false" outlineLevel="0" collapsed="false">
      <c r="A1411" s="7" t="s">
        <v>77</v>
      </c>
      <c r="B1411" s="7" t="s">
        <v>3560</v>
      </c>
      <c r="C1411" s="7" t="s">
        <v>118</v>
      </c>
      <c r="D1411" s="7" t="s">
        <v>2111</v>
      </c>
      <c r="E1411" s="7" t="s">
        <v>596</v>
      </c>
      <c r="F1411" s="7" t="s">
        <v>17</v>
      </c>
      <c r="G1411" s="7" t="s">
        <v>964</v>
      </c>
      <c r="H1411" s="7" t="s">
        <v>965</v>
      </c>
      <c r="I1411" s="7" t="s">
        <v>84</v>
      </c>
      <c r="J1411" s="7" t="s">
        <v>85</v>
      </c>
      <c r="K1411" s="8" t="n">
        <v>0</v>
      </c>
      <c r="L1411" s="7"/>
      <c r="M1411" s="8" t="n">
        <v>0</v>
      </c>
      <c r="N1411" s="7"/>
      <c r="O1411" s="7" t="s">
        <v>966</v>
      </c>
      <c r="P1411" s="7" t="s">
        <v>87</v>
      </c>
      <c r="Q1411" s="8" t="s">
        <v>967</v>
      </c>
      <c r="R1411" s="8" t="s">
        <v>967</v>
      </c>
      <c r="S1411" s="8" t="s">
        <v>110</v>
      </c>
      <c r="T1411" s="8" t="s">
        <v>127</v>
      </c>
      <c r="U1411" s="7" t="s">
        <v>87</v>
      </c>
      <c r="V1411" s="7" t="s">
        <v>92</v>
      </c>
      <c r="W1411" s="7"/>
      <c r="X1411" s="7"/>
      <c r="Y1411" s="7" t="s">
        <v>116</v>
      </c>
      <c r="Z1411" s="8" t="s">
        <v>127</v>
      </c>
      <c r="AA1411" s="7"/>
      <c r="AB1411" s="7"/>
      <c r="AC1411" s="7"/>
      <c r="AD1411" s="7"/>
      <c r="AE1411" s="8"/>
      <c r="AF1411" s="9" t="s">
        <v>2019</v>
      </c>
      <c r="AG1411" s="9" t="s">
        <v>397</v>
      </c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  <c r="BE1411" s="7"/>
      <c r="BF1411" s="7"/>
      <c r="BG1411" s="7"/>
      <c r="BH1411" s="7"/>
      <c r="BI1411" s="7"/>
      <c r="BJ1411" s="7"/>
      <c r="BK1411" s="7"/>
      <c r="BL1411" s="7"/>
      <c r="BM1411" s="7" t="s">
        <v>97</v>
      </c>
      <c r="BN1411" s="7" t="s">
        <v>97</v>
      </c>
      <c r="BO1411" s="7"/>
      <c r="BP1411" s="7"/>
      <c r="BQ1411" s="7"/>
      <c r="BR1411" s="7"/>
      <c r="BS1411" s="7"/>
      <c r="BT1411" s="7"/>
      <c r="BU1411" s="7"/>
      <c r="BV1411" s="7"/>
      <c r="BW1411" s="7"/>
      <c r="BX1411" s="7"/>
      <c r="BY1411" s="7"/>
      <c r="BZ1411" s="7"/>
      <c r="CA1411" s="7"/>
      <c r="CB1411" s="7"/>
      <c r="CC1411" s="7" t="s">
        <v>98</v>
      </c>
      <c r="CD1411" s="7"/>
      <c r="CE1411" s="7"/>
      <c r="CF1411" s="7"/>
      <c r="CG1411" s="7"/>
      <c r="CH1411" s="7"/>
      <c r="CI1411" s="6" t="n">
        <f aca="false">SUMIF($AH1411:$CH1411,35,Base!$B$5:$BB$5)*7*$Z1411</f>
        <v>0</v>
      </c>
      <c r="CJ1411" s="6" t="n">
        <f aca="false">SUMIF($AH1411:$CH1411,"PR",Base!$B$5:$BB$5)*7*$Z1411</f>
        <v>140</v>
      </c>
      <c r="CK1411" s="6"/>
      <c r="CL1411" s="6"/>
    </row>
    <row r="1412" customFormat="false" ht="13.8" hidden="false" customHeight="false" outlineLevel="0" collapsed="false">
      <c r="A1412" s="7" t="s">
        <v>77</v>
      </c>
      <c r="B1412" s="7" t="s">
        <v>3560</v>
      </c>
      <c r="C1412" s="7" t="s">
        <v>118</v>
      </c>
      <c r="D1412" s="7" t="s">
        <v>2107</v>
      </c>
      <c r="E1412" s="7" t="s">
        <v>2432</v>
      </c>
      <c r="F1412" s="7" t="s">
        <v>17</v>
      </c>
      <c r="G1412" s="7" t="s">
        <v>964</v>
      </c>
      <c r="H1412" s="7" t="s">
        <v>965</v>
      </c>
      <c r="I1412" s="7" t="s">
        <v>84</v>
      </c>
      <c r="J1412" s="7" t="s">
        <v>85</v>
      </c>
      <c r="K1412" s="8" t="n">
        <v>0</v>
      </c>
      <c r="L1412" s="7"/>
      <c r="M1412" s="8" t="n">
        <v>0</v>
      </c>
      <c r="N1412" s="7"/>
      <c r="O1412" s="7" t="s">
        <v>966</v>
      </c>
      <c r="P1412" s="7" t="s">
        <v>87</v>
      </c>
      <c r="Q1412" s="8" t="s">
        <v>967</v>
      </c>
      <c r="R1412" s="8" t="s">
        <v>967</v>
      </c>
      <c r="S1412" s="8" t="s">
        <v>110</v>
      </c>
      <c r="T1412" s="8" t="s">
        <v>127</v>
      </c>
      <c r="U1412" s="7" t="s">
        <v>87</v>
      </c>
      <c r="V1412" s="7" t="s">
        <v>92</v>
      </c>
      <c r="W1412" s="7"/>
      <c r="X1412" s="7"/>
      <c r="Y1412" s="7" t="s">
        <v>116</v>
      </c>
      <c r="Z1412" s="8" t="s">
        <v>127</v>
      </c>
      <c r="AA1412" s="7"/>
      <c r="AB1412" s="7"/>
      <c r="AC1412" s="7"/>
      <c r="AD1412" s="7"/>
      <c r="AE1412" s="8"/>
      <c r="AF1412" s="9" t="s">
        <v>95</v>
      </c>
      <c r="AG1412" s="9" t="s">
        <v>419</v>
      </c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  <c r="BE1412" s="7"/>
      <c r="BF1412" s="7"/>
      <c r="BG1412" s="7"/>
      <c r="BH1412" s="7"/>
      <c r="BI1412" s="7"/>
      <c r="BJ1412" s="7"/>
      <c r="BK1412" s="7"/>
      <c r="BL1412" s="7"/>
      <c r="BM1412" s="7" t="s">
        <v>97</v>
      </c>
      <c r="BN1412" s="7" t="s">
        <v>97</v>
      </c>
      <c r="BO1412" s="7"/>
      <c r="BP1412" s="7"/>
      <c r="BQ1412" s="7"/>
      <c r="BR1412" s="7"/>
      <c r="BS1412" s="7"/>
      <c r="BT1412" s="7" t="s">
        <v>98</v>
      </c>
      <c r="BU1412" s="7"/>
      <c r="BV1412" s="7"/>
      <c r="BW1412" s="7"/>
      <c r="BX1412" s="7"/>
      <c r="BY1412" s="7"/>
      <c r="BZ1412" s="7"/>
      <c r="CA1412" s="7"/>
      <c r="CB1412" s="7"/>
      <c r="CC1412" s="7"/>
      <c r="CD1412" s="7"/>
      <c r="CE1412" s="7"/>
      <c r="CF1412" s="7"/>
      <c r="CG1412" s="7"/>
      <c r="CH1412" s="7"/>
      <c r="CI1412" s="6" t="n">
        <f aca="false">SUMIF($AH1412:$CH1412,35,Base!$B$5:$BB$5)*7*$Z1412</f>
        <v>0</v>
      </c>
      <c r="CJ1412" s="6" t="n">
        <f aca="false">SUMIF($AH1412:$CH1412,"PR",Base!$B$5:$BB$5)*7*$Z1412</f>
        <v>140</v>
      </c>
      <c r="CK1412" s="6"/>
      <c r="CL1412" s="6"/>
    </row>
    <row r="1413" customFormat="false" ht="13.8" hidden="false" customHeight="false" outlineLevel="0" collapsed="false">
      <c r="A1413" s="7" t="s">
        <v>77</v>
      </c>
      <c r="B1413" s="7" t="s">
        <v>3560</v>
      </c>
      <c r="C1413" s="7" t="s">
        <v>741</v>
      </c>
      <c r="D1413" s="7" t="s">
        <v>2105</v>
      </c>
      <c r="E1413" s="7" t="s">
        <v>2940</v>
      </c>
      <c r="F1413" s="7" t="s">
        <v>17</v>
      </c>
      <c r="G1413" s="7" t="s">
        <v>1051</v>
      </c>
      <c r="H1413" s="7" t="s">
        <v>1052</v>
      </c>
      <c r="I1413" s="7" t="s">
        <v>84</v>
      </c>
      <c r="J1413" s="7" t="s">
        <v>85</v>
      </c>
      <c r="K1413" s="8" t="n">
        <v>0</v>
      </c>
      <c r="L1413" s="7"/>
      <c r="M1413" s="8" t="n">
        <v>0</v>
      </c>
      <c r="N1413" s="7"/>
      <c r="O1413" s="7" t="s">
        <v>1053</v>
      </c>
      <c r="P1413" s="7" t="s">
        <v>87</v>
      </c>
      <c r="Q1413" s="8" t="s">
        <v>91</v>
      </c>
      <c r="R1413" s="8" t="s">
        <v>91</v>
      </c>
      <c r="S1413" s="8" t="s">
        <v>110</v>
      </c>
      <c r="T1413" s="8" t="s">
        <v>127</v>
      </c>
      <c r="U1413" s="7" t="s">
        <v>87</v>
      </c>
      <c r="V1413" s="7" t="s">
        <v>92</v>
      </c>
      <c r="W1413" s="7"/>
      <c r="X1413" s="7"/>
      <c r="Y1413" s="7" t="s">
        <v>112</v>
      </c>
      <c r="Z1413" s="8" t="s">
        <v>127</v>
      </c>
      <c r="AA1413" s="7"/>
      <c r="AB1413" s="7"/>
      <c r="AC1413" s="7"/>
      <c r="AD1413" s="7"/>
      <c r="AE1413" s="8"/>
      <c r="AF1413" s="9" t="s">
        <v>369</v>
      </c>
      <c r="AG1413" s="9" t="s">
        <v>95</v>
      </c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  <c r="BE1413" s="7"/>
      <c r="BF1413" s="7"/>
      <c r="BG1413" s="7"/>
      <c r="BH1413" s="7"/>
      <c r="BI1413" s="7"/>
      <c r="BJ1413" s="7"/>
      <c r="BK1413" s="7"/>
      <c r="BL1413" s="7"/>
      <c r="BM1413" s="7" t="s">
        <v>97</v>
      </c>
      <c r="BN1413" s="7" t="s">
        <v>97</v>
      </c>
      <c r="BO1413" s="7"/>
      <c r="BP1413" s="7"/>
      <c r="BQ1413" s="7"/>
      <c r="BR1413" s="7"/>
      <c r="BS1413" s="7"/>
      <c r="BT1413" s="7" t="s">
        <v>98</v>
      </c>
      <c r="BU1413" s="7"/>
      <c r="BV1413" s="7"/>
      <c r="BW1413" s="7"/>
      <c r="BX1413" s="7"/>
      <c r="BY1413" s="7"/>
      <c r="BZ1413" s="7"/>
      <c r="CA1413" s="7"/>
      <c r="CB1413" s="7"/>
      <c r="CC1413" s="7"/>
      <c r="CD1413" s="7"/>
      <c r="CE1413" s="7"/>
      <c r="CF1413" s="7"/>
      <c r="CG1413" s="7"/>
      <c r="CH1413" s="7"/>
      <c r="CI1413" s="6" t="n">
        <f aca="false">SUMIF($AH1413:$CH1413,35,Base!$B$5:$BB$5)*7*$Z1413</f>
        <v>0</v>
      </c>
      <c r="CJ1413" s="6" t="n">
        <f aca="false">SUMIF($AH1413:$CH1413,"PR",Base!$B$5:$BB$5)*7*$Z1413</f>
        <v>140</v>
      </c>
      <c r="CK1413" s="6"/>
      <c r="CL1413" s="6"/>
    </row>
    <row r="1414" customFormat="false" ht="13.8" hidden="false" customHeight="false" outlineLevel="0" collapsed="false">
      <c r="A1414" s="7" t="s">
        <v>77</v>
      </c>
      <c r="B1414" s="7" t="s">
        <v>3560</v>
      </c>
      <c r="C1414" s="7" t="s">
        <v>741</v>
      </c>
      <c r="D1414" s="7" t="s">
        <v>3574</v>
      </c>
      <c r="E1414" s="7" t="s">
        <v>599</v>
      </c>
      <c r="F1414" s="7" t="s">
        <v>17</v>
      </c>
      <c r="G1414" s="7" t="s">
        <v>1051</v>
      </c>
      <c r="H1414" s="7" t="s">
        <v>1052</v>
      </c>
      <c r="I1414" s="7" t="s">
        <v>84</v>
      </c>
      <c r="J1414" s="7" t="s">
        <v>85</v>
      </c>
      <c r="K1414" s="8" t="n">
        <v>0</v>
      </c>
      <c r="L1414" s="7"/>
      <c r="M1414" s="8" t="n">
        <v>0</v>
      </c>
      <c r="N1414" s="7"/>
      <c r="O1414" s="7" t="s">
        <v>1053</v>
      </c>
      <c r="P1414" s="7" t="s">
        <v>87</v>
      </c>
      <c r="Q1414" s="8" t="s">
        <v>91</v>
      </c>
      <c r="R1414" s="8" t="s">
        <v>91</v>
      </c>
      <c r="S1414" s="8" t="s">
        <v>110</v>
      </c>
      <c r="T1414" s="8" t="s">
        <v>127</v>
      </c>
      <c r="U1414" s="7" t="s">
        <v>87</v>
      </c>
      <c r="V1414" s="7" t="s">
        <v>92</v>
      </c>
      <c r="W1414" s="7"/>
      <c r="X1414" s="7"/>
      <c r="Y1414" s="7" t="s">
        <v>112</v>
      </c>
      <c r="Z1414" s="8" t="s">
        <v>127</v>
      </c>
      <c r="AA1414" s="7"/>
      <c r="AB1414" s="7"/>
      <c r="AC1414" s="7"/>
      <c r="AD1414" s="7"/>
      <c r="AE1414" s="8"/>
      <c r="AF1414" s="9" t="s">
        <v>2615</v>
      </c>
      <c r="AG1414" s="9" t="s">
        <v>3119</v>
      </c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  <c r="BE1414" s="7"/>
      <c r="BF1414" s="7" t="s">
        <v>98</v>
      </c>
      <c r="BG1414" s="7"/>
      <c r="BH1414" s="7"/>
      <c r="BI1414" s="7"/>
      <c r="BJ1414" s="7"/>
      <c r="BK1414" s="7"/>
      <c r="BL1414" s="7"/>
      <c r="BM1414" s="7" t="s">
        <v>97</v>
      </c>
      <c r="BN1414" s="7" t="s">
        <v>97</v>
      </c>
      <c r="BO1414" s="7"/>
      <c r="BP1414" s="7"/>
      <c r="BQ1414" s="7"/>
      <c r="BR1414" s="7"/>
      <c r="BS1414" s="7"/>
      <c r="BT1414" s="7"/>
      <c r="BU1414" s="7"/>
      <c r="BV1414" s="7"/>
      <c r="BW1414" s="7"/>
      <c r="BX1414" s="7"/>
      <c r="BY1414" s="7"/>
      <c r="BZ1414" s="7"/>
      <c r="CA1414" s="7"/>
      <c r="CB1414" s="7"/>
      <c r="CC1414" s="7"/>
      <c r="CD1414" s="7"/>
      <c r="CE1414" s="7"/>
      <c r="CF1414" s="7"/>
      <c r="CG1414" s="7"/>
      <c r="CH1414" s="7"/>
      <c r="CI1414" s="6" t="n">
        <f aca="false">SUMIF($AH1414:$CH1414,35,Base!$B$5:$BB$5)*7*$Z1414</f>
        <v>0</v>
      </c>
      <c r="CJ1414" s="6" t="n">
        <f aca="false">SUMIF($AH1414:$CH1414,"PR",Base!$B$5:$BB$5)*7*$Z1414</f>
        <v>140</v>
      </c>
      <c r="CK1414" s="6"/>
      <c r="CL1414" s="6"/>
    </row>
    <row r="1415" customFormat="false" ht="13.8" hidden="false" customHeight="false" outlineLevel="0" collapsed="false">
      <c r="A1415" s="7" t="s">
        <v>77</v>
      </c>
      <c r="B1415" s="7" t="s">
        <v>3560</v>
      </c>
      <c r="C1415" s="7" t="s">
        <v>2257</v>
      </c>
      <c r="D1415" s="7" t="s">
        <v>3575</v>
      </c>
      <c r="E1415" s="7" t="s">
        <v>2430</v>
      </c>
      <c r="F1415" s="7" t="s">
        <v>17</v>
      </c>
      <c r="G1415" s="7" t="s">
        <v>3576</v>
      </c>
      <c r="H1415" s="7" t="s">
        <v>3577</v>
      </c>
      <c r="I1415" s="7" t="s">
        <v>84</v>
      </c>
      <c r="J1415" s="7" t="s">
        <v>85</v>
      </c>
      <c r="K1415" s="8" t="n">
        <v>0</v>
      </c>
      <c r="L1415" s="7"/>
      <c r="M1415" s="8" t="n">
        <v>0</v>
      </c>
      <c r="N1415" s="7"/>
      <c r="O1415" s="7" t="s">
        <v>3578</v>
      </c>
      <c r="P1415" s="7" t="s">
        <v>127</v>
      </c>
      <c r="Q1415" s="8" t="s">
        <v>2103</v>
      </c>
      <c r="R1415" s="8" t="s">
        <v>894</v>
      </c>
      <c r="S1415" s="8" t="s">
        <v>1649</v>
      </c>
      <c r="T1415" s="8" t="s">
        <v>155</v>
      </c>
      <c r="U1415" s="7" t="s">
        <v>127</v>
      </c>
      <c r="V1415" s="7" t="s">
        <v>159</v>
      </c>
      <c r="W1415" s="7"/>
      <c r="X1415" s="7"/>
      <c r="Y1415" s="7" t="s">
        <v>160</v>
      </c>
      <c r="Z1415" s="8" t="s">
        <v>155</v>
      </c>
      <c r="AA1415" s="7"/>
      <c r="AB1415" s="7"/>
      <c r="AC1415" s="7"/>
      <c r="AD1415" s="7"/>
      <c r="AE1415" s="8"/>
      <c r="AF1415" s="9" t="s">
        <v>525</v>
      </c>
      <c r="AG1415" s="9" t="s">
        <v>162</v>
      </c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 t="s">
        <v>98</v>
      </c>
      <c r="BB1415" s="7" t="s">
        <v>98</v>
      </c>
      <c r="BC1415" s="7" t="s">
        <v>98</v>
      </c>
      <c r="BD1415" s="7" t="s">
        <v>98</v>
      </c>
      <c r="BE1415" s="7" t="s">
        <v>98</v>
      </c>
      <c r="BF1415" s="7" t="s">
        <v>98</v>
      </c>
      <c r="BG1415" s="7" t="s">
        <v>98</v>
      </c>
      <c r="BH1415" s="7" t="s">
        <v>98</v>
      </c>
      <c r="BI1415" s="7" t="s">
        <v>98</v>
      </c>
      <c r="BJ1415" s="7" t="s">
        <v>98</v>
      </c>
      <c r="BK1415" s="7" t="s">
        <v>98</v>
      </c>
      <c r="BL1415" s="7" t="s">
        <v>98</v>
      </c>
      <c r="BM1415" s="7" t="s">
        <v>97</v>
      </c>
      <c r="BN1415" s="7" t="s">
        <v>97</v>
      </c>
      <c r="BO1415" s="7" t="s">
        <v>98</v>
      </c>
      <c r="BP1415" s="7" t="s">
        <v>98</v>
      </c>
      <c r="BQ1415" s="7" t="s">
        <v>98</v>
      </c>
      <c r="BR1415" s="7" t="s">
        <v>98</v>
      </c>
      <c r="BS1415" s="7" t="s">
        <v>98</v>
      </c>
      <c r="BT1415" s="7" t="s">
        <v>98</v>
      </c>
      <c r="BU1415" s="7" t="n">
        <v>35</v>
      </c>
      <c r="BV1415" s="7" t="n">
        <v>35</v>
      </c>
      <c r="BW1415" s="7" t="n">
        <v>35</v>
      </c>
      <c r="BX1415" s="7" t="n">
        <v>35</v>
      </c>
      <c r="BY1415" s="7" t="n">
        <v>35</v>
      </c>
      <c r="BZ1415" s="7" t="s">
        <v>98</v>
      </c>
      <c r="CA1415" s="7"/>
      <c r="CB1415" s="7"/>
      <c r="CC1415" s="7"/>
      <c r="CD1415" s="7"/>
      <c r="CE1415" s="7"/>
      <c r="CF1415" s="7"/>
      <c r="CG1415" s="7"/>
      <c r="CH1415" s="7"/>
      <c r="CI1415" s="6" t="n">
        <f aca="false">SUMIF($AH1415:$CH1415,35,Base!$B$5:$BB$5)*7*$Z1415</f>
        <v>504</v>
      </c>
      <c r="CJ1415" s="6" t="n">
        <f aca="false">SUMIF($AH1415:$CH1415,"PR",Base!$B$5:$BB$5)*7*$Z1415</f>
        <v>1953</v>
      </c>
      <c r="CK1415" s="6"/>
      <c r="CL1415" s="6"/>
    </row>
    <row r="1416" customFormat="false" ht="13.8" hidden="false" customHeight="false" outlineLevel="0" collapsed="false">
      <c r="A1416" s="7" t="s">
        <v>77</v>
      </c>
      <c r="B1416" s="7" t="s">
        <v>3560</v>
      </c>
      <c r="C1416" s="7" t="s">
        <v>2257</v>
      </c>
      <c r="D1416" s="7" t="s">
        <v>2102</v>
      </c>
      <c r="E1416" s="7" t="s">
        <v>2424</v>
      </c>
      <c r="F1416" s="7" t="s">
        <v>17</v>
      </c>
      <c r="G1416" s="7" t="s">
        <v>3579</v>
      </c>
      <c r="H1416" s="7" t="s">
        <v>3580</v>
      </c>
      <c r="I1416" s="7" t="s">
        <v>84</v>
      </c>
      <c r="J1416" s="7" t="s">
        <v>85</v>
      </c>
      <c r="K1416" s="8" t="n">
        <v>0</v>
      </c>
      <c r="L1416" s="7"/>
      <c r="M1416" s="8" t="n">
        <v>0</v>
      </c>
      <c r="N1416" s="7"/>
      <c r="O1416" s="7" t="s">
        <v>2304</v>
      </c>
      <c r="P1416" s="7" t="s">
        <v>178</v>
      </c>
      <c r="Q1416" s="8" t="s">
        <v>228</v>
      </c>
      <c r="R1416" s="8" t="s">
        <v>1408</v>
      </c>
      <c r="S1416" s="8" t="s">
        <v>325</v>
      </c>
      <c r="T1416" s="8" t="s">
        <v>155</v>
      </c>
      <c r="U1416" s="7" t="s">
        <v>127</v>
      </c>
      <c r="V1416" s="7" t="s">
        <v>159</v>
      </c>
      <c r="W1416" s="7"/>
      <c r="X1416" s="7"/>
      <c r="Y1416" s="7" t="s">
        <v>160</v>
      </c>
      <c r="Z1416" s="8" t="s">
        <v>155</v>
      </c>
      <c r="AA1416" s="7"/>
      <c r="AB1416" s="7"/>
      <c r="AC1416" s="7"/>
      <c r="AD1416" s="7"/>
      <c r="AE1416" s="8"/>
      <c r="AF1416" s="9" t="s">
        <v>525</v>
      </c>
      <c r="AG1416" s="9" t="s">
        <v>162</v>
      </c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 t="s">
        <v>98</v>
      </c>
      <c r="BB1416" s="7" t="s">
        <v>98</v>
      </c>
      <c r="BC1416" s="7" t="s">
        <v>98</v>
      </c>
      <c r="BD1416" s="7" t="s">
        <v>98</v>
      </c>
      <c r="BE1416" s="7" t="s">
        <v>98</v>
      </c>
      <c r="BF1416" s="7" t="s">
        <v>98</v>
      </c>
      <c r="BG1416" s="7" t="s">
        <v>98</v>
      </c>
      <c r="BH1416" s="7" t="s">
        <v>98</v>
      </c>
      <c r="BI1416" s="7" t="s">
        <v>98</v>
      </c>
      <c r="BJ1416" s="7" t="s">
        <v>98</v>
      </c>
      <c r="BK1416" s="7" t="s">
        <v>98</v>
      </c>
      <c r="BL1416" s="7" t="s">
        <v>98</v>
      </c>
      <c r="BM1416" s="7" t="s">
        <v>97</v>
      </c>
      <c r="BN1416" s="7" t="s">
        <v>97</v>
      </c>
      <c r="BO1416" s="7" t="s">
        <v>98</v>
      </c>
      <c r="BP1416" s="7" t="s">
        <v>98</v>
      </c>
      <c r="BQ1416" s="7" t="s">
        <v>98</v>
      </c>
      <c r="BR1416" s="7" t="s">
        <v>98</v>
      </c>
      <c r="BS1416" s="7" t="s">
        <v>98</v>
      </c>
      <c r="BT1416" s="7" t="s">
        <v>98</v>
      </c>
      <c r="BU1416" s="7" t="n">
        <v>35</v>
      </c>
      <c r="BV1416" s="7" t="n">
        <v>35</v>
      </c>
      <c r="BW1416" s="7" t="n">
        <v>35</v>
      </c>
      <c r="BX1416" s="7" t="n">
        <v>35</v>
      </c>
      <c r="BY1416" s="7" t="n">
        <v>35</v>
      </c>
      <c r="BZ1416" s="7" t="s">
        <v>98</v>
      </c>
      <c r="CA1416" s="7"/>
      <c r="CB1416" s="7"/>
      <c r="CC1416" s="7"/>
      <c r="CD1416" s="7"/>
      <c r="CE1416" s="7"/>
      <c r="CF1416" s="7"/>
      <c r="CG1416" s="7"/>
      <c r="CH1416" s="7"/>
      <c r="CI1416" s="6" t="n">
        <f aca="false">SUMIF($AH1416:$CH1416,35,Base!$B$5:$BB$5)*7*$Z1416</f>
        <v>504</v>
      </c>
      <c r="CJ1416" s="6" t="n">
        <f aca="false">SUMIF($AH1416:$CH1416,"PR",Base!$B$5:$BB$5)*7*$Z1416</f>
        <v>1953</v>
      </c>
      <c r="CK1416" s="6"/>
      <c r="CL1416" s="6"/>
    </row>
    <row r="1417" customFormat="false" ht="13.8" hidden="false" customHeight="false" outlineLevel="0" collapsed="false">
      <c r="A1417" s="7" t="s">
        <v>77</v>
      </c>
      <c r="B1417" s="7" t="s">
        <v>3560</v>
      </c>
      <c r="C1417" s="7" t="s">
        <v>2257</v>
      </c>
      <c r="D1417" s="7" t="s">
        <v>2098</v>
      </c>
      <c r="E1417" s="7" t="s">
        <v>2951</v>
      </c>
      <c r="F1417" s="7" t="s">
        <v>17</v>
      </c>
      <c r="G1417" s="7" t="s">
        <v>3581</v>
      </c>
      <c r="H1417" s="7" t="s">
        <v>3582</v>
      </c>
      <c r="I1417" s="7" t="s">
        <v>84</v>
      </c>
      <c r="J1417" s="7" t="s">
        <v>85</v>
      </c>
      <c r="K1417" s="8" t="n">
        <v>0</v>
      </c>
      <c r="L1417" s="7"/>
      <c r="M1417" s="8" t="n">
        <v>0</v>
      </c>
      <c r="N1417" s="7"/>
      <c r="O1417" s="7" t="s">
        <v>2262</v>
      </c>
      <c r="P1417" s="7" t="s">
        <v>124</v>
      </c>
      <c r="Q1417" s="8" t="s">
        <v>228</v>
      </c>
      <c r="R1417" s="8" t="s">
        <v>1408</v>
      </c>
      <c r="S1417" s="8" t="s">
        <v>325</v>
      </c>
      <c r="T1417" s="8" t="s">
        <v>155</v>
      </c>
      <c r="U1417" s="7" t="s">
        <v>127</v>
      </c>
      <c r="V1417" s="7" t="s">
        <v>159</v>
      </c>
      <c r="W1417" s="7"/>
      <c r="X1417" s="7"/>
      <c r="Y1417" s="7" t="s">
        <v>160</v>
      </c>
      <c r="Z1417" s="8" t="s">
        <v>155</v>
      </c>
      <c r="AA1417" s="7"/>
      <c r="AB1417" s="7"/>
      <c r="AC1417" s="7"/>
      <c r="AD1417" s="7"/>
      <c r="AE1417" s="8"/>
      <c r="AF1417" s="9" t="s">
        <v>525</v>
      </c>
      <c r="AG1417" s="9" t="s">
        <v>162</v>
      </c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 t="s">
        <v>98</v>
      </c>
      <c r="BB1417" s="7" t="s">
        <v>98</v>
      </c>
      <c r="BC1417" s="7" t="s">
        <v>98</v>
      </c>
      <c r="BD1417" s="7" t="s">
        <v>98</v>
      </c>
      <c r="BE1417" s="7" t="s">
        <v>98</v>
      </c>
      <c r="BF1417" s="7" t="s">
        <v>98</v>
      </c>
      <c r="BG1417" s="7" t="s">
        <v>98</v>
      </c>
      <c r="BH1417" s="7" t="s">
        <v>98</v>
      </c>
      <c r="BI1417" s="7" t="s">
        <v>98</v>
      </c>
      <c r="BJ1417" s="7" t="s">
        <v>98</v>
      </c>
      <c r="BK1417" s="7" t="s">
        <v>98</v>
      </c>
      <c r="BL1417" s="7" t="s">
        <v>98</v>
      </c>
      <c r="BM1417" s="7" t="s">
        <v>97</v>
      </c>
      <c r="BN1417" s="7" t="s">
        <v>97</v>
      </c>
      <c r="BO1417" s="7" t="s">
        <v>98</v>
      </c>
      <c r="BP1417" s="7" t="s">
        <v>98</v>
      </c>
      <c r="BQ1417" s="7" t="s">
        <v>98</v>
      </c>
      <c r="BR1417" s="7" t="s">
        <v>98</v>
      </c>
      <c r="BS1417" s="7" t="s">
        <v>98</v>
      </c>
      <c r="BT1417" s="7" t="s">
        <v>98</v>
      </c>
      <c r="BU1417" s="7" t="n">
        <v>35</v>
      </c>
      <c r="BV1417" s="7" t="n">
        <v>35</v>
      </c>
      <c r="BW1417" s="7" t="n">
        <v>35</v>
      </c>
      <c r="BX1417" s="7" t="n">
        <v>35</v>
      </c>
      <c r="BY1417" s="7" t="n">
        <v>35</v>
      </c>
      <c r="BZ1417" s="7" t="s">
        <v>98</v>
      </c>
      <c r="CA1417" s="7"/>
      <c r="CB1417" s="7"/>
      <c r="CC1417" s="7"/>
      <c r="CD1417" s="7"/>
      <c r="CE1417" s="7"/>
      <c r="CF1417" s="7"/>
      <c r="CG1417" s="7"/>
      <c r="CH1417" s="7"/>
      <c r="CI1417" s="6" t="n">
        <f aca="false">SUMIF($AH1417:$CH1417,35,Base!$B$5:$BB$5)*7*$Z1417</f>
        <v>504</v>
      </c>
      <c r="CJ1417" s="6" t="n">
        <f aca="false">SUMIF($AH1417:$CH1417,"PR",Base!$B$5:$BB$5)*7*$Z1417</f>
        <v>1953</v>
      </c>
      <c r="CK1417" s="6"/>
      <c r="CL1417" s="6"/>
    </row>
    <row r="1418" customFormat="false" ht="13.8" hidden="false" customHeight="false" outlineLevel="0" collapsed="false">
      <c r="A1418" s="7" t="s">
        <v>77</v>
      </c>
      <c r="B1418" s="7" t="s">
        <v>3560</v>
      </c>
      <c r="C1418" s="7" t="s">
        <v>1892</v>
      </c>
      <c r="D1418" s="7" t="s">
        <v>2095</v>
      </c>
      <c r="E1418" s="7" t="s">
        <v>602</v>
      </c>
      <c r="F1418" s="7" t="s">
        <v>17</v>
      </c>
      <c r="G1418" s="7" t="s">
        <v>3583</v>
      </c>
      <c r="H1418" s="7" t="s">
        <v>3584</v>
      </c>
      <c r="I1418" s="7" t="s">
        <v>84</v>
      </c>
      <c r="J1418" s="7" t="s">
        <v>85</v>
      </c>
      <c r="K1418" s="8" t="n">
        <v>0</v>
      </c>
      <c r="L1418" s="7"/>
      <c r="M1418" s="8" t="n">
        <v>0</v>
      </c>
      <c r="N1418" s="7"/>
      <c r="O1418" s="7" t="s">
        <v>3585</v>
      </c>
      <c r="P1418" s="7" t="s">
        <v>108</v>
      </c>
      <c r="Q1418" s="8" t="s">
        <v>1581</v>
      </c>
      <c r="R1418" s="8" t="s">
        <v>1408</v>
      </c>
      <c r="S1418" s="8" t="s">
        <v>428</v>
      </c>
      <c r="T1418" s="8" t="s">
        <v>113</v>
      </c>
      <c r="U1418" s="7" t="s">
        <v>127</v>
      </c>
      <c r="V1418" s="7" t="s">
        <v>159</v>
      </c>
      <c r="W1418" s="7"/>
      <c r="X1418" s="7"/>
      <c r="Y1418" s="7" t="s">
        <v>160</v>
      </c>
      <c r="Z1418" s="8" t="s">
        <v>113</v>
      </c>
      <c r="AA1418" s="7"/>
      <c r="AB1418" s="7"/>
      <c r="AC1418" s="7"/>
      <c r="AD1418" s="7"/>
      <c r="AE1418" s="8"/>
      <c r="AF1418" s="9" t="s">
        <v>525</v>
      </c>
      <c r="AG1418" s="9" t="s">
        <v>230</v>
      </c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 t="s">
        <v>98</v>
      </c>
      <c r="BB1418" s="7" t="s">
        <v>98</v>
      </c>
      <c r="BC1418" s="7" t="s">
        <v>98</v>
      </c>
      <c r="BD1418" s="7" t="s">
        <v>98</v>
      </c>
      <c r="BE1418" s="7" t="s">
        <v>98</v>
      </c>
      <c r="BF1418" s="7" t="s">
        <v>98</v>
      </c>
      <c r="BG1418" s="7" t="s">
        <v>98</v>
      </c>
      <c r="BH1418" s="7" t="s">
        <v>98</v>
      </c>
      <c r="BI1418" s="7" t="s">
        <v>98</v>
      </c>
      <c r="BJ1418" s="7" t="s">
        <v>98</v>
      </c>
      <c r="BK1418" s="7" t="s">
        <v>98</v>
      </c>
      <c r="BL1418" s="7" t="s">
        <v>98</v>
      </c>
      <c r="BM1418" s="7" t="s">
        <v>97</v>
      </c>
      <c r="BN1418" s="7" t="s">
        <v>97</v>
      </c>
      <c r="BO1418" s="7" t="s">
        <v>98</v>
      </c>
      <c r="BP1418" s="7" t="s">
        <v>98</v>
      </c>
      <c r="BQ1418" s="7" t="s">
        <v>98</v>
      </c>
      <c r="BR1418" s="7" t="s">
        <v>98</v>
      </c>
      <c r="BS1418" s="7" t="s">
        <v>98</v>
      </c>
      <c r="BT1418" s="7" t="s">
        <v>98</v>
      </c>
      <c r="BU1418" s="7" t="n">
        <v>35</v>
      </c>
      <c r="BV1418" s="7" t="n">
        <v>35</v>
      </c>
      <c r="BW1418" s="7" t="n">
        <v>35</v>
      </c>
      <c r="BX1418" s="7" t="n">
        <v>35</v>
      </c>
      <c r="BY1418" s="7" t="n">
        <v>35</v>
      </c>
      <c r="BZ1418" s="7" t="n">
        <v>35</v>
      </c>
      <c r="CA1418" s="7" t="n">
        <v>35</v>
      </c>
      <c r="CB1418" s="7" t="n">
        <v>35</v>
      </c>
      <c r="CC1418" s="7" t="n">
        <v>35</v>
      </c>
      <c r="CD1418" s="7" t="n">
        <v>35</v>
      </c>
      <c r="CE1418" s="7" t="s">
        <v>98</v>
      </c>
      <c r="CF1418" s="7"/>
      <c r="CG1418" s="7"/>
      <c r="CH1418" s="7"/>
      <c r="CI1418" s="6" t="n">
        <f aca="false">SUMIF($AH1418:$CH1418,35,Base!$B$5:$BB$5)*7*$Z1418</f>
        <v>2352</v>
      </c>
      <c r="CJ1418" s="6" t="n">
        <f aca="false">SUMIF($AH1418:$CH1418,"PR",Base!$B$5:$BB$5)*7*$Z1418</f>
        <v>4557</v>
      </c>
      <c r="CK1418" s="6"/>
      <c r="CL1418" s="6"/>
    </row>
    <row r="1419" customFormat="false" ht="13.8" hidden="false" customHeight="false" outlineLevel="0" collapsed="false">
      <c r="A1419" s="7" t="s">
        <v>77</v>
      </c>
      <c r="B1419" s="7" t="s">
        <v>3560</v>
      </c>
      <c r="C1419" s="7" t="s">
        <v>1892</v>
      </c>
      <c r="D1419" s="7" t="s">
        <v>2094</v>
      </c>
      <c r="E1419" s="7" t="s">
        <v>2959</v>
      </c>
      <c r="F1419" s="7" t="s">
        <v>17</v>
      </c>
      <c r="G1419" s="7" t="s">
        <v>3586</v>
      </c>
      <c r="H1419" s="7" t="s">
        <v>3587</v>
      </c>
      <c r="I1419" s="7" t="s">
        <v>84</v>
      </c>
      <c r="J1419" s="7" t="s">
        <v>85</v>
      </c>
      <c r="K1419" s="8" t="n">
        <v>0</v>
      </c>
      <c r="L1419" s="7"/>
      <c r="M1419" s="8" t="n">
        <v>0</v>
      </c>
      <c r="N1419" s="7"/>
      <c r="O1419" s="7" t="s">
        <v>3588</v>
      </c>
      <c r="P1419" s="7" t="s">
        <v>168</v>
      </c>
      <c r="Q1419" s="8" t="s">
        <v>3589</v>
      </c>
      <c r="R1419" s="8" t="s">
        <v>718</v>
      </c>
      <c r="S1419" s="8" t="s">
        <v>1625</v>
      </c>
      <c r="T1419" s="8" t="s">
        <v>113</v>
      </c>
      <c r="U1419" s="7" t="s">
        <v>127</v>
      </c>
      <c r="V1419" s="7" t="s">
        <v>159</v>
      </c>
      <c r="W1419" s="7"/>
      <c r="X1419" s="7"/>
      <c r="Y1419" s="7" t="s">
        <v>160</v>
      </c>
      <c r="Z1419" s="8" t="s">
        <v>113</v>
      </c>
      <c r="AA1419" s="7"/>
      <c r="AB1419" s="7"/>
      <c r="AC1419" s="7"/>
      <c r="AD1419" s="7"/>
      <c r="AE1419" s="8"/>
      <c r="AF1419" s="9" t="s">
        <v>525</v>
      </c>
      <c r="AG1419" s="9" t="s">
        <v>230</v>
      </c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 t="s">
        <v>98</v>
      </c>
      <c r="BB1419" s="7" t="s">
        <v>98</v>
      </c>
      <c r="BC1419" s="7" t="s">
        <v>98</v>
      </c>
      <c r="BD1419" s="7" t="s">
        <v>98</v>
      </c>
      <c r="BE1419" s="7" t="s">
        <v>98</v>
      </c>
      <c r="BF1419" s="7" t="s">
        <v>98</v>
      </c>
      <c r="BG1419" s="7" t="s">
        <v>98</v>
      </c>
      <c r="BH1419" s="7" t="s">
        <v>98</v>
      </c>
      <c r="BI1419" s="7" t="s">
        <v>98</v>
      </c>
      <c r="BJ1419" s="7" t="s">
        <v>98</v>
      </c>
      <c r="BK1419" s="7" t="s">
        <v>98</v>
      </c>
      <c r="BL1419" s="7" t="s">
        <v>98</v>
      </c>
      <c r="BM1419" s="7" t="s">
        <v>97</v>
      </c>
      <c r="BN1419" s="7" t="s">
        <v>97</v>
      </c>
      <c r="BO1419" s="7" t="s">
        <v>98</v>
      </c>
      <c r="BP1419" s="7" t="s">
        <v>98</v>
      </c>
      <c r="BQ1419" s="7" t="s">
        <v>98</v>
      </c>
      <c r="BR1419" s="7" t="s">
        <v>98</v>
      </c>
      <c r="BS1419" s="7" t="s">
        <v>98</v>
      </c>
      <c r="BT1419" s="7" t="s">
        <v>98</v>
      </c>
      <c r="BU1419" s="7" t="s">
        <v>98</v>
      </c>
      <c r="BV1419" s="7" t="s">
        <v>98</v>
      </c>
      <c r="BW1419" s="7" t="n">
        <v>35</v>
      </c>
      <c r="BX1419" s="7" t="n">
        <v>35</v>
      </c>
      <c r="BY1419" s="7" t="n">
        <v>35</v>
      </c>
      <c r="BZ1419" s="7" t="n">
        <v>35</v>
      </c>
      <c r="CA1419" s="7" t="n">
        <v>35</v>
      </c>
      <c r="CB1419" s="7" t="n">
        <v>35</v>
      </c>
      <c r="CC1419" s="7" t="n">
        <v>35</v>
      </c>
      <c r="CD1419" s="7" t="n">
        <v>35</v>
      </c>
      <c r="CE1419" s="7" t="s">
        <v>98</v>
      </c>
      <c r="CF1419" s="7"/>
      <c r="CG1419" s="7"/>
      <c r="CH1419" s="7"/>
      <c r="CI1419" s="6" t="n">
        <f aca="false">SUMIF($AH1419:$CH1419,35,Base!$B$5:$BB$5)*7*$Z1419</f>
        <v>1862</v>
      </c>
      <c r="CJ1419" s="6" t="n">
        <f aca="false">SUMIF($AH1419:$CH1419,"PR",Base!$B$5:$BB$5)*7*$Z1419</f>
        <v>5047</v>
      </c>
      <c r="CK1419" s="6"/>
      <c r="CL1419" s="6"/>
    </row>
    <row r="1420" customFormat="false" ht="13.8" hidden="false" customHeight="false" outlineLevel="0" collapsed="false">
      <c r="A1420" s="7" t="s">
        <v>77</v>
      </c>
      <c r="B1420" s="7" t="s">
        <v>3560</v>
      </c>
      <c r="C1420" s="7" t="s">
        <v>1892</v>
      </c>
      <c r="D1420" s="7" t="s">
        <v>2092</v>
      </c>
      <c r="E1420" s="7" t="s">
        <v>611</v>
      </c>
      <c r="F1420" s="7" t="s">
        <v>17</v>
      </c>
      <c r="G1420" s="7" t="s">
        <v>3590</v>
      </c>
      <c r="H1420" s="7" t="s">
        <v>3591</v>
      </c>
      <c r="I1420" s="7" t="s">
        <v>84</v>
      </c>
      <c r="J1420" s="7" t="s">
        <v>85</v>
      </c>
      <c r="K1420" s="8" t="n">
        <v>0</v>
      </c>
      <c r="L1420" s="7"/>
      <c r="M1420" s="8" t="n">
        <v>0</v>
      </c>
      <c r="N1420" s="7"/>
      <c r="O1420" s="7" t="s">
        <v>3592</v>
      </c>
      <c r="P1420" s="7" t="s">
        <v>100</v>
      </c>
      <c r="Q1420" s="8" t="s">
        <v>3589</v>
      </c>
      <c r="R1420" s="8" t="s">
        <v>1636</v>
      </c>
      <c r="S1420" s="8" t="s">
        <v>3593</v>
      </c>
      <c r="T1420" s="8" t="s">
        <v>113</v>
      </c>
      <c r="U1420" s="7" t="s">
        <v>127</v>
      </c>
      <c r="V1420" s="7" t="s">
        <v>159</v>
      </c>
      <c r="W1420" s="7"/>
      <c r="X1420" s="7"/>
      <c r="Y1420" s="7" t="s">
        <v>160</v>
      </c>
      <c r="Z1420" s="8" t="s">
        <v>113</v>
      </c>
      <c r="AA1420" s="7"/>
      <c r="AB1420" s="7"/>
      <c r="AC1420" s="7"/>
      <c r="AD1420" s="7"/>
      <c r="AE1420" s="8"/>
      <c r="AF1420" s="9" t="s">
        <v>525</v>
      </c>
      <c r="AG1420" s="9" t="s">
        <v>230</v>
      </c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 t="s">
        <v>98</v>
      </c>
      <c r="BB1420" s="7" t="s">
        <v>98</v>
      </c>
      <c r="BC1420" s="7" t="s">
        <v>98</v>
      </c>
      <c r="BD1420" s="7" t="s">
        <v>98</v>
      </c>
      <c r="BE1420" s="7" t="s">
        <v>98</v>
      </c>
      <c r="BF1420" s="7" t="s">
        <v>98</v>
      </c>
      <c r="BG1420" s="7" t="s">
        <v>98</v>
      </c>
      <c r="BH1420" s="7" t="s">
        <v>98</v>
      </c>
      <c r="BI1420" s="7" t="s">
        <v>98</v>
      </c>
      <c r="BJ1420" s="7" t="s">
        <v>98</v>
      </c>
      <c r="BK1420" s="7" t="s">
        <v>98</v>
      </c>
      <c r="BL1420" s="7" t="s">
        <v>98</v>
      </c>
      <c r="BM1420" s="7" t="s">
        <v>97</v>
      </c>
      <c r="BN1420" s="7" t="s">
        <v>97</v>
      </c>
      <c r="BO1420" s="7" t="s">
        <v>98</v>
      </c>
      <c r="BP1420" s="7" t="s">
        <v>98</v>
      </c>
      <c r="BQ1420" s="7" t="s">
        <v>98</v>
      </c>
      <c r="BR1420" s="7" t="s">
        <v>98</v>
      </c>
      <c r="BS1420" s="7" t="s">
        <v>98</v>
      </c>
      <c r="BT1420" s="7" t="s">
        <v>98</v>
      </c>
      <c r="BU1420" s="7" t="s">
        <v>98</v>
      </c>
      <c r="BV1420" s="7" t="s">
        <v>98</v>
      </c>
      <c r="BW1420" s="7" t="n">
        <v>35</v>
      </c>
      <c r="BX1420" s="7" t="n">
        <v>35</v>
      </c>
      <c r="BY1420" s="7" t="n">
        <v>35</v>
      </c>
      <c r="BZ1420" s="7" t="n">
        <v>35</v>
      </c>
      <c r="CA1420" s="7" t="n">
        <v>35</v>
      </c>
      <c r="CB1420" s="7" t="n">
        <v>35</v>
      </c>
      <c r="CC1420" s="7" t="n">
        <v>35</v>
      </c>
      <c r="CD1420" s="7" t="n">
        <v>35</v>
      </c>
      <c r="CE1420" s="7" t="s">
        <v>98</v>
      </c>
      <c r="CF1420" s="7"/>
      <c r="CG1420" s="7"/>
      <c r="CH1420" s="7"/>
      <c r="CI1420" s="6" t="n">
        <f aca="false">SUMIF($AH1420:$CH1420,35,Base!$B$5:$BB$5)*7*$Z1420</f>
        <v>1862</v>
      </c>
      <c r="CJ1420" s="6" t="n">
        <f aca="false">SUMIF($AH1420:$CH1420,"PR",Base!$B$5:$BB$5)*7*$Z1420</f>
        <v>5047</v>
      </c>
      <c r="CK1420" s="6"/>
      <c r="CL1420" s="6"/>
    </row>
    <row r="1421" customFormat="false" ht="13.8" hidden="false" customHeight="false" outlineLevel="0" collapsed="false">
      <c r="A1421" s="7" t="s">
        <v>77</v>
      </c>
      <c r="B1421" s="7" t="s">
        <v>3560</v>
      </c>
      <c r="C1421" s="7" t="s">
        <v>319</v>
      </c>
      <c r="D1421" s="7" t="s">
        <v>3594</v>
      </c>
      <c r="E1421" s="7" t="s">
        <v>1389</v>
      </c>
      <c r="F1421" s="7" t="s">
        <v>17</v>
      </c>
      <c r="G1421" s="7" t="s">
        <v>3595</v>
      </c>
      <c r="H1421" s="7" t="s">
        <v>3596</v>
      </c>
      <c r="I1421" s="7" t="s">
        <v>84</v>
      </c>
      <c r="J1421" s="7" t="s">
        <v>85</v>
      </c>
      <c r="K1421" s="8" t="n">
        <v>0</v>
      </c>
      <c r="L1421" s="7"/>
      <c r="M1421" s="8" t="n">
        <v>0</v>
      </c>
      <c r="N1421" s="7"/>
      <c r="O1421" s="7" t="s">
        <v>1761</v>
      </c>
      <c r="P1421" s="7" t="s">
        <v>124</v>
      </c>
      <c r="Q1421" s="8" t="s">
        <v>258</v>
      </c>
      <c r="R1421" s="8" t="s">
        <v>921</v>
      </c>
      <c r="S1421" s="8" t="s">
        <v>325</v>
      </c>
      <c r="T1421" s="8" t="s">
        <v>178</v>
      </c>
      <c r="U1421" s="7" t="s">
        <v>127</v>
      </c>
      <c r="V1421" s="7" t="s">
        <v>159</v>
      </c>
      <c r="W1421" s="7"/>
      <c r="X1421" s="7"/>
      <c r="Y1421" s="7" t="s">
        <v>160</v>
      </c>
      <c r="Z1421" s="8" t="s">
        <v>178</v>
      </c>
      <c r="AA1421" s="7"/>
      <c r="AB1421" s="7"/>
      <c r="AC1421" s="7"/>
      <c r="AD1421" s="7"/>
      <c r="AE1421" s="8"/>
      <c r="AF1421" s="9" t="s">
        <v>525</v>
      </c>
      <c r="AG1421" s="9" t="s">
        <v>1041</v>
      </c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 t="s">
        <v>98</v>
      </c>
      <c r="BB1421" s="7" t="s">
        <v>98</v>
      </c>
      <c r="BC1421" s="7" t="s">
        <v>98</v>
      </c>
      <c r="BD1421" s="7" t="s">
        <v>98</v>
      </c>
      <c r="BE1421" s="7" t="s">
        <v>98</v>
      </c>
      <c r="BF1421" s="7" t="s">
        <v>98</v>
      </c>
      <c r="BG1421" s="7" t="s">
        <v>98</v>
      </c>
      <c r="BH1421" s="7" t="s">
        <v>98</v>
      </c>
      <c r="BI1421" s="7" t="s">
        <v>98</v>
      </c>
      <c r="BJ1421" s="7" t="s">
        <v>98</v>
      </c>
      <c r="BK1421" s="7" t="s">
        <v>98</v>
      </c>
      <c r="BL1421" s="7" t="s">
        <v>98</v>
      </c>
      <c r="BM1421" s="7" t="s">
        <v>97</v>
      </c>
      <c r="BN1421" s="7" t="s">
        <v>97</v>
      </c>
      <c r="BO1421" s="7" t="s">
        <v>98</v>
      </c>
      <c r="BP1421" s="7" t="s">
        <v>98</v>
      </c>
      <c r="BQ1421" s="7" t="s">
        <v>98</v>
      </c>
      <c r="BR1421" s="7" t="s">
        <v>98</v>
      </c>
      <c r="BS1421" s="7" t="s">
        <v>98</v>
      </c>
      <c r="BT1421" s="7" t="s">
        <v>98</v>
      </c>
      <c r="BU1421" s="7" t="s">
        <v>98</v>
      </c>
      <c r="BV1421" s="7" t="s">
        <v>98</v>
      </c>
      <c r="BW1421" s="7" t="s">
        <v>98</v>
      </c>
      <c r="BX1421" s="7" t="n">
        <v>35</v>
      </c>
      <c r="BY1421" s="7" t="n">
        <v>35</v>
      </c>
      <c r="BZ1421" s="7" t="n">
        <v>35</v>
      </c>
      <c r="CA1421" s="7" t="n">
        <v>35</v>
      </c>
      <c r="CB1421" s="7" t="n">
        <v>35</v>
      </c>
      <c r="CC1421" s="7" t="n">
        <v>35</v>
      </c>
      <c r="CD1421" s="7" t="s">
        <v>98</v>
      </c>
      <c r="CE1421" s="7"/>
      <c r="CF1421" s="7"/>
      <c r="CG1421" s="7"/>
      <c r="CH1421" s="7"/>
      <c r="CI1421" s="6" t="n">
        <f aca="false">SUMIF($AH1421:$CH1421,35,Base!$B$5:$BB$5)*7*$Z1421</f>
        <v>980</v>
      </c>
      <c r="CJ1421" s="6" t="n">
        <f aca="false">SUMIF($AH1421:$CH1421,"PR",Base!$B$5:$BB$5)*7*$Z1421</f>
        <v>3780</v>
      </c>
      <c r="CK1421" s="6"/>
      <c r="CL1421" s="6"/>
    </row>
    <row r="1422" customFormat="false" ht="13.8" hidden="false" customHeight="false" outlineLevel="0" collapsed="false">
      <c r="A1422" s="7" t="s">
        <v>77</v>
      </c>
      <c r="B1422" s="7" t="s">
        <v>3560</v>
      </c>
      <c r="C1422" s="7" t="s">
        <v>319</v>
      </c>
      <c r="D1422" s="7" t="s">
        <v>2088</v>
      </c>
      <c r="E1422" s="7" t="s">
        <v>2967</v>
      </c>
      <c r="F1422" s="7" t="s">
        <v>17</v>
      </c>
      <c r="G1422" s="7" t="s">
        <v>3597</v>
      </c>
      <c r="H1422" s="7" t="s">
        <v>3598</v>
      </c>
      <c r="I1422" s="7" t="s">
        <v>84</v>
      </c>
      <c r="J1422" s="7" t="s">
        <v>85</v>
      </c>
      <c r="K1422" s="8" t="n">
        <v>0</v>
      </c>
      <c r="L1422" s="7"/>
      <c r="M1422" s="8" t="n">
        <v>0</v>
      </c>
      <c r="N1422" s="7"/>
      <c r="O1422" s="7" t="s">
        <v>1520</v>
      </c>
      <c r="P1422" s="7" t="s">
        <v>127</v>
      </c>
      <c r="Q1422" s="8" t="s">
        <v>1742</v>
      </c>
      <c r="R1422" s="8" t="s">
        <v>591</v>
      </c>
      <c r="S1422" s="8" t="s">
        <v>3599</v>
      </c>
      <c r="T1422" s="8" t="s">
        <v>178</v>
      </c>
      <c r="U1422" s="7" t="s">
        <v>87</v>
      </c>
      <c r="V1422" s="7" t="s">
        <v>92</v>
      </c>
      <c r="W1422" s="7"/>
      <c r="X1422" s="7"/>
      <c r="Y1422" s="7" t="s">
        <v>160</v>
      </c>
      <c r="Z1422" s="8" t="s">
        <v>178</v>
      </c>
      <c r="AA1422" s="7"/>
      <c r="AB1422" s="7"/>
      <c r="AC1422" s="7"/>
      <c r="AD1422" s="7"/>
      <c r="AE1422" s="8"/>
      <c r="AF1422" s="9" t="s">
        <v>525</v>
      </c>
      <c r="AG1422" s="9" t="s">
        <v>96</v>
      </c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 t="s">
        <v>98</v>
      </c>
      <c r="BB1422" s="7" t="s">
        <v>98</v>
      </c>
      <c r="BC1422" s="7" t="s">
        <v>98</v>
      </c>
      <c r="BD1422" s="7" t="s">
        <v>98</v>
      </c>
      <c r="BE1422" s="7" t="s">
        <v>98</v>
      </c>
      <c r="BF1422" s="7" t="s">
        <v>98</v>
      </c>
      <c r="BG1422" s="7" t="s">
        <v>98</v>
      </c>
      <c r="BH1422" s="7" t="s">
        <v>98</v>
      </c>
      <c r="BI1422" s="7" t="s">
        <v>98</v>
      </c>
      <c r="BJ1422" s="7" t="s">
        <v>98</v>
      </c>
      <c r="BK1422" s="7" t="s">
        <v>98</v>
      </c>
      <c r="BL1422" s="7" t="s">
        <v>98</v>
      </c>
      <c r="BM1422" s="7" t="s">
        <v>97</v>
      </c>
      <c r="BN1422" s="7" t="s">
        <v>97</v>
      </c>
      <c r="BO1422" s="7" t="s">
        <v>98</v>
      </c>
      <c r="BP1422" s="7" t="s">
        <v>98</v>
      </c>
      <c r="BQ1422" s="7" t="s">
        <v>98</v>
      </c>
      <c r="BR1422" s="7" t="s">
        <v>98</v>
      </c>
      <c r="BS1422" s="7" t="s">
        <v>98</v>
      </c>
      <c r="BT1422" s="7" t="s">
        <v>98</v>
      </c>
      <c r="BU1422" s="7" t="s">
        <v>98</v>
      </c>
      <c r="BV1422" s="7" t="n">
        <v>35</v>
      </c>
      <c r="BW1422" s="7" t="n">
        <v>35</v>
      </c>
      <c r="BX1422" s="7" t="n">
        <v>35</v>
      </c>
      <c r="BY1422" s="7" t="n">
        <v>35</v>
      </c>
      <c r="BZ1422" s="7" t="n">
        <v>35</v>
      </c>
      <c r="CA1422" s="7" t="n">
        <v>35</v>
      </c>
      <c r="CB1422" s="7" t="n">
        <v>35</v>
      </c>
      <c r="CC1422" s="7" t="n">
        <v>35</v>
      </c>
      <c r="CD1422" s="7" t="n">
        <v>35</v>
      </c>
      <c r="CE1422" s="7" t="n">
        <v>35</v>
      </c>
      <c r="CF1422" s="7" t="n">
        <v>35</v>
      </c>
      <c r="CG1422" s="7" t="n">
        <v>35</v>
      </c>
      <c r="CH1422" s="7" t="n">
        <v>35</v>
      </c>
      <c r="CI1422" s="6" t="n">
        <f aca="false">SUMIF($AH1422:$CH1422,35,Base!$B$5:$BB$5)*7*$Z1422</f>
        <v>2135</v>
      </c>
      <c r="CJ1422" s="6" t="n">
        <f aca="false">SUMIF($AH1422:$CH1422,"PR",Base!$B$5:$BB$5)*7*$Z1422</f>
        <v>3255</v>
      </c>
      <c r="CK1422" s="6"/>
      <c r="CL1422" s="6"/>
    </row>
    <row r="1423" customFormat="false" ht="13.8" hidden="false" customHeight="false" outlineLevel="0" collapsed="false">
      <c r="A1423" s="7" t="s">
        <v>77</v>
      </c>
      <c r="B1423" s="7" t="s">
        <v>3560</v>
      </c>
      <c r="C1423" s="7" t="s">
        <v>1383</v>
      </c>
      <c r="D1423" s="7" t="s">
        <v>2086</v>
      </c>
      <c r="E1423" s="7" t="s">
        <v>3600</v>
      </c>
      <c r="F1423" s="7" t="s">
        <v>17</v>
      </c>
      <c r="G1423" s="7" t="s">
        <v>1429</v>
      </c>
      <c r="H1423" s="7" t="s">
        <v>1430</v>
      </c>
      <c r="I1423" s="7" t="s">
        <v>84</v>
      </c>
      <c r="J1423" s="7" t="s">
        <v>85</v>
      </c>
      <c r="K1423" s="8" t="n">
        <v>0</v>
      </c>
      <c r="L1423" s="7"/>
      <c r="M1423" s="8" t="n">
        <v>0</v>
      </c>
      <c r="N1423" s="7"/>
      <c r="O1423" s="7" t="s">
        <v>1431</v>
      </c>
      <c r="P1423" s="7" t="s">
        <v>155</v>
      </c>
      <c r="Q1423" s="8" t="s">
        <v>1742</v>
      </c>
      <c r="R1423" s="8" t="s">
        <v>228</v>
      </c>
      <c r="S1423" s="8" t="s">
        <v>3601</v>
      </c>
      <c r="T1423" s="8" t="s">
        <v>178</v>
      </c>
      <c r="U1423" s="7" t="s">
        <v>127</v>
      </c>
      <c r="V1423" s="7" t="s">
        <v>159</v>
      </c>
      <c r="W1423" s="7"/>
      <c r="X1423" s="7"/>
      <c r="Y1423" s="7" t="s">
        <v>160</v>
      </c>
      <c r="Z1423" s="8" t="s">
        <v>178</v>
      </c>
      <c r="AA1423" s="7"/>
      <c r="AB1423" s="7"/>
      <c r="AC1423" s="7"/>
      <c r="AD1423" s="7"/>
      <c r="AE1423" s="8"/>
      <c r="AF1423" s="9" t="s">
        <v>525</v>
      </c>
      <c r="AG1423" s="9" t="s">
        <v>96</v>
      </c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 t="s">
        <v>98</v>
      </c>
      <c r="BB1423" s="7" t="s">
        <v>98</v>
      </c>
      <c r="BC1423" s="7" t="s">
        <v>98</v>
      </c>
      <c r="BD1423" s="7" t="s">
        <v>98</v>
      </c>
      <c r="BE1423" s="7" t="s">
        <v>98</v>
      </c>
      <c r="BF1423" s="7" t="s">
        <v>98</v>
      </c>
      <c r="BG1423" s="7" t="s">
        <v>98</v>
      </c>
      <c r="BH1423" s="7" t="s">
        <v>98</v>
      </c>
      <c r="BI1423" s="7" t="s">
        <v>98</v>
      </c>
      <c r="BJ1423" s="7" t="s">
        <v>98</v>
      </c>
      <c r="BK1423" s="7" t="s">
        <v>98</v>
      </c>
      <c r="BL1423" s="7" t="s">
        <v>98</v>
      </c>
      <c r="BM1423" s="7" t="s">
        <v>97</v>
      </c>
      <c r="BN1423" s="7" t="s">
        <v>97</v>
      </c>
      <c r="BO1423" s="7" t="s">
        <v>98</v>
      </c>
      <c r="BP1423" s="7" t="s">
        <v>98</v>
      </c>
      <c r="BQ1423" s="7" t="s">
        <v>98</v>
      </c>
      <c r="BR1423" s="7" t="s">
        <v>98</v>
      </c>
      <c r="BS1423" s="7" t="s">
        <v>98</v>
      </c>
      <c r="BT1423" s="7" t="s">
        <v>98</v>
      </c>
      <c r="BU1423" s="7" t="s">
        <v>98</v>
      </c>
      <c r="BV1423" s="7" t="s">
        <v>98</v>
      </c>
      <c r="BW1423" s="7" t="s">
        <v>98</v>
      </c>
      <c r="BX1423" s="7" t="s">
        <v>98</v>
      </c>
      <c r="BY1423" s="7" t="s">
        <v>98</v>
      </c>
      <c r="BZ1423" s="7" t="n">
        <v>35</v>
      </c>
      <c r="CA1423" s="7" t="n">
        <v>35</v>
      </c>
      <c r="CB1423" s="7" t="n">
        <v>35</v>
      </c>
      <c r="CC1423" s="7" t="n">
        <v>35</v>
      </c>
      <c r="CD1423" s="7" t="n">
        <v>35</v>
      </c>
      <c r="CE1423" s="7" t="n">
        <v>35</v>
      </c>
      <c r="CF1423" s="7" t="n">
        <v>35</v>
      </c>
      <c r="CG1423" s="7" t="n">
        <v>35</v>
      </c>
      <c r="CH1423" s="7" t="n">
        <v>35</v>
      </c>
      <c r="CI1423" s="6" t="n">
        <f aca="false">SUMIF($AH1423:$CH1423,35,Base!$B$5:$BB$5)*7*$Z1423</f>
        <v>1470</v>
      </c>
      <c r="CJ1423" s="6" t="n">
        <f aca="false">SUMIF($AH1423:$CH1423,"PR",Base!$B$5:$BB$5)*7*$Z1423</f>
        <v>3920</v>
      </c>
      <c r="CK1423" s="6"/>
      <c r="CL1423" s="6"/>
    </row>
    <row r="1424" customFormat="false" ht="13.8" hidden="false" customHeight="false" outlineLevel="0" collapsed="false">
      <c r="A1424" s="7" t="s">
        <v>77</v>
      </c>
      <c r="B1424" s="7" t="s">
        <v>3560</v>
      </c>
      <c r="C1424" s="7" t="s">
        <v>1383</v>
      </c>
      <c r="D1424" s="7" t="s">
        <v>2085</v>
      </c>
      <c r="E1424" s="7" t="s">
        <v>3602</v>
      </c>
      <c r="F1424" s="7" t="s">
        <v>17</v>
      </c>
      <c r="G1424" s="7" t="s">
        <v>1468</v>
      </c>
      <c r="H1424" s="7" t="s">
        <v>1469</v>
      </c>
      <c r="I1424" s="7" t="s">
        <v>84</v>
      </c>
      <c r="J1424" s="7" t="s">
        <v>85</v>
      </c>
      <c r="K1424" s="8" t="n">
        <v>0</v>
      </c>
      <c r="L1424" s="7"/>
      <c r="M1424" s="8" t="n">
        <v>0</v>
      </c>
      <c r="N1424" s="7"/>
      <c r="O1424" s="7" t="s">
        <v>1470</v>
      </c>
      <c r="P1424" s="7" t="s">
        <v>124</v>
      </c>
      <c r="Q1424" s="8" t="s">
        <v>921</v>
      </c>
      <c r="R1424" s="8" t="s">
        <v>1866</v>
      </c>
      <c r="S1424" s="8" t="s">
        <v>1892</v>
      </c>
      <c r="T1424" s="8" t="s">
        <v>100</v>
      </c>
      <c r="U1424" s="7" t="s">
        <v>127</v>
      </c>
      <c r="V1424" s="7" t="s">
        <v>159</v>
      </c>
      <c r="W1424" s="7"/>
      <c r="X1424" s="7"/>
      <c r="Y1424" s="7" t="s">
        <v>160</v>
      </c>
      <c r="Z1424" s="8" t="s">
        <v>100</v>
      </c>
      <c r="AA1424" s="7"/>
      <c r="AB1424" s="7"/>
      <c r="AC1424" s="7"/>
      <c r="AD1424" s="7"/>
      <c r="AE1424" s="8"/>
      <c r="AF1424" s="9" t="s">
        <v>525</v>
      </c>
      <c r="AG1424" s="9" t="s">
        <v>828</v>
      </c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 t="s">
        <v>98</v>
      </c>
      <c r="BB1424" s="7" t="s">
        <v>98</v>
      </c>
      <c r="BC1424" s="7" t="s">
        <v>98</v>
      </c>
      <c r="BD1424" s="7" t="s">
        <v>98</v>
      </c>
      <c r="BE1424" s="7" t="s">
        <v>98</v>
      </c>
      <c r="BF1424" s="7" t="s">
        <v>98</v>
      </c>
      <c r="BG1424" s="7" t="s">
        <v>98</v>
      </c>
      <c r="BH1424" s="7" t="s">
        <v>98</v>
      </c>
      <c r="BI1424" s="7" t="s">
        <v>98</v>
      </c>
      <c r="BJ1424" s="7" t="s">
        <v>98</v>
      </c>
      <c r="BK1424" s="7" t="s">
        <v>98</v>
      </c>
      <c r="BL1424" s="7" t="s">
        <v>98</v>
      </c>
      <c r="BM1424" s="7" t="s">
        <v>97</v>
      </c>
      <c r="BN1424" s="7" t="s">
        <v>97</v>
      </c>
      <c r="BO1424" s="7" t="s">
        <v>98</v>
      </c>
      <c r="BP1424" s="7" t="s">
        <v>98</v>
      </c>
      <c r="BQ1424" s="7" t="s">
        <v>98</v>
      </c>
      <c r="BR1424" s="7" t="s">
        <v>98</v>
      </c>
      <c r="BS1424" s="7" t="s">
        <v>98</v>
      </c>
      <c r="BT1424" s="7" t="n">
        <v>35</v>
      </c>
      <c r="BU1424" s="7" t="n">
        <v>35</v>
      </c>
      <c r="BV1424" s="7" t="n">
        <v>35</v>
      </c>
      <c r="BW1424" s="7" t="n">
        <v>35</v>
      </c>
      <c r="BX1424" s="7" t="n">
        <v>35</v>
      </c>
      <c r="BY1424" s="7" t="s">
        <v>98</v>
      </c>
      <c r="BZ1424" s="7"/>
      <c r="CA1424" s="7"/>
      <c r="CB1424" s="7"/>
      <c r="CC1424" s="7"/>
      <c r="CD1424" s="7"/>
      <c r="CE1424" s="7"/>
      <c r="CF1424" s="7"/>
      <c r="CG1424" s="7"/>
      <c r="CH1424" s="7"/>
      <c r="CI1424" s="6" t="n">
        <f aca="false">SUMIF($AH1424:$CH1424,35,Base!$B$5:$BB$5)*7*$Z1424</f>
        <v>1750</v>
      </c>
      <c r="CJ1424" s="6" t="n">
        <f aca="false">SUMIF($AH1424:$CH1424,"PR",Base!$B$5:$BB$5)*7*$Z1424</f>
        <v>6090</v>
      </c>
      <c r="CK1424" s="6"/>
      <c r="CL1424" s="6"/>
    </row>
    <row r="1425" customFormat="false" ht="13.8" hidden="false" customHeight="false" outlineLevel="0" collapsed="false">
      <c r="A1425" s="7" t="s">
        <v>77</v>
      </c>
      <c r="B1425" s="7" t="s">
        <v>3560</v>
      </c>
      <c r="C1425" s="7" t="s">
        <v>118</v>
      </c>
      <c r="D1425" s="7" t="s">
        <v>3603</v>
      </c>
      <c r="E1425" s="7" t="s">
        <v>617</v>
      </c>
      <c r="F1425" s="7" t="s">
        <v>17</v>
      </c>
      <c r="G1425" s="7" t="s">
        <v>3604</v>
      </c>
      <c r="H1425" s="7" t="s">
        <v>3605</v>
      </c>
      <c r="I1425" s="7" t="s">
        <v>84</v>
      </c>
      <c r="J1425" s="7" t="s">
        <v>85</v>
      </c>
      <c r="K1425" s="8" t="n">
        <v>0</v>
      </c>
      <c r="L1425" s="7"/>
      <c r="M1425" s="8" t="n">
        <v>0</v>
      </c>
      <c r="N1425" s="7"/>
      <c r="O1425" s="7" t="s">
        <v>213</v>
      </c>
      <c r="P1425" s="7" t="s">
        <v>168</v>
      </c>
      <c r="Q1425" s="8" t="s">
        <v>2905</v>
      </c>
      <c r="R1425" s="8" t="s">
        <v>2905</v>
      </c>
      <c r="S1425" s="8" t="s">
        <v>110</v>
      </c>
      <c r="T1425" s="8" t="s">
        <v>100</v>
      </c>
      <c r="U1425" s="7" t="s">
        <v>87</v>
      </c>
      <c r="V1425" s="7" t="s">
        <v>92</v>
      </c>
      <c r="W1425" s="7"/>
      <c r="X1425" s="7"/>
      <c r="Y1425" s="7" t="s">
        <v>125</v>
      </c>
      <c r="Z1425" s="8" t="s">
        <v>94</v>
      </c>
      <c r="AA1425" s="7"/>
      <c r="AB1425" s="7"/>
      <c r="AC1425" s="7"/>
      <c r="AD1425" s="7"/>
      <c r="AE1425" s="8"/>
      <c r="AF1425" s="9" t="s">
        <v>2132</v>
      </c>
      <c r="AG1425" s="9" t="s">
        <v>734</v>
      </c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  <c r="BE1425" s="7"/>
      <c r="BF1425" s="7"/>
      <c r="BG1425" s="7"/>
      <c r="BH1425" s="7"/>
      <c r="BI1425" s="7"/>
      <c r="BJ1425" s="7"/>
      <c r="BK1425" s="7"/>
      <c r="BL1425" s="7"/>
      <c r="BM1425" s="7" t="s">
        <v>97</v>
      </c>
      <c r="BN1425" s="7" t="s">
        <v>97</v>
      </c>
      <c r="BO1425" s="7"/>
      <c r="BP1425" s="7"/>
      <c r="BQ1425" s="7"/>
      <c r="BR1425" s="7"/>
      <c r="BS1425" s="7"/>
      <c r="BT1425" s="7"/>
      <c r="BU1425" s="7"/>
      <c r="BV1425" s="7" t="s">
        <v>98</v>
      </c>
      <c r="BW1425" s="7" t="s">
        <v>98</v>
      </c>
      <c r="BX1425" s="7" t="s">
        <v>98</v>
      </c>
      <c r="BY1425" s="7" t="s">
        <v>98</v>
      </c>
      <c r="BZ1425" s="7" t="s">
        <v>98</v>
      </c>
      <c r="CA1425" s="7" t="s">
        <v>98</v>
      </c>
      <c r="CB1425" s="7"/>
      <c r="CC1425" s="7"/>
      <c r="CD1425" s="7"/>
      <c r="CE1425" s="7"/>
      <c r="CF1425" s="7"/>
      <c r="CG1425" s="7"/>
      <c r="CH1425" s="7"/>
      <c r="CI1425" s="6" t="n">
        <f aca="false">SUMIF($AH1425:$CH1425,35,Base!$B$5:$BB$5)*7*$Z1425</f>
        <v>0</v>
      </c>
      <c r="CJ1425" s="6" t="n">
        <f aca="false">SUMIF($AH1425:$CH1425,"PR",Base!$B$5:$BB$5)*7*$Z1425</f>
        <v>392</v>
      </c>
      <c r="CK1425" s="6"/>
      <c r="CL1425" s="6"/>
    </row>
    <row r="1426" customFormat="false" ht="13.8" hidden="false" customHeight="false" outlineLevel="0" collapsed="false">
      <c r="A1426" s="7" t="s">
        <v>77</v>
      </c>
      <c r="B1426" s="7" t="s">
        <v>3560</v>
      </c>
      <c r="C1426" s="7" t="s">
        <v>118</v>
      </c>
      <c r="D1426" s="7" t="s">
        <v>3603</v>
      </c>
      <c r="E1426" s="7" t="s">
        <v>617</v>
      </c>
      <c r="F1426" s="7" t="s">
        <v>17</v>
      </c>
      <c r="G1426" s="7" t="s">
        <v>3604</v>
      </c>
      <c r="H1426" s="7" t="s">
        <v>3605</v>
      </c>
      <c r="I1426" s="7" t="s">
        <v>84</v>
      </c>
      <c r="J1426" s="7" t="s">
        <v>85</v>
      </c>
      <c r="K1426" s="8" t="n">
        <v>0</v>
      </c>
      <c r="L1426" s="7"/>
      <c r="M1426" s="8" t="n">
        <v>0</v>
      </c>
      <c r="N1426" s="7"/>
      <c r="O1426" s="7" t="s">
        <v>213</v>
      </c>
      <c r="P1426" s="7" t="s">
        <v>168</v>
      </c>
      <c r="Q1426" s="8" t="s">
        <v>2905</v>
      </c>
      <c r="R1426" s="8" t="s">
        <v>2905</v>
      </c>
      <c r="S1426" s="8" t="s">
        <v>110</v>
      </c>
      <c r="T1426" s="8" t="s">
        <v>100</v>
      </c>
      <c r="U1426" s="7" t="s">
        <v>87</v>
      </c>
      <c r="V1426" s="7" t="s">
        <v>92</v>
      </c>
      <c r="W1426" s="7"/>
      <c r="X1426" s="7"/>
      <c r="Y1426" s="7" t="s">
        <v>112</v>
      </c>
      <c r="Z1426" s="8" t="s">
        <v>178</v>
      </c>
      <c r="AA1426" s="7"/>
      <c r="AB1426" s="7"/>
      <c r="AC1426" s="7"/>
      <c r="AD1426" s="7"/>
      <c r="AE1426" s="8"/>
      <c r="AF1426" s="9" t="s">
        <v>2132</v>
      </c>
      <c r="AG1426" s="9" t="s">
        <v>734</v>
      </c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  <c r="BD1426" s="7"/>
      <c r="BE1426" s="7"/>
      <c r="BF1426" s="7"/>
      <c r="BG1426" s="7"/>
      <c r="BH1426" s="7"/>
      <c r="BI1426" s="7"/>
      <c r="BJ1426" s="7"/>
      <c r="BK1426" s="7"/>
      <c r="BL1426" s="7"/>
      <c r="BM1426" s="7" t="s">
        <v>97</v>
      </c>
      <c r="BN1426" s="7" t="s">
        <v>97</v>
      </c>
      <c r="BO1426" s="7"/>
      <c r="BP1426" s="7"/>
      <c r="BQ1426" s="7"/>
      <c r="BR1426" s="7"/>
      <c r="BS1426" s="7"/>
      <c r="BT1426" s="7"/>
      <c r="BU1426" s="7"/>
      <c r="BV1426" s="7" t="s">
        <v>98</v>
      </c>
      <c r="BW1426" s="7" t="s">
        <v>98</v>
      </c>
      <c r="BX1426" s="7" t="s">
        <v>98</v>
      </c>
      <c r="BY1426" s="7" t="s">
        <v>98</v>
      </c>
      <c r="BZ1426" s="7" t="s">
        <v>98</v>
      </c>
      <c r="CA1426" s="7" t="s">
        <v>98</v>
      </c>
      <c r="CB1426" s="7"/>
      <c r="CC1426" s="7"/>
      <c r="CD1426" s="7"/>
      <c r="CE1426" s="7"/>
      <c r="CF1426" s="7"/>
      <c r="CG1426" s="7"/>
      <c r="CH1426" s="7"/>
      <c r="CI1426" s="6" t="n">
        <f aca="false">SUMIF($AH1426:$CH1426,35,Base!$B$5:$BB$5)*7*$Z1426</f>
        <v>0</v>
      </c>
      <c r="CJ1426" s="6" t="n">
        <f aca="false">SUMIF($AH1426:$CH1426,"PR",Base!$B$5:$BB$5)*7*$Z1426</f>
        <v>980</v>
      </c>
      <c r="CK1426" s="6"/>
      <c r="CL1426" s="6"/>
    </row>
    <row r="1427" customFormat="false" ht="13.8" hidden="false" customHeight="false" outlineLevel="0" collapsed="false">
      <c r="A1427" s="7" t="s">
        <v>77</v>
      </c>
      <c r="B1427" s="7" t="s">
        <v>3560</v>
      </c>
      <c r="C1427" s="7" t="s">
        <v>118</v>
      </c>
      <c r="D1427" s="7" t="s">
        <v>3603</v>
      </c>
      <c r="E1427" s="7" t="s">
        <v>617</v>
      </c>
      <c r="F1427" s="7" t="s">
        <v>17</v>
      </c>
      <c r="G1427" s="7" t="s">
        <v>3604</v>
      </c>
      <c r="H1427" s="7" t="s">
        <v>3605</v>
      </c>
      <c r="I1427" s="7" t="s">
        <v>84</v>
      </c>
      <c r="J1427" s="7" t="s">
        <v>85</v>
      </c>
      <c r="K1427" s="8" t="n">
        <v>0</v>
      </c>
      <c r="L1427" s="7"/>
      <c r="M1427" s="8" t="n">
        <v>0</v>
      </c>
      <c r="N1427" s="7"/>
      <c r="O1427" s="7" t="s">
        <v>213</v>
      </c>
      <c r="P1427" s="7" t="s">
        <v>168</v>
      </c>
      <c r="Q1427" s="8" t="s">
        <v>2905</v>
      </c>
      <c r="R1427" s="8" t="s">
        <v>2905</v>
      </c>
      <c r="S1427" s="8" t="s">
        <v>110</v>
      </c>
      <c r="T1427" s="8" t="s">
        <v>100</v>
      </c>
      <c r="U1427" s="7" t="s">
        <v>87</v>
      </c>
      <c r="V1427" s="7" t="s">
        <v>92</v>
      </c>
      <c r="W1427" s="7"/>
      <c r="X1427" s="7"/>
      <c r="Y1427" s="7" t="s">
        <v>102</v>
      </c>
      <c r="Z1427" s="8" t="s">
        <v>155</v>
      </c>
      <c r="AA1427" s="7"/>
      <c r="AB1427" s="7"/>
      <c r="AC1427" s="7"/>
      <c r="AD1427" s="7"/>
      <c r="AE1427" s="8"/>
      <c r="AF1427" s="9" t="s">
        <v>2132</v>
      </c>
      <c r="AG1427" s="9" t="s">
        <v>734</v>
      </c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  <c r="BD1427" s="7"/>
      <c r="BE1427" s="7"/>
      <c r="BF1427" s="7"/>
      <c r="BG1427" s="7"/>
      <c r="BH1427" s="7"/>
      <c r="BI1427" s="7"/>
      <c r="BJ1427" s="7"/>
      <c r="BK1427" s="7"/>
      <c r="BL1427" s="7"/>
      <c r="BM1427" s="7" t="s">
        <v>97</v>
      </c>
      <c r="BN1427" s="7" t="s">
        <v>97</v>
      </c>
      <c r="BO1427" s="7"/>
      <c r="BP1427" s="7"/>
      <c r="BQ1427" s="7"/>
      <c r="BR1427" s="7"/>
      <c r="BS1427" s="7"/>
      <c r="BT1427" s="7"/>
      <c r="BU1427" s="7"/>
      <c r="BV1427" s="7" t="s">
        <v>98</v>
      </c>
      <c r="BW1427" s="7" t="s">
        <v>98</v>
      </c>
      <c r="BX1427" s="7" t="s">
        <v>98</v>
      </c>
      <c r="BY1427" s="7" t="s">
        <v>98</v>
      </c>
      <c r="BZ1427" s="7" t="s">
        <v>98</v>
      </c>
      <c r="CA1427" s="7" t="s">
        <v>98</v>
      </c>
      <c r="CB1427" s="7"/>
      <c r="CC1427" s="7"/>
      <c r="CD1427" s="7"/>
      <c r="CE1427" s="7"/>
      <c r="CF1427" s="7"/>
      <c r="CG1427" s="7"/>
      <c r="CH1427" s="7"/>
      <c r="CI1427" s="6" t="n">
        <f aca="false">SUMIF($AH1427:$CH1427,35,Base!$B$5:$BB$5)*7*$Z1427</f>
        <v>0</v>
      </c>
      <c r="CJ1427" s="6" t="n">
        <f aca="false">SUMIF($AH1427:$CH1427,"PR",Base!$B$5:$BB$5)*7*$Z1427</f>
        <v>588</v>
      </c>
      <c r="CK1427" s="6"/>
      <c r="CL1427" s="6"/>
    </row>
    <row r="1428" customFormat="false" ht="13.8" hidden="false" customHeight="false" outlineLevel="0" collapsed="false">
      <c r="A1428" s="7" t="s">
        <v>77</v>
      </c>
      <c r="B1428" s="7" t="s">
        <v>3560</v>
      </c>
      <c r="C1428" s="7" t="s">
        <v>118</v>
      </c>
      <c r="D1428" s="7" t="s">
        <v>3606</v>
      </c>
      <c r="E1428" s="7" t="s">
        <v>627</v>
      </c>
      <c r="F1428" s="7" t="s">
        <v>17</v>
      </c>
      <c r="G1428" s="7" t="s">
        <v>3607</v>
      </c>
      <c r="H1428" s="7" t="s">
        <v>3608</v>
      </c>
      <c r="I1428" s="7" t="s">
        <v>84</v>
      </c>
      <c r="J1428" s="7" t="s">
        <v>85</v>
      </c>
      <c r="K1428" s="8" t="n">
        <v>0</v>
      </c>
      <c r="L1428" s="7"/>
      <c r="M1428" s="8" t="n">
        <v>0</v>
      </c>
      <c r="N1428" s="7"/>
      <c r="O1428" s="7" t="s">
        <v>213</v>
      </c>
      <c r="P1428" s="7" t="s">
        <v>168</v>
      </c>
      <c r="Q1428" s="8" t="s">
        <v>756</v>
      </c>
      <c r="R1428" s="8" t="s">
        <v>756</v>
      </c>
      <c r="S1428" s="8" t="s">
        <v>110</v>
      </c>
      <c r="T1428" s="8" t="s">
        <v>100</v>
      </c>
      <c r="U1428" s="7" t="s">
        <v>87</v>
      </c>
      <c r="V1428" s="7" t="s">
        <v>92</v>
      </c>
      <c r="W1428" s="7"/>
      <c r="X1428" s="7"/>
      <c r="Y1428" s="7" t="s">
        <v>125</v>
      </c>
      <c r="Z1428" s="8" t="s">
        <v>94</v>
      </c>
      <c r="AA1428" s="7"/>
      <c r="AB1428" s="7"/>
      <c r="AC1428" s="7"/>
      <c r="AD1428" s="7"/>
      <c r="AE1428" s="8"/>
      <c r="AF1428" s="9" t="s">
        <v>133</v>
      </c>
      <c r="AG1428" s="9" t="s">
        <v>553</v>
      </c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  <c r="BD1428" s="7"/>
      <c r="BE1428" s="7"/>
      <c r="BF1428" s="7"/>
      <c r="BG1428" s="7" t="s">
        <v>98</v>
      </c>
      <c r="BH1428" s="7" t="s">
        <v>98</v>
      </c>
      <c r="BI1428" s="7" t="s">
        <v>98</v>
      </c>
      <c r="BJ1428" s="7" t="s">
        <v>98</v>
      </c>
      <c r="BK1428" s="7" t="s">
        <v>98</v>
      </c>
      <c r="BL1428" s="7" t="s">
        <v>98</v>
      </c>
      <c r="BM1428" s="7" t="s">
        <v>97</v>
      </c>
      <c r="BN1428" s="7" t="s">
        <v>97</v>
      </c>
      <c r="BO1428" s="7"/>
      <c r="BP1428" s="7"/>
      <c r="BQ1428" s="7"/>
      <c r="BR1428" s="7"/>
      <c r="BS1428" s="7"/>
      <c r="BT1428" s="7"/>
      <c r="BU1428" s="7"/>
      <c r="BV1428" s="7"/>
      <c r="BW1428" s="7"/>
      <c r="BX1428" s="7"/>
      <c r="BY1428" s="7"/>
      <c r="BZ1428" s="7"/>
      <c r="CA1428" s="7"/>
      <c r="CB1428" s="7"/>
      <c r="CC1428" s="7"/>
      <c r="CD1428" s="7"/>
      <c r="CE1428" s="7"/>
      <c r="CF1428" s="7"/>
      <c r="CG1428" s="7"/>
      <c r="CH1428" s="7"/>
      <c r="CI1428" s="6" t="n">
        <f aca="false">SUMIF($AH1428:$CH1428,35,Base!$B$5:$BB$5)*7*$Z1428</f>
        <v>0</v>
      </c>
      <c r="CJ1428" s="6" t="n">
        <f aca="false">SUMIF($AH1428:$CH1428,"PR",Base!$B$5:$BB$5)*7*$Z1428</f>
        <v>420</v>
      </c>
      <c r="CK1428" s="6"/>
      <c r="CL1428" s="6"/>
    </row>
    <row r="1429" customFormat="false" ht="13.8" hidden="false" customHeight="false" outlineLevel="0" collapsed="false">
      <c r="A1429" s="7" t="s">
        <v>77</v>
      </c>
      <c r="B1429" s="7" t="s">
        <v>3560</v>
      </c>
      <c r="C1429" s="7" t="s">
        <v>118</v>
      </c>
      <c r="D1429" s="7" t="s">
        <v>3606</v>
      </c>
      <c r="E1429" s="7" t="s">
        <v>627</v>
      </c>
      <c r="F1429" s="7" t="s">
        <v>17</v>
      </c>
      <c r="G1429" s="7" t="s">
        <v>3607</v>
      </c>
      <c r="H1429" s="7" t="s">
        <v>3608</v>
      </c>
      <c r="I1429" s="7" t="s">
        <v>84</v>
      </c>
      <c r="J1429" s="7" t="s">
        <v>85</v>
      </c>
      <c r="K1429" s="8" t="n">
        <v>0</v>
      </c>
      <c r="L1429" s="7"/>
      <c r="M1429" s="8" t="n">
        <v>0</v>
      </c>
      <c r="N1429" s="7"/>
      <c r="O1429" s="7" t="s">
        <v>213</v>
      </c>
      <c r="P1429" s="7" t="s">
        <v>168</v>
      </c>
      <c r="Q1429" s="8" t="s">
        <v>756</v>
      </c>
      <c r="R1429" s="8" t="s">
        <v>756</v>
      </c>
      <c r="S1429" s="8" t="s">
        <v>110</v>
      </c>
      <c r="T1429" s="8" t="s">
        <v>100</v>
      </c>
      <c r="U1429" s="7" t="s">
        <v>87</v>
      </c>
      <c r="V1429" s="7" t="s">
        <v>92</v>
      </c>
      <c r="W1429" s="7"/>
      <c r="X1429" s="7"/>
      <c r="Y1429" s="7" t="s">
        <v>112</v>
      </c>
      <c r="Z1429" s="8" t="s">
        <v>178</v>
      </c>
      <c r="AA1429" s="7"/>
      <c r="AB1429" s="7"/>
      <c r="AC1429" s="7"/>
      <c r="AD1429" s="7"/>
      <c r="AE1429" s="8"/>
      <c r="AF1429" s="9" t="s">
        <v>133</v>
      </c>
      <c r="AG1429" s="9" t="s">
        <v>553</v>
      </c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  <c r="BD1429" s="7"/>
      <c r="BE1429" s="7"/>
      <c r="BF1429" s="7"/>
      <c r="BG1429" s="7" t="s">
        <v>98</v>
      </c>
      <c r="BH1429" s="7" t="s">
        <v>98</v>
      </c>
      <c r="BI1429" s="7" t="s">
        <v>98</v>
      </c>
      <c r="BJ1429" s="7" t="s">
        <v>98</v>
      </c>
      <c r="BK1429" s="7" t="s">
        <v>98</v>
      </c>
      <c r="BL1429" s="7" t="s">
        <v>98</v>
      </c>
      <c r="BM1429" s="7" t="s">
        <v>97</v>
      </c>
      <c r="BN1429" s="7" t="s">
        <v>97</v>
      </c>
      <c r="BO1429" s="7"/>
      <c r="BP1429" s="7"/>
      <c r="BQ1429" s="7"/>
      <c r="BR1429" s="7"/>
      <c r="BS1429" s="7"/>
      <c r="BT1429" s="7"/>
      <c r="BU1429" s="7"/>
      <c r="BV1429" s="7"/>
      <c r="BW1429" s="7"/>
      <c r="BX1429" s="7"/>
      <c r="BY1429" s="7"/>
      <c r="BZ1429" s="7"/>
      <c r="CA1429" s="7"/>
      <c r="CB1429" s="7"/>
      <c r="CC1429" s="7"/>
      <c r="CD1429" s="7"/>
      <c r="CE1429" s="7"/>
      <c r="CF1429" s="7"/>
      <c r="CG1429" s="7"/>
      <c r="CH1429" s="7"/>
      <c r="CI1429" s="6" t="n">
        <f aca="false">SUMIF($AH1429:$CH1429,35,Base!$B$5:$BB$5)*7*$Z1429</f>
        <v>0</v>
      </c>
      <c r="CJ1429" s="6" t="n">
        <f aca="false">SUMIF($AH1429:$CH1429,"PR",Base!$B$5:$BB$5)*7*$Z1429</f>
        <v>1050</v>
      </c>
      <c r="CK1429" s="6"/>
      <c r="CL1429" s="6"/>
    </row>
    <row r="1430" customFormat="false" ht="13.8" hidden="false" customHeight="false" outlineLevel="0" collapsed="false">
      <c r="A1430" s="7" t="s">
        <v>77</v>
      </c>
      <c r="B1430" s="7" t="s">
        <v>3560</v>
      </c>
      <c r="C1430" s="7" t="s">
        <v>118</v>
      </c>
      <c r="D1430" s="7" t="s">
        <v>3606</v>
      </c>
      <c r="E1430" s="7" t="s">
        <v>627</v>
      </c>
      <c r="F1430" s="7" t="s">
        <v>17</v>
      </c>
      <c r="G1430" s="7" t="s">
        <v>3607</v>
      </c>
      <c r="H1430" s="7" t="s">
        <v>3608</v>
      </c>
      <c r="I1430" s="7" t="s">
        <v>84</v>
      </c>
      <c r="J1430" s="7" t="s">
        <v>85</v>
      </c>
      <c r="K1430" s="8" t="n">
        <v>0</v>
      </c>
      <c r="L1430" s="7"/>
      <c r="M1430" s="8" t="n">
        <v>0</v>
      </c>
      <c r="N1430" s="7"/>
      <c r="O1430" s="7" t="s">
        <v>213</v>
      </c>
      <c r="P1430" s="7" t="s">
        <v>168</v>
      </c>
      <c r="Q1430" s="8" t="s">
        <v>756</v>
      </c>
      <c r="R1430" s="8" t="s">
        <v>756</v>
      </c>
      <c r="S1430" s="8" t="s">
        <v>110</v>
      </c>
      <c r="T1430" s="8" t="s">
        <v>100</v>
      </c>
      <c r="U1430" s="7" t="s">
        <v>87</v>
      </c>
      <c r="V1430" s="7" t="s">
        <v>92</v>
      </c>
      <c r="W1430" s="7"/>
      <c r="X1430" s="7"/>
      <c r="Y1430" s="7" t="s">
        <v>102</v>
      </c>
      <c r="Z1430" s="8" t="s">
        <v>155</v>
      </c>
      <c r="AA1430" s="7"/>
      <c r="AB1430" s="7"/>
      <c r="AC1430" s="7"/>
      <c r="AD1430" s="7"/>
      <c r="AE1430" s="8"/>
      <c r="AF1430" s="9" t="s">
        <v>133</v>
      </c>
      <c r="AG1430" s="9" t="s">
        <v>553</v>
      </c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  <c r="BD1430" s="7"/>
      <c r="BE1430" s="7"/>
      <c r="BF1430" s="7"/>
      <c r="BG1430" s="7" t="s">
        <v>98</v>
      </c>
      <c r="BH1430" s="7" t="s">
        <v>98</v>
      </c>
      <c r="BI1430" s="7" t="s">
        <v>98</v>
      </c>
      <c r="BJ1430" s="7" t="s">
        <v>98</v>
      </c>
      <c r="BK1430" s="7" t="s">
        <v>98</v>
      </c>
      <c r="BL1430" s="7" t="s">
        <v>98</v>
      </c>
      <c r="BM1430" s="7" t="s">
        <v>97</v>
      </c>
      <c r="BN1430" s="7" t="s">
        <v>97</v>
      </c>
      <c r="BO1430" s="7"/>
      <c r="BP1430" s="7"/>
      <c r="BQ1430" s="7"/>
      <c r="BR1430" s="7"/>
      <c r="BS1430" s="7"/>
      <c r="BT1430" s="7"/>
      <c r="BU1430" s="7"/>
      <c r="BV1430" s="7"/>
      <c r="BW1430" s="7"/>
      <c r="BX1430" s="7"/>
      <c r="BY1430" s="7"/>
      <c r="BZ1430" s="7"/>
      <c r="CA1430" s="7"/>
      <c r="CB1430" s="7"/>
      <c r="CC1430" s="7"/>
      <c r="CD1430" s="7"/>
      <c r="CE1430" s="7"/>
      <c r="CF1430" s="7"/>
      <c r="CG1430" s="7"/>
      <c r="CH1430" s="7"/>
      <c r="CI1430" s="6" t="n">
        <f aca="false">SUMIF($AH1430:$CH1430,35,Base!$B$5:$BB$5)*7*$Z1430</f>
        <v>0</v>
      </c>
      <c r="CJ1430" s="6" t="n">
        <f aca="false">SUMIF($AH1430:$CH1430,"PR",Base!$B$5:$BB$5)*7*$Z1430</f>
        <v>630</v>
      </c>
      <c r="CK1430" s="6"/>
      <c r="CL1430" s="6"/>
    </row>
    <row r="1431" customFormat="false" ht="13.8" hidden="false" customHeight="false" outlineLevel="0" collapsed="false">
      <c r="A1431" s="7" t="s">
        <v>77</v>
      </c>
      <c r="B1431" s="7" t="s">
        <v>3560</v>
      </c>
      <c r="C1431" s="7" t="s">
        <v>276</v>
      </c>
      <c r="D1431" s="7" t="s">
        <v>2076</v>
      </c>
      <c r="E1431" s="7" t="s">
        <v>634</v>
      </c>
      <c r="F1431" s="7" t="s">
        <v>17</v>
      </c>
      <c r="G1431" s="7" t="s">
        <v>3609</v>
      </c>
      <c r="H1431" s="7" t="s">
        <v>3610</v>
      </c>
      <c r="I1431" s="7" t="s">
        <v>84</v>
      </c>
      <c r="J1431" s="7" t="s">
        <v>85</v>
      </c>
      <c r="K1431" s="8" t="n">
        <v>0</v>
      </c>
      <c r="L1431" s="7"/>
      <c r="M1431" s="8" t="n">
        <v>0</v>
      </c>
      <c r="N1431" s="7"/>
      <c r="O1431" s="7" t="s">
        <v>3611</v>
      </c>
      <c r="P1431" s="7" t="s">
        <v>87</v>
      </c>
      <c r="Q1431" s="8" t="s">
        <v>533</v>
      </c>
      <c r="R1431" s="8" t="s">
        <v>533</v>
      </c>
      <c r="S1431" s="8" t="s">
        <v>110</v>
      </c>
      <c r="T1431" s="8" t="s">
        <v>100</v>
      </c>
      <c r="U1431" s="7" t="s">
        <v>87</v>
      </c>
      <c r="V1431" s="7" t="s">
        <v>92</v>
      </c>
      <c r="W1431" s="7"/>
      <c r="X1431" s="7"/>
      <c r="Y1431" s="7" t="s">
        <v>125</v>
      </c>
      <c r="Z1431" s="8" t="s">
        <v>94</v>
      </c>
      <c r="AA1431" s="7"/>
      <c r="AB1431" s="7"/>
      <c r="AC1431" s="7"/>
      <c r="AD1431" s="7"/>
      <c r="AE1431" s="8"/>
      <c r="AF1431" s="9" t="s">
        <v>2022</v>
      </c>
      <c r="AG1431" s="9" t="s">
        <v>538</v>
      </c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  <c r="BD1431" s="7"/>
      <c r="BE1431" s="7"/>
      <c r="BF1431" s="7" t="s">
        <v>98</v>
      </c>
      <c r="BG1431" s="7" t="s">
        <v>98</v>
      </c>
      <c r="BH1431" s="7" t="s">
        <v>98</v>
      </c>
      <c r="BI1431" s="7" t="s">
        <v>98</v>
      </c>
      <c r="BJ1431" s="7" t="s">
        <v>98</v>
      </c>
      <c r="BK1431" s="7" t="s">
        <v>98</v>
      </c>
      <c r="BL1431" s="7" t="s">
        <v>98</v>
      </c>
      <c r="BM1431" s="7" t="s">
        <v>97</v>
      </c>
      <c r="BN1431" s="7" t="s">
        <v>97</v>
      </c>
      <c r="BO1431" s="7"/>
      <c r="BP1431" s="7"/>
      <c r="BQ1431" s="7"/>
      <c r="BR1431" s="7"/>
      <c r="BS1431" s="7"/>
      <c r="BT1431" s="7"/>
      <c r="BU1431" s="7"/>
      <c r="BV1431" s="7"/>
      <c r="BW1431" s="7"/>
      <c r="BX1431" s="7"/>
      <c r="BY1431" s="7"/>
      <c r="BZ1431" s="7"/>
      <c r="CA1431" s="7"/>
      <c r="CB1431" s="7"/>
      <c r="CC1431" s="7"/>
      <c r="CD1431" s="7"/>
      <c r="CE1431" s="7"/>
      <c r="CF1431" s="7"/>
      <c r="CG1431" s="7"/>
      <c r="CH1431" s="7"/>
      <c r="CI1431" s="6" t="n">
        <f aca="false">SUMIF($AH1431:$CH1431,35,Base!$B$5:$BB$5)*7*$Z1431</f>
        <v>0</v>
      </c>
      <c r="CJ1431" s="6" t="n">
        <f aca="false">SUMIF($AH1431:$CH1431,"PR",Base!$B$5:$BB$5)*7*$Z1431</f>
        <v>490</v>
      </c>
      <c r="CK1431" s="6"/>
      <c r="CL1431" s="6"/>
    </row>
    <row r="1432" customFormat="false" ht="13.8" hidden="false" customHeight="false" outlineLevel="0" collapsed="false">
      <c r="A1432" s="7" t="s">
        <v>77</v>
      </c>
      <c r="B1432" s="7" t="s">
        <v>3560</v>
      </c>
      <c r="C1432" s="7" t="s">
        <v>276</v>
      </c>
      <c r="D1432" s="7" t="s">
        <v>2076</v>
      </c>
      <c r="E1432" s="7" t="s">
        <v>634</v>
      </c>
      <c r="F1432" s="7" t="s">
        <v>17</v>
      </c>
      <c r="G1432" s="7" t="s">
        <v>3609</v>
      </c>
      <c r="H1432" s="7" t="s">
        <v>3610</v>
      </c>
      <c r="I1432" s="7" t="s">
        <v>84</v>
      </c>
      <c r="J1432" s="7" t="s">
        <v>85</v>
      </c>
      <c r="K1432" s="8" t="n">
        <v>0</v>
      </c>
      <c r="L1432" s="7"/>
      <c r="M1432" s="8" t="n">
        <v>0</v>
      </c>
      <c r="N1432" s="7"/>
      <c r="O1432" s="7" t="s">
        <v>3611</v>
      </c>
      <c r="P1432" s="7" t="s">
        <v>87</v>
      </c>
      <c r="Q1432" s="8" t="s">
        <v>533</v>
      </c>
      <c r="R1432" s="8" t="s">
        <v>533</v>
      </c>
      <c r="S1432" s="8" t="s">
        <v>110</v>
      </c>
      <c r="T1432" s="8" t="s">
        <v>100</v>
      </c>
      <c r="U1432" s="7" t="s">
        <v>87</v>
      </c>
      <c r="V1432" s="7" t="s">
        <v>92</v>
      </c>
      <c r="W1432" s="7"/>
      <c r="X1432" s="7"/>
      <c r="Y1432" s="7" t="s">
        <v>112</v>
      </c>
      <c r="Z1432" s="8" t="s">
        <v>178</v>
      </c>
      <c r="AA1432" s="7"/>
      <c r="AB1432" s="7"/>
      <c r="AC1432" s="7"/>
      <c r="AD1432" s="7"/>
      <c r="AE1432" s="8"/>
      <c r="AF1432" s="9" t="s">
        <v>2022</v>
      </c>
      <c r="AG1432" s="9" t="s">
        <v>538</v>
      </c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  <c r="BD1432" s="7"/>
      <c r="BE1432" s="7"/>
      <c r="BF1432" s="7" t="s">
        <v>98</v>
      </c>
      <c r="BG1432" s="7" t="s">
        <v>98</v>
      </c>
      <c r="BH1432" s="7" t="s">
        <v>98</v>
      </c>
      <c r="BI1432" s="7" t="s">
        <v>98</v>
      </c>
      <c r="BJ1432" s="7" t="s">
        <v>98</v>
      </c>
      <c r="BK1432" s="7" t="s">
        <v>98</v>
      </c>
      <c r="BL1432" s="7" t="s">
        <v>98</v>
      </c>
      <c r="BM1432" s="7" t="s">
        <v>97</v>
      </c>
      <c r="BN1432" s="7" t="s">
        <v>97</v>
      </c>
      <c r="BO1432" s="7"/>
      <c r="BP1432" s="7"/>
      <c r="BQ1432" s="7"/>
      <c r="BR1432" s="7"/>
      <c r="BS1432" s="7"/>
      <c r="BT1432" s="7"/>
      <c r="BU1432" s="7"/>
      <c r="BV1432" s="7"/>
      <c r="BW1432" s="7"/>
      <c r="BX1432" s="7"/>
      <c r="BY1432" s="7"/>
      <c r="BZ1432" s="7"/>
      <c r="CA1432" s="7"/>
      <c r="CB1432" s="7"/>
      <c r="CC1432" s="7"/>
      <c r="CD1432" s="7"/>
      <c r="CE1432" s="7"/>
      <c r="CF1432" s="7"/>
      <c r="CG1432" s="7"/>
      <c r="CH1432" s="7"/>
      <c r="CI1432" s="6" t="n">
        <f aca="false">SUMIF($AH1432:$CH1432,35,Base!$B$5:$BB$5)*7*$Z1432</f>
        <v>0</v>
      </c>
      <c r="CJ1432" s="6" t="n">
        <f aca="false">SUMIF($AH1432:$CH1432,"PR",Base!$B$5:$BB$5)*7*$Z1432</f>
        <v>1225</v>
      </c>
      <c r="CK1432" s="6"/>
      <c r="CL1432" s="6"/>
    </row>
    <row r="1433" customFormat="false" ht="13.8" hidden="false" customHeight="false" outlineLevel="0" collapsed="false">
      <c r="A1433" s="7" t="s">
        <v>77</v>
      </c>
      <c r="B1433" s="7" t="s">
        <v>3560</v>
      </c>
      <c r="C1433" s="7" t="s">
        <v>276</v>
      </c>
      <c r="D1433" s="7" t="s">
        <v>2076</v>
      </c>
      <c r="E1433" s="7" t="s">
        <v>634</v>
      </c>
      <c r="F1433" s="7" t="s">
        <v>17</v>
      </c>
      <c r="G1433" s="7" t="s">
        <v>3609</v>
      </c>
      <c r="H1433" s="7" t="s">
        <v>3610</v>
      </c>
      <c r="I1433" s="7" t="s">
        <v>84</v>
      </c>
      <c r="J1433" s="7" t="s">
        <v>85</v>
      </c>
      <c r="K1433" s="8" t="n">
        <v>0</v>
      </c>
      <c r="L1433" s="7"/>
      <c r="M1433" s="8" t="n">
        <v>0</v>
      </c>
      <c r="N1433" s="7"/>
      <c r="O1433" s="7" t="s">
        <v>3611</v>
      </c>
      <c r="P1433" s="7" t="s">
        <v>87</v>
      </c>
      <c r="Q1433" s="8" t="s">
        <v>533</v>
      </c>
      <c r="R1433" s="8" t="s">
        <v>533</v>
      </c>
      <c r="S1433" s="8" t="s">
        <v>110</v>
      </c>
      <c r="T1433" s="8" t="s">
        <v>100</v>
      </c>
      <c r="U1433" s="7" t="s">
        <v>87</v>
      </c>
      <c r="V1433" s="7" t="s">
        <v>92</v>
      </c>
      <c r="W1433" s="7"/>
      <c r="X1433" s="7"/>
      <c r="Y1433" s="7" t="s">
        <v>102</v>
      </c>
      <c r="Z1433" s="8" t="s">
        <v>155</v>
      </c>
      <c r="AA1433" s="7"/>
      <c r="AB1433" s="7"/>
      <c r="AC1433" s="7"/>
      <c r="AD1433" s="7"/>
      <c r="AE1433" s="8"/>
      <c r="AF1433" s="9" t="s">
        <v>2022</v>
      </c>
      <c r="AG1433" s="9" t="s">
        <v>538</v>
      </c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  <c r="BD1433" s="7"/>
      <c r="BE1433" s="7"/>
      <c r="BF1433" s="7" t="s">
        <v>98</v>
      </c>
      <c r="BG1433" s="7" t="s">
        <v>98</v>
      </c>
      <c r="BH1433" s="7" t="s">
        <v>98</v>
      </c>
      <c r="BI1433" s="7" t="s">
        <v>98</v>
      </c>
      <c r="BJ1433" s="7" t="s">
        <v>98</v>
      </c>
      <c r="BK1433" s="7" t="s">
        <v>98</v>
      </c>
      <c r="BL1433" s="7" t="s">
        <v>98</v>
      </c>
      <c r="BM1433" s="7" t="s">
        <v>97</v>
      </c>
      <c r="BN1433" s="7" t="s">
        <v>97</v>
      </c>
      <c r="BO1433" s="7"/>
      <c r="BP1433" s="7"/>
      <c r="BQ1433" s="7"/>
      <c r="BR1433" s="7"/>
      <c r="BS1433" s="7"/>
      <c r="BT1433" s="7"/>
      <c r="BU1433" s="7"/>
      <c r="BV1433" s="7"/>
      <c r="BW1433" s="7"/>
      <c r="BX1433" s="7"/>
      <c r="BY1433" s="7"/>
      <c r="BZ1433" s="7"/>
      <c r="CA1433" s="7"/>
      <c r="CB1433" s="7"/>
      <c r="CC1433" s="7"/>
      <c r="CD1433" s="7"/>
      <c r="CE1433" s="7"/>
      <c r="CF1433" s="7"/>
      <c r="CG1433" s="7"/>
      <c r="CH1433" s="7"/>
      <c r="CI1433" s="6" t="n">
        <f aca="false">SUMIF($AH1433:$CH1433,35,Base!$B$5:$BB$5)*7*$Z1433</f>
        <v>0</v>
      </c>
      <c r="CJ1433" s="6" t="n">
        <f aca="false">SUMIF($AH1433:$CH1433,"PR",Base!$B$5:$BB$5)*7*$Z1433</f>
        <v>735</v>
      </c>
      <c r="CK1433" s="6"/>
      <c r="CL1433" s="6"/>
    </row>
    <row r="1434" customFormat="false" ht="13.8" hidden="false" customHeight="false" outlineLevel="0" collapsed="false">
      <c r="A1434" s="7" t="s">
        <v>77</v>
      </c>
      <c r="B1434" s="7" t="s">
        <v>3560</v>
      </c>
      <c r="C1434" s="7" t="s">
        <v>276</v>
      </c>
      <c r="D1434" s="7" t="s">
        <v>3612</v>
      </c>
      <c r="E1434" s="7" t="s">
        <v>1419</v>
      </c>
      <c r="F1434" s="7" t="s">
        <v>17</v>
      </c>
      <c r="G1434" s="7" t="s">
        <v>3613</v>
      </c>
      <c r="H1434" s="7" t="s">
        <v>3614</v>
      </c>
      <c r="I1434" s="7" t="s">
        <v>84</v>
      </c>
      <c r="J1434" s="7" t="s">
        <v>85</v>
      </c>
      <c r="K1434" s="8" t="n">
        <v>0</v>
      </c>
      <c r="L1434" s="7"/>
      <c r="M1434" s="8" t="n">
        <v>0</v>
      </c>
      <c r="N1434" s="7"/>
      <c r="O1434" s="7" t="s">
        <v>3615</v>
      </c>
      <c r="P1434" s="7" t="s">
        <v>87</v>
      </c>
      <c r="Q1434" s="8" t="s">
        <v>438</v>
      </c>
      <c r="R1434" s="8" t="s">
        <v>438</v>
      </c>
      <c r="S1434" s="8" t="s">
        <v>110</v>
      </c>
      <c r="T1434" s="8" t="s">
        <v>100</v>
      </c>
      <c r="U1434" s="7" t="s">
        <v>87</v>
      </c>
      <c r="V1434" s="7" t="s">
        <v>92</v>
      </c>
      <c r="W1434" s="7"/>
      <c r="X1434" s="7"/>
      <c r="Y1434" s="7" t="s">
        <v>125</v>
      </c>
      <c r="Z1434" s="8" t="s">
        <v>94</v>
      </c>
      <c r="AA1434" s="7"/>
      <c r="AB1434" s="7"/>
      <c r="AC1434" s="7"/>
      <c r="AD1434" s="7"/>
      <c r="AE1434" s="8"/>
      <c r="AF1434" s="9" t="s">
        <v>2046</v>
      </c>
      <c r="AG1434" s="9" t="s">
        <v>886</v>
      </c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  <c r="BD1434" s="7"/>
      <c r="BE1434" s="7"/>
      <c r="BF1434" s="7"/>
      <c r="BG1434" s="7"/>
      <c r="BH1434" s="7"/>
      <c r="BI1434" s="7"/>
      <c r="BJ1434" s="7"/>
      <c r="BK1434" s="7"/>
      <c r="BL1434" s="7"/>
      <c r="BM1434" s="7" t="s">
        <v>97</v>
      </c>
      <c r="BN1434" s="7" t="s">
        <v>97</v>
      </c>
      <c r="BO1434" s="7" t="s">
        <v>98</v>
      </c>
      <c r="BP1434" s="7" t="s">
        <v>98</v>
      </c>
      <c r="BQ1434" s="7" t="s">
        <v>98</v>
      </c>
      <c r="BR1434" s="7" t="s">
        <v>98</v>
      </c>
      <c r="BS1434" s="7" t="s">
        <v>98</v>
      </c>
      <c r="BT1434" s="7" t="s">
        <v>98</v>
      </c>
      <c r="BU1434" s="7" t="s">
        <v>98</v>
      </c>
      <c r="BV1434" s="7"/>
      <c r="BW1434" s="7"/>
      <c r="BX1434" s="7"/>
      <c r="BY1434" s="7"/>
      <c r="BZ1434" s="7"/>
      <c r="CA1434" s="7"/>
      <c r="CB1434" s="7"/>
      <c r="CC1434" s="7"/>
      <c r="CD1434" s="7"/>
      <c r="CE1434" s="7"/>
      <c r="CF1434" s="7"/>
      <c r="CG1434" s="7"/>
      <c r="CH1434" s="7"/>
      <c r="CI1434" s="6" t="n">
        <f aca="false">SUMIF($AH1434:$CH1434,35,Base!$B$5:$BB$5)*7*$Z1434</f>
        <v>0</v>
      </c>
      <c r="CJ1434" s="6" t="n">
        <f aca="false">SUMIF($AH1434:$CH1434,"PR",Base!$B$5:$BB$5)*7*$Z1434</f>
        <v>490</v>
      </c>
      <c r="CK1434" s="6"/>
      <c r="CL1434" s="6"/>
    </row>
    <row r="1435" customFormat="false" ht="13.8" hidden="false" customHeight="false" outlineLevel="0" collapsed="false">
      <c r="A1435" s="7" t="s">
        <v>77</v>
      </c>
      <c r="B1435" s="7" t="s">
        <v>3560</v>
      </c>
      <c r="C1435" s="7" t="s">
        <v>276</v>
      </c>
      <c r="D1435" s="7" t="s">
        <v>3612</v>
      </c>
      <c r="E1435" s="7" t="s">
        <v>1419</v>
      </c>
      <c r="F1435" s="7" t="s">
        <v>17</v>
      </c>
      <c r="G1435" s="7" t="s">
        <v>3613</v>
      </c>
      <c r="H1435" s="7" t="s">
        <v>3614</v>
      </c>
      <c r="I1435" s="7" t="s">
        <v>84</v>
      </c>
      <c r="J1435" s="7" t="s">
        <v>85</v>
      </c>
      <c r="K1435" s="8" t="n">
        <v>0</v>
      </c>
      <c r="L1435" s="7"/>
      <c r="M1435" s="8" t="n">
        <v>0</v>
      </c>
      <c r="N1435" s="7"/>
      <c r="O1435" s="7" t="s">
        <v>3615</v>
      </c>
      <c r="P1435" s="7" t="s">
        <v>87</v>
      </c>
      <c r="Q1435" s="8" t="s">
        <v>438</v>
      </c>
      <c r="R1435" s="8" t="s">
        <v>438</v>
      </c>
      <c r="S1435" s="8" t="s">
        <v>110</v>
      </c>
      <c r="T1435" s="8" t="s">
        <v>100</v>
      </c>
      <c r="U1435" s="7" t="s">
        <v>87</v>
      </c>
      <c r="V1435" s="7" t="s">
        <v>92</v>
      </c>
      <c r="W1435" s="7"/>
      <c r="X1435" s="7"/>
      <c r="Y1435" s="7" t="s">
        <v>112</v>
      </c>
      <c r="Z1435" s="8" t="s">
        <v>178</v>
      </c>
      <c r="AA1435" s="7"/>
      <c r="AB1435" s="7"/>
      <c r="AC1435" s="7"/>
      <c r="AD1435" s="7"/>
      <c r="AE1435" s="8"/>
      <c r="AF1435" s="9" t="s">
        <v>2046</v>
      </c>
      <c r="AG1435" s="9" t="s">
        <v>886</v>
      </c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  <c r="BD1435" s="7"/>
      <c r="BE1435" s="7"/>
      <c r="BF1435" s="7"/>
      <c r="BG1435" s="7"/>
      <c r="BH1435" s="7"/>
      <c r="BI1435" s="7"/>
      <c r="BJ1435" s="7"/>
      <c r="BK1435" s="7"/>
      <c r="BL1435" s="7"/>
      <c r="BM1435" s="7" t="s">
        <v>97</v>
      </c>
      <c r="BN1435" s="7" t="s">
        <v>97</v>
      </c>
      <c r="BO1435" s="7" t="s">
        <v>98</v>
      </c>
      <c r="BP1435" s="7" t="s">
        <v>98</v>
      </c>
      <c r="BQ1435" s="7" t="s">
        <v>98</v>
      </c>
      <c r="BR1435" s="7" t="s">
        <v>98</v>
      </c>
      <c r="BS1435" s="7" t="s">
        <v>98</v>
      </c>
      <c r="BT1435" s="7" t="s">
        <v>98</v>
      </c>
      <c r="BU1435" s="7" t="s">
        <v>98</v>
      </c>
      <c r="BV1435" s="7"/>
      <c r="BW1435" s="7"/>
      <c r="BX1435" s="7"/>
      <c r="BY1435" s="7"/>
      <c r="BZ1435" s="7"/>
      <c r="CA1435" s="7"/>
      <c r="CB1435" s="7"/>
      <c r="CC1435" s="7"/>
      <c r="CD1435" s="7"/>
      <c r="CE1435" s="7"/>
      <c r="CF1435" s="7"/>
      <c r="CG1435" s="7"/>
      <c r="CH1435" s="7"/>
      <c r="CI1435" s="6" t="n">
        <f aca="false">SUMIF($AH1435:$CH1435,35,Base!$B$5:$BB$5)*7*$Z1435</f>
        <v>0</v>
      </c>
      <c r="CJ1435" s="6" t="n">
        <f aca="false">SUMIF($AH1435:$CH1435,"PR",Base!$B$5:$BB$5)*7*$Z1435</f>
        <v>1225</v>
      </c>
      <c r="CK1435" s="6"/>
      <c r="CL1435" s="6"/>
    </row>
    <row r="1436" customFormat="false" ht="13.8" hidden="false" customHeight="false" outlineLevel="0" collapsed="false">
      <c r="A1436" s="7" t="s">
        <v>77</v>
      </c>
      <c r="B1436" s="7" t="s">
        <v>3560</v>
      </c>
      <c r="C1436" s="7" t="s">
        <v>276</v>
      </c>
      <c r="D1436" s="7" t="s">
        <v>3612</v>
      </c>
      <c r="E1436" s="7" t="s">
        <v>1419</v>
      </c>
      <c r="F1436" s="7" t="s">
        <v>17</v>
      </c>
      <c r="G1436" s="7" t="s">
        <v>3613</v>
      </c>
      <c r="H1436" s="7" t="s">
        <v>3614</v>
      </c>
      <c r="I1436" s="7" t="s">
        <v>84</v>
      </c>
      <c r="J1436" s="7" t="s">
        <v>85</v>
      </c>
      <c r="K1436" s="8" t="n">
        <v>0</v>
      </c>
      <c r="L1436" s="7"/>
      <c r="M1436" s="8" t="n">
        <v>0</v>
      </c>
      <c r="N1436" s="7"/>
      <c r="O1436" s="7" t="s">
        <v>3615</v>
      </c>
      <c r="P1436" s="7" t="s">
        <v>87</v>
      </c>
      <c r="Q1436" s="8" t="s">
        <v>438</v>
      </c>
      <c r="R1436" s="8" t="s">
        <v>438</v>
      </c>
      <c r="S1436" s="8" t="s">
        <v>110</v>
      </c>
      <c r="T1436" s="8" t="s">
        <v>100</v>
      </c>
      <c r="U1436" s="7" t="s">
        <v>87</v>
      </c>
      <c r="V1436" s="7" t="s">
        <v>92</v>
      </c>
      <c r="W1436" s="7"/>
      <c r="X1436" s="7"/>
      <c r="Y1436" s="7" t="s">
        <v>102</v>
      </c>
      <c r="Z1436" s="8" t="s">
        <v>155</v>
      </c>
      <c r="AA1436" s="7"/>
      <c r="AB1436" s="7"/>
      <c r="AC1436" s="7"/>
      <c r="AD1436" s="7"/>
      <c r="AE1436" s="8"/>
      <c r="AF1436" s="9" t="s">
        <v>2046</v>
      </c>
      <c r="AG1436" s="9" t="s">
        <v>886</v>
      </c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  <c r="BD1436" s="7"/>
      <c r="BE1436" s="7"/>
      <c r="BF1436" s="7"/>
      <c r="BG1436" s="7"/>
      <c r="BH1436" s="7"/>
      <c r="BI1436" s="7"/>
      <c r="BJ1436" s="7"/>
      <c r="BK1436" s="7"/>
      <c r="BL1436" s="7"/>
      <c r="BM1436" s="7" t="s">
        <v>97</v>
      </c>
      <c r="BN1436" s="7" t="s">
        <v>97</v>
      </c>
      <c r="BO1436" s="7" t="s">
        <v>98</v>
      </c>
      <c r="BP1436" s="7" t="s">
        <v>98</v>
      </c>
      <c r="BQ1436" s="7" t="s">
        <v>98</v>
      </c>
      <c r="BR1436" s="7" t="s">
        <v>98</v>
      </c>
      <c r="BS1436" s="7" t="s">
        <v>98</v>
      </c>
      <c r="BT1436" s="7" t="s">
        <v>98</v>
      </c>
      <c r="BU1436" s="7" t="s">
        <v>98</v>
      </c>
      <c r="BV1436" s="7"/>
      <c r="BW1436" s="7"/>
      <c r="BX1436" s="7"/>
      <c r="BY1436" s="7"/>
      <c r="BZ1436" s="7"/>
      <c r="CA1436" s="7"/>
      <c r="CB1436" s="7"/>
      <c r="CC1436" s="7"/>
      <c r="CD1436" s="7"/>
      <c r="CE1436" s="7"/>
      <c r="CF1436" s="7"/>
      <c r="CG1436" s="7"/>
      <c r="CH1436" s="7"/>
      <c r="CI1436" s="6" t="n">
        <f aca="false">SUMIF($AH1436:$CH1436,35,Base!$B$5:$BB$5)*7*$Z1436</f>
        <v>0</v>
      </c>
      <c r="CJ1436" s="6" t="n">
        <f aca="false">SUMIF($AH1436:$CH1436,"PR",Base!$B$5:$BB$5)*7*$Z1436</f>
        <v>735</v>
      </c>
      <c r="CK1436" s="6"/>
      <c r="CL1436" s="6"/>
    </row>
    <row r="1437" customFormat="false" ht="13.8" hidden="false" customHeight="false" outlineLevel="0" collapsed="false">
      <c r="A1437" s="7" t="s">
        <v>77</v>
      </c>
      <c r="B1437" s="7" t="s">
        <v>3560</v>
      </c>
      <c r="C1437" s="7" t="s">
        <v>276</v>
      </c>
      <c r="D1437" s="7" t="s">
        <v>2073</v>
      </c>
      <c r="E1437" s="7" t="s">
        <v>2989</v>
      </c>
      <c r="F1437" s="7" t="s">
        <v>17</v>
      </c>
      <c r="G1437" s="7" t="s">
        <v>3616</v>
      </c>
      <c r="H1437" s="7" t="s">
        <v>3617</v>
      </c>
      <c r="I1437" s="7" t="s">
        <v>84</v>
      </c>
      <c r="J1437" s="7" t="s">
        <v>85</v>
      </c>
      <c r="K1437" s="8" t="n">
        <v>0</v>
      </c>
      <c r="L1437" s="7"/>
      <c r="M1437" s="8" t="n">
        <v>0</v>
      </c>
      <c r="N1437" s="7"/>
      <c r="O1437" s="7" t="s">
        <v>3618</v>
      </c>
      <c r="P1437" s="7" t="s">
        <v>87</v>
      </c>
      <c r="Q1437" s="8" t="s">
        <v>336</v>
      </c>
      <c r="R1437" s="8" t="s">
        <v>336</v>
      </c>
      <c r="S1437" s="8" t="s">
        <v>110</v>
      </c>
      <c r="T1437" s="8" t="s">
        <v>100</v>
      </c>
      <c r="U1437" s="7" t="s">
        <v>87</v>
      </c>
      <c r="V1437" s="7" t="s">
        <v>92</v>
      </c>
      <c r="W1437" s="7"/>
      <c r="X1437" s="7"/>
      <c r="Y1437" s="7" t="s">
        <v>125</v>
      </c>
      <c r="Z1437" s="8" t="s">
        <v>94</v>
      </c>
      <c r="AA1437" s="7"/>
      <c r="AB1437" s="7"/>
      <c r="AC1437" s="7"/>
      <c r="AD1437" s="7"/>
      <c r="AE1437" s="8"/>
      <c r="AF1437" s="9" t="s">
        <v>1007</v>
      </c>
      <c r="AG1437" s="9" t="s">
        <v>207</v>
      </c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  <c r="BD1437" s="7"/>
      <c r="BE1437" s="7"/>
      <c r="BF1437" s="7"/>
      <c r="BG1437" s="7"/>
      <c r="BH1437" s="7"/>
      <c r="BI1437" s="7"/>
      <c r="BJ1437" s="7"/>
      <c r="BK1437" s="7"/>
      <c r="BL1437" s="7"/>
      <c r="BM1437" s="7" t="s">
        <v>97</v>
      </c>
      <c r="BN1437" s="7" t="s">
        <v>97</v>
      </c>
      <c r="BO1437" s="7"/>
      <c r="BP1437" s="7" t="s">
        <v>98</v>
      </c>
      <c r="BQ1437" s="7" t="s">
        <v>98</v>
      </c>
      <c r="BR1437" s="7" t="s">
        <v>98</v>
      </c>
      <c r="BS1437" s="7"/>
      <c r="BT1437" s="7"/>
      <c r="BU1437" s="7"/>
      <c r="BV1437" s="7"/>
      <c r="BW1437" s="7"/>
      <c r="BX1437" s="7"/>
      <c r="BY1437" s="7"/>
      <c r="BZ1437" s="7"/>
      <c r="CA1437" s="7"/>
      <c r="CB1437" s="7"/>
      <c r="CC1437" s="7"/>
      <c r="CD1437" s="7"/>
      <c r="CE1437" s="7"/>
      <c r="CF1437" s="7"/>
      <c r="CG1437" s="7"/>
      <c r="CH1437" s="7"/>
      <c r="CI1437" s="6" t="n">
        <f aca="false">SUMIF($AH1437:$CH1437,35,Base!$B$5:$BB$5)*7*$Z1437</f>
        <v>0</v>
      </c>
      <c r="CJ1437" s="6" t="n">
        <f aca="false">SUMIF($AH1437:$CH1437,"PR",Base!$B$5:$BB$5)*7*$Z1437</f>
        <v>210</v>
      </c>
      <c r="CK1437" s="6"/>
      <c r="CL1437" s="6"/>
    </row>
    <row r="1438" customFormat="false" ht="13.8" hidden="false" customHeight="false" outlineLevel="0" collapsed="false">
      <c r="A1438" s="7" t="s">
        <v>77</v>
      </c>
      <c r="B1438" s="7" t="s">
        <v>3560</v>
      </c>
      <c r="C1438" s="7" t="s">
        <v>276</v>
      </c>
      <c r="D1438" s="7" t="s">
        <v>2073</v>
      </c>
      <c r="E1438" s="7" t="s">
        <v>2989</v>
      </c>
      <c r="F1438" s="7" t="s">
        <v>17</v>
      </c>
      <c r="G1438" s="7" t="s">
        <v>3616</v>
      </c>
      <c r="H1438" s="7" t="s">
        <v>3617</v>
      </c>
      <c r="I1438" s="7" t="s">
        <v>84</v>
      </c>
      <c r="J1438" s="7" t="s">
        <v>85</v>
      </c>
      <c r="K1438" s="8" t="n">
        <v>0</v>
      </c>
      <c r="L1438" s="7"/>
      <c r="M1438" s="8" t="n">
        <v>0</v>
      </c>
      <c r="N1438" s="7"/>
      <c r="O1438" s="7" t="s">
        <v>3618</v>
      </c>
      <c r="P1438" s="7" t="s">
        <v>87</v>
      </c>
      <c r="Q1438" s="8" t="s">
        <v>336</v>
      </c>
      <c r="R1438" s="8" t="s">
        <v>336</v>
      </c>
      <c r="S1438" s="8" t="s">
        <v>110</v>
      </c>
      <c r="T1438" s="8" t="s">
        <v>100</v>
      </c>
      <c r="U1438" s="7" t="s">
        <v>87</v>
      </c>
      <c r="V1438" s="7" t="s">
        <v>92</v>
      </c>
      <c r="W1438" s="7"/>
      <c r="X1438" s="7"/>
      <c r="Y1438" s="7" t="s">
        <v>112</v>
      </c>
      <c r="Z1438" s="8" t="s">
        <v>178</v>
      </c>
      <c r="AA1438" s="7"/>
      <c r="AB1438" s="7"/>
      <c r="AC1438" s="7"/>
      <c r="AD1438" s="7"/>
      <c r="AE1438" s="8"/>
      <c r="AF1438" s="9" t="s">
        <v>1007</v>
      </c>
      <c r="AG1438" s="9" t="s">
        <v>207</v>
      </c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  <c r="BD1438" s="7"/>
      <c r="BE1438" s="7"/>
      <c r="BF1438" s="7"/>
      <c r="BG1438" s="7"/>
      <c r="BH1438" s="7"/>
      <c r="BI1438" s="7"/>
      <c r="BJ1438" s="7"/>
      <c r="BK1438" s="7"/>
      <c r="BL1438" s="7"/>
      <c r="BM1438" s="7" t="s">
        <v>97</v>
      </c>
      <c r="BN1438" s="7" t="s">
        <v>97</v>
      </c>
      <c r="BO1438" s="7"/>
      <c r="BP1438" s="7" t="s">
        <v>98</v>
      </c>
      <c r="BQ1438" s="7" t="s">
        <v>98</v>
      </c>
      <c r="BR1438" s="7" t="s">
        <v>98</v>
      </c>
      <c r="BS1438" s="7"/>
      <c r="BT1438" s="7"/>
      <c r="BU1438" s="7"/>
      <c r="BV1438" s="7"/>
      <c r="BW1438" s="7"/>
      <c r="BX1438" s="7"/>
      <c r="BY1438" s="7"/>
      <c r="BZ1438" s="7"/>
      <c r="CA1438" s="7"/>
      <c r="CB1438" s="7"/>
      <c r="CC1438" s="7"/>
      <c r="CD1438" s="7"/>
      <c r="CE1438" s="7"/>
      <c r="CF1438" s="7"/>
      <c r="CG1438" s="7"/>
      <c r="CH1438" s="7"/>
      <c r="CI1438" s="6" t="n">
        <f aca="false">SUMIF($AH1438:$CH1438,35,Base!$B$5:$BB$5)*7*$Z1438</f>
        <v>0</v>
      </c>
      <c r="CJ1438" s="6" t="n">
        <f aca="false">SUMIF($AH1438:$CH1438,"PR",Base!$B$5:$BB$5)*7*$Z1438</f>
        <v>525</v>
      </c>
      <c r="CK1438" s="6"/>
      <c r="CL1438" s="6"/>
    </row>
    <row r="1439" customFormat="false" ht="13.8" hidden="false" customHeight="false" outlineLevel="0" collapsed="false">
      <c r="A1439" s="7" t="s">
        <v>77</v>
      </c>
      <c r="B1439" s="7" t="s">
        <v>3560</v>
      </c>
      <c r="C1439" s="7" t="s">
        <v>276</v>
      </c>
      <c r="D1439" s="7" t="s">
        <v>2073</v>
      </c>
      <c r="E1439" s="7" t="s">
        <v>2989</v>
      </c>
      <c r="F1439" s="7" t="s">
        <v>17</v>
      </c>
      <c r="G1439" s="7" t="s">
        <v>3616</v>
      </c>
      <c r="H1439" s="7" t="s">
        <v>3617</v>
      </c>
      <c r="I1439" s="7" t="s">
        <v>84</v>
      </c>
      <c r="J1439" s="7" t="s">
        <v>85</v>
      </c>
      <c r="K1439" s="8" t="n">
        <v>0</v>
      </c>
      <c r="L1439" s="7"/>
      <c r="M1439" s="8" t="n">
        <v>0</v>
      </c>
      <c r="N1439" s="7"/>
      <c r="O1439" s="7" t="s">
        <v>3618</v>
      </c>
      <c r="P1439" s="7" t="s">
        <v>87</v>
      </c>
      <c r="Q1439" s="8" t="s">
        <v>336</v>
      </c>
      <c r="R1439" s="8" t="s">
        <v>336</v>
      </c>
      <c r="S1439" s="8" t="s">
        <v>110</v>
      </c>
      <c r="T1439" s="8" t="s">
        <v>100</v>
      </c>
      <c r="U1439" s="7" t="s">
        <v>87</v>
      </c>
      <c r="V1439" s="7" t="s">
        <v>92</v>
      </c>
      <c r="W1439" s="7"/>
      <c r="X1439" s="7"/>
      <c r="Y1439" s="7" t="s">
        <v>102</v>
      </c>
      <c r="Z1439" s="8" t="s">
        <v>155</v>
      </c>
      <c r="AA1439" s="7"/>
      <c r="AB1439" s="7"/>
      <c r="AC1439" s="7"/>
      <c r="AD1439" s="7"/>
      <c r="AE1439" s="8"/>
      <c r="AF1439" s="9" t="s">
        <v>1007</v>
      </c>
      <c r="AG1439" s="9" t="s">
        <v>207</v>
      </c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  <c r="BD1439" s="7"/>
      <c r="BE1439" s="7"/>
      <c r="BF1439" s="7"/>
      <c r="BG1439" s="7"/>
      <c r="BH1439" s="7"/>
      <c r="BI1439" s="7"/>
      <c r="BJ1439" s="7"/>
      <c r="BK1439" s="7"/>
      <c r="BL1439" s="7"/>
      <c r="BM1439" s="7" t="s">
        <v>97</v>
      </c>
      <c r="BN1439" s="7" t="s">
        <v>97</v>
      </c>
      <c r="BO1439" s="7"/>
      <c r="BP1439" s="7" t="s">
        <v>98</v>
      </c>
      <c r="BQ1439" s="7" t="s">
        <v>98</v>
      </c>
      <c r="BR1439" s="7" t="s">
        <v>98</v>
      </c>
      <c r="BS1439" s="7"/>
      <c r="BT1439" s="7"/>
      <c r="BU1439" s="7"/>
      <c r="BV1439" s="7"/>
      <c r="BW1439" s="7"/>
      <c r="BX1439" s="7"/>
      <c r="BY1439" s="7"/>
      <c r="BZ1439" s="7"/>
      <c r="CA1439" s="7"/>
      <c r="CB1439" s="7"/>
      <c r="CC1439" s="7"/>
      <c r="CD1439" s="7"/>
      <c r="CE1439" s="7"/>
      <c r="CF1439" s="7"/>
      <c r="CG1439" s="7"/>
      <c r="CH1439" s="7"/>
      <c r="CI1439" s="6" t="n">
        <f aca="false">SUMIF($AH1439:$CH1439,35,Base!$B$5:$BB$5)*7*$Z1439</f>
        <v>0</v>
      </c>
      <c r="CJ1439" s="6" t="n">
        <f aca="false">SUMIF($AH1439:$CH1439,"PR",Base!$B$5:$BB$5)*7*$Z1439</f>
        <v>315</v>
      </c>
      <c r="CK1439" s="6"/>
      <c r="CL1439" s="6"/>
    </row>
    <row r="1440" customFormat="false" ht="13.8" hidden="false" customHeight="false" outlineLevel="0" collapsed="false">
      <c r="A1440" s="7" t="s">
        <v>77</v>
      </c>
      <c r="B1440" s="7" t="s">
        <v>3560</v>
      </c>
      <c r="C1440" s="7" t="s">
        <v>2257</v>
      </c>
      <c r="D1440" s="7" t="s">
        <v>2072</v>
      </c>
      <c r="E1440" s="7" t="s">
        <v>651</v>
      </c>
      <c r="F1440" s="7" t="s">
        <v>17</v>
      </c>
      <c r="G1440" s="7" t="s">
        <v>3619</v>
      </c>
      <c r="H1440" s="7" t="s">
        <v>3620</v>
      </c>
      <c r="I1440" s="7" t="s">
        <v>84</v>
      </c>
      <c r="J1440" s="7" t="s">
        <v>85</v>
      </c>
      <c r="K1440" s="8" t="n">
        <v>98004189184</v>
      </c>
      <c r="L1440" s="7"/>
      <c r="M1440" s="8" t="n">
        <v>0</v>
      </c>
      <c r="N1440" s="7"/>
      <c r="O1440" s="7" t="s">
        <v>2262</v>
      </c>
      <c r="P1440" s="7" t="s">
        <v>124</v>
      </c>
      <c r="Q1440" s="8" t="s">
        <v>3621</v>
      </c>
      <c r="R1440" s="8" t="s">
        <v>1483</v>
      </c>
      <c r="S1440" s="8" t="s">
        <v>3622</v>
      </c>
      <c r="T1440" s="8" t="s">
        <v>87</v>
      </c>
      <c r="U1440" s="7" t="s">
        <v>127</v>
      </c>
      <c r="V1440" s="7" t="s">
        <v>159</v>
      </c>
      <c r="W1440" s="7"/>
      <c r="X1440" s="7"/>
      <c r="Y1440" s="7" t="s">
        <v>160</v>
      </c>
      <c r="Z1440" s="8" t="s">
        <v>87</v>
      </c>
      <c r="AA1440" s="7"/>
      <c r="AB1440" s="7"/>
      <c r="AC1440" s="7"/>
      <c r="AD1440" s="7"/>
      <c r="AE1440" s="8"/>
      <c r="AF1440" s="9" t="s">
        <v>1425</v>
      </c>
      <c r="AG1440" s="9" t="s">
        <v>3623</v>
      </c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 t="s">
        <v>98</v>
      </c>
      <c r="AX1440" s="7" t="s">
        <v>98</v>
      </c>
      <c r="AY1440" s="7" t="s">
        <v>98</v>
      </c>
      <c r="AZ1440" s="7" t="s">
        <v>98</v>
      </c>
      <c r="BA1440" s="7" t="s">
        <v>98</v>
      </c>
      <c r="BB1440" s="7" t="s">
        <v>98</v>
      </c>
      <c r="BC1440" s="7" t="s">
        <v>98</v>
      </c>
      <c r="BD1440" s="7" t="s">
        <v>98</v>
      </c>
      <c r="BE1440" s="7" t="s">
        <v>98</v>
      </c>
      <c r="BF1440" s="7" t="s">
        <v>98</v>
      </c>
      <c r="BG1440" s="7" t="s">
        <v>98</v>
      </c>
      <c r="BH1440" s="7" t="s">
        <v>98</v>
      </c>
      <c r="BI1440" s="7" t="s">
        <v>98</v>
      </c>
      <c r="BJ1440" s="7" t="s">
        <v>98</v>
      </c>
      <c r="BK1440" s="7" t="s">
        <v>98</v>
      </c>
      <c r="BL1440" s="7" t="s">
        <v>98</v>
      </c>
      <c r="BM1440" s="7" t="s">
        <v>97</v>
      </c>
      <c r="BN1440" s="7" t="s">
        <v>97</v>
      </c>
      <c r="BO1440" s="7" t="s">
        <v>98</v>
      </c>
      <c r="BP1440" s="7" t="s">
        <v>98</v>
      </c>
      <c r="BQ1440" s="7" t="s">
        <v>98</v>
      </c>
      <c r="BR1440" s="7" t="s">
        <v>98</v>
      </c>
      <c r="BS1440" s="7" t="s">
        <v>98</v>
      </c>
      <c r="BT1440" s="7" t="s">
        <v>98</v>
      </c>
      <c r="BU1440" s="7" t="s">
        <v>98</v>
      </c>
      <c r="BV1440" s="7" t="s">
        <v>98</v>
      </c>
      <c r="BW1440" s="7" t="s">
        <v>98</v>
      </c>
      <c r="BX1440" s="7" t="s">
        <v>98</v>
      </c>
      <c r="BY1440" s="7" t="s">
        <v>98</v>
      </c>
      <c r="BZ1440" s="7" t="n">
        <v>35</v>
      </c>
      <c r="CA1440" s="7" t="n">
        <v>35</v>
      </c>
      <c r="CB1440" s="7" t="n">
        <v>35</v>
      </c>
      <c r="CC1440" s="7" t="n">
        <v>35</v>
      </c>
      <c r="CD1440" s="7" t="n">
        <v>35</v>
      </c>
      <c r="CE1440" s="7" t="n">
        <v>35</v>
      </c>
      <c r="CF1440" s="7" t="n">
        <v>35</v>
      </c>
      <c r="CG1440" s="7" t="n">
        <v>35</v>
      </c>
      <c r="CH1440" s="7" t="n">
        <v>35</v>
      </c>
      <c r="CI1440" s="6" t="n">
        <f aca="false">SUMIF($AH1440:$CH1440,35,Base!$B$5:$BB$5)*7*$Z1440</f>
        <v>294</v>
      </c>
      <c r="CJ1440" s="6" t="n">
        <f aca="false">SUMIF($AH1440:$CH1440,"PR",Base!$B$5:$BB$5)*7*$Z1440</f>
        <v>903</v>
      </c>
      <c r="CK1440" s="6"/>
      <c r="CL1440" s="6"/>
    </row>
    <row r="1441" customFormat="false" ht="13.8" hidden="false" customHeight="false" outlineLevel="0" collapsed="false">
      <c r="A1441" s="7" t="s">
        <v>77</v>
      </c>
      <c r="B1441" s="7" t="s">
        <v>3560</v>
      </c>
      <c r="C1441" s="7" t="s">
        <v>319</v>
      </c>
      <c r="D1441" s="7" t="s">
        <v>2053</v>
      </c>
      <c r="E1441" s="7" t="s">
        <v>656</v>
      </c>
      <c r="F1441" s="7" t="s">
        <v>17</v>
      </c>
      <c r="G1441" s="7" t="s">
        <v>3624</v>
      </c>
      <c r="H1441" s="7" t="s">
        <v>3625</v>
      </c>
      <c r="I1441" s="7" t="s">
        <v>84</v>
      </c>
      <c r="J1441" s="7" t="s">
        <v>85</v>
      </c>
      <c r="K1441" s="8" t="n">
        <v>97004191744</v>
      </c>
      <c r="L1441" s="7"/>
      <c r="M1441" s="8" t="n">
        <v>0</v>
      </c>
      <c r="N1441" s="7" t="s">
        <v>2058</v>
      </c>
      <c r="O1441" s="7" t="s">
        <v>1520</v>
      </c>
      <c r="P1441" s="7" t="s">
        <v>127</v>
      </c>
      <c r="Q1441" s="8" t="s">
        <v>2912</v>
      </c>
      <c r="R1441" s="8" t="s">
        <v>2789</v>
      </c>
      <c r="S1441" s="8" t="s">
        <v>336</v>
      </c>
      <c r="T1441" s="8" t="s">
        <v>109</v>
      </c>
      <c r="U1441" s="7" t="s">
        <v>87</v>
      </c>
      <c r="V1441" s="7" t="s">
        <v>92</v>
      </c>
      <c r="W1441" s="7"/>
      <c r="X1441" s="7"/>
      <c r="Y1441" s="7" t="s">
        <v>1012</v>
      </c>
      <c r="Z1441" s="8" t="s">
        <v>242</v>
      </c>
      <c r="AA1441" s="7"/>
      <c r="AB1441" s="7"/>
      <c r="AC1441" s="7"/>
      <c r="AD1441" s="7"/>
      <c r="AE1441" s="8"/>
      <c r="AF1441" s="9" t="s">
        <v>696</v>
      </c>
      <c r="AG1441" s="9" t="s">
        <v>207</v>
      </c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7" t="s">
        <v>98</v>
      </c>
      <c r="BB1441" s="7" t="s">
        <v>98</v>
      </c>
      <c r="BC1441" s="7" t="s">
        <v>98</v>
      </c>
      <c r="BD1441" s="7" t="s">
        <v>98</v>
      </c>
      <c r="BE1441" s="7" t="s">
        <v>98</v>
      </c>
      <c r="BF1441" s="7" t="s">
        <v>98</v>
      </c>
      <c r="BG1441" s="7" t="s">
        <v>98</v>
      </c>
      <c r="BH1441" s="7" t="s">
        <v>98</v>
      </c>
      <c r="BI1441" s="7" t="s">
        <v>98</v>
      </c>
      <c r="BJ1441" s="7" t="n">
        <v>35</v>
      </c>
      <c r="BK1441" s="7" t="n">
        <v>35</v>
      </c>
      <c r="BL1441" s="7" t="n">
        <v>35</v>
      </c>
      <c r="BM1441" s="7" t="s">
        <v>97</v>
      </c>
      <c r="BN1441" s="7" t="s">
        <v>97</v>
      </c>
      <c r="BO1441" s="7" t="s">
        <v>98</v>
      </c>
      <c r="BP1441" s="7" t="s">
        <v>98</v>
      </c>
      <c r="BQ1441" s="7" t="s">
        <v>98</v>
      </c>
      <c r="BR1441" s="7" t="s">
        <v>98</v>
      </c>
      <c r="BS1441" s="7"/>
      <c r="BT1441" s="7"/>
      <c r="BU1441" s="7"/>
      <c r="BV1441" s="7"/>
      <c r="BW1441" s="7"/>
      <c r="BX1441" s="7"/>
      <c r="BY1441" s="7"/>
      <c r="BZ1441" s="7"/>
      <c r="CA1441" s="7"/>
      <c r="CB1441" s="7"/>
      <c r="CC1441" s="7"/>
      <c r="CD1441" s="7"/>
      <c r="CE1441" s="7"/>
      <c r="CF1441" s="7"/>
      <c r="CG1441" s="7"/>
      <c r="CH1441" s="7"/>
      <c r="CI1441" s="6" t="n">
        <f aca="false">SUMIF($AH1441:$CH1441,35,Base!$B$5:$BB$5)*7*$Z1441</f>
        <v>1260</v>
      </c>
      <c r="CJ1441" s="6" t="n">
        <f aca="false">SUMIF($AH1441:$CH1441,"PR",Base!$B$5:$BB$5)*7*$Z1441</f>
        <v>5292</v>
      </c>
      <c r="CK1441" s="6"/>
      <c r="CL1441" s="6"/>
    </row>
    <row r="1442" customFormat="false" ht="13.8" hidden="false" customHeight="false" outlineLevel="0" collapsed="false">
      <c r="A1442" s="7" t="s">
        <v>77</v>
      </c>
      <c r="B1442" s="7" t="s">
        <v>3560</v>
      </c>
      <c r="C1442" s="7" t="s">
        <v>319</v>
      </c>
      <c r="D1442" s="7" t="s">
        <v>2053</v>
      </c>
      <c r="E1442" s="7" t="s">
        <v>656</v>
      </c>
      <c r="F1442" s="7" t="s">
        <v>17</v>
      </c>
      <c r="G1442" s="7" t="s">
        <v>3624</v>
      </c>
      <c r="H1442" s="7" t="s">
        <v>3625</v>
      </c>
      <c r="I1442" s="7" t="s">
        <v>84</v>
      </c>
      <c r="J1442" s="7" t="s">
        <v>85</v>
      </c>
      <c r="K1442" s="8" t="n">
        <v>97004191744</v>
      </c>
      <c r="L1442" s="7"/>
      <c r="M1442" s="8" t="n">
        <v>0</v>
      </c>
      <c r="N1442" s="7" t="s">
        <v>2058</v>
      </c>
      <c r="O1442" s="7" t="s">
        <v>1520</v>
      </c>
      <c r="P1442" s="7" t="s">
        <v>127</v>
      </c>
      <c r="Q1442" s="8" t="s">
        <v>2912</v>
      </c>
      <c r="R1442" s="8" t="s">
        <v>2789</v>
      </c>
      <c r="S1442" s="8" t="s">
        <v>336</v>
      </c>
      <c r="T1442" s="8" t="s">
        <v>109</v>
      </c>
      <c r="U1442" s="7" t="s">
        <v>87</v>
      </c>
      <c r="V1442" s="7" t="s">
        <v>92</v>
      </c>
      <c r="W1442" s="7"/>
      <c r="X1442" s="7"/>
      <c r="Y1442" s="7" t="s">
        <v>93</v>
      </c>
      <c r="Z1442" s="8" t="s">
        <v>94</v>
      </c>
      <c r="AA1442" s="7"/>
      <c r="AB1442" s="7"/>
      <c r="AC1442" s="7"/>
      <c r="AD1442" s="7"/>
      <c r="AE1442" s="8"/>
      <c r="AF1442" s="9" t="s">
        <v>696</v>
      </c>
      <c r="AG1442" s="9" t="s">
        <v>207</v>
      </c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7" t="s">
        <v>98</v>
      </c>
      <c r="BB1442" s="7" t="s">
        <v>98</v>
      </c>
      <c r="BC1442" s="7" t="s">
        <v>98</v>
      </c>
      <c r="BD1442" s="7" t="s">
        <v>98</v>
      </c>
      <c r="BE1442" s="7" t="s">
        <v>98</v>
      </c>
      <c r="BF1442" s="7" t="s">
        <v>98</v>
      </c>
      <c r="BG1442" s="7" t="s">
        <v>98</v>
      </c>
      <c r="BH1442" s="7" t="s">
        <v>98</v>
      </c>
      <c r="BI1442" s="7" t="s">
        <v>98</v>
      </c>
      <c r="BJ1442" s="7" t="n">
        <v>35</v>
      </c>
      <c r="BK1442" s="7" t="n">
        <v>35</v>
      </c>
      <c r="BL1442" s="7" t="n">
        <v>35</v>
      </c>
      <c r="BM1442" s="7" t="s">
        <v>97</v>
      </c>
      <c r="BN1442" s="7" t="s">
        <v>97</v>
      </c>
      <c r="BO1442" s="7" t="s">
        <v>98</v>
      </c>
      <c r="BP1442" s="7" t="s">
        <v>98</v>
      </c>
      <c r="BQ1442" s="7" t="s">
        <v>98</v>
      </c>
      <c r="BR1442" s="7" t="s">
        <v>98</v>
      </c>
      <c r="BS1442" s="7"/>
      <c r="BT1442" s="7"/>
      <c r="BU1442" s="7"/>
      <c r="BV1442" s="7"/>
      <c r="BW1442" s="7"/>
      <c r="BX1442" s="7"/>
      <c r="BY1442" s="7"/>
      <c r="BZ1442" s="7"/>
      <c r="CA1442" s="7"/>
      <c r="CB1442" s="7"/>
      <c r="CC1442" s="7"/>
      <c r="CD1442" s="7"/>
      <c r="CE1442" s="7"/>
      <c r="CF1442" s="7"/>
      <c r="CG1442" s="7"/>
      <c r="CH1442" s="7"/>
      <c r="CI1442" s="6" t="n">
        <f aca="false">SUMIF($AH1442:$CH1442,35,Base!$B$5:$BB$5)*7*$Z1442</f>
        <v>210</v>
      </c>
      <c r="CJ1442" s="6" t="n">
        <f aca="false">SUMIF($AH1442:$CH1442,"PR",Base!$B$5:$BB$5)*7*$Z1442</f>
        <v>882</v>
      </c>
      <c r="CK1442" s="6"/>
      <c r="CL1442" s="6"/>
    </row>
    <row r="1443" customFormat="false" ht="13.8" hidden="false" customHeight="false" outlineLevel="0" collapsed="false">
      <c r="A1443" s="7" t="s">
        <v>77</v>
      </c>
      <c r="B1443" s="7" t="s">
        <v>3560</v>
      </c>
      <c r="C1443" s="7" t="s">
        <v>319</v>
      </c>
      <c r="D1443" s="7" t="s">
        <v>2053</v>
      </c>
      <c r="E1443" s="7" t="s">
        <v>656</v>
      </c>
      <c r="F1443" s="7" t="s">
        <v>17</v>
      </c>
      <c r="G1443" s="7" t="s">
        <v>3624</v>
      </c>
      <c r="H1443" s="7" t="s">
        <v>3625</v>
      </c>
      <c r="I1443" s="7" t="s">
        <v>84</v>
      </c>
      <c r="J1443" s="7" t="s">
        <v>85</v>
      </c>
      <c r="K1443" s="8" t="n">
        <v>97004191744</v>
      </c>
      <c r="L1443" s="7"/>
      <c r="M1443" s="8" t="n">
        <v>0</v>
      </c>
      <c r="N1443" s="7" t="s">
        <v>2058</v>
      </c>
      <c r="O1443" s="7" t="s">
        <v>1520</v>
      </c>
      <c r="P1443" s="7" t="s">
        <v>127</v>
      </c>
      <c r="Q1443" s="8" t="s">
        <v>2912</v>
      </c>
      <c r="R1443" s="8" t="s">
        <v>2789</v>
      </c>
      <c r="S1443" s="8" t="s">
        <v>336</v>
      </c>
      <c r="T1443" s="8" t="s">
        <v>109</v>
      </c>
      <c r="U1443" s="7" t="s">
        <v>87</v>
      </c>
      <c r="V1443" s="7" t="s">
        <v>92</v>
      </c>
      <c r="W1443" s="7"/>
      <c r="X1443" s="7"/>
      <c r="Y1443" s="7" t="s">
        <v>102</v>
      </c>
      <c r="Z1443" s="8" t="s">
        <v>94</v>
      </c>
      <c r="AA1443" s="7"/>
      <c r="AB1443" s="7"/>
      <c r="AC1443" s="7"/>
      <c r="AD1443" s="7"/>
      <c r="AE1443" s="8"/>
      <c r="AF1443" s="9" t="s">
        <v>696</v>
      </c>
      <c r="AG1443" s="9" t="s">
        <v>207</v>
      </c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 t="s">
        <v>98</v>
      </c>
      <c r="BB1443" s="7" t="s">
        <v>98</v>
      </c>
      <c r="BC1443" s="7" t="s">
        <v>98</v>
      </c>
      <c r="BD1443" s="7" t="s">
        <v>98</v>
      </c>
      <c r="BE1443" s="7" t="s">
        <v>98</v>
      </c>
      <c r="BF1443" s="7" t="s">
        <v>98</v>
      </c>
      <c r="BG1443" s="7" t="s">
        <v>98</v>
      </c>
      <c r="BH1443" s="7" t="s">
        <v>98</v>
      </c>
      <c r="BI1443" s="7" t="s">
        <v>98</v>
      </c>
      <c r="BJ1443" s="7" t="n">
        <v>35</v>
      </c>
      <c r="BK1443" s="7" t="n">
        <v>35</v>
      </c>
      <c r="BL1443" s="7" t="n">
        <v>35</v>
      </c>
      <c r="BM1443" s="7" t="s">
        <v>97</v>
      </c>
      <c r="BN1443" s="7" t="s">
        <v>97</v>
      </c>
      <c r="BO1443" s="7" t="s">
        <v>98</v>
      </c>
      <c r="BP1443" s="7" t="s">
        <v>98</v>
      </c>
      <c r="BQ1443" s="7" t="s">
        <v>98</v>
      </c>
      <c r="BR1443" s="7" t="s">
        <v>98</v>
      </c>
      <c r="BS1443" s="7"/>
      <c r="BT1443" s="7"/>
      <c r="BU1443" s="7"/>
      <c r="BV1443" s="7"/>
      <c r="BW1443" s="7"/>
      <c r="BX1443" s="7"/>
      <c r="BY1443" s="7"/>
      <c r="BZ1443" s="7"/>
      <c r="CA1443" s="7"/>
      <c r="CB1443" s="7"/>
      <c r="CC1443" s="7"/>
      <c r="CD1443" s="7"/>
      <c r="CE1443" s="7"/>
      <c r="CF1443" s="7"/>
      <c r="CG1443" s="7"/>
      <c r="CH1443" s="7"/>
      <c r="CI1443" s="6" t="n">
        <f aca="false">SUMIF($AH1443:$CH1443,35,Base!$B$5:$BB$5)*7*$Z1443</f>
        <v>210</v>
      </c>
      <c r="CJ1443" s="6" t="n">
        <f aca="false">SUMIF($AH1443:$CH1443,"PR",Base!$B$5:$BB$5)*7*$Z1443</f>
        <v>882</v>
      </c>
      <c r="CK1443" s="6"/>
      <c r="CL1443" s="6"/>
    </row>
    <row r="1444" customFormat="false" ht="13.8" hidden="false" customHeight="false" outlineLevel="0" collapsed="false">
      <c r="A1444" s="7" t="s">
        <v>77</v>
      </c>
      <c r="B1444" s="7" t="s">
        <v>3560</v>
      </c>
      <c r="C1444" s="7" t="s">
        <v>173</v>
      </c>
      <c r="D1444" s="7" t="s">
        <v>2023</v>
      </c>
      <c r="E1444" s="7" t="s">
        <v>1464</v>
      </c>
      <c r="F1444" s="7" t="s">
        <v>17</v>
      </c>
      <c r="G1444" s="7" t="s">
        <v>3626</v>
      </c>
      <c r="H1444" s="7" t="s">
        <v>3627</v>
      </c>
      <c r="I1444" s="7" t="s">
        <v>84</v>
      </c>
      <c r="J1444" s="7" t="s">
        <v>85</v>
      </c>
      <c r="K1444" s="8" t="n">
        <v>98004189184</v>
      </c>
      <c r="L1444" s="7"/>
      <c r="M1444" s="8" t="n">
        <v>0</v>
      </c>
      <c r="N1444" s="7"/>
      <c r="O1444" s="7" t="s">
        <v>3628</v>
      </c>
      <c r="P1444" s="7" t="s">
        <v>87</v>
      </c>
      <c r="Q1444" s="8" t="s">
        <v>113</v>
      </c>
      <c r="R1444" s="8" t="s">
        <v>113</v>
      </c>
      <c r="S1444" s="8" t="s">
        <v>110</v>
      </c>
      <c r="T1444" s="8" t="s">
        <v>127</v>
      </c>
      <c r="U1444" s="7" t="s">
        <v>87</v>
      </c>
      <c r="V1444" s="7" t="s">
        <v>92</v>
      </c>
      <c r="W1444" s="7"/>
      <c r="X1444" s="7"/>
      <c r="Y1444" s="7" t="s">
        <v>116</v>
      </c>
      <c r="Z1444" s="8" t="s">
        <v>127</v>
      </c>
      <c r="AA1444" s="7"/>
      <c r="AB1444" s="7"/>
      <c r="AC1444" s="7"/>
      <c r="AD1444" s="7"/>
      <c r="AE1444" s="8"/>
      <c r="AF1444" s="9" t="s">
        <v>908</v>
      </c>
      <c r="AG1444" s="9" t="s">
        <v>908</v>
      </c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  <c r="BD1444" s="7"/>
      <c r="BE1444" s="7"/>
      <c r="BF1444" s="7"/>
      <c r="BG1444" s="7"/>
      <c r="BH1444" s="7"/>
      <c r="BI1444" s="7"/>
      <c r="BJ1444" s="7"/>
      <c r="BK1444" s="7"/>
      <c r="BL1444" s="7"/>
      <c r="BM1444" s="7" t="s">
        <v>97</v>
      </c>
      <c r="BN1444" s="7" t="s">
        <v>97</v>
      </c>
      <c r="BO1444" s="7"/>
      <c r="BP1444" s="7"/>
      <c r="BQ1444" s="7"/>
      <c r="BR1444" s="7"/>
      <c r="BS1444" s="7"/>
      <c r="BT1444" s="7" t="s">
        <v>98</v>
      </c>
      <c r="BU1444" s="7"/>
      <c r="BV1444" s="7"/>
      <c r="BW1444" s="7"/>
      <c r="BX1444" s="7"/>
      <c r="BY1444" s="7"/>
      <c r="BZ1444" s="7"/>
      <c r="CA1444" s="7"/>
      <c r="CB1444" s="7"/>
      <c r="CC1444" s="7"/>
      <c r="CD1444" s="7"/>
      <c r="CE1444" s="7"/>
      <c r="CF1444" s="7"/>
      <c r="CG1444" s="7"/>
      <c r="CH1444" s="7"/>
      <c r="CI1444" s="6" t="n">
        <f aca="false">SUMIF($AH1444:$CH1444,35,Base!$B$5:$BB$5)*7*$Z1444</f>
        <v>0</v>
      </c>
      <c r="CJ1444" s="6" t="n">
        <f aca="false">SUMIF($AH1444:$CH1444,"PR",Base!$B$5:$BB$5)*7*$Z1444</f>
        <v>140</v>
      </c>
      <c r="CK1444" s="6"/>
      <c r="CL1444" s="6"/>
    </row>
    <row r="1445" customFormat="false" ht="13.8" hidden="false" customHeight="false" outlineLevel="0" collapsed="false">
      <c r="A1445" s="7" t="s">
        <v>77</v>
      </c>
      <c r="B1445" s="7" t="s">
        <v>3560</v>
      </c>
      <c r="C1445" s="7" t="s">
        <v>173</v>
      </c>
      <c r="D1445" s="7" t="s">
        <v>2020</v>
      </c>
      <c r="E1445" s="7" t="s">
        <v>2391</v>
      </c>
      <c r="F1445" s="7" t="s">
        <v>17</v>
      </c>
      <c r="G1445" s="7" t="s">
        <v>476</v>
      </c>
      <c r="H1445" s="7" t="s">
        <v>477</v>
      </c>
      <c r="I1445" s="7" t="s">
        <v>84</v>
      </c>
      <c r="J1445" s="7" t="s">
        <v>85</v>
      </c>
      <c r="K1445" s="8" t="n">
        <v>98004189184</v>
      </c>
      <c r="L1445" s="7"/>
      <c r="M1445" s="8" t="n">
        <v>0</v>
      </c>
      <c r="N1445" s="7"/>
      <c r="O1445" s="7" t="s">
        <v>478</v>
      </c>
      <c r="P1445" s="7" t="s">
        <v>87</v>
      </c>
      <c r="Q1445" s="8" t="s">
        <v>3629</v>
      </c>
      <c r="R1445" s="8" t="s">
        <v>3629</v>
      </c>
      <c r="S1445" s="8" t="s">
        <v>110</v>
      </c>
      <c r="T1445" s="8" t="s">
        <v>127</v>
      </c>
      <c r="U1445" s="7" t="s">
        <v>87</v>
      </c>
      <c r="V1445" s="7" t="s">
        <v>92</v>
      </c>
      <c r="W1445" s="7"/>
      <c r="X1445" s="7"/>
      <c r="Y1445" s="7" t="s">
        <v>116</v>
      </c>
      <c r="Z1445" s="8" t="s">
        <v>127</v>
      </c>
      <c r="AA1445" s="7"/>
      <c r="AB1445" s="7"/>
      <c r="AC1445" s="7"/>
      <c r="AD1445" s="7"/>
      <c r="AE1445" s="8"/>
      <c r="AF1445" s="9" t="s">
        <v>275</v>
      </c>
      <c r="AG1445" s="9" t="s">
        <v>95</v>
      </c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  <c r="BD1445" s="7"/>
      <c r="BE1445" s="7"/>
      <c r="BF1445" s="7"/>
      <c r="BG1445" s="7"/>
      <c r="BH1445" s="7"/>
      <c r="BI1445" s="7"/>
      <c r="BJ1445" s="7"/>
      <c r="BK1445" s="7"/>
      <c r="BL1445" s="7"/>
      <c r="BM1445" s="7" t="s">
        <v>97</v>
      </c>
      <c r="BN1445" s="7" t="s">
        <v>97</v>
      </c>
      <c r="BO1445" s="7"/>
      <c r="BP1445" s="7"/>
      <c r="BQ1445" s="7"/>
      <c r="BR1445" s="7" t="s">
        <v>98</v>
      </c>
      <c r="BS1445" s="7" t="s">
        <v>98</v>
      </c>
      <c r="BT1445" s="7" t="s">
        <v>98</v>
      </c>
      <c r="BU1445" s="7"/>
      <c r="BV1445" s="7"/>
      <c r="BW1445" s="7"/>
      <c r="BX1445" s="7"/>
      <c r="BY1445" s="7"/>
      <c r="BZ1445" s="7"/>
      <c r="CA1445" s="7"/>
      <c r="CB1445" s="7"/>
      <c r="CC1445" s="7"/>
      <c r="CD1445" s="7"/>
      <c r="CE1445" s="7"/>
      <c r="CF1445" s="7"/>
      <c r="CG1445" s="7"/>
      <c r="CH1445" s="7"/>
      <c r="CI1445" s="6" t="n">
        <f aca="false">SUMIF($AH1445:$CH1445,35,Base!$B$5:$BB$5)*7*$Z1445</f>
        <v>0</v>
      </c>
      <c r="CJ1445" s="6" t="n">
        <f aca="false">SUMIF($AH1445:$CH1445,"PR",Base!$B$5:$BB$5)*7*$Z1445</f>
        <v>420</v>
      </c>
      <c r="CK1445" s="6"/>
      <c r="CL1445" s="6"/>
    </row>
    <row r="1446" customFormat="false" ht="13.8" hidden="false" customHeight="false" outlineLevel="0" collapsed="false">
      <c r="A1446" s="7" t="s">
        <v>77</v>
      </c>
      <c r="B1446" s="7" t="s">
        <v>3560</v>
      </c>
      <c r="C1446" s="7" t="s">
        <v>173</v>
      </c>
      <c r="D1446" s="7" t="s">
        <v>2014</v>
      </c>
      <c r="E1446" s="7" t="s">
        <v>1467</v>
      </c>
      <c r="F1446" s="7" t="s">
        <v>17</v>
      </c>
      <c r="G1446" s="7" t="s">
        <v>3626</v>
      </c>
      <c r="H1446" s="7" t="s">
        <v>3627</v>
      </c>
      <c r="I1446" s="7" t="s">
        <v>84</v>
      </c>
      <c r="J1446" s="7" t="s">
        <v>85</v>
      </c>
      <c r="K1446" s="8" t="n">
        <v>98004189184</v>
      </c>
      <c r="L1446" s="7"/>
      <c r="M1446" s="8" t="n">
        <v>0</v>
      </c>
      <c r="N1446" s="7"/>
      <c r="O1446" s="7" t="s">
        <v>3628</v>
      </c>
      <c r="P1446" s="7" t="s">
        <v>87</v>
      </c>
      <c r="Q1446" s="8" t="s">
        <v>113</v>
      </c>
      <c r="R1446" s="8" t="s">
        <v>113</v>
      </c>
      <c r="S1446" s="8" t="s">
        <v>110</v>
      </c>
      <c r="T1446" s="8" t="s">
        <v>127</v>
      </c>
      <c r="U1446" s="7" t="s">
        <v>87</v>
      </c>
      <c r="V1446" s="7" t="s">
        <v>92</v>
      </c>
      <c r="W1446" s="7"/>
      <c r="X1446" s="7"/>
      <c r="Y1446" s="7" t="s">
        <v>116</v>
      </c>
      <c r="Z1446" s="8" t="s">
        <v>127</v>
      </c>
      <c r="AA1446" s="7"/>
      <c r="AB1446" s="7"/>
      <c r="AC1446" s="7"/>
      <c r="AD1446" s="7"/>
      <c r="AE1446" s="8"/>
      <c r="AF1446" s="9" t="s">
        <v>2183</v>
      </c>
      <c r="AG1446" s="9" t="s">
        <v>2183</v>
      </c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 t="s">
        <v>98</v>
      </c>
      <c r="AX1446" s="7"/>
      <c r="AY1446" s="7"/>
      <c r="AZ1446" s="7"/>
      <c r="BA1446" s="7"/>
      <c r="BB1446" s="7"/>
      <c r="BC1446" s="7"/>
      <c r="BD1446" s="7"/>
      <c r="BE1446" s="7"/>
      <c r="BF1446" s="7"/>
      <c r="BG1446" s="7"/>
      <c r="BH1446" s="7"/>
      <c r="BI1446" s="7"/>
      <c r="BJ1446" s="7"/>
      <c r="BK1446" s="7"/>
      <c r="BL1446" s="7"/>
      <c r="BM1446" s="7" t="s">
        <v>97</v>
      </c>
      <c r="BN1446" s="7" t="s">
        <v>97</v>
      </c>
      <c r="BO1446" s="7"/>
      <c r="BP1446" s="7"/>
      <c r="BQ1446" s="7"/>
      <c r="BR1446" s="7"/>
      <c r="BS1446" s="7"/>
      <c r="BT1446" s="7"/>
      <c r="BU1446" s="7"/>
      <c r="BV1446" s="7"/>
      <c r="BW1446" s="7"/>
      <c r="BX1446" s="7"/>
      <c r="BY1446" s="7"/>
      <c r="BZ1446" s="7"/>
      <c r="CA1446" s="7"/>
      <c r="CB1446" s="7"/>
      <c r="CC1446" s="7"/>
      <c r="CD1446" s="7"/>
      <c r="CE1446" s="7"/>
      <c r="CF1446" s="7"/>
      <c r="CG1446" s="7"/>
      <c r="CH1446" s="7"/>
      <c r="CI1446" s="6" t="n">
        <f aca="false">SUMIF($AH1446:$CH1446,35,Base!$B$5:$BB$5)*7*$Z1446</f>
        <v>0</v>
      </c>
      <c r="CJ1446" s="6" t="n">
        <f aca="false">SUMIF($AH1446:$CH1446,"PR",Base!$B$5:$BB$5)*7*$Z1446</f>
        <v>140</v>
      </c>
      <c r="CK1446" s="6"/>
      <c r="CL1446" s="6"/>
    </row>
    <row r="1447" customFormat="false" ht="13.8" hidden="false" customHeight="false" outlineLevel="0" collapsed="false">
      <c r="A1447" s="7" t="s">
        <v>77</v>
      </c>
      <c r="B1447" s="7" t="s">
        <v>3560</v>
      </c>
      <c r="C1447" s="7" t="s">
        <v>173</v>
      </c>
      <c r="D1447" s="7" t="s">
        <v>2012</v>
      </c>
      <c r="E1447" s="7" t="s">
        <v>1473</v>
      </c>
      <c r="F1447" s="7" t="s">
        <v>17</v>
      </c>
      <c r="G1447" s="7" t="s">
        <v>476</v>
      </c>
      <c r="H1447" s="7" t="s">
        <v>477</v>
      </c>
      <c r="I1447" s="7" t="s">
        <v>84</v>
      </c>
      <c r="J1447" s="7" t="s">
        <v>85</v>
      </c>
      <c r="K1447" s="8" t="n">
        <v>98004189184</v>
      </c>
      <c r="L1447" s="7"/>
      <c r="M1447" s="8" t="n">
        <v>0</v>
      </c>
      <c r="N1447" s="7"/>
      <c r="O1447" s="7" t="s">
        <v>478</v>
      </c>
      <c r="P1447" s="7" t="s">
        <v>87</v>
      </c>
      <c r="Q1447" s="8" t="s">
        <v>3629</v>
      </c>
      <c r="R1447" s="8" t="s">
        <v>3629</v>
      </c>
      <c r="S1447" s="8" t="s">
        <v>110</v>
      </c>
      <c r="T1447" s="8" t="s">
        <v>127</v>
      </c>
      <c r="U1447" s="7" t="s">
        <v>87</v>
      </c>
      <c r="V1447" s="7" t="s">
        <v>92</v>
      </c>
      <c r="W1447" s="7"/>
      <c r="X1447" s="7"/>
      <c r="Y1447" s="7" t="s">
        <v>116</v>
      </c>
      <c r="Z1447" s="8" t="s">
        <v>127</v>
      </c>
      <c r="AA1447" s="7"/>
      <c r="AB1447" s="7"/>
      <c r="AC1447" s="7"/>
      <c r="AD1447" s="7"/>
      <c r="AE1447" s="8"/>
      <c r="AF1447" s="9" t="s">
        <v>2195</v>
      </c>
      <c r="AG1447" s="9" t="s">
        <v>1086</v>
      </c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 t="s">
        <v>98</v>
      </c>
      <c r="AV1447" s="7" t="s">
        <v>98</v>
      </c>
      <c r="AW1447" s="7" t="s">
        <v>98</v>
      </c>
      <c r="AX1447" s="7"/>
      <c r="AY1447" s="7"/>
      <c r="AZ1447" s="7"/>
      <c r="BA1447" s="7"/>
      <c r="BB1447" s="7"/>
      <c r="BC1447" s="7"/>
      <c r="BD1447" s="7"/>
      <c r="BE1447" s="7"/>
      <c r="BF1447" s="7"/>
      <c r="BG1447" s="7"/>
      <c r="BH1447" s="7"/>
      <c r="BI1447" s="7"/>
      <c r="BJ1447" s="7"/>
      <c r="BK1447" s="7"/>
      <c r="BL1447" s="7"/>
      <c r="BM1447" s="7" t="s">
        <v>97</v>
      </c>
      <c r="BN1447" s="7" t="s">
        <v>97</v>
      </c>
      <c r="BO1447" s="7"/>
      <c r="BP1447" s="7"/>
      <c r="BQ1447" s="7"/>
      <c r="BR1447" s="7"/>
      <c r="BS1447" s="7"/>
      <c r="BT1447" s="7"/>
      <c r="BU1447" s="7"/>
      <c r="BV1447" s="7"/>
      <c r="BW1447" s="7"/>
      <c r="BX1447" s="7"/>
      <c r="BY1447" s="7"/>
      <c r="BZ1447" s="7"/>
      <c r="CA1447" s="7"/>
      <c r="CB1447" s="7"/>
      <c r="CC1447" s="7"/>
      <c r="CD1447" s="7"/>
      <c r="CE1447" s="7"/>
      <c r="CF1447" s="7"/>
      <c r="CG1447" s="7"/>
      <c r="CH1447" s="7"/>
      <c r="CI1447" s="6" t="n">
        <f aca="false">SUMIF($AH1447:$CH1447,35,Base!$B$5:$BB$5)*7*$Z1447</f>
        <v>0</v>
      </c>
      <c r="CJ1447" s="6" t="n">
        <f aca="false">SUMIF($AH1447:$CH1447,"PR",Base!$B$5:$BB$5)*7*$Z1447</f>
        <v>420</v>
      </c>
      <c r="CK1447" s="6"/>
      <c r="CL1447" s="6"/>
    </row>
    <row r="1448" customFormat="false" ht="13.8" hidden="false" customHeight="false" outlineLevel="0" collapsed="false">
      <c r="A1448" s="7" t="s">
        <v>77</v>
      </c>
      <c r="B1448" s="7" t="s">
        <v>3560</v>
      </c>
      <c r="C1448" s="7" t="s">
        <v>289</v>
      </c>
      <c r="D1448" s="7" t="s">
        <v>2239</v>
      </c>
      <c r="E1448" s="7" t="s">
        <v>2601</v>
      </c>
      <c r="F1448" s="7" t="s">
        <v>17</v>
      </c>
      <c r="G1448" s="7" t="s">
        <v>3630</v>
      </c>
      <c r="H1448" s="7" t="s">
        <v>3631</v>
      </c>
      <c r="I1448" s="7" t="s">
        <v>84</v>
      </c>
      <c r="J1448" s="7" t="s">
        <v>85</v>
      </c>
      <c r="K1448" s="8" t="n">
        <v>0</v>
      </c>
      <c r="L1448" s="7"/>
      <c r="M1448" s="8" t="n">
        <v>0</v>
      </c>
      <c r="N1448" s="7" t="s">
        <v>2008</v>
      </c>
      <c r="O1448" s="7" t="s">
        <v>2909</v>
      </c>
      <c r="P1448" s="7" t="s">
        <v>124</v>
      </c>
      <c r="Q1448" s="8" t="s">
        <v>1616</v>
      </c>
      <c r="R1448" s="8" t="s">
        <v>1616</v>
      </c>
      <c r="S1448" s="8" t="s">
        <v>110</v>
      </c>
      <c r="T1448" s="8" t="s">
        <v>87</v>
      </c>
      <c r="U1448" s="7" t="s">
        <v>87</v>
      </c>
      <c r="V1448" s="7" t="s">
        <v>159</v>
      </c>
      <c r="W1448" s="7"/>
      <c r="X1448" s="7"/>
      <c r="Y1448" s="7" t="s">
        <v>125</v>
      </c>
      <c r="Z1448" s="8" t="s">
        <v>87</v>
      </c>
      <c r="AA1448" s="7"/>
      <c r="AB1448" s="7"/>
      <c r="AC1448" s="7"/>
      <c r="AD1448" s="7"/>
      <c r="AE1448" s="8"/>
      <c r="AF1448" s="9" t="s">
        <v>695</v>
      </c>
      <c r="AG1448" s="9" t="s">
        <v>1819</v>
      </c>
      <c r="AH1448" s="7"/>
      <c r="AI1448" s="7"/>
      <c r="AJ1448" s="7"/>
      <c r="AK1448" s="7"/>
      <c r="AL1448" s="7"/>
      <c r="AM1448" s="7"/>
      <c r="AN1448" s="7"/>
      <c r="AO1448" s="7"/>
      <c r="AP1448" s="7"/>
      <c r="AQ1448" s="7" t="s">
        <v>98</v>
      </c>
      <c r="AR1448" s="7" t="s">
        <v>98</v>
      </c>
      <c r="AS1448" s="7" t="s">
        <v>98</v>
      </c>
      <c r="AT1448" s="7" t="s">
        <v>98</v>
      </c>
      <c r="AU1448" s="7" t="s">
        <v>98</v>
      </c>
      <c r="AV1448" s="7" t="s">
        <v>98</v>
      </c>
      <c r="AW1448" s="7" t="s">
        <v>98</v>
      </c>
      <c r="AX1448" s="7" t="s">
        <v>98</v>
      </c>
      <c r="AY1448" s="7" t="s">
        <v>98</v>
      </c>
      <c r="AZ1448" s="7" t="s">
        <v>98</v>
      </c>
      <c r="BA1448" s="7" t="s">
        <v>98</v>
      </c>
      <c r="BB1448" s="7" t="s">
        <v>98</v>
      </c>
      <c r="BC1448" s="7"/>
      <c r="BD1448" s="7"/>
      <c r="BE1448" s="7"/>
      <c r="BF1448" s="7"/>
      <c r="BG1448" s="7"/>
      <c r="BH1448" s="7"/>
      <c r="BI1448" s="7"/>
      <c r="BJ1448" s="7"/>
      <c r="BK1448" s="7"/>
      <c r="BL1448" s="7"/>
      <c r="BM1448" s="7" t="s">
        <v>97</v>
      </c>
      <c r="BN1448" s="7" t="s">
        <v>97</v>
      </c>
      <c r="BO1448" s="7"/>
      <c r="BP1448" s="7"/>
      <c r="BQ1448" s="7"/>
      <c r="BR1448" s="7"/>
      <c r="BS1448" s="7"/>
      <c r="BT1448" s="7"/>
      <c r="BU1448" s="7"/>
      <c r="BV1448" s="7"/>
      <c r="BW1448" s="7"/>
      <c r="BX1448" s="7"/>
      <c r="BY1448" s="7"/>
      <c r="BZ1448" s="7"/>
      <c r="CA1448" s="7"/>
      <c r="CB1448" s="7"/>
      <c r="CC1448" s="7"/>
      <c r="CD1448" s="7"/>
      <c r="CE1448" s="7"/>
      <c r="CF1448" s="7"/>
      <c r="CG1448" s="7"/>
      <c r="CH1448" s="7"/>
      <c r="CI1448" s="6" t="n">
        <f aca="false">SUMIF($AH1448:$CH1448,35,Base!$B$5:$BB$5)*7*$Z1448</f>
        <v>0</v>
      </c>
      <c r="CJ1448" s="6" t="n">
        <f aca="false">SUMIF($AH1448:$CH1448,"PR",Base!$B$5:$BB$5)*7*$Z1448</f>
        <v>399</v>
      </c>
      <c r="CK1448" s="6"/>
      <c r="CL1448" s="6"/>
    </row>
    <row r="1449" customFormat="false" ht="13.8" hidden="false" customHeight="false" outlineLevel="0" collapsed="false">
      <c r="A1449" s="7" t="s">
        <v>77</v>
      </c>
      <c r="B1449" s="7" t="s">
        <v>3560</v>
      </c>
      <c r="C1449" s="7" t="s">
        <v>103</v>
      </c>
      <c r="D1449" s="7" t="s">
        <v>2005</v>
      </c>
      <c r="E1449" s="7" t="s">
        <v>2604</v>
      </c>
      <c r="F1449" s="7" t="s">
        <v>17</v>
      </c>
      <c r="G1449" s="7" t="s">
        <v>461</v>
      </c>
      <c r="H1449" s="7" t="s">
        <v>1254</v>
      </c>
      <c r="I1449" s="7" t="s">
        <v>84</v>
      </c>
      <c r="J1449" s="7" t="s">
        <v>85</v>
      </c>
      <c r="K1449" s="8" t="n">
        <v>0</v>
      </c>
      <c r="L1449" s="7"/>
      <c r="M1449" s="8" t="n">
        <v>0</v>
      </c>
      <c r="N1449" s="7" t="s">
        <v>2006</v>
      </c>
      <c r="O1449" s="7" t="s">
        <v>107</v>
      </c>
      <c r="P1449" s="7" t="s">
        <v>108</v>
      </c>
      <c r="Q1449" s="8" t="s">
        <v>3231</v>
      </c>
      <c r="R1449" s="8" t="s">
        <v>3632</v>
      </c>
      <c r="S1449" s="8" t="s">
        <v>347</v>
      </c>
      <c r="T1449" s="8" t="s">
        <v>100</v>
      </c>
      <c r="U1449" s="7" t="s">
        <v>87</v>
      </c>
      <c r="V1449" s="7" t="s">
        <v>92</v>
      </c>
      <c r="W1449" s="7"/>
      <c r="X1449" s="7"/>
      <c r="Y1449" s="7" t="s">
        <v>125</v>
      </c>
      <c r="Z1449" s="8" t="s">
        <v>87</v>
      </c>
      <c r="AA1449" s="7"/>
      <c r="AB1449" s="7"/>
      <c r="AC1449" s="7"/>
      <c r="AD1449" s="7"/>
      <c r="AE1449" s="8"/>
      <c r="AF1449" s="9" t="s">
        <v>973</v>
      </c>
      <c r="AG1449" s="9" t="s">
        <v>1215</v>
      </c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  <c r="BD1449" s="7" t="s">
        <v>98</v>
      </c>
      <c r="BE1449" s="7" t="s">
        <v>98</v>
      </c>
      <c r="BF1449" s="7" t="s">
        <v>98</v>
      </c>
      <c r="BG1449" s="7" t="s">
        <v>98</v>
      </c>
      <c r="BH1449" s="7" t="s">
        <v>98</v>
      </c>
      <c r="BI1449" s="7" t="s">
        <v>98</v>
      </c>
      <c r="BJ1449" s="7" t="s">
        <v>98</v>
      </c>
      <c r="BK1449" s="7" t="s">
        <v>98</v>
      </c>
      <c r="BL1449" s="7" t="s">
        <v>98</v>
      </c>
      <c r="BM1449" s="7" t="s">
        <v>97</v>
      </c>
      <c r="BN1449" s="7" t="s">
        <v>97</v>
      </c>
      <c r="BO1449" s="7" t="s">
        <v>98</v>
      </c>
      <c r="BP1449" s="7" t="s">
        <v>98</v>
      </c>
      <c r="BQ1449" s="7" t="s">
        <v>98</v>
      </c>
      <c r="BR1449" s="7" t="s">
        <v>98</v>
      </c>
      <c r="BS1449" s="7" t="s">
        <v>98</v>
      </c>
      <c r="BT1449" s="7" t="s">
        <v>98</v>
      </c>
      <c r="BU1449" s="7" t="s">
        <v>98</v>
      </c>
      <c r="BV1449" s="7" t="s">
        <v>98</v>
      </c>
      <c r="BW1449" s="7" t="s">
        <v>98</v>
      </c>
      <c r="BX1449" s="7" t="s">
        <v>98</v>
      </c>
      <c r="BY1449" s="7" t="s">
        <v>98</v>
      </c>
      <c r="BZ1449" s="7" t="s">
        <v>98</v>
      </c>
      <c r="CA1449" s="7" t="s">
        <v>98</v>
      </c>
      <c r="CB1449" s="7" t="s">
        <v>98</v>
      </c>
      <c r="CC1449" s="7" t="s">
        <v>98</v>
      </c>
      <c r="CD1449" s="7" t="s">
        <v>98</v>
      </c>
      <c r="CE1449" s="7" t="s">
        <v>98</v>
      </c>
      <c r="CF1449" s="7" t="s">
        <v>98</v>
      </c>
      <c r="CG1449" s="7" t="s">
        <v>98</v>
      </c>
      <c r="CH1449" s="7" t="s">
        <v>98</v>
      </c>
      <c r="CI1449" s="6" t="n">
        <f aca="false">SUMIF($AH1449:$CH1449,35,Base!$B$5:$BB$5)*7*$Z1449</f>
        <v>0</v>
      </c>
      <c r="CJ1449" s="6" t="n">
        <f aca="false">SUMIF($AH1449:$CH1449,"PR",Base!$B$5:$BB$5)*7*$Z1449</f>
        <v>980</v>
      </c>
      <c r="CK1449" s="6"/>
      <c r="CL1449" s="6"/>
    </row>
    <row r="1450" customFormat="false" ht="13.8" hidden="false" customHeight="false" outlineLevel="0" collapsed="false">
      <c r="A1450" s="7" t="s">
        <v>77</v>
      </c>
      <c r="B1450" s="7" t="s">
        <v>3560</v>
      </c>
      <c r="C1450" s="7" t="s">
        <v>103</v>
      </c>
      <c r="D1450" s="7" t="s">
        <v>2005</v>
      </c>
      <c r="E1450" s="7" t="s">
        <v>2604</v>
      </c>
      <c r="F1450" s="7" t="s">
        <v>17</v>
      </c>
      <c r="G1450" s="7" t="s">
        <v>461</v>
      </c>
      <c r="H1450" s="7" t="s">
        <v>1254</v>
      </c>
      <c r="I1450" s="7" t="s">
        <v>84</v>
      </c>
      <c r="J1450" s="7" t="s">
        <v>85</v>
      </c>
      <c r="K1450" s="8" t="n">
        <v>0</v>
      </c>
      <c r="L1450" s="7"/>
      <c r="M1450" s="8" t="n">
        <v>0</v>
      </c>
      <c r="N1450" s="7" t="s">
        <v>2006</v>
      </c>
      <c r="O1450" s="7" t="s">
        <v>107</v>
      </c>
      <c r="P1450" s="7" t="s">
        <v>108</v>
      </c>
      <c r="Q1450" s="8" t="s">
        <v>3231</v>
      </c>
      <c r="R1450" s="8" t="s">
        <v>3632</v>
      </c>
      <c r="S1450" s="8" t="s">
        <v>347</v>
      </c>
      <c r="T1450" s="8" t="s">
        <v>100</v>
      </c>
      <c r="U1450" s="7" t="s">
        <v>87</v>
      </c>
      <c r="V1450" s="7" t="s">
        <v>92</v>
      </c>
      <c r="W1450" s="7"/>
      <c r="X1450" s="7"/>
      <c r="Y1450" s="7" t="s">
        <v>93</v>
      </c>
      <c r="Z1450" s="8" t="s">
        <v>155</v>
      </c>
      <c r="AA1450" s="7"/>
      <c r="AB1450" s="7"/>
      <c r="AC1450" s="7"/>
      <c r="AD1450" s="7"/>
      <c r="AE1450" s="8"/>
      <c r="AF1450" s="9" t="s">
        <v>973</v>
      </c>
      <c r="AG1450" s="9" t="s">
        <v>1215</v>
      </c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  <c r="BD1450" s="7" t="s">
        <v>98</v>
      </c>
      <c r="BE1450" s="7" t="s">
        <v>98</v>
      </c>
      <c r="BF1450" s="7" t="s">
        <v>98</v>
      </c>
      <c r="BG1450" s="7" t="s">
        <v>98</v>
      </c>
      <c r="BH1450" s="7" t="s">
        <v>98</v>
      </c>
      <c r="BI1450" s="7" t="s">
        <v>98</v>
      </c>
      <c r="BJ1450" s="7" t="s">
        <v>98</v>
      </c>
      <c r="BK1450" s="7" t="s">
        <v>98</v>
      </c>
      <c r="BL1450" s="7" t="s">
        <v>98</v>
      </c>
      <c r="BM1450" s="7" t="s">
        <v>97</v>
      </c>
      <c r="BN1450" s="7" t="s">
        <v>97</v>
      </c>
      <c r="BO1450" s="7" t="s">
        <v>98</v>
      </c>
      <c r="BP1450" s="7" t="s">
        <v>98</v>
      </c>
      <c r="BQ1450" s="7" t="s">
        <v>98</v>
      </c>
      <c r="BR1450" s="7" t="s">
        <v>98</v>
      </c>
      <c r="BS1450" s="7" t="s">
        <v>98</v>
      </c>
      <c r="BT1450" s="7" t="s">
        <v>98</v>
      </c>
      <c r="BU1450" s="7" t="s">
        <v>98</v>
      </c>
      <c r="BV1450" s="7" t="s">
        <v>98</v>
      </c>
      <c r="BW1450" s="7" t="s">
        <v>98</v>
      </c>
      <c r="BX1450" s="7" t="s">
        <v>98</v>
      </c>
      <c r="BY1450" s="7" t="s">
        <v>98</v>
      </c>
      <c r="BZ1450" s="7" t="s">
        <v>98</v>
      </c>
      <c r="CA1450" s="7" t="s">
        <v>98</v>
      </c>
      <c r="CB1450" s="7" t="s">
        <v>98</v>
      </c>
      <c r="CC1450" s="7" t="s">
        <v>98</v>
      </c>
      <c r="CD1450" s="7" t="s">
        <v>98</v>
      </c>
      <c r="CE1450" s="7" t="s">
        <v>98</v>
      </c>
      <c r="CF1450" s="7" t="s">
        <v>98</v>
      </c>
      <c r="CG1450" s="7" t="s">
        <v>98</v>
      </c>
      <c r="CH1450" s="7" t="s">
        <v>98</v>
      </c>
      <c r="CI1450" s="6" t="n">
        <f aca="false">SUMIF($AH1450:$CH1450,35,Base!$B$5:$BB$5)*7*$Z1450</f>
        <v>0</v>
      </c>
      <c r="CJ1450" s="6" t="n">
        <f aca="false">SUMIF($AH1450:$CH1450,"PR",Base!$B$5:$BB$5)*7*$Z1450</f>
        <v>2940</v>
      </c>
      <c r="CK1450" s="6"/>
      <c r="CL1450" s="6"/>
    </row>
    <row r="1451" customFormat="false" ht="13.8" hidden="false" customHeight="false" outlineLevel="0" collapsed="false">
      <c r="A1451" s="7" t="s">
        <v>77</v>
      </c>
      <c r="B1451" s="7" t="s">
        <v>3560</v>
      </c>
      <c r="C1451" s="7" t="s">
        <v>103</v>
      </c>
      <c r="D1451" s="7" t="s">
        <v>2005</v>
      </c>
      <c r="E1451" s="7" t="s">
        <v>2604</v>
      </c>
      <c r="F1451" s="7" t="s">
        <v>17</v>
      </c>
      <c r="G1451" s="7" t="s">
        <v>461</v>
      </c>
      <c r="H1451" s="7" t="s">
        <v>1254</v>
      </c>
      <c r="I1451" s="7" t="s">
        <v>84</v>
      </c>
      <c r="J1451" s="7" t="s">
        <v>85</v>
      </c>
      <c r="K1451" s="8" t="n">
        <v>0</v>
      </c>
      <c r="L1451" s="7"/>
      <c r="M1451" s="8" t="n">
        <v>0</v>
      </c>
      <c r="N1451" s="7" t="s">
        <v>2006</v>
      </c>
      <c r="O1451" s="7" t="s">
        <v>107</v>
      </c>
      <c r="P1451" s="7" t="s">
        <v>108</v>
      </c>
      <c r="Q1451" s="8" t="s">
        <v>3231</v>
      </c>
      <c r="R1451" s="8" t="s">
        <v>3632</v>
      </c>
      <c r="S1451" s="8" t="s">
        <v>347</v>
      </c>
      <c r="T1451" s="8" t="s">
        <v>100</v>
      </c>
      <c r="U1451" s="7" t="s">
        <v>87</v>
      </c>
      <c r="V1451" s="7" t="s">
        <v>92</v>
      </c>
      <c r="W1451" s="7"/>
      <c r="X1451" s="7"/>
      <c r="Y1451" s="7" t="s">
        <v>101</v>
      </c>
      <c r="Z1451" s="8" t="s">
        <v>87</v>
      </c>
      <c r="AA1451" s="7"/>
      <c r="AB1451" s="7"/>
      <c r="AC1451" s="7"/>
      <c r="AD1451" s="7"/>
      <c r="AE1451" s="8"/>
      <c r="AF1451" s="9" t="s">
        <v>973</v>
      </c>
      <c r="AG1451" s="9" t="s">
        <v>1215</v>
      </c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  <c r="BD1451" s="7" t="s">
        <v>98</v>
      </c>
      <c r="BE1451" s="7" t="s">
        <v>98</v>
      </c>
      <c r="BF1451" s="7" t="s">
        <v>98</v>
      </c>
      <c r="BG1451" s="7" t="s">
        <v>98</v>
      </c>
      <c r="BH1451" s="7" t="s">
        <v>98</v>
      </c>
      <c r="BI1451" s="7" t="s">
        <v>98</v>
      </c>
      <c r="BJ1451" s="7" t="s">
        <v>98</v>
      </c>
      <c r="BK1451" s="7" t="s">
        <v>98</v>
      </c>
      <c r="BL1451" s="7" t="s">
        <v>98</v>
      </c>
      <c r="BM1451" s="7" t="s">
        <v>97</v>
      </c>
      <c r="BN1451" s="7" t="s">
        <v>97</v>
      </c>
      <c r="BO1451" s="7" t="s">
        <v>98</v>
      </c>
      <c r="BP1451" s="7" t="s">
        <v>98</v>
      </c>
      <c r="BQ1451" s="7" t="s">
        <v>98</v>
      </c>
      <c r="BR1451" s="7" t="s">
        <v>98</v>
      </c>
      <c r="BS1451" s="7" t="s">
        <v>98</v>
      </c>
      <c r="BT1451" s="7" t="s">
        <v>98</v>
      </c>
      <c r="BU1451" s="7" t="s">
        <v>98</v>
      </c>
      <c r="BV1451" s="7" t="s">
        <v>98</v>
      </c>
      <c r="BW1451" s="7" t="s">
        <v>98</v>
      </c>
      <c r="BX1451" s="7" t="s">
        <v>98</v>
      </c>
      <c r="BY1451" s="7" t="s">
        <v>98</v>
      </c>
      <c r="BZ1451" s="7" t="s">
        <v>98</v>
      </c>
      <c r="CA1451" s="7" t="s">
        <v>98</v>
      </c>
      <c r="CB1451" s="7" t="s">
        <v>98</v>
      </c>
      <c r="CC1451" s="7" t="s">
        <v>98</v>
      </c>
      <c r="CD1451" s="7" t="s">
        <v>98</v>
      </c>
      <c r="CE1451" s="7" t="s">
        <v>98</v>
      </c>
      <c r="CF1451" s="7" t="s">
        <v>98</v>
      </c>
      <c r="CG1451" s="7" t="s">
        <v>98</v>
      </c>
      <c r="CH1451" s="7" t="s">
        <v>98</v>
      </c>
      <c r="CI1451" s="6" t="n">
        <f aca="false">SUMIF($AH1451:$CH1451,35,Base!$B$5:$BB$5)*7*$Z1451</f>
        <v>0</v>
      </c>
      <c r="CJ1451" s="6" t="n">
        <f aca="false">SUMIF($AH1451:$CH1451,"PR",Base!$B$5:$BB$5)*7*$Z1451</f>
        <v>980</v>
      </c>
      <c r="CK1451" s="6"/>
      <c r="CL1451" s="6"/>
    </row>
    <row r="1452" customFormat="false" ht="13.8" hidden="false" customHeight="false" outlineLevel="0" collapsed="false">
      <c r="A1452" s="7" t="s">
        <v>77</v>
      </c>
      <c r="B1452" s="7" t="s">
        <v>3560</v>
      </c>
      <c r="C1452" s="7" t="s">
        <v>103</v>
      </c>
      <c r="D1452" s="7" t="s">
        <v>2005</v>
      </c>
      <c r="E1452" s="7" t="s">
        <v>2604</v>
      </c>
      <c r="F1452" s="7" t="s">
        <v>17</v>
      </c>
      <c r="G1452" s="7" t="s">
        <v>461</v>
      </c>
      <c r="H1452" s="7" t="s">
        <v>1254</v>
      </c>
      <c r="I1452" s="7" t="s">
        <v>84</v>
      </c>
      <c r="J1452" s="7" t="s">
        <v>85</v>
      </c>
      <c r="K1452" s="8" t="n">
        <v>0</v>
      </c>
      <c r="L1452" s="7"/>
      <c r="M1452" s="8" t="n">
        <v>0</v>
      </c>
      <c r="N1452" s="7" t="s">
        <v>2006</v>
      </c>
      <c r="O1452" s="7" t="s">
        <v>107</v>
      </c>
      <c r="P1452" s="7" t="s">
        <v>108</v>
      </c>
      <c r="Q1452" s="8" t="s">
        <v>3231</v>
      </c>
      <c r="R1452" s="8" t="s">
        <v>3632</v>
      </c>
      <c r="S1452" s="8" t="s">
        <v>347</v>
      </c>
      <c r="T1452" s="8" t="s">
        <v>100</v>
      </c>
      <c r="U1452" s="7" t="s">
        <v>87</v>
      </c>
      <c r="V1452" s="7" t="s">
        <v>92</v>
      </c>
      <c r="W1452" s="7"/>
      <c r="X1452" s="7"/>
      <c r="Y1452" s="7" t="s">
        <v>112</v>
      </c>
      <c r="Z1452" s="8" t="s">
        <v>94</v>
      </c>
      <c r="AA1452" s="7"/>
      <c r="AB1452" s="7"/>
      <c r="AC1452" s="7"/>
      <c r="AD1452" s="7"/>
      <c r="AE1452" s="8"/>
      <c r="AF1452" s="9" t="s">
        <v>973</v>
      </c>
      <c r="AG1452" s="9" t="s">
        <v>1215</v>
      </c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  <c r="BD1452" s="7" t="s">
        <v>98</v>
      </c>
      <c r="BE1452" s="7" t="s">
        <v>98</v>
      </c>
      <c r="BF1452" s="7" t="s">
        <v>98</v>
      </c>
      <c r="BG1452" s="7" t="s">
        <v>98</v>
      </c>
      <c r="BH1452" s="7" t="s">
        <v>98</v>
      </c>
      <c r="BI1452" s="7" t="s">
        <v>98</v>
      </c>
      <c r="BJ1452" s="7" t="s">
        <v>98</v>
      </c>
      <c r="BK1452" s="7" t="s">
        <v>98</v>
      </c>
      <c r="BL1452" s="7" t="s">
        <v>98</v>
      </c>
      <c r="BM1452" s="7" t="s">
        <v>97</v>
      </c>
      <c r="BN1452" s="7" t="s">
        <v>97</v>
      </c>
      <c r="BO1452" s="7" t="s">
        <v>98</v>
      </c>
      <c r="BP1452" s="7" t="s">
        <v>98</v>
      </c>
      <c r="BQ1452" s="7" t="s">
        <v>98</v>
      </c>
      <c r="BR1452" s="7" t="s">
        <v>98</v>
      </c>
      <c r="BS1452" s="7" t="s">
        <v>98</v>
      </c>
      <c r="BT1452" s="7" t="s">
        <v>98</v>
      </c>
      <c r="BU1452" s="7" t="s">
        <v>98</v>
      </c>
      <c r="BV1452" s="7" t="s">
        <v>98</v>
      </c>
      <c r="BW1452" s="7" t="s">
        <v>98</v>
      </c>
      <c r="BX1452" s="7" t="s">
        <v>98</v>
      </c>
      <c r="BY1452" s="7" t="s">
        <v>98</v>
      </c>
      <c r="BZ1452" s="7" t="s">
        <v>98</v>
      </c>
      <c r="CA1452" s="7" t="s">
        <v>98</v>
      </c>
      <c r="CB1452" s="7" t="s">
        <v>98</v>
      </c>
      <c r="CC1452" s="7" t="s">
        <v>98</v>
      </c>
      <c r="CD1452" s="7" t="s">
        <v>98</v>
      </c>
      <c r="CE1452" s="7" t="s">
        <v>98</v>
      </c>
      <c r="CF1452" s="7" t="s">
        <v>98</v>
      </c>
      <c r="CG1452" s="7" t="s">
        <v>98</v>
      </c>
      <c r="CH1452" s="7" t="s">
        <v>98</v>
      </c>
      <c r="CI1452" s="6" t="n">
        <f aca="false">SUMIF($AH1452:$CH1452,35,Base!$B$5:$BB$5)*7*$Z1452</f>
        <v>0</v>
      </c>
      <c r="CJ1452" s="6" t="n">
        <f aca="false">SUMIF($AH1452:$CH1452,"PR",Base!$B$5:$BB$5)*7*$Z1452</f>
        <v>1960</v>
      </c>
      <c r="CK1452" s="6"/>
      <c r="CL1452" s="6"/>
    </row>
    <row r="1453" customFormat="false" ht="13.8" hidden="false" customHeight="false" outlineLevel="0" collapsed="false">
      <c r="A1453" s="7" t="s">
        <v>77</v>
      </c>
      <c r="B1453" s="7" t="s">
        <v>3560</v>
      </c>
      <c r="C1453" s="7" t="s">
        <v>103</v>
      </c>
      <c r="D1453" s="7" t="s">
        <v>2005</v>
      </c>
      <c r="E1453" s="7" t="s">
        <v>2604</v>
      </c>
      <c r="F1453" s="7" t="s">
        <v>17</v>
      </c>
      <c r="G1453" s="7" t="s">
        <v>461</v>
      </c>
      <c r="H1453" s="7" t="s">
        <v>1254</v>
      </c>
      <c r="I1453" s="7" t="s">
        <v>84</v>
      </c>
      <c r="J1453" s="7" t="s">
        <v>85</v>
      </c>
      <c r="K1453" s="8" t="n">
        <v>0</v>
      </c>
      <c r="L1453" s="7"/>
      <c r="M1453" s="8" t="n">
        <v>0</v>
      </c>
      <c r="N1453" s="7" t="s">
        <v>2006</v>
      </c>
      <c r="O1453" s="7" t="s">
        <v>107</v>
      </c>
      <c r="P1453" s="7" t="s">
        <v>108</v>
      </c>
      <c r="Q1453" s="8" t="s">
        <v>3231</v>
      </c>
      <c r="R1453" s="8" t="s">
        <v>3632</v>
      </c>
      <c r="S1453" s="8" t="s">
        <v>347</v>
      </c>
      <c r="T1453" s="8" t="s">
        <v>100</v>
      </c>
      <c r="U1453" s="7" t="s">
        <v>87</v>
      </c>
      <c r="V1453" s="7" t="s">
        <v>92</v>
      </c>
      <c r="W1453" s="7"/>
      <c r="X1453" s="7"/>
      <c r="Y1453" s="7" t="s">
        <v>102</v>
      </c>
      <c r="Z1453" s="8" t="s">
        <v>155</v>
      </c>
      <c r="AA1453" s="7"/>
      <c r="AB1453" s="7"/>
      <c r="AC1453" s="7"/>
      <c r="AD1453" s="7"/>
      <c r="AE1453" s="8"/>
      <c r="AF1453" s="9" t="s">
        <v>973</v>
      </c>
      <c r="AG1453" s="9" t="s">
        <v>1215</v>
      </c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  <c r="BD1453" s="7" t="s">
        <v>98</v>
      </c>
      <c r="BE1453" s="7" t="s">
        <v>98</v>
      </c>
      <c r="BF1453" s="7" t="s">
        <v>98</v>
      </c>
      <c r="BG1453" s="7" t="s">
        <v>98</v>
      </c>
      <c r="BH1453" s="7" t="s">
        <v>98</v>
      </c>
      <c r="BI1453" s="7" t="s">
        <v>98</v>
      </c>
      <c r="BJ1453" s="7" t="s">
        <v>98</v>
      </c>
      <c r="BK1453" s="7" t="s">
        <v>98</v>
      </c>
      <c r="BL1453" s="7" t="s">
        <v>98</v>
      </c>
      <c r="BM1453" s="7" t="s">
        <v>97</v>
      </c>
      <c r="BN1453" s="7" t="s">
        <v>97</v>
      </c>
      <c r="BO1453" s="7" t="s">
        <v>98</v>
      </c>
      <c r="BP1453" s="7" t="s">
        <v>98</v>
      </c>
      <c r="BQ1453" s="7" t="s">
        <v>98</v>
      </c>
      <c r="BR1453" s="7" t="s">
        <v>98</v>
      </c>
      <c r="BS1453" s="7" t="s">
        <v>98</v>
      </c>
      <c r="BT1453" s="7" t="s">
        <v>98</v>
      </c>
      <c r="BU1453" s="7" t="s">
        <v>98</v>
      </c>
      <c r="BV1453" s="7" t="s">
        <v>98</v>
      </c>
      <c r="BW1453" s="7" t="s">
        <v>98</v>
      </c>
      <c r="BX1453" s="7" t="s">
        <v>98</v>
      </c>
      <c r="BY1453" s="7" t="s">
        <v>98</v>
      </c>
      <c r="BZ1453" s="7" t="s">
        <v>98</v>
      </c>
      <c r="CA1453" s="7" t="s">
        <v>98</v>
      </c>
      <c r="CB1453" s="7" t="s">
        <v>98</v>
      </c>
      <c r="CC1453" s="7" t="s">
        <v>98</v>
      </c>
      <c r="CD1453" s="7" t="s">
        <v>98</v>
      </c>
      <c r="CE1453" s="7" t="s">
        <v>98</v>
      </c>
      <c r="CF1453" s="7" t="s">
        <v>98</v>
      </c>
      <c r="CG1453" s="7" t="s">
        <v>98</v>
      </c>
      <c r="CH1453" s="7" t="s">
        <v>98</v>
      </c>
      <c r="CI1453" s="6" t="n">
        <f aca="false">SUMIF($AH1453:$CH1453,35,Base!$B$5:$BB$5)*7*$Z1453</f>
        <v>0</v>
      </c>
      <c r="CJ1453" s="6" t="n">
        <f aca="false">SUMIF($AH1453:$CH1453,"PR",Base!$B$5:$BB$5)*7*$Z1453</f>
        <v>2940</v>
      </c>
      <c r="CK1453" s="6"/>
      <c r="CL1453" s="6"/>
    </row>
    <row r="1454" customFormat="false" ht="13.8" hidden="false" customHeight="false" outlineLevel="0" collapsed="false">
      <c r="A1454" s="7" t="s">
        <v>77</v>
      </c>
      <c r="B1454" s="7" t="s">
        <v>3560</v>
      </c>
      <c r="C1454" s="7" t="s">
        <v>118</v>
      </c>
      <c r="D1454" s="7" t="s">
        <v>3633</v>
      </c>
      <c r="E1454" s="7" t="s">
        <v>2709</v>
      </c>
      <c r="F1454" s="7" t="s">
        <v>17</v>
      </c>
      <c r="G1454" s="7" t="s">
        <v>3634</v>
      </c>
      <c r="H1454" s="7" t="s">
        <v>3635</v>
      </c>
      <c r="I1454" s="7" t="s">
        <v>84</v>
      </c>
      <c r="J1454" s="7" t="s">
        <v>85</v>
      </c>
      <c r="K1454" s="8" t="n">
        <v>0</v>
      </c>
      <c r="L1454" s="7"/>
      <c r="M1454" s="8" t="n">
        <v>0</v>
      </c>
      <c r="N1454" s="7" t="s">
        <v>3636</v>
      </c>
      <c r="O1454" s="7" t="s">
        <v>606</v>
      </c>
      <c r="P1454" s="7" t="s">
        <v>87</v>
      </c>
      <c r="Q1454" s="8" t="s">
        <v>1562</v>
      </c>
      <c r="R1454" s="8" t="s">
        <v>808</v>
      </c>
      <c r="S1454" s="8" t="s">
        <v>411</v>
      </c>
      <c r="T1454" s="8" t="s">
        <v>127</v>
      </c>
      <c r="U1454" s="7" t="s">
        <v>87</v>
      </c>
      <c r="V1454" s="7" t="s">
        <v>92</v>
      </c>
      <c r="W1454" s="7"/>
      <c r="X1454" s="7"/>
      <c r="Y1454" s="7" t="s">
        <v>99</v>
      </c>
      <c r="Z1454" s="8" t="s">
        <v>127</v>
      </c>
      <c r="AA1454" s="7"/>
      <c r="AB1454" s="7"/>
      <c r="AC1454" s="7"/>
      <c r="AD1454" s="7"/>
      <c r="AE1454" s="8"/>
      <c r="AF1454" s="9" t="s">
        <v>989</v>
      </c>
      <c r="AG1454" s="9" t="s">
        <v>1041</v>
      </c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  <c r="BD1454" s="7"/>
      <c r="BE1454" s="7"/>
      <c r="BF1454" s="7"/>
      <c r="BG1454" s="7"/>
      <c r="BH1454" s="7"/>
      <c r="BI1454" s="7"/>
      <c r="BJ1454" s="7"/>
      <c r="BK1454" s="7"/>
      <c r="BL1454" s="7"/>
      <c r="BM1454" s="7" t="s">
        <v>97</v>
      </c>
      <c r="BN1454" s="7" t="s">
        <v>97</v>
      </c>
      <c r="BO1454" s="7"/>
      <c r="BP1454" s="7"/>
      <c r="BQ1454" s="7"/>
      <c r="BR1454" s="7"/>
      <c r="BS1454" s="7" t="s">
        <v>98</v>
      </c>
      <c r="BT1454" s="7" t="s">
        <v>98</v>
      </c>
      <c r="BU1454" s="7" t="s">
        <v>98</v>
      </c>
      <c r="BV1454" s="7" t="s">
        <v>98</v>
      </c>
      <c r="BW1454" s="7" t="s">
        <v>98</v>
      </c>
      <c r="BX1454" s="7" t="s">
        <v>98</v>
      </c>
      <c r="BY1454" s="7" t="s">
        <v>98</v>
      </c>
      <c r="BZ1454" s="7" t="s">
        <v>98</v>
      </c>
      <c r="CA1454" s="7" t="n">
        <v>35</v>
      </c>
      <c r="CB1454" s="7" t="n">
        <v>35</v>
      </c>
      <c r="CC1454" s="7" t="n">
        <v>35</v>
      </c>
      <c r="CD1454" s="7" t="s">
        <v>98</v>
      </c>
      <c r="CE1454" s="7"/>
      <c r="CF1454" s="7"/>
      <c r="CG1454" s="7"/>
      <c r="CH1454" s="7"/>
      <c r="CI1454" s="6" t="n">
        <f aca="false">SUMIF($AH1454:$CH1454,35,Base!$B$5:$BB$5)*7*$Z1454</f>
        <v>392</v>
      </c>
      <c r="CJ1454" s="6" t="n">
        <f aca="false">SUMIF($AH1454:$CH1454,"PR",Base!$B$5:$BB$5)*7*$Z1454</f>
        <v>1232</v>
      </c>
      <c r="CK1454" s="6"/>
      <c r="CL1454" s="6"/>
    </row>
    <row r="1455" customFormat="false" ht="13.8" hidden="false" customHeight="false" outlineLevel="0" collapsed="false">
      <c r="A1455" s="7" t="s">
        <v>77</v>
      </c>
      <c r="B1455" s="7" t="s">
        <v>3560</v>
      </c>
      <c r="C1455" s="7" t="s">
        <v>118</v>
      </c>
      <c r="D1455" s="7" t="s">
        <v>3637</v>
      </c>
      <c r="E1455" s="7" t="s">
        <v>2712</v>
      </c>
      <c r="F1455" s="7" t="s">
        <v>17</v>
      </c>
      <c r="G1455" s="7" t="s">
        <v>3634</v>
      </c>
      <c r="H1455" s="7" t="s">
        <v>3635</v>
      </c>
      <c r="I1455" s="7" t="s">
        <v>84</v>
      </c>
      <c r="J1455" s="7" t="s">
        <v>85</v>
      </c>
      <c r="K1455" s="8" t="n">
        <v>0</v>
      </c>
      <c r="L1455" s="7"/>
      <c r="M1455" s="8" t="n">
        <v>0</v>
      </c>
      <c r="N1455" s="7" t="s">
        <v>2081</v>
      </c>
      <c r="O1455" s="7" t="s">
        <v>606</v>
      </c>
      <c r="P1455" s="7" t="s">
        <v>87</v>
      </c>
      <c r="Q1455" s="8" t="s">
        <v>1682</v>
      </c>
      <c r="R1455" s="8" t="s">
        <v>2748</v>
      </c>
      <c r="S1455" s="8" t="s">
        <v>411</v>
      </c>
      <c r="T1455" s="8" t="s">
        <v>127</v>
      </c>
      <c r="U1455" s="7" t="s">
        <v>87</v>
      </c>
      <c r="V1455" s="7" t="s">
        <v>92</v>
      </c>
      <c r="W1455" s="7"/>
      <c r="X1455" s="7"/>
      <c r="Y1455" s="7" t="s">
        <v>99</v>
      </c>
      <c r="Z1455" s="8" t="s">
        <v>127</v>
      </c>
      <c r="AA1455" s="7"/>
      <c r="AB1455" s="7"/>
      <c r="AC1455" s="7"/>
      <c r="AD1455" s="7"/>
      <c r="AE1455" s="8"/>
      <c r="AF1455" s="9" t="s">
        <v>1046</v>
      </c>
      <c r="AG1455" s="9" t="s">
        <v>275</v>
      </c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  <c r="BD1455" s="7"/>
      <c r="BE1455" s="7" t="s">
        <v>98</v>
      </c>
      <c r="BF1455" s="7" t="s">
        <v>98</v>
      </c>
      <c r="BG1455" s="7" t="s">
        <v>98</v>
      </c>
      <c r="BH1455" s="7" t="s">
        <v>98</v>
      </c>
      <c r="BI1455" s="7" t="s">
        <v>98</v>
      </c>
      <c r="BJ1455" s="7" t="s">
        <v>98</v>
      </c>
      <c r="BK1455" s="7" t="s">
        <v>98</v>
      </c>
      <c r="BL1455" s="7" t="s">
        <v>98</v>
      </c>
      <c r="BM1455" s="7" t="s">
        <v>97</v>
      </c>
      <c r="BN1455" s="7" t="s">
        <v>97</v>
      </c>
      <c r="BO1455" s="7" t="n">
        <v>35</v>
      </c>
      <c r="BP1455" s="7" t="n">
        <v>35</v>
      </c>
      <c r="BQ1455" s="7" t="n">
        <v>35</v>
      </c>
      <c r="BR1455" s="7" t="s">
        <v>98</v>
      </c>
      <c r="BS1455" s="7"/>
      <c r="BT1455" s="7"/>
      <c r="BU1455" s="7"/>
      <c r="BV1455" s="7"/>
      <c r="BW1455" s="7"/>
      <c r="BX1455" s="7"/>
      <c r="BY1455" s="7"/>
      <c r="BZ1455" s="7"/>
      <c r="CA1455" s="7"/>
      <c r="CB1455" s="7"/>
      <c r="CC1455" s="7"/>
      <c r="CD1455" s="7"/>
      <c r="CE1455" s="7"/>
      <c r="CF1455" s="7"/>
      <c r="CG1455" s="7"/>
      <c r="CH1455" s="7"/>
      <c r="CI1455" s="6" t="n">
        <f aca="false">SUMIF($AH1455:$CH1455,35,Base!$B$5:$BB$5)*7*$Z1455</f>
        <v>420</v>
      </c>
      <c r="CJ1455" s="6" t="n">
        <f aca="false">SUMIF($AH1455:$CH1455,"PR",Base!$B$5:$BB$5)*7*$Z1455</f>
        <v>1232</v>
      </c>
      <c r="CK1455" s="6"/>
      <c r="CL1455" s="6"/>
    </row>
    <row r="1456" customFormat="false" ht="13.8" hidden="false" customHeight="false" outlineLevel="0" collapsed="false">
      <c r="A1456" s="7" t="s">
        <v>77</v>
      </c>
      <c r="B1456" s="7" t="s">
        <v>3560</v>
      </c>
      <c r="C1456" s="7" t="s">
        <v>118</v>
      </c>
      <c r="D1456" s="7" t="s">
        <v>3638</v>
      </c>
      <c r="E1456" s="7" t="s">
        <v>2719</v>
      </c>
      <c r="F1456" s="7" t="s">
        <v>17</v>
      </c>
      <c r="G1456" s="7" t="s">
        <v>3639</v>
      </c>
      <c r="H1456" s="7" t="s">
        <v>3640</v>
      </c>
      <c r="I1456" s="7" t="s">
        <v>84</v>
      </c>
      <c r="J1456" s="7" t="s">
        <v>85</v>
      </c>
      <c r="K1456" s="8" t="n">
        <v>0</v>
      </c>
      <c r="L1456" s="7"/>
      <c r="M1456" s="8" t="n">
        <v>0</v>
      </c>
      <c r="N1456" s="7" t="s">
        <v>3641</v>
      </c>
      <c r="O1456" s="7" t="s">
        <v>394</v>
      </c>
      <c r="P1456" s="7" t="s">
        <v>87</v>
      </c>
      <c r="Q1456" s="8" t="s">
        <v>3642</v>
      </c>
      <c r="R1456" s="8" t="s">
        <v>3643</v>
      </c>
      <c r="S1456" s="8" t="s">
        <v>347</v>
      </c>
      <c r="T1456" s="8" t="s">
        <v>127</v>
      </c>
      <c r="U1456" s="7" t="s">
        <v>87</v>
      </c>
      <c r="V1456" s="7" t="s">
        <v>92</v>
      </c>
      <c r="W1456" s="7"/>
      <c r="X1456" s="7"/>
      <c r="Y1456" s="7" t="s">
        <v>99</v>
      </c>
      <c r="Z1456" s="8" t="s">
        <v>127</v>
      </c>
      <c r="AA1456" s="7"/>
      <c r="AB1456" s="7"/>
      <c r="AC1456" s="7"/>
      <c r="AD1456" s="7"/>
      <c r="AE1456" s="8"/>
      <c r="AF1456" s="9" t="s">
        <v>2019</v>
      </c>
      <c r="AG1456" s="9" t="s">
        <v>1480</v>
      </c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  <c r="BD1456" s="7"/>
      <c r="BE1456" s="7"/>
      <c r="BF1456" s="7"/>
      <c r="BG1456" s="7"/>
      <c r="BH1456" s="7"/>
      <c r="BI1456" s="7"/>
      <c r="BJ1456" s="7"/>
      <c r="BK1456" s="7"/>
      <c r="BL1456" s="7"/>
      <c r="BM1456" s="7" t="s">
        <v>97</v>
      </c>
      <c r="BN1456" s="7" t="s">
        <v>97</v>
      </c>
      <c r="BO1456" s="7"/>
      <c r="BP1456" s="7"/>
      <c r="BQ1456" s="7"/>
      <c r="BR1456" s="7"/>
      <c r="BS1456" s="7"/>
      <c r="BT1456" s="7"/>
      <c r="BU1456" s="7"/>
      <c r="BV1456" s="7"/>
      <c r="BW1456" s="7"/>
      <c r="BX1456" s="7"/>
      <c r="BY1456" s="7"/>
      <c r="BZ1456" s="7"/>
      <c r="CA1456" s="7"/>
      <c r="CB1456" s="7"/>
      <c r="CC1456" s="7" t="s">
        <v>98</v>
      </c>
      <c r="CD1456" s="7" t="s">
        <v>98</v>
      </c>
      <c r="CE1456" s="7" t="s">
        <v>98</v>
      </c>
      <c r="CF1456" s="7" t="s">
        <v>98</v>
      </c>
      <c r="CG1456" s="7" t="s">
        <v>98</v>
      </c>
      <c r="CH1456" s="7" t="s">
        <v>98</v>
      </c>
      <c r="CI1456" s="6" t="n">
        <f aca="false">SUMIF($AH1456:$CH1456,35,Base!$B$5:$BB$5)*7*$Z1456</f>
        <v>0</v>
      </c>
      <c r="CJ1456" s="6" t="n">
        <f aca="false">SUMIF($AH1456:$CH1456,"PR",Base!$B$5:$BB$5)*7*$Z1456</f>
        <v>784</v>
      </c>
      <c r="CK1456" s="6"/>
      <c r="CL1456" s="6"/>
    </row>
    <row r="1457" customFormat="false" ht="13.8" hidden="false" customHeight="false" outlineLevel="0" collapsed="false">
      <c r="A1457" s="7" t="s">
        <v>77</v>
      </c>
      <c r="B1457" s="7" t="s">
        <v>3560</v>
      </c>
      <c r="C1457" s="7" t="s">
        <v>118</v>
      </c>
      <c r="D1457" s="7" t="s">
        <v>3644</v>
      </c>
      <c r="E1457" s="7" t="s">
        <v>2619</v>
      </c>
      <c r="F1457" s="7" t="s">
        <v>17</v>
      </c>
      <c r="G1457" s="7" t="s">
        <v>3639</v>
      </c>
      <c r="H1457" s="7" t="s">
        <v>3640</v>
      </c>
      <c r="I1457" s="7" t="s">
        <v>84</v>
      </c>
      <c r="J1457" s="7" t="s">
        <v>85</v>
      </c>
      <c r="K1457" s="8" t="n">
        <v>0</v>
      </c>
      <c r="L1457" s="7"/>
      <c r="M1457" s="8" t="n">
        <v>0</v>
      </c>
      <c r="N1457" s="7" t="s">
        <v>3645</v>
      </c>
      <c r="O1457" s="7" t="s">
        <v>394</v>
      </c>
      <c r="P1457" s="7" t="s">
        <v>87</v>
      </c>
      <c r="Q1457" s="8" t="s">
        <v>3646</v>
      </c>
      <c r="R1457" s="8" t="s">
        <v>937</v>
      </c>
      <c r="S1457" s="8" t="s">
        <v>1686</v>
      </c>
      <c r="T1457" s="8" t="s">
        <v>127</v>
      </c>
      <c r="U1457" s="7" t="s">
        <v>87</v>
      </c>
      <c r="V1457" s="7" t="s">
        <v>92</v>
      </c>
      <c r="W1457" s="7"/>
      <c r="X1457" s="7"/>
      <c r="Y1457" s="7" t="s">
        <v>99</v>
      </c>
      <c r="Z1457" s="8" t="s">
        <v>127</v>
      </c>
      <c r="AA1457" s="7"/>
      <c r="AB1457" s="7"/>
      <c r="AC1457" s="7"/>
      <c r="AD1457" s="7"/>
      <c r="AE1457" s="8"/>
      <c r="AF1457" s="9" t="s">
        <v>263</v>
      </c>
      <c r="AG1457" s="9" t="s">
        <v>307</v>
      </c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  <c r="BD1457" s="7"/>
      <c r="BE1457" s="7"/>
      <c r="BF1457" s="7"/>
      <c r="BG1457" s="7"/>
      <c r="BH1457" s="7"/>
      <c r="BI1457" s="7"/>
      <c r="BJ1457" s="7"/>
      <c r="BK1457" s="7"/>
      <c r="BL1457" s="7"/>
      <c r="BM1457" s="7" t="s">
        <v>97</v>
      </c>
      <c r="BN1457" s="7" t="s">
        <v>97</v>
      </c>
      <c r="BO1457" s="7"/>
      <c r="BP1457" s="7"/>
      <c r="BQ1457" s="7"/>
      <c r="BR1457" s="7" t="s">
        <v>98</v>
      </c>
      <c r="BS1457" s="7" t="s">
        <v>98</v>
      </c>
      <c r="BT1457" s="7" t="s">
        <v>98</v>
      </c>
      <c r="BU1457" s="7" t="s">
        <v>98</v>
      </c>
      <c r="BV1457" s="7" t="s">
        <v>98</v>
      </c>
      <c r="BW1457" s="7" t="s">
        <v>98</v>
      </c>
      <c r="BX1457" s="7" t="s">
        <v>98</v>
      </c>
      <c r="BY1457" s="7" t="n">
        <v>35</v>
      </c>
      <c r="BZ1457" s="7" t="n">
        <v>35</v>
      </c>
      <c r="CA1457" s="7" t="n">
        <v>35</v>
      </c>
      <c r="CB1457" s="7" t="n">
        <v>35</v>
      </c>
      <c r="CC1457" s="7" t="s">
        <v>98</v>
      </c>
      <c r="CD1457" s="7" t="s">
        <v>98</v>
      </c>
      <c r="CE1457" s="7"/>
      <c r="CF1457" s="7"/>
      <c r="CG1457" s="7"/>
      <c r="CH1457" s="7"/>
      <c r="CI1457" s="6" t="n">
        <f aca="false">SUMIF($AH1457:$CH1457,35,Base!$B$5:$BB$5)*7*$Z1457</f>
        <v>504</v>
      </c>
      <c r="CJ1457" s="6" t="n">
        <f aca="false">SUMIF($AH1457:$CH1457,"PR",Base!$B$5:$BB$5)*7*$Z1457</f>
        <v>1260</v>
      </c>
      <c r="CK1457" s="6"/>
      <c r="CL1457" s="6"/>
    </row>
    <row r="1458" customFormat="false" ht="13.8" hidden="false" customHeight="false" outlineLevel="0" collapsed="false">
      <c r="A1458" s="7" t="s">
        <v>77</v>
      </c>
      <c r="B1458" s="7" t="s">
        <v>3560</v>
      </c>
      <c r="C1458" s="7" t="s">
        <v>118</v>
      </c>
      <c r="D1458" s="7" t="s">
        <v>3647</v>
      </c>
      <c r="E1458" s="7" t="s">
        <v>2625</v>
      </c>
      <c r="F1458" s="7" t="s">
        <v>17</v>
      </c>
      <c r="G1458" s="7" t="s">
        <v>3648</v>
      </c>
      <c r="H1458" s="7" t="s">
        <v>3649</v>
      </c>
      <c r="I1458" s="7" t="s">
        <v>84</v>
      </c>
      <c r="J1458" s="7" t="s">
        <v>85</v>
      </c>
      <c r="K1458" s="8" t="n">
        <v>0</v>
      </c>
      <c r="L1458" s="7"/>
      <c r="M1458" s="8" t="n">
        <v>0</v>
      </c>
      <c r="N1458" s="7" t="s">
        <v>3650</v>
      </c>
      <c r="O1458" s="7" t="s">
        <v>394</v>
      </c>
      <c r="P1458" s="7" t="s">
        <v>87</v>
      </c>
      <c r="Q1458" s="8" t="s">
        <v>3651</v>
      </c>
      <c r="R1458" s="8" t="s">
        <v>2329</v>
      </c>
      <c r="S1458" s="8" t="s">
        <v>1686</v>
      </c>
      <c r="T1458" s="8" t="s">
        <v>127</v>
      </c>
      <c r="U1458" s="7" t="s">
        <v>87</v>
      </c>
      <c r="V1458" s="7" t="s">
        <v>92</v>
      </c>
      <c r="W1458" s="7"/>
      <c r="X1458" s="7"/>
      <c r="Y1458" s="7" t="s">
        <v>99</v>
      </c>
      <c r="Z1458" s="8" t="s">
        <v>127</v>
      </c>
      <c r="AA1458" s="7"/>
      <c r="AB1458" s="7"/>
      <c r="AC1458" s="7"/>
      <c r="AD1458" s="7"/>
      <c r="AE1458" s="8"/>
      <c r="AF1458" s="9" t="s">
        <v>989</v>
      </c>
      <c r="AG1458" s="9" t="s">
        <v>968</v>
      </c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  <c r="BD1458" s="7"/>
      <c r="BE1458" s="7"/>
      <c r="BF1458" s="7"/>
      <c r="BG1458" s="7"/>
      <c r="BH1458" s="7"/>
      <c r="BI1458" s="7"/>
      <c r="BJ1458" s="7"/>
      <c r="BK1458" s="7"/>
      <c r="BL1458" s="7"/>
      <c r="BM1458" s="7" t="s">
        <v>97</v>
      </c>
      <c r="BN1458" s="7" t="s">
        <v>97</v>
      </c>
      <c r="BO1458" s="7"/>
      <c r="BP1458" s="7"/>
      <c r="BQ1458" s="7"/>
      <c r="BR1458" s="7"/>
      <c r="BS1458" s="7" t="s">
        <v>98</v>
      </c>
      <c r="BT1458" s="7" t="s">
        <v>98</v>
      </c>
      <c r="BU1458" s="7" t="s">
        <v>98</v>
      </c>
      <c r="BV1458" s="7" t="s">
        <v>98</v>
      </c>
      <c r="BW1458" s="7" t="s">
        <v>98</v>
      </c>
      <c r="BX1458" s="7" t="s">
        <v>98</v>
      </c>
      <c r="BY1458" s="7" t="n">
        <v>35</v>
      </c>
      <c r="BZ1458" s="7" t="n">
        <v>35</v>
      </c>
      <c r="CA1458" s="7" t="n">
        <v>35</v>
      </c>
      <c r="CB1458" s="7" t="n">
        <v>35</v>
      </c>
      <c r="CC1458" s="7" t="s">
        <v>98</v>
      </c>
      <c r="CD1458" s="7"/>
      <c r="CE1458" s="7"/>
      <c r="CF1458" s="7"/>
      <c r="CG1458" s="7"/>
      <c r="CH1458" s="7"/>
      <c r="CI1458" s="6" t="n">
        <f aca="false">SUMIF($AH1458:$CH1458,35,Base!$B$5:$BB$5)*7*$Z1458</f>
        <v>504</v>
      </c>
      <c r="CJ1458" s="6" t="n">
        <f aca="false">SUMIF($AH1458:$CH1458,"PR",Base!$B$5:$BB$5)*7*$Z1458</f>
        <v>980</v>
      </c>
      <c r="CK1458" s="6"/>
      <c r="CL1458" s="6"/>
    </row>
    <row r="1459" customFormat="false" ht="13.8" hidden="false" customHeight="false" outlineLevel="0" collapsed="false">
      <c r="A1459" s="7" t="s">
        <v>77</v>
      </c>
      <c r="B1459" s="7" t="s">
        <v>3560</v>
      </c>
      <c r="C1459" s="7" t="s">
        <v>118</v>
      </c>
      <c r="D1459" s="7" t="s">
        <v>3652</v>
      </c>
      <c r="E1459" s="7" t="s">
        <v>1505</v>
      </c>
      <c r="F1459" s="7" t="s">
        <v>17</v>
      </c>
      <c r="G1459" s="7" t="s">
        <v>3648</v>
      </c>
      <c r="H1459" s="7" t="s">
        <v>3649</v>
      </c>
      <c r="I1459" s="7" t="s">
        <v>84</v>
      </c>
      <c r="J1459" s="7" t="s">
        <v>85</v>
      </c>
      <c r="K1459" s="8" t="n">
        <v>0</v>
      </c>
      <c r="L1459" s="7"/>
      <c r="M1459" s="8" t="n">
        <v>0</v>
      </c>
      <c r="N1459" s="7" t="s">
        <v>3653</v>
      </c>
      <c r="O1459" s="7" t="s">
        <v>394</v>
      </c>
      <c r="P1459" s="7" t="s">
        <v>87</v>
      </c>
      <c r="Q1459" s="8" t="s">
        <v>2427</v>
      </c>
      <c r="R1459" s="8" t="s">
        <v>2250</v>
      </c>
      <c r="S1459" s="8" t="s">
        <v>1085</v>
      </c>
      <c r="T1459" s="8" t="s">
        <v>127</v>
      </c>
      <c r="U1459" s="7" t="s">
        <v>87</v>
      </c>
      <c r="V1459" s="7" t="s">
        <v>92</v>
      </c>
      <c r="W1459" s="7"/>
      <c r="X1459" s="7"/>
      <c r="Y1459" s="7" t="s">
        <v>99</v>
      </c>
      <c r="Z1459" s="8" t="s">
        <v>127</v>
      </c>
      <c r="AA1459" s="7"/>
      <c r="AB1459" s="7"/>
      <c r="AC1459" s="7"/>
      <c r="AD1459" s="7"/>
      <c r="AE1459" s="8"/>
      <c r="AF1459" s="9" t="s">
        <v>1046</v>
      </c>
      <c r="AG1459" s="9" t="s">
        <v>275</v>
      </c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  <c r="BD1459" s="7"/>
      <c r="BE1459" s="7" t="s">
        <v>98</v>
      </c>
      <c r="BF1459" s="7" t="s">
        <v>98</v>
      </c>
      <c r="BG1459" s="7" t="s">
        <v>98</v>
      </c>
      <c r="BH1459" s="7" t="s">
        <v>98</v>
      </c>
      <c r="BI1459" s="7" t="s">
        <v>98</v>
      </c>
      <c r="BJ1459" s="7" t="s">
        <v>98</v>
      </c>
      <c r="BK1459" s="7" t="s">
        <v>98</v>
      </c>
      <c r="BL1459" s="7" t="n">
        <v>35</v>
      </c>
      <c r="BM1459" s="7" t="s">
        <v>97</v>
      </c>
      <c r="BN1459" s="7" t="s">
        <v>97</v>
      </c>
      <c r="BO1459" s="7" t="n">
        <v>35</v>
      </c>
      <c r="BP1459" s="7" t="n">
        <v>35</v>
      </c>
      <c r="BQ1459" s="7" t="n">
        <v>35</v>
      </c>
      <c r="BR1459" s="7" t="s">
        <v>98</v>
      </c>
      <c r="BS1459" s="7"/>
      <c r="BT1459" s="7"/>
      <c r="BU1459" s="7"/>
      <c r="BV1459" s="7"/>
      <c r="BW1459" s="7"/>
      <c r="BX1459" s="7"/>
      <c r="BY1459" s="7"/>
      <c r="BZ1459" s="7"/>
      <c r="CA1459" s="7"/>
      <c r="CB1459" s="7"/>
      <c r="CC1459" s="7"/>
      <c r="CD1459" s="7"/>
      <c r="CE1459" s="7"/>
      <c r="CF1459" s="7"/>
      <c r="CG1459" s="7"/>
      <c r="CH1459" s="7"/>
      <c r="CI1459" s="6" t="n">
        <f aca="false">SUMIF($AH1459:$CH1459,35,Base!$B$5:$BB$5)*7*$Z1459</f>
        <v>560</v>
      </c>
      <c r="CJ1459" s="6" t="n">
        <f aca="false">SUMIF($AH1459:$CH1459,"PR",Base!$B$5:$BB$5)*7*$Z1459</f>
        <v>1092</v>
      </c>
      <c r="CK1459" s="6"/>
      <c r="CL1459" s="6"/>
    </row>
    <row r="1460" customFormat="false" ht="13.8" hidden="false" customHeight="false" outlineLevel="0" collapsed="false">
      <c r="A1460" s="7" t="s">
        <v>77</v>
      </c>
      <c r="B1460" s="7" t="s">
        <v>3560</v>
      </c>
      <c r="C1460" s="7" t="s">
        <v>118</v>
      </c>
      <c r="D1460" s="7" t="s">
        <v>3654</v>
      </c>
      <c r="E1460" s="7" t="s">
        <v>1523</v>
      </c>
      <c r="F1460" s="7" t="s">
        <v>17</v>
      </c>
      <c r="G1460" s="7" t="s">
        <v>3655</v>
      </c>
      <c r="H1460" s="7" t="s">
        <v>3656</v>
      </c>
      <c r="I1460" s="7" t="s">
        <v>84</v>
      </c>
      <c r="J1460" s="7" t="s">
        <v>85</v>
      </c>
      <c r="K1460" s="8" t="n">
        <v>0</v>
      </c>
      <c r="L1460" s="7"/>
      <c r="M1460" s="8" t="n">
        <v>0</v>
      </c>
      <c r="N1460" s="7" t="s">
        <v>3657</v>
      </c>
      <c r="O1460" s="7" t="s">
        <v>621</v>
      </c>
      <c r="P1460" s="7" t="s">
        <v>87</v>
      </c>
      <c r="Q1460" s="8" t="s">
        <v>169</v>
      </c>
      <c r="R1460" s="8" t="s">
        <v>1115</v>
      </c>
      <c r="S1460" s="8" t="s">
        <v>3658</v>
      </c>
      <c r="T1460" s="8" t="s">
        <v>127</v>
      </c>
      <c r="U1460" s="7" t="s">
        <v>87</v>
      </c>
      <c r="V1460" s="7" t="s">
        <v>92</v>
      </c>
      <c r="W1460" s="7"/>
      <c r="X1460" s="7"/>
      <c r="Y1460" s="7" t="s">
        <v>99</v>
      </c>
      <c r="Z1460" s="8" t="s">
        <v>127</v>
      </c>
      <c r="AA1460" s="7"/>
      <c r="AB1460" s="7"/>
      <c r="AC1460" s="7"/>
      <c r="AD1460" s="7"/>
      <c r="AE1460" s="8"/>
      <c r="AF1460" s="9" t="s">
        <v>3305</v>
      </c>
      <c r="AG1460" s="9" t="s">
        <v>2488</v>
      </c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  <c r="BD1460" s="7"/>
      <c r="BE1460" s="7"/>
      <c r="BF1460" s="7"/>
      <c r="BG1460" s="7"/>
      <c r="BH1460" s="7"/>
      <c r="BI1460" s="7"/>
      <c r="BJ1460" s="7"/>
      <c r="BK1460" s="7"/>
      <c r="BL1460" s="7"/>
      <c r="BM1460" s="7" t="s">
        <v>97</v>
      </c>
      <c r="BN1460" s="7" t="s">
        <v>97</v>
      </c>
      <c r="BO1460" s="7"/>
      <c r="BP1460" s="7"/>
      <c r="BQ1460" s="7"/>
      <c r="BR1460" s="7"/>
      <c r="BS1460" s="7"/>
      <c r="BT1460" s="7"/>
      <c r="BU1460" s="7"/>
      <c r="BV1460" s="7"/>
      <c r="BW1460" s="7"/>
      <c r="BX1460" s="7" t="s">
        <v>98</v>
      </c>
      <c r="BY1460" s="7" t="s">
        <v>98</v>
      </c>
      <c r="BZ1460" s="7" t="s">
        <v>98</v>
      </c>
      <c r="CA1460" s="7" t="s">
        <v>98</v>
      </c>
      <c r="CB1460" s="7" t="s">
        <v>98</v>
      </c>
      <c r="CC1460" s="7" t="s">
        <v>98</v>
      </c>
      <c r="CD1460" s="7" t="s">
        <v>98</v>
      </c>
      <c r="CE1460" s="7" t="n">
        <v>35</v>
      </c>
      <c r="CF1460" s="7" t="n">
        <v>35</v>
      </c>
      <c r="CG1460" s="7" t="n">
        <v>35</v>
      </c>
      <c r="CH1460" s="7" t="n">
        <v>35</v>
      </c>
      <c r="CI1460" s="6" t="n">
        <f aca="false">SUMIF($AH1460:$CH1460,35,Base!$B$5:$BB$5)*7*$Z1460</f>
        <v>504</v>
      </c>
      <c r="CJ1460" s="6" t="n">
        <f aca="false">SUMIF($AH1460:$CH1460,"PR",Base!$B$5:$BB$5)*7*$Z1460</f>
        <v>924</v>
      </c>
      <c r="CK1460" s="6"/>
      <c r="CL1460" s="6"/>
    </row>
    <row r="1461" customFormat="false" ht="13.8" hidden="false" customHeight="false" outlineLevel="0" collapsed="false">
      <c r="A1461" s="7" t="s">
        <v>77</v>
      </c>
      <c r="B1461" s="7" t="s">
        <v>3560</v>
      </c>
      <c r="C1461" s="7" t="s">
        <v>118</v>
      </c>
      <c r="D1461" s="7" t="s">
        <v>3659</v>
      </c>
      <c r="E1461" s="7" t="s">
        <v>1531</v>
      </c>
      <c r="F1461" s="7" t="s">
        <v>17</v>
      </c>
      <c r="G1461" s="7" t="s">
        <v>3660</v>
      </c>
      <c r="H1461" s="7" t="s">
        <v>3661</v>
      </c>
      <c r="I1461" s="7" t="s">
        <v>84</v>
      </c>
      <c r="J1461" s="7" t="s">
        <v>85</v>
      </c>
      <c r="K1461" s="8" t="n">
        <v>0</v>
      </c>
      <c r="L1461" s="7"/>
      <c r="M1461" s="8" t="n">
        <v>0</v>
      </c>
      <c r="N1461" s="7" t="s">
        <v>3662</v>
      </c>
      <c r="O1461" s="7" t="s">
        <v>621</v>
      </c>
      <c r="P1461" s="7" t="s">
        <v>87</v>
      </c>
      <c r="Q1461" s="8" t="s">
        <v>3333</v>
      </c>
      <c r="R1461" s="8" t="s">
        <v>3663</v>
      </c>
      <c r="S1461" s="8" t="s">
        <v>163</v>
      </c>
      <c r="T1461" s="8" t="s">
        <v>127</v>
      </c>
      <c r="U1461" s="7" t="s">
        <v>87</v>
      </c>
      <c r="V1461" s="7" t="s">
        <v>92</v>
      </c>
      <c r="W1461" s="7"/>
      <c r="X1461" s="7"/>
      <c r="Y1461" s="7" t="s">
        <v>99</v>
      </c>
      <c r="Z1461" s="8" t="s">
        <v>127</v>
      </c>
      <c r="AA1461" s="7"/>
      <c r="AB1461" s="7"/>
      <c r="AC1461" s="7"/>
      <c r="AD1461" s="7"/>
      <c r="AE1461" s="8"/>
      <c r="AF1461" s="9" t="s">
        <v>989</v>
      </c>
      <c r="AG1461" s="9" t="s">
        <v>3664</v>
      </c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  <c r="BD1461" s="7"/>
      <c r="BE1461" s="7"/>
      <c r="BF1461" s="7"/>
      <c r="BG1461" s="7"/>
      <c r="BH1461" s="7"/>
      <c r="BI1461" s="7"/>
      <c r="BJ1461" s="7"/>
      <c r="BK1461" s="7"/>
      <c r="BL1461" s="7"/>
      <c r="BM1461" s="7" t="s">
        <v>97</v>
      </c>
      <c r="BN1461" s="7" t="s">
        <v>97</v>
      </c>
      <c r="BO1461" s="7"/>
      <c r="BP1461" s="7"/>
      <c r="BQ1461" s="7"/>
      <c r="BR1461" s="7"/>
      <c r="BS1461" s="7" t="s">
        <v>98</v>
      </c>
      <c r="BT1461" s="7" t="s">
        <v>98</v>
      </c>
      <c r="BU1461" s="7" t="s">
        <v>98</v>
      </c>
      <c r="BV1461" s="7" t="s">
        <v>98</v>
      </c>
      <c r="BW1461" s="7" t="s">
        <v>98</v>
      </c>
      <c r="BX1461" s="7" t="s">
        <v>98</v>
      </c>
      <c r="BY1461" s="7" t="s">
        <v>98</v>
      </c>
      <c r="BZ1461" s="7" t="s">
        <v>98</v>
      </c>
      <c r="CA1461" s="7" t="s">
        <v>98</v>
      </c>
      <c r="CB1461" s="7" t="s">
        <v>98</v>
      </c>
      <c r="CC1461" s="7" t="s">
        <v>98</v>
      </c>
      <c r="CD1461" s="7" t="s">
        <v>98</v>
      </c>
      <c r="CE1461" s="7" t="s">
        <v>98</v>
      </c>
      <c r="CF1461" s="7" t="s">
        <v>98</v>
      </c>
      <c r="CG1461" s="7" t="s">
        <v>98</v>
      </c>
      <c r="CH1461" s="7" t="n">
        <v>35</v>
      </c>
      <c r="CI1461" s="6" t="n">
        <f aca="false">SUMIF($AH1461:$CH1461,35,Base!$B$5:$BB$5)*7*$Z1461</f>
        <v>112</v>
      </c>
      <c r="CJ1461" s="6" t="n">
        <f aca="false">SUMIF($AH1461:$CH1461,"PR",Base!$B$5:$BB$5)*7*$Z1461</f>
        <v>2016</v>
      </c>
      <c r="CK1461" s="6"/>
      <c r="CL1461" s="6"/>
    </row>
    <row r="1462" customFormat="false" ht="13.8" hidden="false" customHeight="false" outlineLevel="0" collapsed="false">
      <c r="A1462" s="7" t="s">
        <v>77</v>
      </c>
      <c r="B1462" s="7" t="s">
        <v>3560</v>
      </c>
      <c r="C1462" s="7" t="s">
        <v>118</v>
      </c>
      <c r="D1462" s="7" t="s">
        <v>3665</v>
      </c>
      <c r="E1462" s="7" t="s">
        <v>1538</v>
      </c>
      <c r="F1462" s="7" t="s">
        <v>17</v>
      </c>
      <c r="G1462" s="7" t="s">
        <v>3660</v>
      </c>
      <c r="H1462" s="7" t="s">
        <v>3661</v>
      </c>
      <c r="I1462" s="7" t="s">
        <v>84</v>
      </c>
      <c r="J1462" s="7" t="s">
        <v>85</v>
      </c>
      <c r="K1462" s="8" t="n">
        <v>0</v>
      </c>
      <c r="L1462" s="7"/>
      <c r="M1462" s="8" t="n">
        <v>0</v>
      </c>
      <c r="N1462" s="7" t="s">
        <v>3666</v>
      </c>
      <c r="O1462" s="7" t="s">
        <v>621</v>
      </c>
      <c r="P1462" s="7" t="s">
        <v>87</v>
      </c>
      <c r="Q1462" s="8" t="s">
        <v>3667</v>
      </c>
      <c r="R1462" s="8" t="s">
        <v>3663</v>
      </c>
      <c r="S1462" s="8" t="s">
        <v>336</v>
      </c>
      <c r="T1462" s="8" t="s">
        <v>127</v>
      </c>
      <c r="U1462" s="7" t="s">
        <v>87</v>
      </c>
      <c r="V1462" s="7" t="s">
        <v>92</v>
      </c>
      <c r="W1462" s="7"/>
      <c r="X1462" s="7"/>
      <c r="Y1462" s="7" t="s">
        <v>99</v>
      </c>
      <c r="Z1462" s="8" t="s">
        <v>127</v>
      </c>
      <c r="AA1462" s="7"/>
      <c r="AB1462" s="7"/>
      <c r="AC1462" s="7"/>
      <c r="AD1462" s="7"/>
      <c r="AE1462" s="8"/>
      <c r="AF1462" s="9" t="s">
        <v>1046</v>
      </c>
      <c r="AG1462" s="9" t="s">
        <v>2863</v>
      </c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  <c r="BD1462" s="7"/>
      <c r="BE1462" s="7" t="s">
        <v>98</v>
      </c>
      <c r="BF1462" s="7" t="s">
        <v>98</v>
      </c>
      <c r="BG1462" s="7" t="s">
        <v>98</v>
      </c>
      <c r="BH1462" s="7" t="s">
        <v>98</v>
      </c>
      <c r="BI1462" s="7" t="s">
        <v>98</v>
      </c>
      <c r="BJ1462" s="7" t="s">
        <v>98</v>
      </c>
      <c r="BK1462" s="7" t="s">
        <v>98</v>
      </c>
      <c r="BL1462" s="7" t="s">
        <v>98</v>
      </c>
      <c r="BM1462" s="7" t="s">
        <v>97</v>
      </c>
      <c r="BN1462" s="7" t="s">
        <v>97</v>
      </c>
      <c r="BO1462" s="7" t="s">
        <v>98</v>
      </c>
      <c r="BP1462" s="7" t="s">
        <v>98</v>
      </c>
      <c r="BQ1462" s="7" t="s">
        <v>98</v>
      </c>
      <c r="BR1462" s="7" t="s">
        <v>98</v>
      </c>
      <c r="BS1462" s="7" t="s">
        <v>98</v>
      </c>
      <c r="BT1462" s="7" t="s">
        <v>98</v>
      </c>
      <c r="BU1462" s="7" t="n">
        <v>35</v>
      </c>
      <c r="BV1462" s="7" t="n">
        <v>35</v>
      </c>
      <c r="BW1462" s="7" t="n">
        <v>35</v>
      </c>
      <c r="BX1462" s="7" t="s">
        <v>98</v>
      </c>
      <c r="BY1462" s="7"/>
      <c r="BZ1462" s="7"/>
      <c r="CA1462" s="7"/>
      <c r="CB1462" s="7"/>
      <c r="CC1462" s="7"/>
      <c r="CD1462" s="7"/>
      <c r="CE1462" s="7"/>
      <c r="CF1462" s="7"/>
      <c r="CG1462" s="7"/>
      <c r="CH1462" s="7"/>
      <c r="CI1462" s="6" t="n">
        <f aca="false">SUMIF($AH1462:$CH1462,35,Base!$B$5:$BB$5)*7*$Z1462</f>
        <v>420</v>
      </c>
      <c r="CJ1462" s="6" t="n">
        <f aca="false">SUMIF($AH1462:$CH1462,"PR",Base!$B$5:$BB$5)*7*$Z1462</f>
        <v>2072</v>
      </c>
      <c r="CK1462" s="6"/>
      <c r="CL1462" s="6"/>
    </row>
    <row r="1463" customFormat="false" ht="13.8" hidden="false" customHeight="false" outlineLevel="0" collapsed="false">
      <c r="A1463" s="7" t="s">
        <v>77</v>
      </c>
      <c r="B1463" s="7" t="s">
        <v>3560</v>
      </c>
      <c r="C1463" s="7" t="s">
        <v>118</v>
      </c>
      <c r="D1463" s="7" t="s">
        <v>3668</v>
      </c>
      <c r="E1463" s="7" t="s">
        <v>1565</v>
      </c>
      <c r="F1463" s="7" t="s">
        <v>17</v>
      </c>
      <c r="G1463" s="7" t="s">
        <v>3639</v>
      </c>
      <c r="H1463" s="7" t="s">
        <v>3640</v>
      </c>
      <c r="I1463" s="7" t="s">
        <v>84</v>
      </c>
      <c r="J1463" s="7" t="s">
        <v>85</v>
      </c>
      <c r="K1463" s="8" t="n">
        <v>0</v>
      </c>
      <c r="L1463" s="7"/>
      <c r="M1463" s="8" t="n">
        <v>0</v>
      </c>
      <c r="N1463" s="7"/>
      <c r="O1463" s="7" t="s">
        <v>394</v>
      </c>
      <c r="P1463" s="7" t="s">
        <v>87</v>
      </c>
      <c r="Q1463" s="8" t="s">
        <v>3669</v>
      </c>
      <c r="R1463" s="8" t="s">
        <v>3670</v>
      </c>
      <c r="S1463" s="8" t="s">
        <v>325</v>
      </c>
      <c r="T1463" s="8" t="s">
        <v>127</v>
      </c>
      <c r="U1463" s="7" t="s">
        <v>87</v>
      </c>
      <c r="V1463" s="7" t="s">
        <v>92</v>
      </c>
      <c r="W1463" s="7"/>
      <c r="X1463" s="7"/>
      <c r="Y1463" s="7" t="s">
        <v>99</v>
      </c>
      <c r="Z1463" s="8" t="s">
        <v>127</v>
      </c>
      <c r="AA1463" s="7"/>
      <c r="AB1463" s="7"/>
      <c r="AC1463" s="7"/>
      <c r="AD1463" s="7"/>
      <c r="AE1463" s="8"/>
      <c r="AF1463" s="9" t="s">
        <v>148</v>
      </c>
      <c r="AG1463" s="9" t="s">
        <v>886</v>
      </c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  <c r="BD1463" s="7"/>
      <c r="BE1463" s="7"/>
      <c r="BF1463" s="7"/>
      <c r="BG1463" s="7" t="s">
        <v>98</v>
      </c>
      <c r="BH1463" s="7" t="s">
        <v>98</v>
      </c>
      <c r="BI1463" s="7" t="s">
        <v>98</v>
      </c>
      <c r="BJ1463" s="7" t="s">
        <v>98</v>
      </c>
      <c r="BK1463" s="7" t="s">
        <v>98</v>
      </c>
      <c r="BL1463" s="7" t="s">
        <v>98</v>
      </c>
      <c r="BM1463" s="7" t="s">
        <v>97</v>
      </c>
      <c r="BN1463" s="7" t="s">
        <v>97</v>
      </c>
      <c r="BO1463" s="7" t="s">
        <v>98</v>
      </c>
      <c r="BP1463" s="7" t="n">
        <v>35</v>
      </c>
      <c r="BQ1463" s="7" t="n">
        <v>35</v>
      </c>
      <c r="BR1463" s="7" t="n">
        <v>35</v>
      </c>
      <c r="BS1463" s="7" t="n">
        <v>35</v>
      </c>
      <c r="BT1463" s="7" t="s">
        <v>98</v>
      </c>
      <c r="BU1463" s="7" t="s">
        <v>98</v>
      </c>
      <c r="BV1463" s="7"/>
      <c r="BW1463" s="7"/>
      <c r="BX1463" s="7"/>
      <c r="BY1463" s="7"/>
      <c r="BZ1463" s="7"/>
      <c r="CA1463" s="7"/>
      <c r="CB1463" s="7"/>
      <c r="CC1463" s="7"/>
      <c r="CD1463" s="7"/>
      <c r="CE1463" s="7"/>
      <c r="CF1463" s="7"/>
      <c r="CG1463" s="7"/>
      <c r="CH1463" s="7"/>
      <c r="CI1463" s="6" t="n">
        <f aca="false">SUMIF($AH1463:$CH1463,35,Base!$B$5:$BB$5)*7*$Z1463</f>
        <v>560</v>
      </c>
      <c r="CJ1463" s="6" t="n">
        <f aca="false">SUMIF($AH1463:$CH1463,"PR",Base!$B$5:$BB$5)*7*$Z1463</f>
        <v>1260</v>
      </c>
      <c r="CK1463" s="6"/>
      <c r="CL1463" s="6"/>
    </row>
    <row r="1464" customFormat="false" ht="13.8" hidden="false" customHeight="false" outlineLevel="0" collapsed="false">
      <c r="A1464" s="7" t="s">
        <v>77</v>
      </c>
      <c r="B1464" s="7" t="s">
        <v>3560</v>
      </c>
      <c r="C1464" s="7" t="s">
        <v>118</v>
      </c>
      <c r="D1464" s="7" t="s">
        <v>3671</v>
      </c>
      <c r="E1464" s="7" t="s">
        <v>1577</v>
      </c>
      <c r="F1464" s="7" t="s">
        <v>17</v>
      </c>
      <c r="G1464" s="7" t="s">
        <v>3655</v>
      </c>
      <c r="H1464" s="7" t="s">
        <v>3656</v>
      </c>
      <c r="I1464" s="7" t="s">
        <v>84</v>
      </c>
      <c r="J1464" s="7" t="s">
        <v>85</v>
      </c>
      <c r="K1464" s="8" t="n">
        <v>0</v>
      </c>
      <c r="L1464" s="7"/>
      <c r="M1464" s="8" t="n">
        <v>0</v>
      </c>
      <c r="N1464" s="7" t="s">
        <v>3672</v>
      </c>
      <c r="O1464" s="7" t="s">
        <v>621</v>
      </c>
      <c r="P1464" s="7" t="s">
        <v>87</v>
      </c>
      <c r="Q1464" s="8" t="s">
        <v>607</v>
      </c>
      <c r="R1464" s="8" t="s">
        <v>623</v>
      </c>
      <c r="S1464" s="8" t="s">
        <v>2862</v>
      </c>
      <c r="T1464" s="8" t="s">
        <v>127</v>
      </c>
      <c r="U1464" s="7" t="s">
        <v>87</v>
      </c>
      <c r="V1464" s="7" t="s">
        <v>92</v>
      </c>
      <c r="W1464" s="7"/>
      <c r="X1464" s="7"/>
      <c r="Y1464" s="7" t="s">
        <v>99</v>
      </c>
      <c r="Z1464" s="8" t="s">
        <v>127</v>
      </c>
      <c r="AA1464" s="7"/>
      <c r="AB1464" s="7"/>
      <c r="AC1464" s="7"/>
      <c r="AD1464" s="7"/>
      <c r="AE1464" s="8"/>
      <c r="AF1464" s="9" t="s">
        <v>2046</v>
      </c>
      <c r="AG1464" s="9" t="s">
        <v>519</v>
      </c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  <c r="BD1464" s="7"/>
      <c r="BE1464" s="7"/>
      <c r="BF1464" s="7"/>
      <c r="BG1464" s="7"/>
      <c r="BH1464" s="7"/>
      <c r="BI1464" s="7"/>
      <c r="BJ1464" s="7"/>
      <c r="BK1464" s="7"/>
      <c r="BL1464" s="7"/>
      <c r="BM1464" s="7" t="s">
        <v>97</v>
      </c>
      <c r="BN1464" s="7" t="s">
        <v>97</v>
      </c>
      <c r="BO1464" s="7" t="s">
        <v>98</v>
      </c>
      <c r="BP1464" s="7" t="s">
        <v>98</v>
      </c>
      <c r="BQ1464" s="7" t="s">
        <v>98</v>
      </c>
      <c r="BR1464" s="7" t="s">
        <v>98</v>
      </c>
      <c r="BS1464" s="7" t="s">
        <v>98</v>
      </c>
      <c r="BT1464" s="7" t="s">
        <v>98</v>
      </c>
      <c r="BU1464" s="7" t="s">
        <v>98</v>
      </c>
      <c r="BV1464" s="7" t="n">
        <v>35</v>
      </c>
      <c r="BW1464" s="7" t="n">
        <v>35</v>
      </c>
      <c r="BX1464" s="7" t="n">
        <v>35</v>
      </c>
      <c r="BY1464" s="7" t="n">
        <v>35</v>
      </c>
      <c r="BZ1464" s="7" t="n">
        <v>35</v>
      </c>
      <c r="CA1464" s="7" t="n">
        <v>35</v>
      </c>
      <c r="CB1464" s="7" t="s">
        <v>98</v>
      </c>
      <c r="CC1464" s="7"/>
      <c r="CD1464" s="7"/>
      <c r="CE1464" s="7"/>
      <c r="CF1464" s="7"/>
      <c r="CG1464" s="7"/>
      <c r="CH1464" s="7"/>
      <c r="CI1464" s="6" t="n">
        <f aca="false">SUMIF($AH1464:$CH1464,35,Base!$B$5:$BB$5)*7*$Z1464</f>
        <v>784</v>
      </c>
      <c r="CJ1464" s="6" t="n">
        <f aca="false">SUMIF($AH1464:$CH1464,"PR",Base!$B$5:$BB$5)*7*$Z1464</f>
        <v>1120</v>
      </c>
      <c r="CK1464" s="6"/>
      <c r="CL1464" s="6"/>
    </row>
    <row r="1465" customFormat="false" ht="13.8" hidden="false" customHeight="false" outlineLevel="0" collapsed="false">
      <c r="A1465" s="7" t="s">
        <v>77</v>
      </c>
      <c r="B1465" s="7" t="s">
        <v>3560</v>
      </c>
      <c r="C1465" s="7" t="s">
        <v>118</v>
      </c>
      <c r="D1465" s="7" t="s">
        <v>3673</v>
      </c>
      <c r="E1465" s="7" t="s">
        <v>2770</v>
      </c>
      <c r="F1465" s="7" t="s">
        <v>17</v>
      </c>
      <c r="G1465" s="7" t="s">
        <v>3660</v>
      </c>
      <c r="H1465" s="7" t="s">
        <v>3661</v>
      </c>
      <c r="I1465" s="7" t="s">
        <v>84</v>
      </c>
      <c r="J1465" s="7" t="s">
        <v>85</v>
      </c>
      <c r="K1465" s="8" t="n">
        <v>0</v>
      </c>
      <c r="L1465" s="7"/>
      <c r="M1465" s="8" t="n">
        <v>0</v>
      </c>
      <c r="N1465" s="7"/>
      <c r="O1465" s="7" t="s">
        <v>621</v>
      </c>
      <c r="P1465" s="7" t="s">
        <v>87</v>
      </c>
      <c r="Q1465" s="8" t="s">
        <v>577</v>
      </c>
      <c r="R1465" s="8" t="s">
        <v>3674</v>
      </c>
      <c r="S1465" s="8" t="s">
        <v>878</v>
      </c>
      <c r="T1465" s="8" t="s">
        <v>127</v>
      </c>
      <c r="U1465" s="7" t="s">
        <v>87</v>
      </c>
      <c r="V1465" s="7" t="s">
        <v>92</v>
      </c>
      <c r="W1465" s="7"/>
      <c r="X1465" s="7"/>
      <c r="Y1465" s="7" t="s">
        <v>99</v>
      </c>
      <c r="Z1465" s="8" t="s">
        <v>100</v>
      </c>
      <c r="AA1465" s="7"/>
      <c r="AB1465" s="7"/>
      <c r="AC1465" s="7"/>
      <c r="AD1465" s="7"/>
      <c r="AE1465" s="8"/>
      <c r="AF1465" s="9" t="s">
        <v>1479</v>
      </c>
      <c r="AG1465" s="9" t="s">
        <v>538</v>
      </c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 t="s">
        <v>98</v>
      </c>
      <c r="AW1465" s="7" t="s">
        <v>98</v>
      </c>
      <c r="AX1465" s="7" t="s">
        <v>98</v>
      </c>
      <c r="AY1465" s="7" t="s">
        <v>98</v>
      </c>
      <c r="AZ1465" s="7" t="s">
        <v>98</v>
      </c>
      <c r="BA1465" s="7" t="s">
        <v>98</v>
      </c>
      <c r="BB1465" s="7" t="s">
        <v>98</v>
      </c>
      <c r="BC1465" s="7" t="s">
        <v>98</v>
      </c>
      <c r="BD1465" s="7" t="s">
        <v>98</v>
      </c>
      <c r="BE1465" s="7" t="s">
        <v>98</v>
      </c>
      <c r="BF1465" s="7" t="s">
        <v>98</v>
      </c>
      <c r="BG1465" s="7" t="s">
        <v>98</v>
      </c>
      <c r="BH1465" s="7" t="s">
        <v>98</v>
      </c>
      <c r="BI1465" s="7" t="s">
        <v>98</v>
      </c>
      <c r="BJ1465" s="7" t="n">
        <v>35</v>
      </c>
      <c r="BK1465" s="7" t="n">
        <v>35</v>
      </c>
      <c r="BL1465" s="7" t="n">
        <v>35</v>
      </c>
      <c r="BM1465" s="7" t="s">
        <v>97</v>
      </c>
      <c r="BN1465" s="7" t="s">
        <v>97</v>
      </c>
      <c r="BO1465" s="7"/>
      <c r="BP1465" s="7"/>
      <c r="BQ1465" s="7"/>
      <c r="BR1465" s="7"/>
      <c r="BS1465" s="7"/>
      <c r="BT1465" s="7"/>
      <c r="BU1465" s="7"/>
      <c r="BV1465" s="7"/>
      <c r="BW1465" s="7"/>
      <c r="BX1465" s="7"/>
      <c r="BY1465" s="7"/>
      <c r="BZ1465" s="7"/>
      <c r="CA1465" s="7"/>
      <c r="CB1465" s="7"/>
      <c r="CC1465" s="7"/>
      <c r="CD1465" s="7"/>
      <c r="CE1465" s="7"/>
      <c r="CF1465" s="7"/>
      <c r="CG1465" s="7"/>
      <c r="CH1465" s="7"/>
      <c r="CI1465" s="6" t="n">
        <f aca="false">SUMIF($AH1465:$CH1465,35,Base!$B$5:$BB$5)*7*$Z1465</f>
        <v>1050</v>
      </c>
      <c r="CJ1465" s="6" t="n">
        <f aca="false">SUMIF($AH1465:$CH1465,"PR",Base!$B$5:$BB$5)*7*$Z1465</f>
        <v>4550</v>
      </c>
      <c r="CK1465" s="6"/>
      <c r="CL1465" s="6"/>
    </row>
    <row r="1466" customFormat="false" ht="13.8" hidden="false" customHeight="false" outlineLevel="0" collapsed="false">
      <c r="A1466" s="7" t="s">
        <v>77</v>
      </c>
      <c r="B1466" s="7" t="s">
        <v>3560</v>
      </c>
      <c r="C1466" s="7" t="s">
        <v>1383</v>
      </c>
      <c r="D1466" s="7" t="s">
        <v>3675</v>
      </c>
      <c r="E1466" s="7" t="s">
        <v>2758</v>
      </c>
      <c r="F1466" s="7" t="s">
        <v>17</v>
      </c>
      <c r="G1466" s="7" t="s">
        <v>1429</v>
      </c>
      <c r="H1466" s="7" t="s">
        <v>1430</v>
      </c>
      <c r="I1466" s="7" t="s">
        <v>84</v>
      </c>
      <c r="J1466" s="7" t="s">
        <v>85</v>
      </c>
      <c r="K1466" s="8" t="n">
        <v>98004180992</v>
      </c>
      <c r="L1466" s="7"/>
      <c r="M1466" s="8" t="n">
        <v>0</v>
      </c>
      <c r="N1466" s="7"/>
      <c r="O1466" s="7" t="s">
        <v>1431</v>
      </c>
      <c r="P1466" s="7" t="s">
        <v>155</v>
      </c>
      <c r="Q1466" s="8" t="s">
        <v>3676</v>
      </c>
      <c r="R1466" s="8" t="s">
        <v>228</v>
      </c>
      <c r="S1466" s="8" t="s">
        <v>3677</v>
      </c>
      <c r="T1466" s="8" t="s">
        <v>87</v>
      </c>
      <c r="U1466" s="7" t="s">
        <v>127</v>
      </c>
      <c r="V1466" s="7" t="s">
        <v>159</v>
      </c>
      <c r="W1466" s="7"/>
      <c r="X1466" s="7"/>
      <c r="Y1466" s="7" t="s">
        <v>160</v>
      </c>
      <c r="Z1466" s="8" t="s">
        <v>87</v>
      </c>
      <c r="AA1466" s="7"/>
      <c r="AB1466" s="7"/>
      <c r="AC1466" s="7"/>
      <c r="AD1466" s="7"/>
      <c r="AE1466" s="8"/>
      <c r="AF1466" s="9" t="s">
        <v>1156</v>
      </c>
      <c r="AG1466" s="9" t="s">
        <v>1181</v>
      </c>
      <c r="AH1466" s="7"/>
      <c r="AI1466" s="7"/>
      <c r="AJ1466" s="7" t="s">
        <v>98</v>
      </c>
      <c r="AK1466" s="7" t="s">
        <v>98</v>
      </c>
      <c r="AL1466" s="7" t="s">
        <v>98</v>
      </c>
      <c r="AM1466" s="7" t="s">
        <v>98</v>
      </c>
      <c r="AN1466" s="7" t="s">
        <v>98</v>
      </c>
      <c r="AO1466" s="7" t="s">
        <v>98</v>
      </c>
      <c r="AP1466" s="7" t="s">
        <v>98</v>
      </c>
      <c r="AQ1466" s="7" t="s">
        <v>98</v>
      </c>
      <c r="AR1466" s="7" t="s">
        <v>98</v>
      </c>
      <c r="AS1466" s="7" t="n">
        <v>35</v>
      </c>
      <c r="AT1466" s="7" t="n">
        <v>35</v>
      </c>
      <c r="AU1466" s="7" t="n">
        <v>35</v>
      </c>
      <c r="AV1466" s="7" t="n">
        <v>35</v>
      </c>
      <c r="AW1466" s="7" t="n">
        <v>35</v>
      </c>
      <c r="AX1466" s="7" t="n">
        <v>35</v>
      </c>
      <c r="AY1466" s="7" t="n">
        <v>35</v>
      </c>
      <c r="AZ1466" s="7" t="n">
        <v>35</v>
      </c>
      <c r="BA1466" s="7" t="n">
        <v>35</v>
      </c>
      <c r="BB1466" s="7" t="n">
        <v>35</v>
      </c>
      <c r="BC1466" s="7" t="n">
        <v>35</v>
      </c>
      <c r="BD1466" s="7" t="n">
        <v>35</v>
      </c>
      <c r="BE1466" s="7" t="n">
        <v>35</v>
      </c>
      <c r="BF1466" s="7" t="n">
        <v>35</v>
      </c>
      <c r="BG1466" s="7" t="n">
        <v>35</v>
      </c>
      <c r="BH1466" s="7" t="s">
        <v>98</v>
      </c>
      <c r="BI1466" s="7" t="s">
        <v>98</v>
      </c>
      <c r="BJ1466" s="7" t="s">
        <v>98</v>
      </c>
      <c r="BK1466" s="7" t="s">
        <v>98</v>
      </c>
      <c r="BL1466" s="7" t="s">
        <v>98</v>
      </c>
      <c r="BM1466" s="7" t="s">
        <v>97</v>
      </c>
      <c r="BN1466" s="7" t="s">
        <v>97</v>
      </c>
      <c r="BO1466" s="7" t="s">
        <v>98</v>
      </c>
      <c r="BP1466" s="7" t="s">
        <v>98</v>
      </c>
      <c r="BQ1466" s="7" t="n">
        <v>35</v>
      </c>
      <c r="BR1466" s="7" t="n">
        <v>35</v>
      </c>
      <c r="BS1466" s="7" t="n">
        <v>35</v>
      </c>
      <c r="BT1466" s="7" t="n">
        <v>35</v>
      </c>
      <c r="BU1466" s="7" t="n">
        <v>35</v>
      </c>
      <c r="BV1466" s="7" t="n">
        <v>35</v>
      </c>
      <c r="BW1466" s="7" t="n">
        <v>35</v>
      </c>
      <c r="BX1466" s="7" t="n">
        <v>35</v>
      </c>
      <c r="BY1466" s="7" t="n">
        <v>35</v>
      </c>
      <c r="BZ1466" s="7" t="n">
        <v>35</v>
      </c>
      <c r="CA1466" s="7" t="n">
        <v>35</v>
      </c>
      <c r="CB1466" s="7" t="n">
        <v>35</v>
      </c>
      <c r="CC1466" s="7" t="n">
        <v>35</v>
      </c>
      <c r="CD1466" s="7" t="s">
        <v>98</v>
      </c>
      <c r="CE1466" s="7" t="s">
        <v>98</v>
      </c>
      <c r="CF1466" s="7" t="s">
        <v>98</v>
      </c>
      <c r="CG1466" s="7" t="s">
        <v>98</v>
      </c>
      <c r="CH1466" s="7" t="s">
        <v>98</v>
      </c>
      <c r="CI1466" s="6" t="n">
        <f aca="false">SUMIF($AH1466:$CH1466,35,Base!$B$5:$BB$5)*7*$Z1466</f>
        <v>931</v>
      </c>
      <c r="CJ1466" s="6" t="n">
        <f aca="false">SUMIF($AH1466:$CH1466,"PR",Base!$B$5:$BB$5)*7*$Z1466</f>
        <v>721</v>
      </c>
      <c r="CK1466" s="6"/>
      <c r="CL1466" s="6"/>
    </row>
    <row r="1467" customFormat="false" ht="13.8" hidden="false" customHeight="false" outlineLevel="0" collapsed="false">
      <c r="A1467" s="7" t="s">
        <v>77</v>
      </c>
      <c r="B1467" s="7" t="s">
        <v>3560</v>
      </c>
      <c r="C1467" s="7" t="s">
        <v>319</v>
      </c>
      <c r="D1467" s="7" t="s">
        <v>3678</v>
      </c>
      <c r="E1467" s="7" t="s">
        <v>728</v>
      </c>
      <c r="F1467" s="7" t="s">
        <v>17</v>
      </c>
      <c r="G1467" s="7" t="s">
        <v>3679</v>
      </c>
      <c r="H1467" s="7" t="s">
        <v>3680</v>
      </c>
      <c r="I1467" s="7" t="s">
        <v>84</v>
      </c>
      <c r="J1467" s="7" t="s">
        <v>85</v>
      </c>
      <c r="K1467" s="8" t="n">
        <v>98004180992</v>
      </c>
      <c r="L1467" s="7"/>
      <c r="M1467" s="8" t="n">
        <v>0</v>
      </c>
      <c r="N1467" s="7"/>
      <c r="O1467" s="7" t="s">
        <v>1761</v>
      </c>
      <c r="P1467" s="7" t="s">
        <v>124</v>
      </c>
      <c r="Q1467" s="8" t="s">
        <v>1283</v>
      </c>
      <c r="R1467" s="8" t="s">
        <v>1283</v>
      </c>
      <c r="S1467" s="8" t="s">
        <v>110</v>
      </c>
      <c r="T1467" s="8" t="s">
        <v>87</v>
      </c>
      <c r="U1467" s="7" t="s">
        <v>87</v>
      </c>
      <c r="V1467" s="7" t="s">
        <v>159</v>
      </c>
      <c r="W1467" s="7"/>
      <c r="X1467" s="7"/>
      <c r="Y1467" s="7" t="s">
        <v>112</v>
      </c>
      <c r="Z1467" s="8" t="s">
        <v>87</v>
      </c>
      <c r="AA1467" s="7"/>
      <c r="AB1467" s="7"/>
      <c r="AC1467" s="7"/>
      <c r="AD1467" s="7"/>
      <c r="AE1467" s="8"/>
      <c r="AF1467" s="9" t="s">
        <v>1156</v>
      </c>
      <c r="AG1467" s="9" t="s">
        <v>1109</v>
      </c>
      <c r="AH1467" s="7"/>
      <c r="AI1467" s="7"/>
      <c r="AJ1467" s="7" t="s">
        <v>98</v>
      </c>
      <c r="AK1467" s="7" t="s">
        <v>98</v>
      </c>
      <c r="AL1467" s="7" t="s">
        <v>98</v>
      </c>
      <c r="AM1467" s="7" t="s">
        <v>98</v>
      </c>
      <c r="AN1467" s="7" t="s">
        <v>98</v>
      </c>
      <c r="AO1467" s="7" t="s">
        <v>98</v>
      </c>
      <c r="AP1467" s="7" t="s">
        <v>98</v>
      </c>
      <c r="AQ1467" s="7" t="s">
        <v>98</v>
      </c>
      <c r="AR1467" s="7" t="s">
        <v>98</v>
      </c>
      <c r="AS1467" s="7" t="s">
        <v>98</v>
      </c>
      <c r="AT1467" s="7" t="s">
        <v>98</v>
      </c>
      <c r="AU1467" s="7"/>
      <c r="AV1467" s="7"/>
      <c r="AW1467" s="7"/>
      <c r="AX1467" s="7"/>
      <c r="AY1467" s="7"/>
      <c r="AZ1467" s="7"/>
      <c r="BA1467" s="7"/>
      <c r="BB1467" s="7"/>
      <c r="BC1467" s="7"/>
      <c r="BD1467" s="7"/>
      <c r="BE1467" s="7"/>
      <c r="BF1467" s="7"/>
      <c r="BG1467" s="7"/>
      <c r="BH1467" s="7"/>
      <c r="BI1467" s="7"/>
      <c r="BJ1467" s="7"/>
      <c r="BK1467" s="7"/>
      <c r="BL1467" s="7"/>
      <c r="BM1467" s="7" t="s">
        <v>97</v>
      </c>
      <c r="BN1467" s="7" t="s">
        <v>97</v>
      </c>
      <c r="BO1467" s="7"/>
      <c r="BP1467" s="7"/>
      <c r="BQ1467" s="7"/>
      <c r="BR1467" s="7"/>
      <c r="BS1467" s="7"/>
      <c r="BT1467" s="7"/>
      <c r="BU1467" s="7"/>
      <c r="BV1467" s="7"/>
      <c r="BW1467" s="7"/>
      <c r="BX1467" s="7"/>
      <c r="BY1467" s="7"/>
      <c r="BZ1467" s="7"/>
      <c r="CA1467" s="7"/>
      <c r="CB1467" s="7"/>
      <c r="CC1467" s="7"/>
      <c r="CD1467" s="7"/>
      <c r="CE1467" s="7"/>
      <c r="CF1467" s="7"/>
      <c r="CG1467" s="7"/>
      <c r="CH1467" s="7"/>
      <c r="CI1467" s="6" t="n">
        <f aca="false">SUMIF($AH1467:$CH1467,35,Base!$B$5:$BB$5)*7*$Z1467</f>
        <v>0</v>
      </c>
      <c r="CJ1467" s="6" t="n">
        <f aca="false">SUMIF($AH1467:$CH1467,"PR",Base!$B$5:$BB$5)*7*$Z1467</f>
        <v>385</v>
      </c>
      <c r="CK1467" s="6"/>
      <c r="CL1467" s="6"/>
    </row>
    <row r="1468" customFormat="false" ht="13.8" hidden="false" customHeight="false" outlineLevel="0" collapsed="false">
      <c r="A1468" s="7" t="s">
        <v>77</v>
      </c>
      <c r="B1468" s="7" t="s">
        <v>3560</v>
      </c>
      <c r="C1468" s="7" t="s">
        <v>1259</v>
      </c>
      <c r="D1468" s="7" t="s">
        <v>3681</v>
      </c>
      <c r="E1468" s="7" t="s">
        <v>3065</v>
      </c>
      <c r="F1468" s="7" t="s">
        <v>17</v>
      </c>
      <c r="G1468" s="7" t="s">
        <v>3682</v>
      </c>
      <c r="H1468" s="7" t="s">
        <v>3683</v>
      </c>
      <c r="I1468" s="7" t="s">
        <v>84</v>
      </c>
      <c r="J1468" s="7" t="s">
        <v>85</v>
      </c>
      <c r="K1468" s="8" t="n">
        <v>0</v>
      </c>
      <c r="L1468" s="7"/>
      <c r="M1468" s="8" t="n">
        <v>0</v>
      </c>
      <c r="N1468" s="7"/>
      <c r="O1468" s="7" t="s">
        <v>3684</v>
      </c>
      <c r="P1468" s="7" t="s">
        <v>87</v>
      </c>
      <c r="Q1468" s="8" t="s">
        <v>3685</v>
      </c>
      <c r="R1468" s="8" t="s">
        <v>3685</v>
      </c>
      <c r="S1468" s="8" t="s">
        <v>110</v>
      </c>
      <c r="T1468" s="8" t="s">
        <v>124</v>
      </c>
      <c r="U1468" s="7" t="s">
        <v>87</v>
      </c>
      <c r="V1468" s="7" t="s">
        <v>159</v>
      </c>
      <c r="W1468" s="7"/>
      <c r="X1468" s="7"/>
      <c r="Y1468" s="7" t="s">
        <v>112</v>
      </c>
      <c r="Z1468" s="8" t="s">
        <v>124</v>
      </c>
      <c r="AA1468" s="7"/>
      <c r="AB1468" s="7"/>
      <c r="AC1468" s="7"/>
      <c r="AD1468" s="7"/>
      <c r="AE1468" s="8"/>
      <c r="AF1468" s="9" t="s">
        <v>418</v>
      </c>
      <c r="AG1468" s="9" t="s">
        <v>1086</v>
      </c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 t="s">
        <v>98</v>
      </c>
      <c r="AS1468" s="7"/>
      <c r="AT1468" s="7"/>
      <c r="AU1468" s="7"/>
      <c r="AV1468" s="7"/>
      <c r="AW1468" s="7" t="s">
        <v>98</v>
      </c>
      <c r="AX1468" s="7"/>
      <c r="AY1468" s="7"/>
      <c r="AZ1468" s="7"/>
      <c r="BA1468" s="7"/>
      <c r="BB1468" s="7"/>
      <c r="BC1468" s="7"/>
      <c r="BD1468" s="7"/>
      <c r="BE1468" s="7"/>
      <c r="BF1468" s="7"/>
      <c r="BG1468" s="7"/>
      <c r="BH1468" s="7"/>
      <c r="BI1468" s="7"/>
      <c r="BJ1468" s="7"/>
      <c r="BK1468" s="7"/>
      <c r="BL1468" s="7"/>
      <c r="BM1468" s="7" t="s">
        <v>97</v>
      </c>
      <c r="BN1468" s="7" t="s">
        <v>97</v>
      </c>
      <c r="BO1468" s="7"/>
      <c r="BP1468" s="7"/>
      <c r="BQ1468" s="7"/>
      <c r="BR1468" s="7"/>
      <c r="BS1468" s="7"/>
      <c r="BT1468" s="7"/>
      <c r="BU1468" s="7"/>
      <c r="BV1468" s="7"/>
      <c r="BW1468" s="7"/>
      <c r="BX1468" s="7"/>
      <c r="BY1468" s="7"/>
      <c r="BZ1468" s="7"/>
      <c r="CA1468" s="7"/>
      <c r="CB1468" s="7"/>
      <c r="CC1468" s="7"/>
      <c r="CD1468" s="7"/>
      <c r="CE1468" s="7"/>
      <c r="CF1468" s="7"/>
      <c r="CG1468" s="7"/>
      <c r="CH1468" s="7"/>
      <c r="CI1468" s="6" t="n">
        <f aca="false">SUMIF($AH1468:$CH1468,35,Base!$B$5:$BB$5)*7*$Z1468</f>
        <v>0</v>
      </c>
      <c r="CJ1468" s="6" t="n">
        <f aca="false">SUMIF($AH1468:$CH1468,"PR",Base!$B$5:$BB$5)*7*$Z1468</f>
        <v>420</v>
      </c>
      <c r="CK1468" s="6"/>
      <c r="CL1468" s="6"/>
    </row>
    <row r="1469" customFormat="false" ht="13.8" hidden="false" customHeight="false" outlineLevel="0" collapsed="false">
      <c r="A1469" s="7" t="s">
        <v>77</v>
      </c>
      <c r="B1469" s="7" t="s">
        <v>3560</v>
      </c>
      <c r="C1469" s="7" t="s">
        <v>319</v>
      </c>
      <c r="D1469" s="7" t="s">
        <v>3686</v>
      </c>
      <c r="E1469" s="7" t="s">
        <v>963</v>
      </c>
      <c r="F1469" s="7" t="s">
        <v>17</v>
      </c>
      <c r="G1469" s="7" t="s">
        <v>3624</v>
      </c>
      <c r="H1469" s="7" t="s">
        <v>3625</v>
      </c>
      <c r="I1469" s="7" t="s">
        <v>84</v>
      </c>
      <c r="J1469" s="7" t="s">
        <v>85</v>
      </c>
      <c r="K1469" s="8" t="n">
        <v>0</v>
      </c>
      <c r="L1469" s="7"/>
      <c r="M1469" s="8" t="n">
        <v>0</v>
      </c>
      <c r="N1469" s="7"/>
      <c r="O1469" s="7" t="s">
        <v>1520</v>
      </c>
      <c r="P1469" s="7" t="s">
        <v>127</v>
      </c>
      <c r="Q1469" s="8" t="s">
        <v>2793</v>
      </c>
      <c r="R1469" s="8" t="s">
        <v>2793</v>
      </c>
      <c r="S1469" s="8" t="s">
        <v>110</v>
      </c>
      <c r="T1469" s="8" t="s">
        <v>100</v>
      </c>
      <c r="U1469" s="7" t="s">
        <v>87</v>
      </c>
      <c r="V1469" s="7" t="s">
        <v>92</v>
      </c>
      <c r="W1469" s="7"/>
      <c r="X1469" s="7"/>
      <c r="Y1469" s="7" t="s">
        <v>125</v>
      </c>
      <c r="Z1469" s="8" t="s">
        <v>94</v>
      </c>
      <c r="AA1469" s="7"/>
      <c r="AB1469" s="7"/>
      <c r="AC1469" s="7"/>
      <c r="AD1469" s="7"/>
      <c r="AE1469" s="8"/>
      <c r="AF1469" s="9" t="s">
        <v>192</v>
      </c>
      <c r="AG1469" s="9" t="s">
        <v>307</v>
      </c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  <c r="BD1469" s="7"/>
      <c r="BE1469" s="7"/>
      <c r="BF1469" s="7"/>
      <c r="BG1469" s="7"/>
      <c r="BH1469" s="7"/>
      <c r="BI1469" s="7"/>
      <c r="BJ1469" s="7"/>
      <c r="BK1469" s="7"/>
      <c r="BL1469" s="7"/>
      <c r="BM1469" s="7" t="s">
        <v>97</v>
      </c>
      <c r="BN1469" s="7" t="s">
        <v>97</v>
      </c>
      <c r="BO1469" s="7"/>
      <c r="BP1469" s="7"/>
      <c r="BQ1469" s="7"/>
      <c r="BR1469" s="7"/>
      <c r="BS1469" s="7" t="s">
        <v>98</v>
      </c>
      <c r="BT1469" s="7" t="s">
        <v>98</v>
      </c>
      <c r="BU1469" s="7" t="s">
        <v>98</v>
      </c>
      <c r="BV1469" s="7" t="s">
        <v>98</v>
      </c>
      <c r="BW1469" s="7" t="s">
        <v>98</v>
      </c>
      <c r="BX1469" s="7" t="s">
        <v>98</v>
      </c>
      <c r="BY1469" s="7" t="s">
        <v>98</v>
      </c>
      <c r="BZ1469" s="7" t="s">
        <v>98</v>
      </c>
      <c r="CA1469" s="7" t="s">
        <v>98</v>
      </c>
      <c r="CB1469" s="7" t="s">
        <v>98</v>
      </c>
      <c r="CC1469" s="7" t="s">
        <v>98</v>
      </c>
      <c r="CD1469" s="7" t="s">
        <v>98</v>
      </c>
      <c r="CE1469" s="7"/>
      <c r="CF1469" s="7"/>
      <c r="CG1469" s="7"/>
      <c r="CH1469" s="7"/>
      <c r="CI1469" s="6" t="n">
        <f aca="false">SUMIF($AH1469:$CH1469,35,Base!$B$5:$BB$5)*7*$Z1469</f>
        <v>0</v>
      </c>
      <c r="CJ1469" s="6" t="n">
        <f aca="false">SUMIF($AH1469:$CH1469,"PR",Base!$B$5:$BB$5)*7*$Z1469</f>
        <v>812</v>
      </c>
      <c r="CK1469" s="6"/>
      <c r="CL1469" s="6"/>
    </row>
    <row r="1470" customFormat="false" ht="13.8" hidden="false" customHeight="false" outlineLevel="0" collapsed="false">
      <c r="A1470" s="7" t="s">
        <v>77</v>
      </c>
      <c r="B1470" s="7" t="s">
        <v>3560</v>
      </c>
      <c r="C1470" s="7" t="s">
        <v>319</v>
      </c>
      <c r="D1470" s="7" t="s">
        <v>3686</v>
      </c>
      <c r="E1470" s="7" t="s">
        <v>963</v>
      </c>
      <c r="F1470" s="7" t="s">
        <v>17</v>
      </c>
      <c r="G1470" s="7" t="s">
        <v>3624</v>
      </c>
      <c r="H1470" s="7" t="s">
        <v>3625</v>
      </c>
      <c r="I1470" s="7" t="s">
        <v>84</v>
      </c>
      <c r="J1470" s="7" t="s">
        <v>85</v>
      </c>
      <c r="K1470" s="8" t="n">
        <v>0</v>
      </c>
      <c r="L1470" s="7"/>
      <c r="M1470" s="8" t="n">
        <v>0</v>
      </c>
      <c r="N1470" s="7"/>
      <c r="O1470" s="7" t="s">
        <v>1520</v>
      </c>
      <c r="P1470" s="7" t="s">
        <v>127</v>
      </c>
      <c r="Q1470" s="8" t="s">
        <v>2793</v>
      </c>
      <c r="R1470" s="8" t="s">
        <v>2793</v>
      </c>
      <c r="S1470" s="8" t="s">
        <v>110</v>
      </c>
      <c r="T1470" s="8" t="s">
        <v>100</v>
      </c>
      <c r="U1470" s="7" t="s">
        <v>87</v>
      </c>
      <c r="V1470" s="7" t="s">
        <v>92</v>
      </c>
      <c r="W1470" s="7"/>
      <c r="X1470" s="7"/>
      <c r="Y1470" s="7" t="s">
        <v>93</v>
      </c>
      <c r="Z1470" s="8" t="s">
        <v>94</v>
      </c>
      <c r="AA1470" s="7"/>
      <c r="AB1470" s="7"/>
      <c r="AC1470" s="7"/>
      <c r="AD1470" s="7"/>
      <c r="AE1470" s="8"/>
      <c r="AF1470" s="9" t="s">
        <v>192</v>
      </c>
      <c r="AG1470" s="9" t="s">
        <v>307</v>
      </c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  <c r="BD1470" s="7"/>
      <c r="BE1470" s="7"/>
      <c r="BF1470" s="7"/>
      <c r="BG1470" s="7"/>
      <c r="BH1470" s="7"/>
      <c r="BI1470" s="7"/>
      <c r="BJ1470" s="7"/>
      <c r="BK1470" s="7"/>
      <c r="BL1470" s="7"/>
      <c r="BM1470" s="7" t="s">
        <v>97</v>
      </c>
      <c r="BN1470" s="7" t="s">
        <v>97</v>
      </c>
      <c r="BO1470" s="7"/>
      <c r="BP1470" s="7"/>
      <c r="BQ1470" s="7"/>
      <c r="BR1470" s="7"/>
      <c r="BS1470" s="7" t="s">
        <v>98</v>
      </c>
      <c r="BT1470" s="7" t="s">
        <v>98</v>
      </c>
      <c r="BU1470" s="7" t="s">
        <v>98</v>
      </c>
      <c r="BV1470" s="7" t="s">
        <v>98</v>
      </c>
      <c r="BW1470" s="7" t="s">
        <v>98</v>
      </c>
      <c r="BX1470" s="7" t="s">
        <v>98</v>
      </c>
      <c r="BY1470" s="7" t="s">
        <v>98</v>
      </c>
      <c r="BZ1470" s="7" t="s">
        <v>98</v>
      </c>
      <c r="CA1470" s="7" t="s">
        <v>98</v>
      </c>
      <c r="CB1470" s="7" t="s">
        <v>98</v>
      </c>
      <c r="CC1470" s="7" t="s">
        <v>98</v>
      </c>
      <c r="CD1470" s="7" t="s">
        <v>98</v>
      </c>
      <c r="CE1470" s="7"/>
      <c r="CF1470" s="7"/>
      <c r="CG1470" s="7"/>
      <c r="CH1470" s="7"/>
      <c r="CI1470" s="6" t="n">
        <f aca="false">SUMIF($AH1470:$CH1470,35,Base!$B$5:$BB$5)*7*$Z1470</f>
        <v>0</v>
      </c>
      <c r="CJ1470" s="6" t="n">
        <f aca="false">SUMIF($AH1470:$CH1470,"PR",Base!$B$5:$BB$5)*7*$Z1470</f>
        <v>812</v>
      </c>
      <c r="CK1470" s="6"/>
      <c r="CL1470" s="6"/>
    </row>
    <row r="1471" customFormat="false" ht="13.8" hidden="false" customHeight="false" outlineLevel="0" collapsed="false">
      <c r="A1471" s="7" t="s">
        <v>77</v>
      </c>
      <c r="B1471" s="7" t="s">
        <v>3560</v>
      </c>
      <c r="C1471" s="7" t="s">
        <v>319</v>
      </c>
      <c r="D1471" s="7" t="s">
        <v>3686</v>
      </c>
      <c r="E1471" s="7" t="s">
        <v>963</v>
      </c>
      <c r="F1471" s="7" t="s">
        <v>17</v>
      </c>
      <c r="G1471" s="7" t="s">
        <v>3624</v>
      </c>
      <c r="H1471" s="7" t="s">
        <v>3625</v>
      </c>
      <c r="I1471" s="7" t="s">
        <v>84</v>
      </c>
      <c r="J1471" s="7" t="s">
        <v>85</v>
      </c>
      <c r="K1471" s="8" t="n">
        <v>0</v>
      </c>
      <c r="L1471" s="7"/>
      <c r="M1471" s="8" t="n">
        <v>0</v>
      </c>
      <c r="N1471" s="7"/>
      <c r="O1471" s="7" t="s">
        <v>1520</v>
      </c>
      <c r="P1471" s="7" t="s">
        <v>127</v>
      </c>
      <c r="Q1471" s="8" t="s">
        <v>2793</v>
      </c>
      <c r="R1471" s="8" t="s">
        <v>2793</v>
      </c>
      <c r="S1471" s="8" t="s">
        <v>110</v>
      </c>
      <c r="T1471" s="8" t="s">
        <v>100</v>
      </c>
      <c r="U1471" s="7" t="s">
        <v>87</v>
      </c>
      <c r="V1471" s="7" t="s">
        <v>92</v>
      </c>
      <c r="W1471" s="7"/>
      <c r="X1471" s="7"/>
      <c r="Y1471" s="7" t="s">
        <v>101</v>
      </c>
      <c r="Z1471" s="8" t="s">
        <v>94</v>
      </c>
      <c r="AA1471" s="7"/>
      <c r="AB1471" s="7"/>
      <c r="AC1471" s="7"/>
      <c r="AD1471" s="7"/>
      <c r="AE1471" s="8"/>
      <c r="AF1471" s="9" t="s">
        <v>192</v>
      </c>
      <c r="AG1471" s="9" t="s">
        <v>307</v>
      </c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  <c r="BD1471" s="7"/>
      <c r="BE1471" s="7"/>
      <c r="BF1471" s="7"/>
      <c r="BG1471" s="7"/>
      <c r="BH1471" s="7"/>
      <c r="BI1471" s="7"/>
      <c r="BJ1471" s="7"/>
      <c r="BK1471" s="7"/>
      <c r="BL1471" s="7"/>
      <c r="BM1471" s="7" t="s">
        <v>97</v>
      </c>
      <c r="BN1471" s="7" t="s">
        <v>97</v>
      </c>
      <c r="BO1471" s="7"/>
      <c r="BP1471" s="7"/>
      <c r="BQ1471" s="7"/>
      <c r="BR1471" s="7"/>
      <c r="BS1471" s="7" t="s">
        <v>98</v>
      </c>
      <c r="BT1471" s="7" t="s">
        <v>98</v>
      </c>
      <c r="BU1471" s="7" t="s">
        <v>98</v>
      </c>
      <c r="BV1471" s="7" t="s">
        <v>98</v>
      </c>
      <c r="BW1471" s="7" t="s">
        <v>98</v>
      </c>
      <c r="BX1471" s="7" t="s">
        <v>98</v>
      </c>
      <c r="BY1471" s="7" t="s">
        <v>98</v>
      </c>
      <c r="BZ1471" s="7" t="s">
        <v>98</v>
      </c>
      <c r="CA1471" s="7" t="s">
        <v>98</v>
      </c>
      <c r="CB1471" s="7" t="s">
        <v>98</v>
      </c>
      <c r="CC1471" s="7" t="s">
        <v>98</v>
      </c>
      <c r="CD1471" s="7" t="s">
        <v>98</v>
      </c>
      <c r="CE1471" s="7"/>
      <c r="CF1471" s="7"/>
      <c r="CG1471" s="7"/>
      <c r="CH1471" s="7"/>
      <c r="CI1471" s="6" t="n">
        <f aca="false">SUMIF($AH1471:$CH1471,35,Base!$B$5:$BB$5)*7*$Z1471</f>
        <v>0</v>
      </c>
      <c r="CJ1471" s="6" t="n">
        <f aca="false">SUMIF($AH1471:$CH1471,"PR",Base!$B$5:$BB$5)*7*$Z1471</f>
        <v>812</v>
      </c>
      <c r="CK1471" s="6"/>
      <c r="CL1471" s="6"/>
    </row>
    <row r="1472" customFormat="false" ht="13.8" hidden="false" customHeight="false" outlineLevel="0" collapsed="false">
      <c r="A1472" s="7" t="s">
        <v>77</v>
      </c>
      <c r="B1472" s="7" t="s">
        <v>3560</v>
      </c>
      <c r="C1472" s="7" t="s">
        <v>319</v>
      </c>
      <c r="D1472" s="7" t="s">
        <v>3686</v>
      </c>
      <c r="E1472" s="7" t="s">
        <v>963</v>
      </c>
      <c r="F1472" s="7" t="s">
        <v>17</v>
      </c>
      <c r="G1472" s="7" t="s">
        <v>3624</v>
      </c>
      <c r="H1472" s="7" t="s">
        <v>3625</v>
      </c>
      <c r="I1472" s="7" t="s">
        <v>84</v>
      </c>
      <c r="J1472" s="7" t="s">
        <v>85</v>
      </c>
      <c r="K1472" s="8" t="n">
        <v>0</v>
      </c>
      <c r="L1472" s="7"/>
      <c r="M1472" s="8" t="n">
        <v>0</v>
      </c>
      <c r="N1472" s="7"/>
      <c r="O1472" s="7" t="s">
        <v>1520</v>
      </c>
      <c r="P1472" s="7" t="s">
        <v>127</v>
      </c>
      <c r="Q1472" s="8" t="s">
        <v>2793</v>
      </c>
      <c r="R1472" s="8" t="s">
        <v>2793</v>
      </c>
      <c r="S1472" s="8" t="s">
        <v>110</v>
      </c>
      <c r="T1472" s="8" t="s">
        <v>100</v>
      </c>
      <c r="U1472" s="7" t="s">
        <v>87</v>
      </c>
      <c r="V1472" s="7" t="s">
        <v>92</v>
      </c>
      <c r="W1472" s="7"/>
      <c r="X1472" s="7"/>
      <c r="Y1472" s="7" t="s">
        <v>112</v>
      </c>
      <c r="Z1472" s="8" t="s">
        <v>94</v>
      </c>
      <c r="AA1472" s="7"/>
      <c r="AB1472" s="7"/>
      <c r="AC1472" s="7"/>
      <c r="AD1472" s="7"/>
      <c r="AE1472" s="8"/>
      <c r="AF1472" s="9" t="s">
        <v>192</v>
      </c>
      <c r="AG1472" s="9" t="s">
        <v>307</v>
      </c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  <c r="BD1472" s="7"/>
      <c r="BE1472" s="7"/>
      <c r="BF1472" s="7"/>
      <c r="BG1472" s="7"/>
      <c r="BH1472" s="7"/>
      <c r="BI1472" s="7"/>
      <c r="BJ1472" s="7"/>
      <c r="BK1472" s="7"/>
      <c r="BL1472" s="7"/>
      <c r="BM1472" s="7" t="s">
        <v>97</v>
      </c>
      <c r="BN1472" s="7" t="s">
        <v>97</v>
      </c>
      <c r="BO1472" s="7"/>
      <c r="BP1472" s="7"/>
      <c r="BQ1472" s="7"/>
      <c r="BR1472" s="7"/>
      <c r="BS1472" s="7" t="s">
        <v>98</v>
      </c>
      <c r="BT1472" s="7" t="s">
        <v>98</v>
      </c>
      <c r="BU1472" s="7" t="s">
        <v>98</v>
      </c>
      <c r="BV1472" s="7" t="s">
        <v>98</v>
      </c>
      <c r="BW1472" s="7" t="s">
        <v>98</v>
      </c>
      <c r="BX1472" s="7" t="s">
        <v>98</v>
      </c>
      <c r="BY1472" s="7" t="s">
        <v>98</v>
      </c>
      <c r="BZ1472" s="7" t="s">
        <v>98</v>
      </c>
      <c r="CA1472" s="7" t="s">
        <v>98</v>
      </c>
      <c r="CB1472" s="7" t="s">
        <v>98</v>
      </c>
      <c r="CC1472" s="7" t="s">
        <v>98</v>
      </c>
      <c r="CD1472" s="7" t="s">
        <v>98</v>
      </c>
      <c r="CE1472" s="7"/>
      <c r="CF1472" s="7"/>
      <c r="CG1472" s="7"/>
      <c r="CH1472" s="7"/>
      <c r="CI1472" s="6" t="n">
        <f aca="false">SUMIF($AH1472:$CH1472,35,Base!$B$5:$BB$5)*7*$Z1472</f>
        <v>0</v>
      </c>
      <c r="CJ1472" s="6" t="n">
        <f aca="false">SUMIF($AH1472:$CH1472,"PR",Base!$B$5:$BB$5)*7*$Z1472</f>
        <v>812</v>
      </c>
      <c r="CK1472" s="6"/>
      <c r="CL1472" s="6"/>
    </row>
    <row r="1473" customFormat="false" ht="13.8" hidden="false" customHeight="false" outlineLevel="0" collapsed="false">
      <c r="A1473" s="7" t="s">
        <v>77</v>
      </c>
      <c r="B1473" s="7" t="s">
        <v>3560</v>
      </c>
      <c r="C1473" s="7" t="s">
        <v>319</v>
      </c>
      <c r="D1473" s="7" t="s">
        <v>3686</v>
      </c>
      <c r="E1473" s="7" t="s">
        <v>963</v>
      </c>
      <c r="F1473" s="7" t="s">
        <v>17</v>
      </c>
      <c r="G1473" s="7" t="s">
        <v>3624</v>
      </c>
      <c r="H1473" s="7" t="s">
        <v>3625</v>
      </c>
      <c r="I1473" s="7" t="s">
        <v>84</v>
      </c>
      <c r="J1473" s="7" t="s">
        <v>85</v>
      </c>
      <c r="K1473" s="8" t="n">
        <v>0</v>
      </c>
      <c r="L1473" s="7"/>
      <c r="M1473" s="8" t="n">
        <v>0</v>
      </c>
      <c r="N1473" s="7"/>
      <c r="O1473" s="7" t="s">
        <v>1520</v>
      </c>
      <c r="P1473" s="7" t="s">
        <v>127</v>
      </c>
      <c r="Q1473" s="8" t="s">
        <v>2793</v>
      </c>
      <c r="R1473" s="8" t="s">
        <v>2793</v>
      </c>
      <c r="S1473" s="8" t="s">
        <v>110</v>
      </c>
      <c r="T1473" s="8" t="s">
        <v>100</v>
      </c>
      <c r="U1473" s="7" t="s">
        <v>87</v>
      </c>
      <c r="V1473" s="7" t="s">
        <v>92</v>
      </c>
      <c r="W1473" s="7"/>
      <c r="X1473" s="7"/>
      <c r="Y1473" s="7" t="s">
        <v>102</v>
      </c>
      <c r="Z1473" s="8" t="s">
        <v>94</v>
      </c>
      <c r="AA1473" s="7"/>
      <c r="AB1473" s="7"/>
      <c r="AC1473" s="7"/>
      <c r="AD1473" s="7"/>
      <c r="AE1473" s="8"/>
      <c r="AF1473" s="9" t="s">
        <v>192</v>
      </c>
      <c r="AG1473" s="9" t="s">
        <v>307</v>
      </c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  <c r="BD1473" s="7"/>
      <c r="BE1473" s="7"/>
      <c r="BF1473" s="7"/>
      <c r="BG1473" s="7"/>
      <c r="BH1473" s="7"/>
      <c r="BI1473" s="7"/>
      <c r="BJ1473" s="7"/>
      <c r="BK1473" s="7"/>
      <c r="BL1473" s="7"/>
      <c r="BM1473" s="7" t="s">
        <v>97</v>
      </c>
      <c r="BN1473" s="7" t="s">
        <v>97</v>
      </c>
      <c r="BO1473" s="7"/>
      <c r="BP1473" s="7"/>
      <c r="BQ1473" s="7"/>
      <c r="BR1473" s="7"/>
      <c r="BS1473" s="7" t="s">
        <v>98</v>
      </c>
      <c r="BT1473" s="7" t="s">
        <v>98</v>
      </c>
      <c r="BU1473" s="7" t="s">
        <v>98</v>
      </c>
      <c r="BV1473" s="7" t="s">
        <v>98</v>
      </c>
      <c r="BW1473" s="7" t="s">
        <v>98</v>
      </c>
      <c r="BX1473" s="7" t="s">
        <v>98</v>
      </c>
      <c r="BY1473" s="7" t="s">
        <v>98</v>
      </c>
      <c r="BZ1473" s="7" t="s">
        <v>98</v>
      </c>
      <c r="CA1473" s="7" t="s">
        <v>98</v>
      </c>
      <c r="CB1473" s="7" t="s">
        <v>98</v>
      </c>
      <c r="CC1473" s="7" t="s">
        <v>98</v>
      </c>
      <c r="CD1473" s="7" t="s">
        <v>98</v>
      </c>
      <c r="CE1473" s="7"/>
      <c r="CF1473" s="7"/>
      <c r="CG1473" s="7"/>
      <c r="CH1473" s="7"/>
      <c r="CI1473" s="6" t="n">
        <f aca="false">SUMIF($AH1473:$CH1473,35,Base!$B$5:$BB$5)*7*$Z1473</f>
        <v>0</v>
      </c>
      <c r="CJ1473" s="6" t="n">
        <f aca="false">SUMIF($AH1473:$CH1473,"PR",Base!$B$5:$BB$5)*7*$Z1473</f>
        <v>812</v>
      </c>
      <c r="CK1473" s="6"/>
      <c r="CL1473" s="6"/>
    </row>
    <row r="1474" customFormat="false" ht="13.8" hidden="false" customHeight="false" outlineLevel="0" collapsed="false">
      <c r="A1474" s="7" t="s">
        <v>77</v>
      </c>
      <c r="B1474" s="7" t="s">
        <v>3560</v>
      </c>
      <c r="C1474" s="7" t="s">
        <v>319</v>
      </c>
      <c r="D1474" s="7" t="s">
        <v>3687</v>
      </c>
      <c r="E1474" s="7" t="s">
        <v>970</v>
      </c>
      <c r="F1474" s="7" t="s">
        <v>17</v>
      </c>
      <c r="G1474" s="7" t="s">
        <v>1517</v>
      </c>
      <c r="H1474" s="7" t="s">
        <v>1518</v>
      </c>
      <c r="I1474" s="7" t="s">
        <v>84</v>
      </c>
      <c r="J1474" s="7" t="s">
        <v>85</v>
      </c>
      <c r="K1474" s="8" t="n">
        <v>0</v>
      </c>
      <c r="L1474" s="7"/>
      <c r="M1474" s="8" t="n">
        <v>0</v>
      </c>
      <c r="N1474" s="7"/>
      <c r="O1474" s="7" t="s">
        <v>1520</v>
      </c>
      <c r="P1474" s="7" t="s">
        <v>127</v>
      </c>
      <c r="Q1474" s="8" t="s">
        <v>3688</v>
      </c>
      <c r="R1474" s="8" t="s">
        <v>2947</v>
      </c>
      <c r="S1474" s="8" t="s">
        <v>3689</v>
      </c>
      <c r="T1474" s="8" t="s">
        <v>100</v>
      </c>
      <c r="U1474" s="7" t="s">
        <v>87</v>
      </c>
      <c r="V1474" s="7" t="s">
        <v>92</v>
      </c>
      <c r="W1474" s="7"/>
      <c r="X1474" s="7"/>
      <c r="Y1474" s="7" t="s">
        <v>125</v>
      </c>
      <c r="Z1474" s="8" t="s">
        <v>94</v>
      </c>
      <c r="AA1474" s="7"/>
      <c r="AB1474" s="7"/>
      <c r="AC1474" s="7"/>
      <c r="AD1474" s="7"/>
      <c r="AE1474" s="8"/>
      <c r="AF1474" s="9" t="s">
        <v>1054</v>
      </c>
      <c r="AG1474" s="9" t="s">
        <v>814</v>
      </c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  <c r="BD1474" s="7" t="s">
        <v>98</v>
      </c>
      <c r="BE1474" s="7" t="s">
        <v>98</v>
      </c>
      <c r="BF1474" s="7" t="s">
        <v>98</v>
      </c>
      <c r="BG1474" s="7" t="s">
        <v>98</v>
      </c>
      <c r="BH1474" s="7" t="s">
        <v>98</v>
      </c>
      <c r="BI1474" s="7" t="s">
        <v>98</v>
      </c>
      <c r="BJ1474" s="7" t="s">
        <v>98</v>
      </c>
      <c r="BK1474" s="7" t="s">
        <v>98</v>
      </c>
      <c r="BL1474" s="7" t="s">
        <v>98</v>
      </c>
      <c r="BM1474" s="7" t="s">
        <v>97</v>
      </c>
      <c r="BN1474" s="7" t="s">
        <v>97</v>
      </c>
      <c r="BO1474" s="7" t="s">
        <v>98</v>
      </c>
      <c r="BP1474" s="7" t="s">
        <v>98</v>
      </c>
      <c r="BQ1474" s="7" t="s">
        <v>98</v>
      </c>
      <c r="BR1474" s="7" t="s">
        <v>98</v>
      </c>
      <c r="BS1474" s="7" t="s">
        <v>98</v>
      </c>
      <c r="BT1474" s="7" t="s">
        <v>98</v>
      </c>
      <c r="BU1474" s="7" t="s">
        <v>98</v>
      </c>
      <c r="BV1474" s="7" t="s">
        <v>98</v>
      </c>
      <c r="BW1474" s="7" t="s">
        <v>98</v>
      </c>
      <c r="BX1474" s="7" t="n">
        <v>35</v>
      </c>
      <c r="BY1474" s="7" t="n">
        <v>35</v>
      </c>
      <c r="BZ1474" s="7" t="n">
        <v>35</v>
      </c>
      <c r="CA1474" s="7" t="n">
        <v>35</v>
      </c>
      <c r="CB1474" s="7" t="n">
        <v>35</v>
      </c>
      <c r="CC1474" s="7" t="n">
        <v>35</v>
      </c>
      <c r="CD1474" s="7" t="s">
        <v>98</v>
      </c>
      <c r="CE1474" s="7" t="s">
        <v>98</v>
      </c>
      <c r="CF1474" s="7" t="s">
        <v>98</v>
      </c>
      <c r="CG1474" s="7"/>
      <c r="CH1474" s="7"/>
      <c r="CI1474" s="6" t="n">
        <f aca="false">SUMIF($AH1474:$CH1474,35,Base!$B$5:$BB$5)*7*$Z1474</f>
        <v>392</v>
      </c>
      <c r="CJ1474" s="6" t="n">
        <f aca="false">SUMIF($AH1474:$CH1474,"PR",Base!$B$5:$BB$5)*7*$Z1474</f>
        <v>1456</v>
      </c>
      <c r="CK1474" s="6"/>
      <c r="CL1474" s="6"/>
    </row>
    <row r="1475" customFormat="false" ht="13.8" hidden="false" customHeight="false" outlineLevel="0" collapsed="false">
      <c r="A1475" s="7" t="s">
        <v>77</v>
      </c>
      <c r="B1475" s="7" t="s">
        <v>3560</v>
      </c>
      <c r="C1475" s="7" t="s">
        <v>319</v>
      </c>
      <c r="D1475" s="7" t="s">
        <v>3687</v>
      </c>
      <c r="E1475" s="7" t="s">
        <v>970</v>
      </c>
      <c r="F1475" s="7" t="s">
        <v>17</v>
      </c>
      <c r="G1475" s="7" t="s">
        <v>1517</v>
      </c>
      <c r="H1475" s="7" t="s">
        <v>1518</v>
      </c>
      <c r="I1475" s="7" t="s">
        <v>84</v>
      </c>
      <c r="J1475" s="7" t="s">
        <v>85</v>
      </c>
      <c r="K1475" s="8" t="n">
        <v>0</v>
      </c>
      <c r="L1475" s="7"/>
      <c r="M1475" s="8" t="n">
        <v>0</v>
      </c>
      <c r="N1475" s="7"/>
      <c r="O1475" s="7" t="s">
        <v>1520</v>
      </c>
      <c r="P1475" s="7" t="s">
        <v>127</v>
      </c>
      <c r="Q1475" s="8" t="s">
        <v>3688</v>
      </c>
      <c r="R1475" s="8" t="s">
        <v>2947</v>
      </c>
      <c r="S1475" s="8" t="s">
        <v>3689</v>
      </c>
      <c r="T1475" s="8" t="s">
        <v>100</v>
      </c>
      <c r="U1475" s="7" t="s">
        <v>87</v>
      </c>
      <c r="V1475" s="7" t="s">
        <v>92</v>
      </c>
      <c r="W1475" s="7"/>
      <c r="X1475" s="7"/>
      <c r="Y1475" s="7" t="s">
        <v>93</v>
      </c>
      <c r="Z1475" s="8" t="s">
        <v>94</v>
      </c>
      <c r="AA1475" s="7"/>
      <c r="AB1475" s="7"/>
      <c r="AC1475" s="7"/>
      <c r="AD1475" s="7"/>
      <c r="AE1475" s="8"/>
      <c r="AF1475" s="9" t="s">
        <v>1054</v>
      </c>
      <c r="AG1475" s="9" t="s">
        <v>814</v>
      </c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  <c r="BD1475" s="7" t="s">
        <v>98</v>
      </c>
      <c r="BE1475" s="7" t="s">
        <v>98</v>
      </c>
      <c r="BF1475" s="7" t="s">
        <v>98</v>
      </c>
      <c r="BG1475" s="7" t="s">
        <v>98</v>
      </c>
      <c r="BH1475" s="7" t="s">
        <v>98</v>
      </c>
      <c r="BI1475" s="7" t="s">
        <v>98</v>
      </c>
      <c r="BJ1475" s="7" t="s">
        <v>98</v>
      </c>
      <c r="BK1475" s="7" t="s">
        <v>98</v>
      </c>
      <c r="BL1475" s="7" t="s">
        <v>98</v>
      </c>
      <c r="BM1475" s="7" t="s">
        <v>97</v>
      </c>
      <c r="BN1475" s="7" t="s">
        <v>97</v>
      </c>
      <c r="BO1475" s="7" t="s">
        <v>98</v>
      </c>
      <c r="BP1475" s="7" t="s">
        <v>98</v>
      </c>
      <c r="BQ1475" s="7" t="s">
        <v>98</v>
      </c>
      <c r="BR1475" s="7" t="s">
        <v>98</v>
      </c>
      <c r="BS1475" s="7" t="s">
        <v>98</v>
      </c>
      <c r="BT1475" s="7" t="s">
        <v>98</v>
      </c>
      <c r="BU1475" s="7" t="s">
        <v>98</v>
      </c>
      <c r="BV1475" s="7" t="s">
        <v>98</v>
      </c>
      <c r="BW1475" s="7" t="s">
        <v>98</v>
      </c>
      <c r="BX1475" s="7" t="n">
        <v>35</v>
      </c>
      <c r="BY1475" s="7" t="n">
        <v>35</v>
      </c>
      <c r="BZ1475" s="7" t="n">
        <v>35</v>
      </c>
      <c r="CA1475" s="7" t="n">
        <v>35</v>
      </c>
      <c r="CB1475" s="7" t="n">
        <v>35</v>
      </c>
      <c r="CC1475" s="7" t="n">
        <v>35</v>
      </c>
      <c r="CD1475" s="7" t="s">
        <v>98</v>
      </c>
      <c r="CE1475" s="7" t="s">
        <v>98</v>
      </c>
      <c r="CF1475" s="7" t="s">
        <v>98</v>
      </c>
      <c r="CG1475" s="7"/>
      <c r="CH1475" s="7"/>
      <c r="CI1475" s="6" t="n">
        <f aca="false">SUMIF($AH1475:$CH1475,35,Base!$B$5:$BB$5)*7*$Z1475</f>
        <v>392</v>
      </c>
      <c r="CJ1475" s="6" t="n">
        <f aca="false">SUMIF($AH1475:$CH1475,"PR",Base!$B$5:$BB$5)*7*$Z1475</f>
        <v>1456</v>
      </c>
      <c r="CK1475" s="6"/>
      <c r="CL1475" s="6"/>
    </row>
    <row r="1476" customFormat="false" ht="13.8" hidden="false" customHeight="false" outlineLevel="0" collapsed="false">
      <c r="A1476" s="7" t="s">
        <v>77</v>
      </c>
      <c r="B1476" s="7" t="s">
        <v>3560</v>
      </c>
      <c r="C1476" s="7" t="s">
        <v>319</v>
      </c>
      <c r="D1476" s="7" t="s">
        <v>3687</v>
      </c>
      <c r="E1476" s="7" t="s">
        <v>970</v>
      </c>
      <c r="F1476" s="7" t="s">
        <v>17</v>
      </c>
      <c r="G1476" s="7" t="s">
        <v>1517</v>
      </c>
      <c r="H1476" s="7" t="s">
        <v>1518</v>
      </c>
      <c r="I1476" s="7" t="s">
        <v>84</v>
      </c>
      <c r="J1476" s="7" t="s">
        <v>85</v>
      </c>
      <c r="K1476" s="8" t="n">
        <v>0</v>
      </c>
      <c r="L1476" s="7"/>
      <c r="M1476" s="8" t="n">
        <v>0</v>
      </c>
      <c r="N1476" s="7"/>
      <c r="O1476" s="7" t="s">
        <v>1520</v>
      </c>
      <c r="P1476" s="7" t="s">
        <v>127</v>
      </c>
      <c r="Q1476" s="8" t="s">
        <v>3688</v>
      </c>
      <c r="R1476" s="8" t="s">
        <v>2947</v>
      </c>
      <c r="S1476" s="8" t="s">
        <v>3689</v>
      </c>
      <c r="T1476" s="8" t="s">
        <v>100</v>
      </c>
      <c r="U1476" s="7" t="s">
        <v>87</v>
      </c>
      <c r="V1476" s="7" t="s">
        <v>92</v>
      </c>
      <c r="W1476" s="7"/>
      <c r="X1476" s="7"/>
      <c r="Y1476" s="7" t="s">
        <v>101</v>
      </c>
      <c r="Z1476" s="8" t="s">
        <v>94</v>
      </c>
      <c r="AA1476" s="7"/>
      <c r="AB1476" s="7"/>
      <c r="AC1476" s="7"/>
      <c r="AD1476" s="7"/>
      <c r="AE1476" s="8"/>
      <c r="AF1476" s="9" t="s">
        <v>1054</v>
      </c>
      <c r="AG1476" s="9" t="s">
        <v>814</v>
      </c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  <c r="BD1476" s="7" t="s">
        <v>98</v>
      </c>
      <c r="BE1476" s="7" t="s">
        <v>98</v>
      </c>
      <c r="BF1476" s="7" t="s">
        <v>98</v>
      </c>
      <c r="BG1476" s="7" t="s">
        <v>98</v>
      </c>
      <c r="BH1476" s="7" t="s">
        <v>98</v>
      </c>
      <c r="BI1476" s="7" t="s">
        <v>98</v>
      </c>
      <c r="BJ1476" s="7" t="s">
        <v>98</v>
      </c>
      <c r="BK1476" s="7" t="s">
        <v>98</v>
      </c>
      <c r="BL1476" s="7" t="s">
        <v>98</v>
      </c>
      <c r="BM1476" s="7" t="s">
        <v>97</v>
      </c>
      <c r="BN1476" s="7" t="s">
        <v>97</v>
      </c>
      <c r="BO1476" s="7" t="s">
        <v>98</v>
      </c>
      <c r="BP1476" s="7" t="s">
        <v>98</v>
      </c>
      <c r="BQ1476" s="7" t="s">
        <v>98</v>
      </c>
      <c r="BR1476" s="7" t="s">
        <v>98</v>
      </c>
      <c r="BS1476" s="7" t="s">
        <v>98</v>
      </c>
      <c r="BT1476" s="7" t="s">
        <v>98</v>
      </c>
      <c r="BU1476" s="7" t="s">
        <v>98</v>
      </c>
      <c r="BV1476" s="7" t="s">
        <v>98</v>
      </c>
      <c r="BW1476" s="7" t="s">
        <v>98</v>
      </c>
      <c r="BX1476" s="7" t="n">
        <v>35</v>
      </c>
      <c r="BY1476" s="7" t="n">
        <v>35</v>
      </c>
      <c r="BZ1476" s="7" t="n">
        <v>35</v>
      </c>
      <c r="CA1476" s="7" t="n">
        <v>35</v>
      </c>
      <c r="CB1476" s="7" t="n">
        <v>35</v>
      </c>
      <c r="CC1476" s="7" t="n">
        <v>35</v>
      </c>
      <c r="CD1476" s="7" t="s">
        <v>98</v>
      </c>
      <c r="CE1476" s="7" t="s">
        <v>98</v>
      </c>
      <c r="CF1476" s="7" t="s">
        <v>98</v>
      </c>
      <c r="CG1476" s="7"/>
      <c r="CH1476" s="7"/>
      <c r="CI1476" s="6" t="n">
        <f aca="false">SUMIF($AH1476:$CH1476,35,Base!$B$5:$BB$5)*7*$Z1476</f>
        <v>392</v>
      </c>
      <c r="CJ1476" s="6" t="n">
        <f aca="false">SUMIF($AH1476:$CH1476,"PR",Base!$B$5:$BB$5)*7*$Z1476</f>
        <v>1456</v>
      </c>
      <c r="CK1476" s="6"/>
      <c r="CL1476" s="6"/>
    </row>
    <row r="1477" customFormat="false" ht="13.8" hidden="false" customHeight="false" outlineLevel="0" collapsed="false">
      <c r="A1477" s="7" t="s">
        <v>77</v>
      </c>
      <c r="B1477" s="7" t="s">
        <v>3560</v>
      </c>
      <c r="C1477" s="7" t="s">
        <v>319</v>
      </c>
      <c r="D1477" s="7" t="s">
        <v>3687</v>
      </c>
      <c r="E1477" s="7" t="s">
        <v>970</v>
      </c>
      <c r="F1477" s="7" t="s">
        <v>17</v>
      </c>
      <c r="G1477" s="7" t="s">
        <v>1517</v>
      </c>
      <c r="H1477" s="7" t="s">
        <v>1518</v>
      </c>
      <c r="I1477" s="7" t="s">
        <v>84</v>
      </c>
      <c r="J1477" s="7" t="s">
        <v>85</v>
      </c>
      <c r="K1477" s="8" t="n">
        <v>0</v>
      </c>
      <c r="L1477" s="7"/>
      <c r="M1477" s="8" t="n">
        <v>0</v>
      </c>
      <c r="N1477" s="7"/>
      <c r="O1477" s="7" t="s">
        <v>1520</v>
      </c>
      <c r="P1477" s="7" t="s">
        <v>127</v>
      </c>
      <c r="Q1477" s="8" t="s">
        <v>3688</v>
      </c>
      <c r="R1477" s="8" t="s">
        <v>2947</v>
      </c>
      <c r="S1477" s="8" t="s">
        <v>3689</v>
      </c>
      <c r="T1477" s="8" t="s">
        <v>100</v>
      </c>
      <c r="U1477" s="7" t="s">
        <v>87</v>
      </c>
      <c r="V1477" s="7" t="s">
        <v>92</v>
      </c>
      <c r="W1477" s="7"/>
      <c r="X1477" s="7"/>
      <c r="Y1477" s="7" t="s">
        <v>112</v>
      </c>
      <c r="Z1477" s="8" t="s">
        <v>94</v>
      </c>
      <c r="AA1477" s="7"/>
      <c r="AB1477" s="7"/>
      <c r="AC1477" s="7"/>
      <c r="AD1477" s="7"/>
      <c r="AE1477" s="8"/>
      <c r="AF1477" s="9" t="s">
        <v>1054</v>
      </c>
      <c r="AG1477" s="9" t="s">
        <v>814</v>
      </c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  <c r="BD1477" s="7" t="s">
        <v>98</v>
      </c>
      <c r="BE1477" s="7" t="s">
        <v>98</v>
      </c>
      <c r="BF1477" s="7" t="s">
        <v>98</v>
      </c>
      <c r="BG1477" s="7" t="s">
        <v>98</v>
      </c>
      <c r="BH1477" s="7" t="s">
        <v>98</v>
      </c>
      <c r="BI1477" s="7" t="s">
        <v>98</v>
      </c>
      <c r="BJ1477" s="7" t="s">
        <v>98</v>
      </c>
      <c r="BK1477" s="7" t="s">
        <v>98</v>
      </c>
      <c r="BL1477" s="7" t="s">
        <v>98</v>
      </c>
      <c r="BM1477" s="7" t="s">
        <v>97</v>
      </c>
      <c r="BN1477" s="7" t="s">
        <v>97</v>
      </c>
      <c r="BO1477" s="7" t="s">
        <v>98</v>
      </c>
      <c r="BP1477" s="7" t="s">
        <v>98</v>
      </c>
      <c r="BQ1477" s="7" t="s">
        <v>98</v>
      </c>
      <c r="BR1477" s="7" t="s">
        <v>98</v>
      </c>
      <c r="BS1477" s="7" t="s">
        <v>98</v>
      </c>
      <c r="BT1477" s="7" t="s">
        <v>98</v>
      </c>
      <c r="BU1477" s="7" t="s">
        <v>98</v>
      </c>
      <c r="BV1477" s="7" t="s">
        <v>98</v>
      </c>
      <c r="BW1477" s="7" t="s">
        <v>98</v>
      </c>
      <c r="BX1477" s="7" t="n">
        <v>35</v>
      </c>
      <c r="BY1477" s="7" t="n">
        <v>35</v>
      </c>
      <c r="BZ1477" s="7" t="n">
        <v>35</v>
      </c>
      <c r="CA1477" s="7" t="n">
        <v>35</v>
      </c>
      <c r="CB1477" s="7" t="n">
        <v>35</v>
      </c>
      <c r="CC1477" s="7" t="n">
        <v>35</v>
      </c>
      <c r="CD1477" s="7" t="s">
        <v>98</v>
      </c>
      <c r="CE1477" s="7" t="s">
        <v>98</v>
      </c>
      <c r="CF1477" s="7" t="s">
        <v>98</v>
      </c>
      <c r="CG1477" s="7"/>
      <c r="CH1477" s="7"/>
      <c r="CI1477" s="6" t="n">
        <f aca="false">SUMIF($AH1477:$CH1477,35,Base!$B$5:$BB$5)*7*$Z1477</f>
        <v>392</v>
      </c>
      <c r="CJ1477" s="6" t="n">
        <f aca="false">SUMIF($AH1477:$CH1477,"PR",Base!$B$5:$BB$5)*7*$Z1477</f>
        <v>1456</v>
      </c>
      <c r="CK1477" s="6"/>
      <c r="CL1477" s="6"/>
    </row>
    <row r="1478" customFormat="false" ht="13.8" hidden="false" customHeight="false" outlineLevel="0" collapsed="false">
      <c r="A1478" s="7" t="s">
        <v>77</v>
      </c>
      <c r="B1478" s="7" t="s">
        <v>3560</v>
      </c>
      <c r="C1478" s="7" t="s">
        <v>319</v>
      </c>
      <c r="D1478" s="7" t="s">
        <v>3687</v>
      </c>
      <c r="E1478" s="7" t="s">
        <v>970</v>
      </c>
      <c r="F1478" s="7" t="s">
        <v>17</v>
      </c>
      <c r="G1478" s="7" t="s">
        <v>1517</v>
      </c>
      <c r="H1478" s="7" t="s">
        <v>1518</v>
      </c>
      <c r="I1478" s="7" t="s">
        <v>84</v>
      </c>
      <c r="J1478" s="7" t="s">
        <v>85</v>
      </c>
      <c r="K1478" s="8" t="n">
        <v>0</v>
      </c>
      <c r="L1478" s="7"/>
      <c r="M1478" s="8" t="n">
        <v>0</v>
      </c>
      <c r="N1478" s="7"/>
      <c r="O1478" s="7" t="s">
        <v>1520</v>
      </c>
      <c r="P1478" s="7" t="s">
        <v>127</v>
      </c>
      <c r="Q1478" s="8" t="s">
        <v>3688</v>
      </c>
      <c r="R1478" s="8" t="s">
        <v>2947</v>
      </c>
      <c r="S1478" s="8" t="s">
        <v>3689</v>
      </c>
      <c r="T1478" s="8" t="s">
        <v>100</v>
      </c>
      <c r="U1478" s="7" t="s">
        <v>87</v>
      </c>
      <c r="V1478" s="7" t="s">
        <v>92</v>
      </c>
      <c r="W1478" s="7"/>
      <c r="X1478" s="7"/>
      <c r="Y1478" s="7" t="s">
        <v>102</v>
      </c>
      <c r="Z1478" s="8" t="s">
        <v>94</v>
      </c>
      <c r="AA1478" s="7"/>
      <c r="AB1478" s="7"/>
      <c r="AC1478" s="7"/>
      <c r="AD1478" s="7"/>
      <c r="AE1478" s="8"/>
      <c r="AF1478" s="9" t="s">
        <v>1054</v>
      </c>
      <c r="AG1478" s="9" t="s">
        <v>814</v>
      </c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  <c r="BD1478" s="7" t="s">
        <v>98</v>
      </c>
      <c r="BE1478" s="7" t="s">
        <v>98</v>
      </c>
      <c r="BF1478" s="7" t="s">
        <v>98</v>
      </c>
      <c r="BG1478" s="7" t="s">
        <v>98</v>
      </c>
      <c r="BH1478" s="7" t="s">
        <v>98</v>
      </c>
      <c r="BI1478" s="7" t="s">
        <v>98</v>
      </c>
      <c r="BJ1478" s="7" t="s">
        <v>98</v>
      </c>
      <c r="BK1478" s="7" t="s">
        <v>98</v>
      </c>
      <c r="BL1478" s="7" t="s">
        <v>98</v>
      </c>
      <c r="BM1478" s="7" t="s">
        <v>97</v>
      </c>
      <c r="BN1478" s="7" t="s">
        <v>97</v>
      </c>
      <c r="BO1478" s="7" t="s">
        <v>98</v>
      </c>
      <c r="BP1478" s="7" t="s">
        <v>98</v>
      </c>
      <c r="BQ1478" s="7" t="s">
        <v>98</v>
      </c>
      <c r="BR1478" s="7" t="s">
        <v>98</v>
      </c>
      <c r="BS1478" s="7" t="s">
        <v>98</v>
      </c>
      <c r="BT1478" s="7" t="s">
        <v>98</v>
      </c>
      <c r="BU1478" s="7" t="s">
        <v>98</v>
      </c>
      <c r="BV1478" s="7" t="s">
        <v>98</v>
      </c>
      <c r="BW1478" s="7" t="s">
        <v>98</v>
      </c>
      <c r="BX1478" s="7" t="n">
        <v>35</v>
      </c>
      <c r="BY1478" s="7" t="n">
        <v>35</v>
      </c>
      <c r="BZ1478" s="7" t="n">
        <v>35</v>
      </c>
      <c r="CA1478" s="7" t="n">
        <v>35</v>
      </c>
      <c r="CB1478" s="7" t="n">
        <v>35</v>
      </c>
      <c r="CC1478" s="7" t="n">
        <v>35</v>
      </c>
      <c r="CD1478" s="7" t="s">
        <v>98</v>
      </c>
      <c r="CE1478" s="7" t="s">
        <v>98</v>
      </c>
      <c r="CF1478" s="7" t="s">
        <v>98</v>
      </c>
      <c r="CG1478" s="7"/>
      <c r="CH1478" s="7"/>
      <c r="CI1478" s="6" t="n">
        <f aca="false">SUMIF($AH1478:$CH1478,35,Base!$B$5:$BB$5)*7*$Z1478</f>
        <v>392</v>
      </c>
      <c r="CJ1478" s="6" t="n">
        <f aca="false">SUMIF($AH1478:$CH1478,"PR",Base!$B$5:$BB$5)*7*$Z1478</f>
        <v>1456</v>
      </c>
      <c r="CK1478" s="6"/>
      <c r="CL1478" s="6"/>
    </row>
    <row r="1479" customFormat="false" ht="13.8" hidden="false" customHeight="false" outlineLevel="0" collapsed="false">
      <c r="A1479" s="7" t="s">
        <v>77</v>
      </c>
      <c r="B1479" s="7" t="s">
        <v>3560</v>
      </c>
      <c r="C1479" s="7" t="s">
        <v>887</v>
      </c>
      <c r="D1479" s="7" t="s">
        <v>3690</v>
      </c>
      <c r="E1479" s="7" t="s">
        <v>993</v>
      </c>
      <c r="F1479" s="7" t="s">
        <v>17</v>
      </c>
      <c r="G1479" s="7" t="s">
        <v>3102</v>
      </c>
      <c r="H1479" s="7" t="s">
        <v>3091</v>
      </c>
      <c r="I1479" s="7" t="s">
        <v>84</v>
      </c>
      <c r="J1479" s="7" t="s">
        <v>85</v>
      </c>
      <c r="K1479" s="8" t="n">
        <v>0</v>
      </c>
      <c r="L1479" s="7"/>
      <c r="M1479" s="8" t="n">
        <v>0</v>
      </c>
      <c r="N1479" s="7" t="s">
        <v>3691</v>
      </c>
      <c r="O1479" s="7" t="s">
        <v>892</v>
      </c>
      <c r="P1479" s="7" t="s">
        <v>168</v>
      </c>
      <c r="Q1479" s="8" t="s">
        <v>794</v>
      </c>
      <c r="R1479" s="8" t="s">
        <v>3385</v>
      </c>
      <c r="S1479" s="8" t="s">
        <v>2740</v>
      </c>
      <c r="T1479" s="8" t="s">
        <v>91</v>
      </c>
      <c r="U1479" s="7" t="s">
        <v>87</v>
      </c>
      <c r="V1479" s="7" t="s">
        <v>92</v>
      </c>
      <c r="W1479" s="7"/>
      <c r="X1479" s="7"/>
      <c r="Y1479" s="7" t="s">
        <v>99</v>
      </c>
      <c r="Z1479" s="8" t="s">
        <v>242</v>
      </c>
      <c r="AA1479" s="7"/>
      <c r="AB1479" s="7"/>
      <c r="AC1479" s="7"/>
      <c r="AD1479" s="7"/>
      <c r="AE1479" s="8"/>
      <c r="AF1479" s="9" t="s">
        <v>418</v>
      </c>
      <c r="AG1479" s="9" t="s">
        <v>1872</v>
      </c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 t="s">
        <v>98</v>
      </c>
      <c r="AS1479" s="7" t="s">
        <v>98</v>
      </c>
      <c r="AT1479" s="7" t="s">
        <v>98</v>
      </c>
      <c r="AU1479" s="7" t="s">
        <v>98</v>
      </c>
      <c r="AV1479" s="7" t="s">
        <v>98</v>
      </c>
      <c r="AW1479" s="7" t="s">
        <v>98</v>
      </c>
      <c r="AX1479" s="7" t="s">
        <v>98</v>
      </c>
      <c r="AY1479" s="7" t="n">
        <v>35</v>
      </c>
      <c r="AZ1479" s="7" t="n">
        <v>35</v>
      </c>
      <c r="BA1479" s="7" t="n">
        <v>35</v>
      </c>
      <c r="BB1479" s="7" t="s">
        <v>98</v>
      </c>
      <c r="BC1479" s="7" t="s">
        <v>98</v>
      </c>
      <c r="BD1479" s="7" t="s">
        <v>98</v>
      </c>
      <c r="BE1479" s="7" t="s">
        <v>98</v>
      </c>
      <c r="BF1479" s="7" t="s">
        <v>98</v>
      </c>
      <c r="BG1479" s="7" t="n">
        <v>35</v>
      </c>
      <c r="BH1479" s="7" t="n">
        <v>35</v>
      </c>
      <c r="BI1479" s="7" t="n">
        <v>35</v>
      </c>
      <c r="BJ1479" s="7" t="s">
        <v>98</v>
      </c>
      <c r="BK1479" s="7" t="s">
        <v>98</v>
      </c>
      <c r="BL1479" s="7"/>
      <c r="BM1479" s="7" t="s">
        <v>97</v>
      </c>
      <c r="BN1479" s="7" t="s">
        <v>97</v>
      </c>
      <c r="BO1479" s="7"/>
      <c r="BP1479" s="7"/>
      <c r="BQ1479" s="7"/>
      <c r="BR1479" s="7"/>
      <c r="BS1479" s="7"/>
      <c r="BT1479" s="7"/>
      <c r="BU1479" s="7"/>
      <c r="BV1479" s="7"/>
      <c r="BW1479" s="7"/>
      <c r="BX1479" s="7"/>
      <c r="BY1479" s="7"/>
      <c r="BZ1479" s="7"/>
      <c r="CA1479" s="7"/>
      <c r="CB1479" s="7"/>
      <c r="CC1479" s="7"/>
      <c r="CD1479" s="7"/>
      <c r="CE1479" s="7"/>
      <c r="CF1479" s="7"/>
      <c r="CG1479" s="7"/>
      <c r="CH1479" s="7"/>
      <c r="CI1479" s="6" t="n">
        <f aca="false">SUMIF($AH1479:$CH1479,35,Base!$B$5:$BB$5)*7*$Z1479</f>
        <v>2352</v>
      </c>
      <c r="CJ1479" s="6" t="n">
        <f aca="false">SUMIF($AH1479:$CH1479,"PR",Base!$B$5:$BB$5)*7*$Z1479</f>
        <v>5628</v>
      </c>
      <c r="CK1479" s="6"/>
      <c r="CL1479" s="6"/>
    </row>
    <row r="1480" customFormat="false" ht="13.8" hidden="false" customHeight="false" outlineLevel="0" collapsed="false">
      <c r="A1480" s="7" t="s">
        <v>77</v>
      </c>
      <c r="B1480" s="7" t="s">
        <v>3560</v>
      </c>
      <c r="C1480" s="7" t="s">
        <v>887</v>
      </c>
      <c r="D1480" s="7" t="s">
        <v>3690</v>
      </c>
      <c r="E1480" s="7" t="s">
        <v>993</v>
      </c>
      <c r="F1480" s="7" t="s">
        <v>17</v>
      </c>
      <c r="G1480" s="7" t="s">
        <v>3102</v>
      </c>
      <c r="H1480" s="7" t="s">
        <v>3091</v>
      </c>
      <c r="I1480" s="7" t="s">
        <v>84</v>
      </c>
      <c r="J1480" s="7" t="s">
        <v>85</v>
      </c>
      <c r="K1480" s="8" t="n">
        <v>0</v>
      </c>
      <c r="L1480" s="7"/>
      <c r="M1480" s="8" t="n">
        <v>0</v>
      </c>
      <c r="N1480" s="7" t="s">
        <v>3691</v>
      </c>
      <c r="O1480" s="7" t="s">
        <v>892</v>
      </c>
      <c r="P1480" s="7" t="s">
        <v>168</v>
      </c>
      <c r="Q1480" s="8" t="s">
        <v>794</v>
      </c>
      <c r="R1480" s="8" t="s">
        <v>3385</v>
      </c>
      <c r="S1480" s="8" t="s">
        <v>2740</v>
      </c>
      <c r="T1480" s="8" t="s">
        <v>91</v>
      </c>
      <c r="U1480" s="7" t="s">
        <v>87</v>
      </c>
      <c r="V1480" s="7" t="s">
        <v>92</v>
      </c>
      <c r="W1480" s="7"/>
      <c r="X1480" s="7"/>
      <c r="Y1480" s="7" t="s">
        <v>1182</v>
      </c>
      <c r="Z1480" s="8" t="s">
        <v>87</v>
      </c>
      <c r="AA1480" s="7"/>
      <c r="AB1480" s="7"/>
      <c r="AC1480" s="7"/>
      <c r="AD1480" s="7"/>
      <c r="AE1480" s="8"/>
      <c r="AF1480" s="9" t="s">
        <v>418</v>
      </c>
      <c r="AG1480" s="9" t="s">
        <v>1872</v>
      </c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 t="s">
        <v>98</v>
      </c>
      <c r="AS1480" s="7" t="s">
        <v>98</v>
      </c>
      <c r="AT1480" s="7" t="s">
        <v>98</v>
      </c>
      <c r="AU1480" s="7" t="s">
        <v>98</v>
      </c>
      <c r="AV1480" s="7" t="s">
        <v>98</v>
      </c>
      <c r="AW1480" s="7" t="s">
        <v>98</v>
      </c>
      <c r="AX1480" s="7" t="s">
        <v>98</v>
      </c>
      <c r="AY1480" s="7" t="n">
        <v>35</v>
      </c>
      <c r="AZ1480" s="7" t="n">
        <v>35</v>
      </c>
      <c r="BA1480" s="7" t="n">
        <v>35</v>
      </c>
      <c r="BB1480" s="7" t="s">
        <v>98</v>
      </c>
      <c r="BC1480" s="7" t="s">
        <v>98</v>
      </c>
      <c r="BD1480" s="7" t="s">
        <v>98</v>
      </c>
      <c r="BE1480" s="7" t="s">
        <v>98</v>
      </c>
      <c r="BF1480" s="7" t="s">
        <v>98</v>
      </c>
      <c r="BG1480" s="7" t="n">
        <v>35</v>
      </c>
      <c r="BH1480" s="7" t="n">
        <v>35</v>
      </c>
      <c r="BI1480" s="7" t="n">
        <v>35</v>
      </c>
      <c r="BJ1480" s="7" t="s">
        <v>98</v>
      </c>
      <c r="BK1480" s="7" t="s">
        <v>98</v>
      </c>
      <c r="BL1480" s="7"/>
      <c r="BM1480" s="7" t="s">
        <v>97</v>
      </c>
      <c r="BN1480" s="7" t="s">
        <v>97</v>
      </c>
      <c r="BO1480" s="7"/>
      <c r="BP1480" s="7"/>
      <c r="BQ1480" s="7"/>
      <c r="BR1480" s="7"/>
      <c r="BS1480" s="7"/>
      <c r="BT1480" s="7"/>
      <c r="BU1480" s="7"/>
      <c r="BV1480" s="7"/>
      <c r="BW1480" s="7"/>
      <c r="BX1480" s="7"/>
      <c r="BY1480" s="7"/>
      <c r="BZ1480" s="7"/>
      <c r="CA1480" s="7"/>
      <c r="CB1480" s="7"/>
      <c r="CC1480" s="7"/>
      <c r="CD1480" s="7"/>
      <c r="CE1480" s="7"/>
      <c r="CF1480" s="7"/>
      <c r="CG1480" s="7"/>
      <c r="CH1480" s="7"/>
      <c r="CI1480" s="6" t="n">
        <f aca="false">SUMIF($AH1480:$CH1480,35,Base!$B$5:$BB$5)*7*$Z1480</f>
        <v>196</v>
      </c>
      <c r="CJ1480" s="6" t="n">
        <f aca="false">SUMIF($AH1480:$CH1480,"PR",Base!$B$5:$BB$5)*7*$Z1480</f>
        <v>469</v>
      </c>
      <c r="CK1480" s="6"/>
      <c r="CL1480" s="6"/>
    </row>
    <row r="1481" customFormat="false" ht="13.8" hidden="false" customHeight="false" outlineLevel="0" collapsed="false">
      <c r="A1481" s="7" t="s">
        <v>77</v>
      </c>
      <c r="B1481" s="7" t="s">
        <v>3560</v>
      </c>
      <c r="C1481" s="7" t="s">
        <v>1627</v>
      </c>
      <c r="D1481" s="7" t="s">
        <v>3692</v>
      </c>
      <c r="E1481" s="7" t="s">
        <v>1003</v>
      </c>
      <c r="F1481" s="7" t="s">
        <v>17</v>
      </c>
      <c r="G1481" s="7" t="s">
        <v>1800</v>
      </c>
      <c r="H1481" s="7" t="s">
        <v>1801</v>
      </c>
      <c r="I1481" s="7" t="s">
        <v>84</v>
      </c>
      <c r="J1481" s="7" t="s">
        <v>85</v>
      </c>
      <c r="K1481" s="8" t="n">
        <v>0</v>
      </c>
      <c r="L1481" s="7"/>
      <c r="M1481" s="8" t="n">
        <v>0</v>
      </c>
      <c r="N1481" s="7" t="s">
        <v>3693</v>
      </c>
      <c r="O1481" s="7" t="s">
        <v>1803</v>
      </c>
      <c r="P1481" s="7" t="s">
        <v>108</v>
      </c>
      <c r="Q1481" s="8" t="s">
        <v>3694</v>
      </c>
      <c r="R1481" s="8" t="s">
        <v>456</v>
      </c>
      <c r="S1481" s="8" t="s">
        <v>438</v>
      </c>
      <c r="T1481" s="8" t="s">
        <v>109</v>
      </c>
      <c r="U1481" s="7" t="s">
        <v>87</v>
      </c>
      <c r="V1481" s="7" t="s">
        <v>92</v>
      </c>
      <c r="W1481" s="7"/>
      <c r="X1481" s="7"/>
      <c r="Y1481" s="7" t="s">
        <v>93</v>
      </c>
      <c r="Z1481" s="8" t="s">
        <v>87</v>
      </c>
      <c r="AA1481" s="7"/>
      <c r="AB1481" s="7"/>
      <c r="AC1481" s="7"/>
      <c r="AD1481" s="7"/>
      <c r="AE1481" s="8"/>
      <c r="AF1481" s="9" t="s">
        <v>1007</v>
      </c>
      <c r="AG1481" s="9" t="s">
        <v>814</v>
      </c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  <c r="BD1481" s="7"/>
      <c r="BE1481" s="7"/>
      <c r="BF1481" s="7"/>
      <c r="BG1481" s="7"/>
      <c r="BH1481" s="7"/>
      <c r="BI1481" s="7"/>
      <c r="BJ1481" s="7"/>
      <c r="BK1481" s="7"/>
      <c r="BL1481" s="7"/>
      <c r="BM1481" s="7" t="s">
        <v>97</v>
      </c>
      <c r="BN1481" s="7" t="s">
        <v>97</v>
      </c>
      <c r="BO1481" s="7"/>
      <c r="BP1481" s="7" t="s">
        <v>98</v>
      </c>
      <c r="BQ1481" s="7" t="s">
        <v>98</v>
      </c>
      <c r="BR1481" s="7" t="s">
        <v>98</v>
      </c>
      <c r="BS1481" s="7" t="s">
        <v>98</v>
      </c>
      <c r="BT1481" s="7" t="n">
        <v>35</v>
      </c>
      <c r="BU1481" s="7" t="n">
        <v>35</v>
      </c>
      <c r="BV1481" s="7" t="n">
        <v>35</v>
      </c>
      <c r="BW1481" s="7" t="s">
        <v>98</v>
      </c>
      <c r="BX1481" s="7" t="s">
        <v>98</v>
      </c>
      <c r="BY1481" s="7" t="s">
        <v>98</v>
      </c>
      <c r="BZ1481" s="7" t="s">
        <v>98</v>
      </c>
      <c r="CA1481" s="7" t="n">
        <v>35</v>
      </c>
      <c r="CB1481" s="7" t="n">
        <v>35</v>
      </c>
      <c r="CC1481" s="7" t="n">
        <v>35</v>
      </c>
      <c r="CD1481" s="7" t="n">
        <v>35</v>
      </c>
      <c r="CE1481" s="7" t="s">
        <v>98</v>
      </c>
      <c r="CF1481" s="7" t="s">
        <v>98</v>
      </c>
      <c r="CG1481" s="7"/>
      <c r="CH1481" s="7"/>
      <c r="CI1481" s="6" t="n">
        <f aca="false">SUMIF($AH1481:$CH1481,35,Base!$B$5:$BB$5)*7*$Z1481</f>
        <v>238</v>
      </c>
      <c r="CJ1481" s="6" t="n">
        <f aca="false">SUMIF($AH1481:$CH1481,"PR",Base!$B$5:$BB$5)*7*$Z1481</f>
        <v>343</v>
      </c>
      <c r="CK1481" s="6"/>
      <c r="CL1481" s="6"/>
    </row>
    <row r="1482" customFormat="false" ht="13.8" hidden="false" customHeight="false" outlineLevel="0" collapsed="false">
      <c r="A1482" s="7" t="s">
        <v>77</v>
      </c>
      <c r="B1482" s="7" t="s">
        <v>3560</v>
      </c>
      <c r="C1482" s="7" t="s">
        <v>1627</v>
      </c>
      <c r="D1482" s="7" t="s">
        <v>3692</v>
      </c>
      <c r="E1482" s="7" t="s">
        <v>1003</v>
      </c>
      <c r="F1482" s="7" t="s">
        <v>17</v>
      </c>
      <c r="G1482" s="7" t="s">
        <v>1800</v>
      </c>
      <c r="H1482" s="7" t="s">
        <v>1801</v>
      </c>
      <c r="I1482" s="7" t="s">
        <v>84</v>
      </c>
      <c r="J1482" s="7" t="s">
        <v>85</v>
      </c>
      <c r="K1482" s="8" t="n">
        <v>0</v>
      </c>
      <c r="L1482" s="7"/>
      <c r="M1482" s="8" t="n">
        <v>0</v>
      </c>
      <c r="N1482" s="7" t="s">
        <v>3693</v>
      </c>
      <c r="O1482" s="7" t="s">
        <v>1803</v>
      </c>
      <c r="P1482" s="7" t="s">
        <v>108</v>
      </c>
      <c r="Q1482" s="8" t="s">
        <v>3694</v>
      </c>
      <c r="R1482" s="8" t="s">
        <v>456</v>
      </c>
      <c r="S1482" s="8" t="s">
        <v>438</v>
      </c>
      <c r="T1482" s="8" t="s">
        <v>109</v>
      </c>
      <c r="U1482" s="7" t="s">
        <v>87</v>
      </c>
      <c r="V1482" s="7" t="s">
        <v>92</v>
      </c>
      <c r="W1482" s="7"/>
      <c r="X1482" s="7"/>
      <c r="Y1482" s="7" t="s">
        <v>99</v>
      </c>
      <c r="Z1482" s="8" t="s">
        <v>242</v>
      </c>
      <c r="AA1482" s="7"/>
      <c r="AB1482" s="7"/>
      <c r="AC1482" s="7"/>
      <c r="AD1482" s="7"/>
      <c r="AE1482" s="8"/>
      <c r="AF1482" s="9" t="s">
        <v>1007</v>
      </c>
      <c r="AG1482" s="9" t="s">
        <v>814</v>
      </c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  <c r="BD1482" s="7"/>
      <c r="BE1482" s="7"/>
      <c r="BF1482" s="7"/>
      <c r="BG1482" s="7"/>
      <c r="BH1482" s="7"/>
      <c r="BI1482" s="7"/>
      <c r="BJ1482" s="7"/>
      <c r="BK1482" s="7"/>
      <c r="BL1482" s="7"/>
      <c r="BM1482" s="7" t="s">
        <v>97</v>
      </c>
      <c r="BN1482" s="7" t="s">
        <v>97</v>
      </c>
      <c r="BO1482" s="7"/>
      <c r="BP1482" s="7" t="s">
        <v>98</v>
      </c>
      <c r="BQ1482" s="7" t="s">
        <v>98</v>
      </c>
      <c r="BR1482" s="7" t="s">
        <v>98</v>
      </c>
      <c r="BS1482" s="7" t="s">
        <v>98</v>
      </c>
      <c r="BT1482" s="7" t="n">
        <v>35</v>
      </c>
      <c r="BU1482" s="7" t="n">
        <v>35</v>
      </c>
      <c r="BV1482" s="7" t="n">
        <v>35</v>
      </c>
      <c r="BW1482" s="7" t="s">
        <v>98</v>
      </c>
      <c r="BX1482" s="7" t="s">
        <v>98</v>
      </c>
      <c r="BY1482" s="7" t="s">
        <v>98</v>
      </c>
      <c r="BZ1482" s="7" t="s">
        <v>98</v>
      </c>
      <c r="CA1482" s="7" t="n">
        <v>35</v>
      </c>
      <c r="CB1482" s="7" t="n">
        <v>35</v>
      </c>
      <c r="CC1482" s="7" t="n">
        <v>35</v>
      </c>
      <c r="CD1482" s="7" t="n">
        <v>35</v>
      </c>
      <c r="CE1482" s="7" t="s">
        <v>98</v>
      </c>
      <c r="CF1482" s="7" t="s">
        <v>98</v>
      </c>
      <c r="CG1482" s="7"/>
      <c r="CH1482" s="7"/>
      <c r="CI1482" s="6" t="n">
        <f aca="false">SUMIF($AH1482:$CH1482,35,Base!$B$5:$BB$5)*7*$Z1482</f>
        <v>2856</v>
      </c>
      <c r="CJ1482" s="6" t="n">
        <f aca="false">SUMIF($AH1482:$CH1482,"PR",Base!$B$5:$BB$5)*7*$Z1482</f>
        <v>4116</v>
      </c>
      <c r="CK1482" s="6"/>
      <c r="CL1482" s="6"/>
    </row>
    <row r="1483" customFormat="false" ht="13.8" hidden="false" customHeight="false" outlineLevel="0" collapsed="false">
      <c r="A1483" s="7" t="s">
        <v>77</v>
      </c>
      <c r="B1483" s="7" t="s">
        <v>3560</v>
      </c>
      <c r="C1483" s="7" t="s">
        <v>1627</v>
      </c>
      <c r="D1483" s="7" t="s">
        <v>3692</v>
      </c>
      <c r="E1483" s="7" t="s">
        <v>1003</v>
      </c>
      <c r="F1483" s="7" t="s">
        <v>17</v>
      </c>
      <c r="G1483" s="7" t="s">
        <v>1800</v>
      </c>
      <c r="H1483" s="7" t="s">
        <v>1801</v>
      </c>
      <c r="I1483" s="7" t="s">
        <v>84</v>
      </c>
      <c r="J1483" s="7" t="s">
        <v>85</v>
      </c>
      <c r="K1483" s="8" t="n">
        <v>0</v>
      </c>
      <c r="L1483" s="7"/>
      <c r="M1483" s="8" t="n">
        <v>0</v>
      </c>
      <c r="N1483" s="7" t="s">
        <v>3693</v>
      </c>
      <c r="O1483" s="7" t="s">
        <v>1803</v>
      </c>
      <c r="P1483" s="7" t="s">
        <v>108</v>
      </c>
      <c r="Q1483" s="8" t="s">
        <v>3694</v>
      </c>
      <c r="R1483" s="8" t="s">
        <v>456</v>
      </c>
      <c r="S1483" s="8" t="s">
        <v>438</v>
      </c>
      <c r="T1483" s="8" t="s">
        <v>109</v>
      </c>
      <c r="U1483" s="7" t="s">
        <v>87</v>
      </c>
      <c r="V1483" s="7" t="s">
        <v>92</v>
      </c>
      <c r="W1483" s="7"/>
      <c r="X1483" s="7"/>
      <c r="Y1483" s="7" t="s">
        <v>101</v>
      </c>
      <c r="Z1483" s="8" t="s">
        <v>87</v>
      </c>
      <c r="AA1483" s="7"/>
      <c r="AB1483" s="7"/>
      <c r="AC1483" s="7"/>
      <c r="AD1483" s="7"/>
      <c r="AE1483" s="8"/>
      <c r="AF1483" s="9" t="s">
        <v>1007</v>
      </c>
      <c r="AG1483" s="9" t="s">
        <v>814</v>
      </c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  <c r="BD1483" s="7"/>
      <c r="BE1483" s="7"/>
      <c r="BF1483" s="7"/>
      <c r="BG1483" s="7"/>
      <c r="BH1483" s="7"/>
      <c r="BI1483" s="7"/>
      <c r="BJ1483" s="7"/>
      <c r="BK1483" s="7"/>
      <c r="BL1483" s="7"/>
      <c r="BM1483" s="7" t="s">
        <v>97</v>
      </c>
      <c r="BN1483" s="7" t="s">
        <v>97</v>
      </c>
      <c r="BO1483" s="7"/>
      <c r="BP1483" s="7" t="s">
        <v>98</v>
      </c>
      <c r="BQ1483" s="7" t="s">
        <v>98</v>
      </c>
      <c r="BR1483" s="7" t="s">
        <v>98</v>
      </c>
      <c r="BS1483" s="7" t="s">
        <v>98</v>
      </c>
      <c r="BT1483" s="7" t="n">
        <v>35</v>
      </c>
      <c r="BU1483" s="7" t="n">
        <v>35</v>
      </c>
      <c r="BV1483" s="7" t="n">
        <v>35</v>
      </c>
      <c r="BW1483" s="7" t="s">
        <v>98</v>
      </c>
      <c r="BX1483" s="7" t="s">
        <v>98</v>
      </c>
      <c r="BY1483" s="7" t="s">
        <v>98</v>
      </c>
      <c r="BZ1483" s="7" t="s">
        <v>98</v>
      </c>
      <c r="CA1483" s="7" t="n">
        <v>35</v>
      </c>
      <c r="CB1483" s="7" t="n">
        <v>35</v>
      </c>
      <c r="CC1483" s="7" t="n">
        <v>35</v>
      </c>
      <c r="CD1483" s="7" t="n">
        <v>35</v>
      </c>
      <c r="CE1483" s="7" t="s">
        <v>98</v>
      </c>
      <c r="CF1483" s="7" t="s">
        <v>98</v>
      </c>
      <c r="CG1483" s="7"/>
      <c r="CH1483" s="7"/>
      <c r="CI1483" s="6" t="n">
        <f aca="false">SUMIF($AH1483:$CH1483,35,Base!$B$5:$BB$5)*7*$Z1483</f>
        <v>238</v>
      </c>
      <c r="CJ1483" s="6" t="n">
        <f aca="false">SUMIF($AH1483:$CH1483,"PR",Base!$B$5:$BB$5)*7*$Z1483</f>
        <v>343</v>
      </c>
      <c r="CK1483" s="6"/>
      <c r="CL1483" s="6"/>
    </row>
    <row r="1484" customFormat="false" ht="13.8" hidden="false" customHeight="false" outlineLevel="0" collapsed="false">
      <c r="A1484" s="7" t="s">
        <v>77</v>
      </c>
      <c r="B1484" s="7" t="s">
        <v>3560</v>
      </c>
      <c r="C1484" s="7" t="s">
        <v>1627</v>
      </c>
      <c r="D1484" s="7" t="s">
        <v>3692</v>
      </c>
      <c r="E1484" s="7" t="s">
        <v>1003</v>
      </c>
      <c r="F1484" s="7" t="s">
        <v>17</v>
      </c>
      <c r="G1484" s="7" t="s">
        <v>1800</v>
      </c>
      <c r="H1484" s="7" t="s">
        <v>1801</v>
      </c>
      <c r="I1484" s="7" t="s">
        <v>84</v>
      </c>
      <c r="J1484" s="7" t="s">
        <v>85</v>
      </c>
      <c r="K1484" s="8" t="n">
        <v>0</v>
      </c>
      <c r="L1484" s="7"/>
      <c r="M1484" s="8" t="n">
        <v>0</v>
      </c>
      <c r="N1484" s="7" t="s">
        <v>3693</v>
      </c>
      <c r="O1484" s="7" t="s">
        <v>1803</v>
      </c>
      <c r="P1484" s="7" t="s">
        <v>108</v>
      </c>
      <c r="Q1484" s="8" t="s">
        <v>3694</v>
      </c>
      <c r="R1484" s="8" t="s">
        <v>456</v>
      </c>
      <c r="S1484" s="8" t="s">
        <v>438</v>
      </c>
      <c r="T1484" s="8" t="s">
        <v>109</v>
      </c>
      <c r="U1484" s="7" t="s">
        <v>87</v>
      </c>
      <c r="V1484" s="7" t="s">
        <v>92</v>
      </c>
      <c r="W1484" s="7"/>
      <c r="X1484" s="7"/>
      <c r="Y1484" s="7" t="s">
        <v>112</v>
      </c>
      <c r="Z1484" s="8" t="s">
        <v>87</v>
      </c>
      <c r="AA1484" s="7"/>
      <c r="AB1484" s="7"/>
      <c r="AC1484" s="7"/>
      <c r="AD1484" s="7"/>
      <c r="AE1484" s="8"/>
      <c r="AF1484" s="9" t="s">
        <v>1007</v>
      </c>
      <c r="AG1484" s="9" t="s">
        <v>814</v>
      </c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  <c r="BD1484" s="7"/>
      <c r="BE1484" s="7"/>
      <c r="BF1484" s="7"/>
      <c r="BG1484" s="7"/>
      <c r="BH1484" s="7"/>
      <c r="BI1484" s="7"/>
      <c r="BJ1484" s="7"/>
      <c r="BK1484" s="7"/>
      <c r="BL1484" s="7"/>
      <c r="BM1484" s="7" t="s">
        <v>97</v>
      </c>
      <c r="BN1484" s="7" t="s">
        <v>97</v>
      </c>
      <c r="BO1484" s="7"/>
      <c r="BP1484" s="7" t="s">
        <v>98</v>
      </c>
      <c r="BQ1484" s="7" t="s">
        <v>98</v>
      </c>
      <c r="BR1484" s="7" t="s">
        <v>98</v>
      </c>
      <c r="BS1484" s="7" t="s">
        <v>98</v>
      </c>
      <c r="BT1484" s="7" t="n">
        <v>35</v>
      </c>
      <c r="BU1484" s="7" t="n">
        <v>35</v>
      </c>
      <c r="BV1484" s="7" t="n">
        <v>35</v>
      </c>
      <c r="BW1484" s="7" t="s">
        <v>98</v>
      </c>
      <c r="BX1484" s="7" t="s">
        <v>98</v>
      </c>
      <c r="BY1484" s="7" t="s">
        <v>98</v>
      </c>
      <c r="BZ1484" s="7" t="s">
        <v>98</v>
      </c>
      <c r="CA1484" s="7" t="n">
        <v>35</v>
      </c>
      <c r="CB1484" s="7" t="n">
        <v>35</v>
      </c>
      <c r="CC1484" s="7" t="n">
        <v>35</v>
      </c>
      <c r="CD1484" s="7" t="n">
        <v>35</v>
      </c>
      <c r="CE1484" s="7" t="s">
        <v>98</v>
      </c>
      <c r="CF1484" s="7" t="s">
        <v>98</v>
      </c>
      <c r="CG1484" s="7"/>
      <c r="CH1484" s="7"/>
      <c r="CI1484" s="6" t="n">
        <f aca="false">SUMIF($AH1484:$CH1484,35,Base!$B$5:$BB$5)*7*$Z1484</f>
        <v>238</v>
      </c>
      <c r="CJ1484" s="6" t="n">
        <f aca="false">SUMIF($AH1484:$CH1484,"PR",Base!$B$5:$BB$5)*7*$Z1484</f>
        <v>343</v>
      </c>
      <c r="CK1484" s="6"/>
      <c r="CL1484" s="6"/>
    </row>
    <row r="1485" customFormat="false" ht="13.8" hidden="false" customHeight="false" outlineLevel="0" collapsed="false">
      <c r="A1485" s="7" t="s">
        <v>77</v>
      </c>
      <c r="B1485" s="7" t="s">
        <v>3560</v>
      </c>
      <c r="C1485" s="7" t="s">
        <v>1627</v>
      </c>
      <c r="D1485" s="7" t="s">
        <v>3692</v>
      </c>
      <c r="E1485" s="7" t="s">
        <v>1003</v>
      </c>
      <c r="F1485" s="7" t="s">
        <v>17</v>
      </c>
      <c r="G1485" s="7" t="s">
        <v>1800</v>
      </c>
      <c r="H1485" s="7" t="s">
        <v>1801</v>
      </c>
      <c r="I1485" s="7" t="s">
        <v>84</v>
      </c>
      <c r="J1485" s="7" t="s">
        <v>85</v>
      </c>
      <c r="K1485" s="8" t="n">
        <v>0</v>
      </c>
      <c r="L1485" s="7"/>
      <c r="M1485" s="8" t="n">
        <v>0</v>
      </c>
      <c r="N1485" s="7" t="s">
        <v>3693</v>
      </c>
      <c r="O1485" s="7" t="s">
        <v>1803</v>
      </c>
      <c r="P1485" s="7" t="s">
        <v>108</v>
      </c>
      <c r="Q1485" s="8" t="s">
        <v>3694</v>
      </c>
      <c r="R1485" s="8" t="s">
        <v>456</v>
      </c>
      <c r="S1485" s="8" t="s">
        <v>438</v>
      </c>
      <c r="T1485" s="8" t="s">
        <v>109</v>
      </c>
      <c r="U1485" s="7" t="s">
        <v>87</v>
      </c>
      <c r="V1485" s="7" t="s">
        <v>92</v>
      </c>
      <c r="W1485" s="7"/>
      <c r="X1485" s="7"/>
      <c r="Y1485" s="7" t="s">
        <v>102</v>
      </c>
      <c r="Z1485" s="8" t="s">
        <v>87</v>
      </c>
      <c r="AA1485" s="7"/>
      <c r="AB1485" s="7"/>
      <c r="AC1485" s="7"/>
      <c r="AD1485" s="7"/>
      <c r="AE1485" s="8"/>
      <c r="AF1485" s="9" t="s">
        <v>1007</v>
      </c>
      <c r="AG1485" s="9" t="s">
        <v>814</v>
      </c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  <c r="BD1485" s="7"/>
      <c r="BE1485" s="7"/>
      <c r="BF1485" s="7"/>
      <c r="BG1485" s="7"/>
      <c r="BH1485" s="7"/>
      <c r="BI1485" s="7"/>
      <c r="BJ1485" s="7"/>
      <c r="BK1485" s="7"/>
      <c r="BL1485" s="7"/>
      <c r="BM1485" s="7" t="s">
        <v>97</v>
      </c>
      <c r="BN1485" s="7" t="s">
        <v>97</v>
      </c>
      <c r="BO1485" s="7"/>
      <c r="BP1485" s="7" t="s">
        <v>98</v>
      </c>
      <c r="BQ1485" s="7" t="s">
        <v>98</v>
      </c>
      <c r="BR1485" s="7" t="s">
        <v>98</v>
      </c>
      <c r="BS1485" s="7" t="s">
        <v>98</v>
      </c>
      <c r="BT1485" s="7" t="n">
        <v>35</v>
      </c>
      <c r="BU1485" s="7" t="n">
        <v>35</v>
      </c>
      <c r="BV1485" s="7" t="n">
        <v>35</v>
      </c>
      <c r="BW1485" s="7" t="s">
        <v>98</v>
      </c>
      <c r="BX1485" s="7" t="s">
        <v>98</v>
      </c>
      <c r="BY1485" s="7" t="s">
        <v>98</v>
      </c>
      <c r="BZ1485" s="7" t="s">
        <v>98</v>
      </c>
      <c r="CA1485" s="7" t="n">
        <v>35</v>
      </c>
      <c r="CB1485" s="7" t="n">
        <v>35</v>
      </c>
      <c r="CC1485" s="7" t="n">
        <v>35</v>
      </c>
      <c r="CD1485" s="7" t="n">
        <v>35</v>
      </c>
      <c r="CE1485" s="7" t="s">
        <v>98</v>
      </c>
      <c r="CF1485" s="7" t="s">
        <v>98</v>
      </c>
      <c r="CG1485" s="7"/>
      <c r="CH1485" s="7"/>
      <c r="CI1485" s="6" t="n">
        <f aca="false">SUMIF($AH1485:$CH1485,35,Base!$B$5:$BB$5)*7*$Z1485</f>
        <v>238</v>
      </c>
      <c r="CJ1485" s="6" t="n">
        <f aca="false">SUMIF($AH1485:$CH1485,"PR",Base!$B$5:$BB$5)*7*$Z1485</f>
        <v>343</v>
      </c>
      <c r="CK1485" s="6"/>
      <c r="CL1485" s="6"/>
    </row>
    <row r="1486" customFormat="false" ht="13.8" hidden="false" customHeight="false" outlineLevel="0" collapsed="false">
      <c r="A1486" s="7" t="s">
        <v>77</v>
      </c>
      <c r="B1486" s="7" t="s">
        <v>3560</v>
      </c>
      <c r="C1486" s="7" t="s">
        <v>1627</v>
      </c>
      <c r="D1486" s="7" t="s">
        <v>3695</v>
      </c>
      <c r="E1486" s="7" t="s">
        <v>2228</v>
      </c>
      <c r="F1486" s="7" t="s">
        <v>17</v>
      </c>
      <c r="G1486" s="7" t="s">
        <v>1800</v>
      </c>
      <c r="H1486" s="7" t="s">
        <v>1801</v>
      </c>
      <c r="I1486" s="7" t="s">
        <v>84</v>
      </c>
      <c r="J1486" s="7" t="s">
        <v>85</v>
      </c>
      <c r="K1486" s="8" t="n">
        <v>0</v>
      </c>
      <c r="L1486" s="7"/>
      <c r="M1486" s="8" t="n">
        <v>0</v>
      </c>
      <c r="N1486" s="7" t="s">
        <v>3696</v>
      </c>
      <c r="O1486" s="7" t="s">
        <v>1803</v>
      </c>
      <c r="P1486" s="7" t="s">
        <v>108</v>
      </c>
      <c r="Q1486" s="8" t="s">
        <v>3694</v>
      </c>
      <c r="R1486" s="8" t="s">
        <v>2599</v>
      </c>
      <c r="S1486" s="8" t="s">
        <v>1603</v>
      </c>
      <c r="T1486" s="8" t="s">
        <v>242</v>
      </c>
      <c r="U1486" s="7" t="s">
        <v>87</v>
      </c>
      <c r="V1486" s="7" t="s">
        <v>92</v>
      </c>
      <c r="W1486" s="7"/>
      <c r="X1486" s="7"/>
      <c r="Y1486" s="7" t="s">
        <v>99</v>
      </c>
      <c r="Z1486" s="8" t="s">
        <v>117</v>
      </c>
      <c r="AA1486" s="7"/>
      <c r="AB1486" s="7"/>
      <c r="AC1486" s="7"/>
      <c r="AD1486" s="7"/>
      <c r="AE1486" s="8"/>
      <c r="AF1486" s="9" t="s">
        <v>1425</v>
      </c>
      <c r="AG1486" s="9" t="s">
        <v>1785</v>
      </c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 t="s">
        <v>98</v>
      </c>
      <c r="AX1486" s="7" t="s">
        <v>98</v>
      </c>
      <c r="AY1486" s="7" t="s">
        <v>98</v>
      </c>
      <c r="AZ1486" s="7" t="s">
        <v>98</v>
      </c>
      <c r="BA1486" s="7" t="s">
        <v>98</v>
      </c>
      <c r="BB1486" s="7" t="n">
        <v>35</v>
      </c>
      <c r="BC1486" s="7" t="n">
        <v>35</v>
      </c>
      <c r="BD1486" s="7" t="n">
        <v>35</v>
      </c>
      <c r="BE1486" s="7" t="s">
        <v>98</v>
      </c>
      <c r="BF1486" s="7" t="s">
        <v>98</v>
      </c>
      <c r="BG1486" s="7" t="s">
        <v>98</v>
      </c>
      <c r="BH1486" s="7" t="s">
        <v>98</v>
      </c>
      <c r="BI1486" s="7" t="n">
        <v>35</v>
      </c>
      <c r="BJ1486" s="7" t="n">
        <v>35</v>
      </c>
      <c r="BK1486" s="7" t="n">
        <v>35</v>
      </c>
      <c r="BL1486" s="7" t="n">
        <v>35</v>
      </c>
      <c r="BM1486" s="7" t="s">
        <v>97</v>
      </c>
      <c r="BN1486" s="7" t="s">
        <v>97</v>
      </c>
      <c r="BO1486" s="7" t="s">
        <v>98</v>
      </c>
      <c r="BP1486" s="7" t="s">
        <v>98</v>
      </c>
      <c r="BQ1486" s="7"/>
      <c r="BR1486" s="7"/>
      <c r="BS1486" s="7"/>
      <c r="BT1486" s="7"/>
      <c r="BU1486" s="7"/>
      <c r="BV1486" s="7"/>
      <c r="BW1486" s="7"/>
      <c r="BX1486" s="7"/>
      <c r="BY1486" s="7"/>
      <c r="BZ1486" s="7"/>
      <c r="CA1486" s="7"/>
      <c r="CB1486" s="7"/>
      <c r="CC1486" s="7"/>
      <c r="CD1486" s="7"/>
      <c r="CE1486" s="7"/>
      <c r="CF1486" s="7"/>
      <c r="CG1486" s="7"/>
      <c r="CH1486" s="7"/>
      <c r="CI1486" s="6" t="n">
        <f aca="false">SUMIF($AH1486:$CH1486,35,Base!$B$5:$BB$5)*7*$Z1486</f>
        <v>2618</v>
      </c>
      <c r="CJ1486" s="6" t="n">
        <f aca="false">SUMIF($AH1486:$CH1486,"PR",Base!$B$5:$BB$5)*7*$Z1486</f>
        <v>3927</v>
      </c>
      <c r="CK1486" s="6"/>
      <c r="CL1486" s="6"/>
    </row>
    <row r="1487" customFormat="false" ht="13.8" hidden="false" customHeight="false" outlineLevel="0" collapsed="false">
      <c r="A1487" s="7" t="s">
        <v>77</v>
      </c>
      <c r="B1487" s="7" t="s">
        <v>3560</v>
      </c>
      <c r="C1487" s="7" t="s">
        <v>1627</v>
      </c>
      <c r="D1487" s="7" t="s">
        <v>3695</v>
      </c>
      <c r="E1487" s="7" t="s">
        <v>2228</v>
      </c>
      <c r="F1487" s="7" t="s">
        <v>17</v>
      </c>
      <c r="G1487" s="7" t="s">
        <v>1800</v>
      </c>
      <c r="H1487" s="7" t="s">
        <v>1801</v>
      </c>
      <c r="I1487" s="7" t="s">
        <v>84</v>
      </c>
      <c r="J1487" s="7" t="s">
        <v>85</v>
      </c>
      <c r="K1487" s="8" t="n">
        <v>0</v>
      </c>
      <c r="L1487" s="7"/>
      <c r="M1487" s="8" t="n">
        <v>0</v>
      </c>
      <c r="N1487" s="7" t="s">
        <v>3696</v>
      </c>
      <c r="O1487" s="7" t="s">
        <v>1803</v>
      </c>
      <c r="P1487" s="7" t="s">
        <v>108</v>
      </c>
      <c r="Q1487" s="8" t="s">
        <v>3694</v>
      </c>
      <c r="R1487" s="8" t="s">
        <v>2599</v>
      </c>
      <c r="S1487" s="8" t="s">
        <v>1603</v>
      </c>
      <c r="T1487" s="8" t="s">
        <v>242</v>
      </c>
      <c r="U1487" s="7" t="s">
        <v>87</v>
      </c>
      <c r="V1487" s="7" t="s">
        <v>92</v>
      </c>
      <c r="W1487" s="7"/>
      <c r="X1487" s="7"/>
      <c r="Y1487" s="7" t="s">
        <v>1182</v>
      </c>
      <c r="Z1487" s="8" t="s">
        <v>87</v>
      </c>
      <c r="AA1487" s="7"/>
      <c r="AB1487" s="7"/>
      <c r="AC1487" s="7"/>
      <c r="AD1487" s="7"/>
      <c r="AE1487" s="8"/>
      <c r="AF1487" s="9" t="s">
        <v>1425</v>
      </c>
      <c r="AG1487" s="9" t="s">
        <v>1785</v>
      </c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 t="s">
        <v>98</v>
      </c>
      <c r="AX1487" s="7" t="s">
        <v>98</v>
      </c>
      <c r="AY1487" s="7" t="s">
        <v>98</v>
      </c>
      <c r="AZ1487" s="7" t="s">
        <v>98</v>
      </c>
      <c r="BA1487" s="7" t="s">
        <v>98</v>
      </c>
      <c r="BB1487" s="7" t="n">
        <v>35</v>
      </c>
      <c r="BC1487" s="7" t="n">
        <v>35</v>
      </c>
      <c r="BD1487" s="7" t="n">
        <v>35</v>
      </c>
      <c r="BE1487" s="7" t="s">
        <v>98</v>
      </c>
      <c r="BF1487" s="7" t="s">
        <v>98</v>
      </c>
      <c r="BG1487" s="7" t="s">
        <v>98</v>
      </c>
      <c r="BH1487" s="7" t="s">
        <v>98</v>
      </c>
      <c r="BI1487" s="7" t="n">
        <v>35</v>
      </c>
      <c r="BJ1487" s="7" t="n">
        <v>35</v>
      </c>
      <c r="BK1487" s="7" t="n">
        <v>35</v>
      </c>
      <c r="BL1487" s="7" t="n">
        <v>35</v>
      </c>
      <c r="BM1487" s="7" t="s">
        <v>97</v>
      </c>
      <c r="BN1487" s="7" t="s">
        <v>97</v>
      </c>
      <c r="BO1487" s="7" t="s">
        <v>98</v>
      </c>
      <c r="BP1487" s="7" t="s">
        <v>98</v>
      </c>
      <c r="BQ1487" s="7"/>
      <c r="BR1487" s="7"/>
      <c r="BS1487" s="7"/>
      <c r="BT1487" s="7"/>
      <c r="BU1487" s="7"/>
      <c r="BV1487" s="7"/>
      <c r="BW1487" s="7"/>
      <c r="BX1487" s="7"/>
      <c r="BY1487" s="7"/>
      <c r="BZ1487" s="7"/>
      <c r="CA1487" s="7"/>
      <c r="CB1487" s="7"/>
      <c r="CC1487" s="7"/>
      <c r="CD1487" s="7"/>
      <c r="CE1487" s="7"/>
      <c r="CF1487" s="7"/>
      <c r="CG1487" s="7"/>
      <c r="CH1487" s="7"/>
      <c r="CI1487" s="6" t="n">
        <f aca="false">SUMIF($AH1487:$CH1487,35,Base!$B$5:$BB$5)*7*$Z1487</f>
        <v>238</v>
      </c>
      <c r="CJ1487" s="6" t="n">
        <f aca="false">SUMIF($AH1487:$CH1487,"PR",Base!$B$5:$BB$5)*7*$Z1487</f>
        <v>357</v>
      </c>
      <c r="CK1487" s="6"/>
      <c r="CL1487" s="6"/>
    </row>
    <row r="1488" customFormat="false" ht="13.8" hidden="false" customHeight="false" outlineLevel="0" collapsed="false">
      <c r="A1488" s="7" t="s">
        <v>77</v>
      </c>
      <c r="B1488" s="7" t="s">
        <v>3560</v>
      </c>
      <c r="C1488" s="7" t="s">
        <v>319</v>
      </c>
      <c r="D1488" s="7" t="s">
        <v>3697</v>
      </c>
      <c r="E1488" s="7" t="s">
        <v>2214</v>
      </c>
      <c r="F1488" s="7" t="s">
        <v>17</v>
      </c>
      <c r="G1488" s="7" t="s">
        <v>1758</v>
      </c>
      <c r="H1488" s="7" t="s">
        <v>1759</v>
      </c>
      <c r="I1488" s="7" t="s">
        <v>84</v>
      </c>
      <c r="J1488" s="7" t="s">
        <v>85</v>
      </c>
      <c r="K1488" s="8" t="n">
        <v>0</v>
      </c>
      <c r="L1488" s="7"/>
      <c r="M1488" s="8" t="n">
        <v>0</v>
      </c>
      <c r="N1488" s="7"/>
      <c r="O1488" s="7" t="s">
        <v>1761</v>
      </c>
      <c r="P1488" s="7" t="s">
        <v>124</v>
      </c>
      <c r="Q1488" s="8" t="s">
        <v>1581</v>
      </c>
      <c r="R1488" s="8" t="s">
        <v>1773</v>
      </c>
      <c r="S1488" s="8" t="s">
        <v>325</v>
      </c>
      <c r="T1488" s="8" t="s">
        <v>178</v>
      </c>
      <c r="U1488" s="7" t="s">
        <v>87</v>
      </c>
      <c r="V1488" s="7" t="s">
        <v>92</v>
      </c>
      <c r="W1488" s="7"/>
      <c r="X1488" s="7"/>
      <c r="Y1488" s="7" t="s">
        <v>125</v>
      </c>
      <c r="Z1488" s="8" t="s">
        <v>87</v>
      </c>
      <c r="AA1488" s="7"/>
      <c r="AB1488" s="7"/>
      <c r="AC1488" s="7"/>
      <c r="AD1488" s="7"/>
      <c r="AE1488" s="8"/>
      <c r="AF1488" s="9" t="s">
        <v>989</v>
      </c>
      <c r="AG1488" s="9" t="s">
        <v>1202</v>
      </c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  <c r="BD1488" s="7"/>
      <c r="BE1488" s="7"/>
      <c r="BF1488" s="7"/>
      <c r="BG1488" s="7"/>
      <c r="BH1488" s="7"/>
      <c r="BI1488" s="7"/>
      <c r="BJ1488" s="7"/>
      <c r="BK1488" s="7"/>
      <c r="BL1488" s="7"/>
      <c r="BM1488" s="7" t="s">
        <v>97</v>
      </c>
      <c r="BN1488" s="7" t="s">
        <v>97</v>
      </c>
      <c r="BO1488" s="7"/>
      <c r="BP1488" s="7"/>
      <c r="BQ1488" s="7"/>
      <c r="BR1488" s="7"/>
      <c r="BS1488" s="7" t="s">
        <v>98</v>
      </c>
      <c r="BT1488" s="7" t="s">
        <v>98</v>
      </c>
      <c r="BU1488" s="7" t="s">
        <v>98</v>
      </c>
      <c r="BV1488" s="7" t="s">
        <v>98</v>
      </c>
      <c r="BW1488" s="7" t="s">
        <v>98</v>
      </c>
      <c r="BX1488" s="7" t="s">
        <v>98</v>
      </c>
      <c r="BY1488" s="7" t="s">
        <v>98</v>
      </c>
      <c r="BZ1488" s="7" t="s">
        <v>98</v>
      </c>
      <c r="CA1488" s="7" t="s">
        <v>98</v>
      </c>
      <c r="CB1488" s="7" t="s">
        <v>98</v>
      </c>
      <c r="CC1488" s="7" t="s">
        <v>98</v>
      </c>
      <c r="CD1488" s="7" t="s">
        <v>98</v>
      </c>
      <c r="CE1488" s="7" t="s">
        <v>98</v>
      </c>
      <c r="CF1488" s="7" t="s">
        <v>98</v>
      </c>
      <c r="CG1488" s="7" t="s">
        <v>98</v>
      </c>
      <c r="CH1488" s="7" t="s">
        <v>98</v>
      </c>
      <c r="CI1488" s="6" t="n">
        <f aca="false">SUMIF($AH1488:$CH1488,35,Base!$B$5:$BB$5)*7*$Z1488</f>
        <v>0</v>
      </c>
      <c r="CJ1488" s="6" t="n">
        <f aca="false">SUMIF($AH1488:$CH1488,"PR",Base!$B$5:$BB$5)*7*$Z1488</f>
        <v>532</v>
      </c>
      <c r="CK1488" s="6"/>
      <c r="CL1488" s="6"/>
    </row>
    <row r="1489" customFormat="false" ht="13.8" hidden="false" customHeight="false" outlineLevel="0" collapsed="false">
      <c r="A1489" s="7" t="s">
        <v>77</v>
      </c>
      <c r="B1489" s="7" t="s">
        <v>3560</v>
      </c>
      <c r="C1489" s="7" t="s">
        <v>319</v>
      </c>
      <c r="D1489" s="7" t="s">
        <v>3697</v>
      </c>
      <c r="E1489" s="7" t="s">
        <v>2214</v>
      </c>
      <c r="F1489" s="7" t="s">
        <v>17</v>
      </c>
      <c r="G1489" s="7" t="s">
        <v>1758</v>
      </c>
      <c r="H1489" s="7" t="s">
        <v>1759</v>
      </c>
      <c r="I1489" s="7" t="s">
        <v>84</v>
      </c>
      <c r="J1489" s="7" t="s">
        <v>85</v>
      </c>
      <c r="K1489" s="8" t="n">
        <v>0</v>
      </c>
      <c r="L1489" s="7"/>
      <c r="M1489" s="8" t="n">
        <v>0</v>
      </c>
      <c r="N1489" s="7"/>
      <c r="O1489" s="7" t="s">
        <v>1761</v>
      </c>
      <c r="P1489" s="7" t="s">
        <v>124</v>
      </c>
      <c r="Q1489" s="8" t="s">
        <v>1581</v>
      </c>
      <c r="R1489" s="8" t="s">
        <v>1773</v>
      </c>
      <c r="S1489" s="8" t="s">
        <v>325</v>
      </c>
      <c r="T1489" s="8" t="s">
        <v>178</v>
      </c>
      <c r="U1489" s="7" t="s">
        <v>87</v>
      </c>
      <c r="V1489" s="7" t="s">
        <v>92</v>
      </c>
      <c r="W1489" s="7"/>
      <c r="X1489" s="7"/>
      <c r="Y1489" s="7" t="s">
        <v>93</v>
      </c>
      <c r="Z1489" s="8" t="s">
        <v>87</v>
      </c>
      <c r="AA1489" s="7"/>
      <c r="AB1489" s="7"/>
      <c r="AC1489" s="7"/>
      <c r="AD1489" s="7"/>
      <c r="AE1489" s="8"/>
      <c r="AF1489" s="9" t="s">
        <v>989</v>
      </c>
      <c r="AG1489" s="9" t="s">
        <v>1202</v>
      </c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  <c r="BD1489" s="7"/>
      <c r="BE1489" s="7"/>
      <c r="BF1489" s="7"/>
      <c r="BG1489" s="7"/>
      <c r="BH1489" s="7"/>
      <c r="BI1489" s="7"/>
      <c r="BJ1489" s="7"/>
      <c r="BK1489" s="7"/>
      <c r="BL1489" s="7"/>
      <c r="BM1489" s="7" t="s">
        <v>97</v>
      </c>
      <c r="BN1489" s="7" t="s">
        <v>97</v>
      </c>
      <c r="BO1489" s="7"/>
      <c r="BP1489" s="7"/>
      <c r="BQ1489" s="7"/>
      <c r="BR1489" s="7"/>
      <c r="BS1489" s="7" t="s">
        <v>98</v>
      </c>
      <c r="BT1489" s="7" t="s">
        <v>98</v>
      </c>
      <c r="BU1489" s="7" t="s">
        <v>98</v>
      </c>
      <c r="BV1489" s="7" t="s">
        <v>98</v>
      </c>
      <c r="BW1489" s="7" t="s">
        <v>98</v>
      </c>
      <c r="BX1489" s="7" t="s">
        <v>98</v>
      </c>
      <c r="BY1489" s="7" t="s">
        <v>98</v>
      </c>
      <c r="BZ1489" s="7" t="s">
        <v>98</v>
      </c>
      <c r="CA1489" s="7" t="s">
        <v>98</v>
      </c>
      <c r="CB1489" s="7" t="s">
        <v>98</v>
      </c>
      <c r="CC1489" s="7" t="s">
        <v>98</v>
      </c>
      <c r="CD1489" s="7" t="s">
        <v>98</v>
      </c>
      <c r="CE1489" s="7" t="s">
        <v>98</v>
      </c>
      <c r="CF1489" s="7" t="s">
        <v>98</v>
      </c>
      <c r="CG1489" s="7" t="s">
        <v>98</v>
      </c>
      <c r="CH1489" s="7" t="s">
        <v>98</v>
      </c>
      <c r="CI1489" s="6" t="n">
        <f aca="false">SUMIF($AH1489:$CH1489,35,Base!$B$5:$BB$5)*7*$Z1489</f>
        <v>0</v>
      </c>
      <c r="CJ1489" s="6" t="n">
        <f aca="false">SUMIF($AH1489:$CH1489,"PR",Base!$B$5:$BB$5)*7*$Z1489</f>
        <v>532</v>
      </c>
      <c r="CK1489" s="6"/>
      <c r="CL1489" s="6"/>
    </row>
    <row r="1490" customFormat="false" ht="13.8" hidden="false" customHeight="false" outlineLevel="0" collapsed="false">
      <c r="A1490" s="7" t="s">
        <v>77</v>
      </c>
      <c r="B1490" s="7" t="s">
        <v>3560</v>
      </c>
      <c r="C1490" s="7" t="s">
        <v>319</v>
      </c>
      <c r="D1490" s="7" t="s">
        <v>3697</v>
      </c>
      <c r="E1490" s="7" t="s">
        <v>2214</v>
      </c>
      <c r="F1490" s="7" t="s">
        <v>17</v>
      </c>
      <c r="G1490" s="7" t="s">
        <v>1758</v>
      </c>
      <c r="H1490" s="7" t="s">
        <v>1759</v>
      </c>
      <c r="I1490" s="7" t="s">
        <v>84</v>
      </c>
      <c r="J1490" s="7" t="s">
        <v>85</v>
      </c>
      <c r="K1490" s="8" t="n">
        <v>0</v>
      </c>
      <c r="L1490" s="7"/>
      <c r="M1490" s="8" t="n">
        <v>0</v>
      </c>
      <c r="N1490" s="7"/>
      <c r="O1490" s="7" t="s">
        <v>1761</v>
      </c>
      <c r="P1490" s="7" t="s">
        <v>124</v>
      </c>
      <c r="Q1490" s="8" t="s">
        <v>1581</v>
      </c>
      <c r="R1490" s="8" t="s">
        <v>1773</v>
      </c>
      <c r="S1490" s="8" t="s">
        <v>325</v>
      </c>
      <c r="T1490" s="8" t="s">
        <v>178</v>
      </c>
      <c r="U1490" s="7" t="s">
        <v>87</v>
      </c>
      <c r="V1490" s="7" t="s">
        <v>92</v>
      </c>
      <c r="W1490" s="7"/>
      <c r="X1490" s="7"/>
      <c r="Y1490" s="7" t="s">
        <v>101</v>
      </c>
      <c r="Z1490" s="8" t="s">
        <v>87</v>
      </c>
      <c r="AA1490" s="7"/>
      <c r="AB1490" s="7"/>
      <c r="AC1490" s="7"/>
      <c r="AD1490" s="7"/>
      <c r="AE1490" s="8"/>
      <c r="AF1490" s="9" t="s">
        <v>989</v>
      </c>
      <c r="AG1490" s="9" t="s">
        <v>1202</v>
      </c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  <c r="BD1490" s="7"/>
      <c r="BE1490" s="7"/>
      <c r="BF1490" s="7"/>
      <c r="BG1490" s="7"/>
      <c r="BH1490" s="7"/>
      <c r="BI1490" s="7"/>
      <c r="BJ1490" s="7"/>
      <c r="BK1490" s="7"/>
      <c r="BL1490" s="7"/>
      <c r="BM1490" s="7" t="s">
        <v>97</v>
      </c>
      <c r="BN1490" s="7" t="s">
        <v>97</v>
      </c>
      <c r="BO1490" s="7"/>
      <c r="BP1490" s="7"/>
      <c r="BQ1490" s="7"/>
      <c r="BR1490" s="7"/>
      <c r="BS1490" s="7" t="s">
        <v>98</v>
      </c>
      <c r="BT1490" s="7" t="s">
        <v>98</v>
      </c>
      <c r="BU1490" s="7" t="s">
        <v>98</v>
      </c>
      <c r="BV1490" s="7" t="s">
        <v>98</v>
      </c>
      <c r="BW1490" s="7" t="s">
        <v>98</v>
      </c>
      <c r="BX1490" s="7" t="s">
        <v>98</v>
      </c>
      <c r="BY1490" s="7" t="s">
        <v>98</v>
      </c>
      <c r="BZ1490" s="7" t="s">
        <v>98</v>
      </c>
      <c r="CA1490" s="7" t="s">
        <v>98</v>
      </c>
      <c r="CB1490" s="7" t="s">
        <v>98</v>
      </c>
      <c r="CC1490" s="7" t="s">
        <v>98</v>
      </c>
      <c r="CD1490" s="7" t="s">
        <v>98</v>
      </c>
      <c r="CE1490" s="7" t="s">
        <v>98</v>
      </c>
      <c r="CF1490" s="7" t="s">
        <v>98</v>
      </c>
      <c r="CG1490" s="7" t="s">
        <v>98</v>
      </c>
      <c r="CH1490" s="7" t="s">
        <v>98</v>
      </c>
      <c r="CI1490" s="6" t="n">
        <f aca="false">SUMIF($AH1490:$CH1490,35,Base!$B$5:$BB$5)*7*$Z1490</f>
        <v>0</v>
      </c>
      <c r="CJ1490" s="6" t="n">
        <f aca="false">SUMIF($AH1490:$CH1490,"PR",Base!$B$5:$BB$5)*7*$Z1490</f>
        <v>532</v>
      </c>
      <c r="CK1490" s="6"/>
      <c r="CL1490" s="6"/>
    </row>
    <row r="1491" customFormat="false" ht="13.8" hidden="false" customHeight="false" outlineLevel="0" collapsed="false">
      <c r="A1491" s="7" t="s">
        <v>77</v>
      </c>
      <c r="B1491" s="7" t="s">
        <v>3560</v>
      </c>
      <c r="C1491" s="7" t="s">
        <v>319</v>
      </c>
      <c r="D1491" s="7" t="s">
        <v>3697</v>
      </c>
      <c r="E1491" s="7" t="s">
        <v>2214</v>
      </c>
      <c r="F1491" s="7" t="s">
        <v>17</v>
      </c>
      <c r="G1491" s="7" t="s">
        <v>1758</v>
      </c>
      <c r="H1491" s="7" t="s">
        <v>1759</v>
      </c>
      <c r="I1491" s="7" t="s">
        <v>84</v>
      </c>
      <c r="J1491" s="7" t="s">
        <v>85</v>
      </c>
      <c r="K1491" s="8" t="n">
        <v>0</v>
      </c>
      <c r="L1491" s="7"/>
      <c r="M1491" s="8" t="n">
        <v>0</v>
      </c>
      <c r="N1491" s="7"/>
      <c r="O1491" s="7" t="s">
        <v>1761</v>
      </c>
      <c r="P1491" s="7" t="s">
        <v>124</v>
      </c>
      <c r="Q1491" s="8" t="s">
        <v>1581</v>
      </c>
      <c r="R1491" s="8" t="s">
        <v>1773</v>
      </c>
      <c r="S1491" s="8" t="s">
        <v>325</v>
      </c>
      <c r="T1491" s="8" t="s">
        <v>178</v>
      </c>
      <c r="U1491" s="7" t="s">
        <v>87</v>
      </c>
      <c r="V1491" s="7" t="s">
        <v>92</v>
      </c>
      <c r="W1491" s="7"/>
      <c r="X1491" s="7"/>
      <c r="Y1491" s="7" t="s">
        <v>112</v>
      </c>
      <c r="Z1491" s="8" t="s">
        <v>87</v>
      </c>
      <c r="AA1491" s="7"/>
      <c r="AB1491" s="7"/>
      <c r="AC1491" s="7"/>
      <c r="AD1491" s="7"/>
      <c r="AE1491" s="8"/>
      <c r="AF1491" s="9" t="s">
        <v>989</v>
      </c>
      <c r="AG1491" s="9" t="s">
        <v>1202</v>
      </c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  <c r="BD1491" s="7"/>
      <c r="BE1491" s="7"/>
      <c r="BF1491" s="7"/>
      <c r="BG1491" s="7"/>
      <c r="BH1491" s="7"/>
      <c r="BI1491" s="7"/>
      <c r="BJ1491" s="7"/>
      <c r="BK1491" s="7"/>
      <c r="BL1491" s="7"/>
      <c r="BM1491" s="7" t="s">
        <v>97</v>
      </c>
      <c r="BN1491" s="7" t="s">
        <v>97</v>
      </c>
      <c r="BO1491" s="7"/>
      <c r="BP1491" s="7"/>
      <c r="BQ1491" s="7"/>
      <c r="BR1491" s="7"/>
      <c r="BS1491" s="7" t="s">
        <v>98</v>
      </c>
      <c r="BT1491" s="7" t="s">
        <v>98</v>
      </c>
      <c r="BU1491" s="7" t="s">
        <v>98</v>
      </c>
      <c r="BV1491" s="7" t="s">
        <v>98</v>
      </c>
      <c r="BW1491" s="7" t="s">
        <v>98</v>
      </c>
      <c r="BX1491" s="7" t="s">
        <v>98</v>
      </c>
      <c r="BY1491" s="7" t="s">
        <v>98</v>
      </c>
      <c r="BZ1491" s="7" t="s">
        <v>98</v>
      </c>
      <c r="CA1491" s="7" t="s">
        <v>98</v>
      </c>
      <c r="CB1491" s="7" t="s">
        <v>98</v>
      </c>
      <c r="CC1491" s="7" t="s">
        <v>98</v>
      </c>
      <c r="CD1491" s="7" t="s">
        <v>98</v>
      </c>
      <c r="CE1491" s="7" t="s">
        <v>98</v>
      </c>
      <c r="CF1491" s="7" t="s">
        <v>98</v>
      </c>
      <c r="CG1491" s="7" t="s">
        <v>98</v>
      </c>
      <c r="CH1491" s="7" t="s">
        <v>98</v>
      </c>
      <c r="CI1491" s="6" t="n">
        <f aca="false">SUMIF($AH1491:$CH1491,35,Base!$B$5:$BB$5)*7*$Z1491</f>
        <v>0</v>
      </c>
      <c r="CJ1491" s="6" t="n">
        <f aca="false">SUMIF($AH1491:$CH1491,"PR",Base!$B$5:$BB$5)*7*$Z1491</f>
        <v>532</v>
      </c>
      <c r="CK1491" s="6"/>
      <c r="CL1491" s="6"/>
    </row>
    <row r="1492" customFormat="false" ht="13.8" hidden="false" customHeight="false" outlineLevel="0" collapsed="false">
      <c r="A1492" s="7" t="s">
        <v>77</v>
      </c>
      <c r="B1492" s="7" t="s">
        <v>3560</v>
      </c>
      <c r="C1492" s="7" t="s">
        <v>319</v>
      </c>
      <c r="D1492" s="7" t="s">
        <v>3697</v>
      </c>
      <c r="E1492" s="7" t="s">
        <v>2214</v>
      </c>
      <c r="F1492" s="7" t="s">
        <v>17</v>
      </c>
      <c r="G1492" s="7" t="s">
        <v>1758</v>
      </c>
      <c r="H1492" s="7" t="s">
        <v>1759</v>
      </c>
      <c r="I1492" s="7" t="s">
        <v>84</v>
      </c>
      <c r="J1492" s="7" t="s">
        <v>85</v>
      </c>
      <c r="K1492" s="8" t="n">
        <v>0</v>
      </c>
      <c r="L1492" s="7"/>
      <c r="M1492" s="8" t="n">
        <v>0</v>
      </c>
      <c r="N1492" s="7"/>
      <c r="O1492" s="7" t="s">
        <v>1761</v>
      </c>
      <c r="P1492" s="7" t="s">
        <v>124</v>
      </c>
      <c r="Q1492" s="8" t="s">
        <v>1581</v>
      </c>
      <c r="R1492" s="8" t="s">
        <v>1773</v>
      </c>
      <c r="S1492" s="8" t="s">
        <v>325</v>
      </c>
      <c r="T1492" s="8" t="s">
        <v>178</v>
      </c>
      <c r="U1492" s="7" t="s">
        <v>87</v>
      </c>
      <c r="V1492" s="7" t="s">
        <v>92</v>
      </c>
      <c r="W1492" s="7"/>
      <c r="X1492" s="7"/>
      <c r="Y1492" s="7" t="s">
        <v>102</v>
      </c>
      <c r="Z1492" s="8" t="s">
        <v>87</v>
      </c>
      <c r="AA1492" s="7"/>
      <c r="AB1492" s="7"/>
      <c r="AC1492" s="7"/>
      <c r="AD1492" s="7"/>
      <c r="AE1492" s="8"/>
      <c r="AF1492" s="9" t="s">
        <v>989</v>
      </c>
      <c r="AG1492" s="9" t="s">
        <v>1202</v>
      </c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  <c r="BD1492" s="7"/>
      <c r="BE1492" s="7"/>
      <c r="BF1492" s="7"/>
      <c r="BG1492" s="7"/>
      <c r="BH1492" s="7"/>
      <c r="BI1492" s="7"/>
      <c r="BJ1492" s="7"/>
      <c r="BK1492" s="7"/>
      <c r="BL1492" s="7"/>
      <c r="BM1492" s="7" t="s">
        <v>97</v>
      </c>
      <c r="BN1492" s="7" t="s">
        <v>97</v>
      </c>
      <c r="BO1492" s="7"/>
      <c r="BP1492" s="7"/>
      <c r="BQ1492" s="7"/>
      <c r="BR1492" s="7"/>
      <c r="BS1492" s="7" t="s">
        <v>98</v>
      </c>
      <c r="BT1492" s="7" t="s">
        <v>98</v>
      </c>
      <c r="BU1492" s="7" t="s">
        <v>98</v>
      </c>
      <c r="BV1492" s="7" t="s">
        <v>98</v>
      </c>
      <c r="BW1492" s="7" t="s">
        <v>98</v>
      </c>
      <c r="BX1492" s="7" t="s">
        <v>98</v>
      </c>
      <c r="BY1492" s="7" t="s">
        <v>98</v>
      </c>
      <c r="BZ1492" s="7" t="s">
        <v>98</v>
      </c>
      <c r="CA1492" s="7" t="s">
        <v>98</v>
      </c>
      <c r="CB1492" s="7" t="s">
        <v>98</v>
      </c>
      <c r="CC1492" s="7" t="s">
        <v>98</v>
      </c>
      <c r="CD1492" s="7" t="s">
        <v>98</v>
      </c>
      <c r="CE1492" s="7" t="s">
        <v>98</v>
      </c>
      <c r="CF1492" s="7" t="s">
        <v>98</v>
      </c>
      <c r="CG1492" s="7" t="s">
        <v>98</v>
      </c>
      <c r="CH1492" s="7" t="s">
        <v>98</v>
      </c>
      <c r="CI1492" s="6" t="n">
        <f aca="false">SUMIF($AH1492:$CH1492,35,Base!$B$5:$BB$5)*7*$Z1492</f>
        <v>0</v>
      </c>
      <c r="CJ1492" s="6" t="n">
        <f aca="false">SUMIF($AH1492:$CH1492,"PR",Base!$B$5:$BB$5)*7*$Z1492</f>
        <v>532</v>
      </c>
      <c r="CK1492" s="6"/>
      <c r="CL1492" s="6"/>
    </row>
    <row r="1493" customFormat="false" ht="13.8" hidden="false" customHeight="false" outlineLevel="0" collapsed="false">
      <c r="A1493" s="7" t="s">
        <v>77</v>
      </c>
      <c r="B1493" s="7" t="s">
        <v>3560</v>
      </c>
      <c r="C1493" s="7" t="s">
        <v>1383</v>
      </c>
      <c r="D1493" s="7" t="s">
        <v>3698</v>
      </c>
      <c r="E1493" s="7" t="s">
        <v>3699</v>
      </c>
      <c r="F1493" s="7" t="s">
        <v>17</v>
      </c>
      <c r="G1493" s="7" t="s">
        <v>2425</v>
      </c>
      <c r="H1493" s="7" t="s">
        <v>2426</v>
      </c>
      <c r="I1493" s="7" t="s">
        <v>84</v>
      </c>
      <c r="J1493" s="7" t="s">
        <v>85</v>
      </c>
      <c r="K1493" s="8" t="n">
        <v>98004180992</v>
      </c>
      <c r="L1493" s="7"/>
      <c r="M1493" s="8" t="n">
        <v>0</v>
      </c>
      <c r="N1493" s="7"/>
      <c r="O1493" s="7" t="s">
        <v>1470</v>
      </c>
      <c r="P1493" s="7" t="s">
        <v>124</v>
      </c>
      <c r="Q1493" s="8" t="s">
        <v>3700</v>
      </c>
      <c r="R1493" s="8" t="s">
        <v>1283</v>
      </c>
      <c r="S1493" s="8" t="s">
        <v>3701</v>
      </c>
      <c r="T1493" s="8" t="s">
        <v>87</v>
      </c>
      <c r="U1493" s="7" t="s">
        <v>127</v>
      </c>
      <c r="V1493" s="7" t="s">
        <v>159</v>
      </c>
      <c r="W1493" s="7"/>
      <c r="X1493" s="7"/>
      <c r="Y1493" s="7" t="s">
        <v>160</v>
      </c>
      <c r="Z1493" s="8" t="s">
        <v>87</v>
      </c>
      <c r="AA1493" s="7"/>
      <c r="AB1493" s="7"/>
      <c r="AC1493" s="7"/>
      <c r="AD1493" s="7"/>
      <c r="AE1493" s="8"/>
      <c r="AF1493" s="9" t="s">
        <v>821</v>
      </c>
      <c r="AG1493" s="9" t="s">
        <v>1189</v>
      </c>
      <c r="AH1493" s="7" t="s">
        <v>98</v>
      </c>
      <c r="AI1493" s="7" t="s">
        <v>98</v>
      </c>
      <c r="AJ1493" s="7" t="s">
        <v>98</v>
      </c>
      <c r="AK1493" s="7" t="s">
        <v>98</v>
      </c>
      <c r="AL1493" s="7" t="n">
        <v>35</v>
      </c>
      <c r="AM1493" s="7" t="n">
        <v>35</v>
      </c>
      <c r="AN1493" s="7" t="n">
        <v>35</v>
      </c>
      <c r="AO1493" s="7" t="n">
        <v>35</v>
      </c>
      <c r="AP1493" s="7" t="n">
        <v>35</v>
      </c>
      <c r="AQ1493" s="7" t="n">
        <v>35</v>
      </c>
      <c r="AR1493" s="7" t="n">
        <v>35</v>
      </c>
      <c r="AS1493" s="7" t="n">
        <v>35</v>
      </c>
      <c r="AT1493" s="7" t="n">
        <v>35</v>
      </c>
      <c r="AU1493" s="7" t="n">
        <v>35</v>
      </c>
      <c r="AV1493" s="7" t="n">
        <v>35</v>
      </c>
      <c r="AW1493" s="7" t="n">
        <v>35</v>
      </c>
      <c r="AX1493" s="7" t="n">
        <v>35</v>
      </c>
      <c r="AY1493" s="7" t="n">
        <v>35</v>
      </c>
      <c r="AZ1493" s="7" t="n">
        <v>35</v>
      </c>
      <c r="BA1493" s="7" t="n">
        <v>35</v>
      </c>
      <c r="BB1493" s="7" t="n">
        <v>35</v>
      </c>
      <c r="BC1493" s="7" t="n">
        <v>35</v>
      </c>
      <c r="BD1493" s="7" t="n">
        <v>35</v>
      </c>
      <c r="BE1493" s="7" t="n">
        <v>35</v>
      </c>
      <c r="BF1493" s="7" t="n">
        <v>35</v>
      </c>
      <c r="BG1493" s="7" t="n">
        <v>35</v>
      </c>
      <c r="BH1493" s="7" t="n">
        <v>35</v>
      </c>
      <c r="BI1493" s="7" t="n">
        <v>35</v>
      </c>
      <c r="BJ1493" s="7" t="n">
        <v>35</v>
      </c>
      <c r="BK1493" s="7" t="n">
        <v>35</v>
      </c>
      <c r="BL1493" s="7" t="n">
        <v>35</v>
      </c>
      <c r="BM1493" s="7" t="s">
        <v>97</v>
      </c>
      <c r="BN1493" s="7" t="s">
        <v>97</v>
      </c>
      <c r="BO1493" s="7" t="n">
        <v>35</v>
      </c>
      <c r="BP1493" s="7" t="n">
        <v>35</v>
      </c>
      <c r="BQ1493" s="7" t="n">
        <v>35</v>
      </c>
      <c r="BR1493" s="7" t="n">
        <v>35</v>
      </c>
      <c r="BS1493" s="7" t="n">
        <v>35</v>
      </c>
      <c r="BT1493" s="7" t="n">
        <v>35</v>
      </c>
      <c r="BU1493" s="7" t="n">
        <v>35</v>
      </c>
      <c r="BV1493" s="7" t="n">
        <v>35</v>
      </c>
      <c r="BW1493" s="7" t="s">
        <v>98</v>
      </c>
      <c r="BX1493" s="7"/>
      <c r="BY1493" s="7"/>
      <c r="BZ1493" s="7"/>
      <c r="CA1493" s="7"/>
      <c r="CB1493" s="7"/>
      <c r="CC1493" s="7"/>
      <c r="CD1493" s="7"/>
      <c r="CE1493" s="7"/>
      <c r="CF1493" s="7"/>
      <c r="CG1493" s="7"/>
      <c r="CH1493" s="7"/>
      <c r="CI1493" s="6" t="n">
        <f aca="false">SUMIF($AH1493:$CH1493,35,Base!$B$5:$BB$5)*7*$Z1493</f>
        <v>1190</v>
      </c>
      <c r="CJ1493" s="6" t="n">
        <f aca="false">SUMIF($AH1493:$CH1493,"PR",Base!$B$5:$BB$5)*7*$Z1493</f>
        <v>168</v>
      </c>
      <c r="CK1493" s="6"/>
      <c r="CL1493" s="6"/>
    </row>
    <row r="1494" customFormat="false" ht="13.8" hidden="false" customHeight="false" outlineLevel="0" collapsed="false">
      <c r="A1494" s="7" t="s">
        <v>77</v>
      </c>
      <c r="B1494" s="7" t="s">
        <v>3560</v>
      </c>
      <c r="C1494" s="7" t="s">
        <v>1383</v>
      </c>
      <c r="D1494" s="7" t="s">
        <v>3702</v>
      </c>
      <c r="E1494" s="7" t="s">
        <v>1037</v>
      </c>
      <c r="F1494" s="7" t="s">
        <v>17</v>
      </c>
      <c r="G1494" s="7" t="s">
        <v>1571</v>
      </c>
      <c r="H1494" s="7" t="s">
        <v>1572</v>
      </c>
      <c r="I1494" s="7" t="s">
        <v>84</v>
      </c>
      <c r="J1494" s="7" t="s">
        <v>85</v>
      </c>
      <c r="K1494" s="8" t="n">
        <v>0</v>
      </c>
      <c r="L1494" s="7"/>
      <c r="M1494" s="8" t="n">
        <v>0</v>
      </c>
      <c r="N1494" s="7"/>
      <c r="O1494" s="7" t="s">
        <v>1470</v>
      </c>
      <c r="P1494" s="7" t="s">
        <v>124</v>
      </c>
      <c r="Q1494" s="8" t="s">
        <v>1712</v>
      </c>
      <c r="R1494" s="8" t="s">
        <v>1402</v>
      </c>
      <c r="S1494" s="8" t="s">
        <v>1085</v>
      </c>
      <c r="T1494" s="8" t="s">
        <v>108</v>
      </c>
      <c r="U1494" s="7" t="s">
        <v>87</v>
      </c>
      <c r="V1494" s="7" t="s">
        <v>92</v>
      </c>
      <c r="W1494" s="7"/>
      <c r="X1494" s="7"/>
      <c r="Y1494" s="7" t="s">
        <v>125</v>
      </c>
      <c r="Z1494" s="8" t="s">
        <v>87</v>
      </c>
      <c r="AA1494" s="7"/>
      <c r="AB1494" s="7"/>
      <c r="AC1494" s="7"/>
      <c r="AD1494" s="7"/>
      <c r="AE1494" s="8"/>
      <c r="AF1494" s="9" t="s">
        <v>418</v>
      </c>
      <c r="AG1494" s="9" t="s">
        <v>886</v>
      </c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 t="s">
        <v>98</v>
      </c>
      <c r="AS1494" s="7" t="s">
        <v>98</v>
      </c>
      <c r="AT1494" s="7" t="s">
        <v>98</v>
      </c>
      <c r="AU1494" s="7" t="s">
        <v>98</v>
      </c>
      <c r="AV1494" s="7" t="s">
        <v>98</v>
      </c>
      <c r="AW1494" s="7" t="s">
        <v>98</v>
      </c>
      <c r="AX1494" s="7" t="s">
        <v>98</v>
      </c>
      <c r="AY1494" s="7" t="s">
        <v>98</v>
      </c>
      <c r="AZ1494" s="7" t="s">
        <v>98</v>
      </c>
      <c r="BA1494" s="7" t="s">
        <v>98</v>
      </c>
      <c r="BB1494" s="7" t="s">
        <v>98</v>
      </c>
      <c r="BC1494" s="7" t="s">
        <v>98</v>
      </c>
      <c r="BD1494" s="7" t="s">
        <v>98</v>
      </c>
      <c r="BE1494" s="7" t="s">
        <v>98</v>
      </c>
      <c r="BF1494" s="7" t="s">
        <v>98</v>
      </c>
      <c r="BG1494" s="7" t="s">
        <v>98</v>
      </c>
      <c r="BH1494" s="7" t="s">
        <v>98</v>
      </c>
      <c r="BI1494" s="7" t="s">
        <v>98</v>
      </c>
      <c r="BJ1494" s="7" t="s">
        <v>98</v>
      </c>
      <c r="BK1494" s="7" t="s">
        <v>98</v>
      </c>
      <c r="BL1494" s="7" t="s">
        <v>98</v>
      </c>
      <c r="BM1494" s="7" t="s">
        <v>97</v>
      </c>
      <c r="BN1494" s="7" t="s">
        <v>97</v>
      </c>
      <c r="BO1494" s="7" t="n">
        <v>35</v>
      </c>
      <c r="BP1494" s="7" t="n">
        <v>35</v>
      </c>
      <c r="BQ1494" s="7" t="n">
        <v>35</v>
      </c>
      <c r="BR1494" s="7" t="n">
        <v>35</v>
      </c>
      <c r="BS1494" s="7" t="s">
        <v>98</v>
      </c>
      <c r="BT1494" s="7" t="s">
        <v>98</v>
      </c>
      <c r="BU1494" s="7" t="s">
        <v>98</v>
      </c>
      <c r="BV1494" s="7"/>
      <c r="BW1494" s="7"/>
      <c r="BX1494" s="7"/>
      <c r="BY1494" s="7"/>
      <c r="BZ1494" s="7"/>
      <c r="CA1494" s="7"/>
      <c r="CB1494" s="7"/>
      <c r="CC1494" s="7"/>
      <c r="CD1494" s="7"/>
      <c r="CE1494" s="7"/>
      <c r="CF1494" s="7"/>
      <c r="CG1494" s="7"/>
      <c r="CH1494" s="7"/>
      <c r="CI1494" s="6" t="n">
        <f aca="false">SUMIF($AH1494:$CH1494,35,Base!$B$5:$BB$5)*7*$Z1494</f>
        <v>140</v>
      </c>
      <c r="CJ1494" s="6" t="n">
        <f aca="false">SUMIF($AH1494:$CH1494,"PR",Base!$B$5:$BB$5)*7*$Z1494</f>
        <v>805</v>
      </c>
      <c r="CK1494" s="6"/>
      <c r="CL1494" s="6"/>
    </row>
    <row r="1495" customFormat="false" ht="13.8" hidden="false" customHeight="false" outlineLevel="0" collapsed="false">
      <c r="A1495" s="7" t="s">
        <v>77</v>
      </c>
      <c r="B1495" s="7" t="s">
        <v>3560</v>
      </c>
      <c r="C1495" s="7" t="s">
        <v>1383</v>
      </c>
      <c r="D1495" s="7" t="s">
        <v>3702</v>
      </c>
      <c r="E1495" s="7" t="s">
        <v>1037</v>
      </c>
      <c r="F1495" s="7" t="s">
        <v>17</v>
      </c>
      <c r="G1495" s="7" t="s">
        <v>1571</v>
      </c>
      <c r="H1495" s="7" t="s">
        <v>1572</v>
      </c>
      <c r="I1495" s="7" t="s">
        <v>84</v>
      </c>
      <c r="J1495" s="7" t="s">
        <v>85</v>
      </c>
      <c r="K1495" s="8" t="n">
        <v>0</v>
      </c>
      <c r="L1495" s="7"/>
      <c r="M1495" s="8" t="n">
        <v>0</v>
      </c>
      <c r="N1495" s="7"/>
      <c r="O1495" s="7" t="s">
        <v>1470</v>
      </c>
      <c r="P1495" s="7" t="s">
        <v>124</v>
      </c>
      <c r="Q1495" s="8" t="s">
        <v>1712</v>
      </c>
      <c r="R1495" s="8" t="s">
        <v>1402</v>
      </c>
      <c r="S1495" s="8" t="s">
        <v>1085</v>
      </c>
      <c r="T1495" s="8" t="s">
        <v>108</v>
      </c>
      <c r="U1495" s="7" t="s">
        <v>87</v>
      </c>
      <c r="V1495" s="7" t="s">
        <v>92</v>
      </c>
      <c r="W1495" s="7"/>
      <c r="X1495" s="7"/>
      <c r="Y1495" s="7" t="s">
        <v>112</v>
      </c>
      <c r="Z1495" s="8" t="s">
        <v>87</v>
      </c>
      <c r="AA1495" s="7"/>
      <c r="AB1495" s="7"/>
      <c r="AC1495" s="7"/>
      <c r="AD1495" s="7"/>
      <c r="AE1495" s="8"/>
      <c r="AF1495" s="9" t="s">
        <v>418</v>
      </c>
      <c r="AG1495" s="9" t="s">
        <v>886</v>
      </c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 t="s">
        <v>98</v>
      </c>
      <c r="AS1495" s="7" t="s">
        <v>98</v>
      </c>
      <c r="AT1495" s="7" t="s">
        <v>98</v>
      </c>
      <c r="AU1495" s="7" t="s">
        <v>98</v>
      </c>
      <c r="AV1495" s="7" t="s">
        <v>98</v>
      </c>
      <c r="AW1495" s="7" t="s">
        <v>98</v>
      </c>
      <c r="AX1495" s="7" t="s">
        <v>98</v>
      </c>
      <c r="AY1495" s="7" t="s">
        <v>98</v>
      </c>
      <c r="AZ1495" s="7" t="s">
        <v>98</v>
      </c>
      <c r="BA1495" s="7" t="s">
        <v>98</v>
      </c>
      <c r="BB1495" s="7" t="s">
        <v>98</v>
      </c>
      <c r="BC1495" s="7" t="s">
        <v>98</v>
      </c>
      <c r="BD1495" s="7" t="s">
        <v>98</v>
      </c>
      <c r="BE1495" s="7" t="s">
        <v>98</v>
      </c>
      <c r="BF1495" s="7" t="s">
        <v>98</v>
      </c>
      <c r="BG1495" s="7" t="s">
        <v>98</v>
      </c>
      <c r="BH1495" s="7" t="s">
        <v>98</v>
      </c>
      <c r="BI1495" s="7" t="s">
        <v>98</v>
      </c>
      <c r="BJ1495" s="7" t="s">
        <v>98</v>
      </c>
      <c r="BK1495" s="7" t="s">
        <v>98</v>
      </c>
      <c r="BL1495" s="7" t="s">
        <v>98</v>
      </c>
      <c r="BM1495" s="7" t="s">
        <v>97</v>
      </c>
      <c r="BN1495" s="7" t="s">
        <v>97</v>
      </c>
      <c r="BO1495" s="7" t="n">
        <v>35</v>
      </c>
      <c r="BP1495" s="7" t="n">
        <v>35</v>
      </c>
      <c r="BQ1495" s="7" t="n">
        <v>35</v>
      </c>
      <c r="BR1495" s="7" t="n">
        <v>35</v>
      </c>
      <c r="BS1495" s="7" t="s">
        <v>98</v>
      </c>
      <c r="BT1495" s="7" t="s">
        <v>98</v>
      </c>
      <c r="BU1495" s="7" t="s">
        <v>98</v>
      </c>
      <c r="BV1495" s="7"/>
      <c r="BW1495" s="7"/>
      <c r="BX1495" s="7"/>
      <c r="BY1495" s="7"/>
      <c r="BZ1495" s="7"/>
      <c r="CA1495" s="7"/>
      <c r="CB1495" s="7"/>
      <c r="CC1495" s="7"/>
      <c r="CD1495" s="7"/>
      <c r="CE1495" s="7"/>
      <c r="CF1495" s="7"/>
      <c r="CG1495" s="7"/>
      <c r="CH1495" s="7"/>
      <c r="CI1495" s="6" t="n">
        <f aca="false">SUMIF($AH1495:$CH1495,35,Base!$B$5:$BB$5)*7*$Z1495</f>
        <v>140</v>
      </c>
      <c r="CJ1495" s="6" t="n">
        <f aca="false">SUMIF($AH1495:$CH1495,"PR",Base!$B$5:$BB$5)*7*$Z1495</f>
        <v>805</v>
      </c>
      <c r="CK1495" s="6"/>
      <c r="CL1495" s="6"/>
    </row>
    <row r="1496" customFormat="false" ht="13.8" hidden="false" customHeight="false" outlineLevel="0" collapsed="false">
      <c r="A1496" s="7" t="s">
        <v>77</v>
      </c>
      <c r="B1496" s="7" t="s">
        <v>3560</v>
      </c>
      <c r="C1496" s="7" t="s">
        <v>2257</v>
      </c>
      <c r="D1496" s="7" t="s">
        <v>3703</v>
      </c>
      <c r="E1496" s="7" t="s">
        <v>1048</v>
      </c>
      <c r="F1496" s="7" t="s">
        <v>17</v>
      </c>
      <c r="G1496" s="7" t="s">
        <v>3704</v>
      </c>
      <c r="H1496" s="7" t="s">
        <v>3705</v>
      </c>
      <c r="I1496" s="7" t="s">
        <v>84</v>
      </c>
      <c r="J1496" s="7" t="s">
        <v>85</v>
      </c>
      <c r="K1496" s="8" t="n">
        <v>0</v>
      </c>
      <c r="L1496" s="7"/>
      <c r="M1496" s="8" t="n">
        <v>0</v>
      </c>
      <c r="N1496" s="7"/>
      <c r="O1496" s="7" t="s">
        <v>2304</v>
      </c>
      <c r="P1496" s="7" t="s">
        <v>178</v>
      </c>
      <c r="Q1496" s="8" t="s">
        <v>1982</v>
      </c>
      <c r="R1496" s="8" t="s">
        <v>229</v>
      </c>
      <c r="S1496" s="8" t="s">
        <v>396</v>
      </c>
      <c r="T1496" s="8" t="s">
        <v>100</v>
      </c>
      <c r="U1496" s="7" t="s">
        <v>127</v>
      </c>
      <c r="V1496" s="7" t="s">
        <v>159</v>
      </c>
      <c r="W1496" s="7"/>
      <c r="X1496" s="7"/>
      <c r="Y1496" s="7" t="s">
        <v>160</v>
      </c>
      <c r="Z1496" s="8" t="s">
        <v>113</v>
      </c>
      <c r="AA1496" s="7"/>
      <c r="AB1496" s="7"/>
      <c r="AC1496" s="7"/>
      <c r="AD1496" s="7"/>
      <c r="AE1496" s="8"/>
      <c r="AF1496" s="9" t="s">
        <v>852</v>
      </c>
      <c r="AG1496" s="9" t="s">
        <v>1224</v>
      </c>
      <c r="AH1496" s="7" t="s">
        <v>98</v>
      </c>
      <c r="AI1496" s="7" t="s">
        <v>98</v>
      </c>
      <c r="AJ1496" s="7" t="s">
        <v>98</v>
      </c>
      <c r="AK1496" s="7" t="s">
        <v>98</v>
      </c>
      <c r="AL1496" s="7" t="s">
        <v>98</v>
      </c>
      <c r="AM1496" s="7" t="s">
        <v>98</v>
      </c>
      <c r="AN1496" s="7" t="s">
        <v>98</v>
      </c>
      <c r="AO1496" s="7" t="s">
        <v>98</v>
      </c>
      <c r="AP1496" s="7" t="s">
        <v>98</v>
      </c>
      <c r="AQ1496" s="7" t="s">
        <v>98</v>
      </c>
      <c r="AR1496" s="7" t="s">
        <v>98</v>
      </c>
      <c r="AS1496" s="7" t="s">
        <v>98</v>
      </c>
      <c r="AT1496" s="7" t="s">
        <v>98</v>
      </c>
      <c r="AU1496" s="7" t="s">
        <v>98</v>
      </c>
      <c r="AV1496" s="7" t="s">
        <v>98</v>
      </c>
      <c r="AW1496" s="7" t="s">
        <v>98</v>
      </c>
      <c r="AX1496" s="7" t="n">
        <v>35</v>
      </c>
      <c r="AY1496" s="7" t="n">
        <v>35</v>
      </c>
      <c r="AZ1496" s="7" t="n">
        <v>35</v>
      </c>
      <c r="BA1496" s="7" t="n">
        <v>35</v>
      </c>
      <c r="BB1496" s="7" t="n">
        <v>35</v>
      </c>
      <c r="BC1496" s="7" t="n">
        <v>35</v>
      </c>
      <c r="BD1496" s="7" t="n">
        <v>35</v>
      </c>
      <c r="BE1496" s="7" t="n">
        <v>35</v>
      </c>
      <c r="BF1496" s="7" t="n">
        <v>35</v>
      </c>
      <c r="BG1496" s="7" t="s">
        <v>98</v>
      </c>
      <c r="BH1496" s="7"/>
      <c r="BI1496" s="7"/>
      <c r="BJ1496" s="7"/>
      <c r="BK1496" s="7"/>
      <c r="BL1496" s="7"/>
      <c r="BM1496" s="7" t="s">
        <v>97</v>
      </c>
      <c r="BN1496" s="7" t="s">
        <v>97</v>
      </c>
      <c r="BO1496" s="7"/>
      <c r="BP1496" s="7"/>
      <c r="BQ1496" s="7"/>
      <c r="BR1496" s="7"/>
      <c r="BS1496" s="7"/>
      <c r="BT1496" s="7"/>
      <c r="BU1496" s="7"/>
      <c r="BV1496" s="7"/>
      <c r="BW1496" s="7"/>
      <c r="BX1496" s="7"/>
      <c r="BY1496" s="7"/>
      <c r="BZ1496" s="7"/>
      <c r="CA1496" s="7"/>
      <c r="CB1496" s="7"/>
      <c r="CC1496" s="7"/>
      <c r="CD1496" s="7"/>
      <c r="CE1496" s="7"/>
      <c r="CF1496" s="7"/>
      <c r="CG1496" s="7"/>
      <c r="CH1496" s="7"/>
      <c r="CI1496" s="6" t="n">
        <f aca="false">SUMIF($AH1496:$CH1496,35,Base!$B$5:$BB$5)*7*$Z1496</f>
        <v>1960</v>
      </c>
      <c r="CJ1496" s="6" t="n">
        <f aca="false">SUMIF($AH1496:$CH1496,"PR",Base!$B$5:$BB$5)*7*$Z1496</f>
        <v>4116</v>
      </c>
      <c r="CK1496" s="6"/>
      <c r="CL1496" s="6"/>
    </row>
    <row r="1497" customFormat="false" ht="13.8" hidden="false" customHeight="false" outlineLevel="0" collapsed="false">
      <c r="A1497" s="7" t="s">
        <v>77</v>
      </c>
      <c r="B1497" s="7" t="s">
        <v>3560</v>
      </c>
      <c r="C1497" s="7" t="s">
        <v>1259</v>
      </c>
      <c r="D1497" s="7" t="s">
        <v>3706</v>
      </c>
      <c r="E1497" s="7" t="s">
        <v>3707</v>
      </c>
      <c r="F1497" s="7" t="s">
        <v>17</v>
      </c>
      <c r="G1497" s="7" t="s">
        <v>3682</v>
      </c>
      <c r="H1497" s="7" t="s">
        <v>3683</v>
      </c>
      <c r="I1497" s="7" t="s">
        <v>84</v>
      </c>
      <c r="J1497" s="7" t="s">
        <v>85</v>
      </c>
      <c r="K1497" s="8" t="n">
        <v>0</v>
      </c>
      <c r="L1497" s="7"/>
      <c r="M1497" s="8" t="n">
        <v>0</v>
      </c>
      <c r="N1497" s="7"/>
      <c r="O1497" s="7" t="s">
        <v>3684</v>
      </c>
      <c r="P1497" s="7" t="s">
        <v>87</v>
      </c>
      <c r="Q1497" s="8" t="s">
        <v>3708</v>
      </c>
      <c r="R1497" s="8" t="s">
        <v>3708</v>
      </c>
      <c r="S1497" s="8" t="s">
        <v>110</v>
      </c>
      <c r="T1497" s="8" t="s">
        <v>124</v>
      </c>
      <c r="U1497" s="7" t="s">
        <v>87</v>
      </c>
      <c r="V1497" s="7" t="s">
        <v>92</v>
      </c>
      <c r="W1497" s="7"/>
      <c r="X1497" s="7"/>
      <c r="Y1497" s="7" t="s">
        <v>112</v>
      </c>
      <c r="Z1497" s="8" t="s">
        <v>124</v>
      </c>
      <c r="AA1497" s="7"/>
      <c r="AB1497" s="7"/>
      <c r="AC1497" s="7"/>
      <c r="AD1497" s="7"/>
      <c r="AE1497" s="8"/>
      <c r="AF1497" s="9" t="s">
        <v>1479</v>
      </c>
      <c r="AG1497" s="9" t="s">
        <v>114</v>
      </c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 t="s">
        <v>98</v>
      </c>
      <c r="AW1497" s="7"/>
      <c r="AX1497" s="7"/>
      <c r="AY1497" s="7"/>
      <c r="AZ1497" s="7"/>
      <c r="BA1497" s="7" t="s">
        <v>98</v>
      </c>
      <c r="BB1497" s="7"/>
      <c r="BC1497" s="7"/>
      <c r="BD1497" s="7"/>
      <c r="BE1497" s="7"/>
      <c r="BF1497" s="7"/>
      <c r="BG1497" s="7"/>
      <c r="BH1497" s="7"/>
      <c r="BI1497" s="7"/>
      <c r="BJ1497" s="7"/>
      <c r="BK1497" s="7"/>
      <c r="BL1497" s="7"/>
      <c r="BM1497" s="7" t="s">
        <v>97</v>
      </c>
      <c r="BN1497" s="7" t="s">
        <v>97</v>
      </c>
      <c r="BO1497" s="7"/>
      <c r="BP1497" s="7"/>
      <c r="BQ1497" s="7"/>
      <c r="BR1497" s="7"/>
      <c r="BS1497" s="7"/>
      <c r="BT1497" s="7"/>
      <c r="BU1497" s="7"/>
      <c r="BV1497" s="7"/>
      <c r="BW1497" s="7"/>
      <c r="BX1497" s="7"/>
      <c r="BY1497" s="7"/>
      <c r="BZ1497" s="7"/>
      <c r="CA1497" s="7"/>
      <c r="CB1497" s="7"/>
      <c r="CC1497" s="7"/>
      <c r="CD1497" s="7"/>
      <c r="CE1497" s="7"/>
      <c r="CF1497" s="7"/>
      <c r="CG1497" s="7"/>
      <c r="CH1497" s="7"/>
      <c r="CI1497" s="6" t="n">
        <f aca="false">SUMIF($AH1497:$CH1497,35,Base!$B$5:$BB$5)*7*$Z1497</f>
        <v>0</v>
      </c>
      <c r="CJ1497" s="6" t="n">
        <f aca="false">SUMIF($AH1497:$CH1497,"PR",Base!$B$5:$BB$5)*7*$Z1497</f>
        <v>420</v>
      </c>
      <c r="CK1497" s="6"/>
      <c r="CL1497" s="6"/>
    </row>
    <row r="1498" customFormat="false" ht="13.8" hidden="false" customHeight="false" outlineLevel="0" collapsed="false">
      <c r="A1498" s="7" t="s">
        <v>77</v>
      </c>
      <c r="B1498" s="7" t="s">
        <v>3560</v>
      </c>
      <c r="C1498" s="7" t="s">
        <v>1259</v>
      </c>
      <c r="D1498" s="7" t="s">
        <v>3709</v>
      </c>
      <c r="E1498" s="7" t="s">
        <v>2168</v>
      </c>
      <c r="F1498" s="7" t="s">
        <v>17</v>
      </c>
      <c r="G1498" s="7" t="s">
        <v>3682</v>
      </c>
      <c r="H1498" s="7" t="s">
        <v>3683</v>
      </c>
      <c r="I1498" s="7" t="s">
        <v>84</v>
      </c>
      <c r="J1498" s="7" t="s">
        <v>85</v>
      </c>
      <c r="K1498" s="8" t="n">
        <v>0</v>
      </c>
      <c r="L1498" s="7"/>
      <c r="M1498" s="8" t="n">
        <v>0</v>
      </c>
      <c r="N1498" s="7"/>
      <c r="O1498" s="7" t="s">
        <v>3684</v>
      </c>
      <c r="P1498" s="7" t="s">
        <v>87</v>
      </c>
      <c r="Q1498" s="8" t="s">
        <v>3685</v>
      </c>
      <c r="R1498" s="8" t="s">
        <v>3685</v>
      </c>
      <c r="S1498" s="8" t="s">
        <v>110</v>
      </c>
      <c r="T1498" s="8" t="s">
        <v>124</v>
      </c>
      <c r="U1498" s="7" t="s">
        <v>87</v>
      </c>
      <c r="V1498" s="7" t="s">
        <v>159</v>
      </c>
      <c r="W1498" s="7"/>
      <c r="X1498" s="7"/>
      <c r="Y1498" s="7" t="s">
        <v>112</v>
      </c>
      <c r="Z1498" s="8" t="s">
        <v>87</v>
      </c>
      <c r="AA1498" s="7"/>
      <c r="AB1498" s="7"/>
      <c r="AC1498" s="7"/>
      <c r="AD1498" s="7"/>
      <c r="AE1498" s="8"/>
      <c r="AF1498" s="9" t="s">
        <v>1223</v>
      </c>
      <c r="AG1498" s="9" t="s">
        <v>486</v>
      </c>
      <c r="AH1498" s="7"/>
      <c r="AI1498" s="7" t="s">
        <v>98</v>
      </c>
      <c r="AJ1498" s="7"/>
      <c r="AK1498" s="7"/>
      <c r="AL1498" s="7"/>
      <c r="AM1498" s="7" t="s">
        <v>98</v>
      </c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  <c r="BD1498" s="7"/>
      <c r="BE1498" s="7"/>
      <c r="BF1498" s="7"/>
      <c r="BG1498" s="7"/>
      <c r="BH1498" s="7"/>
      <c r="BI1498" s="7"/>
      <c r="BJ1498" s="7"/>
      <c r="BK1498" s="7"/>
      <c r="BL1498" s="7"/>
      <c r="BM1498" s="7" t="s">
        <v>97</v>
      </c>
      <c r="BN1498" s="7" t="s">
        <v>97</v>
      </c>
      <c r="BO1498" s="7"/>
      <c r="BP1498" s="7"/>
      <c r="BQ1498" s="7"/>
      <c r="BR1498" s="7"/>
      <c r="BS1498" s="7"/>
      <c r="BT1498" s="7"/>
      <c r="BU1498" s="7"/>
      <c r="BV1498" s="7"/>
      <c r="BW1498" s="7"/>
      <c r="BX1498" s="7"/>
      <c r="BY1498" s="7"/>
      <c r="BZ1498" s="7"/>
      <c r="CA1498" s="7"/>
      <c r="CB1498" s="7"/>
      <c r="CC1498" s="7"/>
      <c r="CD1498" s="7"/>
      <c r="CE1498" s="7"/>
      <c r="CF1498" s="7"/>
      <c r="CG1498" s="7"/>
      <c r="CH1498" s="7"/>
      <c r="CI1498" s="6" t="n">
        <f aca="false">SUMIF($AH1498:$CH1498,35,Base!$B$5:$BB$5)*7*$Z1498</f>
        <v>0</v>
      </c>
      <c r="CJ1498" s="6" t="n">
        <f aca="false">SUMIF($AH1498:$CH1498,"PR",Base!$B$5:$BB$5)*7*$Z1498</f>
        <v>70</v>
      </c>
      <c r="CK1498" s="6"/>
      <c r="CL1498" s="6"/>
    </row>
    <row r="1499" customFormat="false" ht="13.8" hidden="false" customHeight="false" outlineLevel="0" collapsed="false">
      <c r="A1499" s="7" t="s">
        <v>77</v>
      </c>
      <c r="B1499" s="7" t="s">
        <v>3560</v>
      </c>
      <c r="C1499" s="7" t="s">
        <v>1383</v>
      </c>
      <c r="D1499" s="7" t="s">
        <v>3710</v>
      </c>
      <c r="E1499" s="7" t="s">
        <v>3711</v>
      </c>
      <c r="F1499" s="7" t="s">
        <v>17</v>
      </c>
      <c r="G1499" s="7" t="s">
        <v>3712</v>
      </c>
      <c r="H1499" s="7" t="s">
        <v>3713</v>
      </c>
      <c r="I1499" s="7" t="s">
        <v>84</v>
      </c>
      <c r="J1499" s="7" t="s">
        <v>85</v>
      </c>
      <c r="K1499" s="8" t="n">
        <v>97004183552</v>
      </c>
      <c r="L1499" s="7"/>
      <c r="M1499" s="8" t="n">
        <v>0</v>
      </c>
      <c r="N1499" s="7"/>
      <c r="O1499" s="7" t="s">
        <v>3714</v>
      </c>
      <c r="P1499" s="7" t="s">
        <v>94</v>
      </c>
      <c r="Q1499" s="8" t="s">
        <v>3070</v>
      </c>
      <c r="R1499" s="8" t="s">
        <v>1230</v>
      </c>
      <c r="S1499" s="8" t="s">
        <v>647</v>
      </c>
      <c r="T1499" s="8" t="s">
        <v>242</v>
      </c>
      <c r="U1499" s="7" t="s">
        <v>87</v>
      </c>
      <c r="V1499" s="7" t="s">
        <v>92</v>
      </c>
      <c r="W1499" s="7"/>
      <c r="X1499" s="7"/>
      <c r="Y1499" s="7" t="s">
        <v>809</v>
      </c>
      <c r="Z1499" s="8" t="s">
        <v>242</v>
      </c>
      <c r="AA1499" s="7"/>
      <c r="AB1499" s="7"/>
      <c r="AC1499" s="7"/>
      <c r="AD1499" s="7"/>
      <c r="AE1499" s="8"/>
      <c r="AF1499" s="9" t="s">
        <v>3715</v>
      </c>
      <c r="AG1499" s="9" t="s">
        <v>748</v>
      </c>
      <c r="AH1499" s="7" t="s">
        <v>98</v>
      </c>
      <c r="AI1499" s="7" t="n">
        <v>35</v>
      </c>
      <c r="AJ1499" s="7" t="n">
        <v>35</v>
      </c>
      <c r="AK1499" s="7" t="s">
        <v>98</v>
      </c>
      <c r="AL1499" s="7" t="s">
        <v>98</v>
      </c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  <c r="BD1499" s="7"/>
      <c r="BE1499" s="7"/>
      <c r="BF1499" s="7"/>
      <c r="BG1499" s="7"/>
      <c r="BH1499" s="7"/>
      <c r="BI1499" s="7"/>
      <c r="BJ1499" s="7"/>
      <c r="BK1499" s="7"/>
      <c r="BL1499" s="7"/>
      <c r="BM1499" s="7" t="s">
        <v>97</v>
      </c>
      <c r="BN1499" s="7" t="s">
        <v>97</v>
      </c>
      <c r="BO1499" s="7"/>
      <c r="BP1499" s="7"/>
      <c r="BQ1499" s="7"/>
      <c r="BR1499" s="7"/>
      <c r="BS1499" s="7"/>
      <c r="BT1499" s="7"/>
      <c r="BU1499" s="7"/>
      <c r="BV1499" s="7"/>
      <c r="BW1499" s="7"/>
      <c r="BX1499" s="7"/>
      <c r="BY1499" s="7"/>
      <c r="BZ1499" s="7"/>
      <c r="CA1499" s="7"/>
      <c r="CB1499" s="7"/>
      <c r="CC1499" s="7"/>
      <c r="CD1499" s="7"/>
      <c r="CE1499" s="7"/>
      <c r="CF1499" s="7"/>
      <c r="CG1499" s="7"/>
      <c r="CH1499" s="7"/>
      <c r="CI1499" s="6" t="n">
        <f aca="false">SUMIF($AH1499:$CH1499,35,Base!$B$5:$BB$5)*7*$Z1499</f>
        <v>840</v>
      </c>
      <c r="CJ1499" s="6" t="n">
        <f aca="false">SUMIF($AH1499:$CH1499,"PR",Base!$B$5:$BB$5)*7*$Z1499</f>
        <v>1176</v>
      </c>
      <c r="CK1499" s="6"/>
      <c r="CL1499" s="6"/>
    </row>
    <row r="1500" customFormat="false" ht="13.8" hidden="false" customHeight="false" outlineLevel="0" collapsed="false">
      <c r="A1500" s="7" t="s">
        <v>77</v>
      </c>
      <c r="B1500" s="7" t="s">
        <v>3560</v>
      </c>
      <c r="C1500" s="7" t="s">
        <v>1984</v>
      </c>
      <c r="D1500" s="7" t="s">
        <v>3716</v>
      </c>
      <c r="E1500" s="7" t="s">
        <v>2156</v>
      </c>
      <c r="F1500" s="7" t="s">
        <v>17</v>
      </c>
      <c r="G1500" s="7" t="s">
        <v>3717</v>
      </c>
      <c r="H1500" s="7" t="s">
        <v>3717</v>
      </c>
      <c r="I1500" s="7" t="s">
        <v>84</v>
      </c>
      <c r="J1500" s="7" t="s">
        <v>85</v>
      </c>
      <c r="K1500" s="8" t="n">
        <v>97004183552</v>
      </c>
      <c r="L1500" s="7"/>
      <c r="M1500" s="8" t="n">
        <v>0</v>
      </c>
      <c r="N1500" s="7"/>
      <c r="O1500" s="7" t="s">
        <v>2149</v>
      </c>
      <c r="P1500" s="7" t="s">
        <v>94</v>
      </c>
      <c r="Q1500" s="8" t="s">
        <v>2150</v>
      </c>
      <c r="R1500" s="8" t="s">
        <v>2151</v>
      </c>
      <c r="S1500" s="8" t="s">
        <v>336</v>
      </c>
      <c r="T1500" s="8" t="s">
        <v>109</v>
      </c>
      <c r="U1500" s="7" t="s">
        <v>87</v>
      </c>
      <c r="V1500" s="7" t="s">
        <v>159</v>
      </c>
      <c r="W1500" s="7"/>
      <c r="X1500" s="7"/>
      <c r="Y1500" s="7" t="s">
        <v>1012</v>
      </c>
      <c r="Z1500" s="8" t="s">
        <v>91</v>
      </c>
      <c r="AA1500" s="7"/>
      <c r="AB1500" s="7"/>
      <c r="AC1500" s="7"/>
      <c r="AD1500" s="7"/>
      <c r="AE1500" s="8"/>
      <c r="AF1500" s="9" t="s">
        <v>3718</v>
      </c>
      <c r="AG1500" s="9" t="s">
        <v>1258</v>
      </c>
      <c r="AH1500" s="7" t="s">
        <v>98</v>
      </c>
      <c r="AI1500" s="7" t="s">
        <v>98</v>
      </c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  <c r="BD1500" s="7"/>
      <c r="BE1500" s="7"/>
      <c r="BF1500" s="7"/>
      <c r="BG1500" s="7"/>
      <c r="BH1500" s="7"/>
      <c r="BI1500" s="7"/>
      <c r="BJ1500" s="7"/>
      <c r="BK1500" s="7"/>
      <c r="BL1500" s="7"/>
      <c r="BM1500" s="7" t="s">
        <v>97</v>
      </c>
      <c r="BN1500" s="7" t="s">
        <v>97</v>
      </c>
      <c r="BO1500" s="7"/>
      <c r="BP1500" s="7"/>
      <c r="BQ1500" s="7"/>
      <c r="BR1500" s="7"/>
      <c r="BS1500" s="7"/>
      <c r="BT1500" s="7"/>
      <c r="BU1500" s="7"/>
      <c r="BV1500" s="7"/>
      <c r="BW1500" s="7"/>
      <c r="BX1500" s="7"/>
      <c r="BY1500" s="7"/>
      <c r="BZ1500" s="7"/>
      <c r="CA1500" s="7"/>
      <c r="CB1500" s="7"/>
      <c r="CC1500" s="7"/>
      <c r="CD1500" s="7"/>
      <c r="CE1500" s="7"/>
      <c r="CF1500" s="7"/>
      <c r="CG1500" s="7"/>
      <c r="CH1500" s="7"/>
      <c r="CI1500" s="6" t="n">
        <f aca="false">SUMIF($AH1500:$CH1500,35,Base!$B$5:$BB$5)*7*$Z1500</f>
        <v>0</v>
      </c>
      <c r="CJ1500" s="6" t="n">
        <f aca="false">SUMIF($AH1500:$CH1500,"PR",Base!$B$5:$BB$5)*7*$Z1500</f>
        <v>882</v>
      </c>
      <c r="CK1500" s="6"/>
      <c r="CL1500" s="6"/>
    </row>
    <row r="1501" customFormat="false" ht="13.8" hidden="false" customHeight="false" outlineLevel="0" collapsed="false">
      <c r="A1501" s="7" t="s">
        <v>77</v>
      </c>
      <c r="B1501" s="7" t="s">
        <v>3560</v>
      </c>
      <c r="C1501" s="7" t="s">
        <v>173</v>
      </c>
      <c r="D1501" s="7" t="s">
        <v>3719</v>
      </c>
      <c r="E1501" s="7" t="s">
        <v>3720</v>
      </c>
      <c r="F1501" s="7" t="s">
        <v>17</v>
      </c>
      <c r="G1501" s="7" t="s">
        <v>3721</v>
      </c>
      <c r="H1501" s="7" t="s">
        <v>3722</v>
      </c>
      <c r="I1501" s="7" t="s">
        <v>84</v>
      </c>
      <c r="J1501" s="7" t="s">
        <v>85</v>
      </c>
      <c r="K1501" s="8" t="n">
        <v>0</v>
      </c>
      <c r="L1501" s="7"/>
      <c r="M1501" s="8" t="n">
        <v>0</v>
      </c>
      <c r="N1501" s="7"/>
      <c r="O1501" s="7" t="s">
        <v>267</v>
      </c>
      <c r="P1501" s="7" t="s">
        <v>155</v>
      </c>
      <c r="Q1501" s="8" t="s">
        <v>3723</v>
      </c>
      <c r="R1501" s="8" t="s">
        <v>3724</v>
      </c>
      <c r="S1501" s="8" t="s">
        <v>3725</v>
      </c>
      <c r="T1501" s="8" t="s">
        <v>242</v>
      </c>
      <c r="U1501" s="7" t="s">
        <v>87</v>
      </c>
      <c r="V1501" s="7" t="s">
        <v>92</v>
      </c>
      <c r="W1501" s="7"/>
      <c r="X1501" s="7"/>
      <c r="Y1501" s="7" t="s">
        <v>809</v>
      </c>
      <c r="Z1501" s="8" t="s">
        <v>242</v>
      </c>
      <c r="AA1501" s="7"/>
      <c r="AB1501" s="7"/>
      <c r="AC1501" s="7"/>
      <c r="AD1501" s="7"/>
      <c r="AE1501" s="8"/>
      <c r="AF1501" s="9" t="s">
        <v>877</v>
      </c>
      <c r="AG1501" s="9" t="s">
        <v>1336</v>
      </c>
      <c r="AH1501" s="7" t="s">
        <v>98</v>
      </c>
      <c r="AI1501" s="7" t="s">
        <v>98</v>
      </c>
      <c r="AJ1501" s="7" t="s">
        <v>98</v>
      </c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  <c r="BD1501" s="7"/>
      <c r="BE1501" s="7"/>
      <c r="BF1501" s="7"/>
      <c r="BG1501" s="7"/>
      <c r="BH1501" s="7"/>
      <c r="BI1501" s="7"/>
      <c r="BJ1501" s="7"/>
      <c r="BK1501" s="7"/>
      <c r="BL1501" s="7"/>
      <c r="BM1501" s="7" t="s">
        <v>97</v>
      </c>
      <c r="BN1501" s="7" t="s">
        <v>97</v>
      </c>
      <c r="BO1501" s="7"/>
      <c r="BP1501" s="7"/>
      <c r="BQ1501" s="7"/>
      <c r="BR1501" s="7"/>
      <c r="BS1501" s="7"/>
      <c r="BT1501" s="7"/>
      <c r="BU1501" s="7"/>
      <c r="BV1501" s="7"/>
      <c r="BW1501" s="7"/>
      <c r="BX1501" s="7"/>
      <c r="BY1501" s="7"/>
      <c r="BZ1501" s="7"/>
      <c r="CA1501" s="7"/>
      <c r="CB1501" s="7"/>
      <c r="CC1501" s="7"/>
      <c r="CD1501" s="7"/>
      <c r="CE1501" s="7"/>
      <c r="CF1501" s="7"/>
      <c r="CG1501" s="7"/>
      <c r="CH1501" s="7"/>
      <c r="CI1501" s="6" t="n">
        <f aca="false">SUMIF($AH1501:$CH1501,35,Base!$B$5:$BB$5)*7*$Z1501</f>
        <v>0</v>
      </c>
      <c r="CJ1501" s="6" t="n">
        <f aca="false">SUMIF($AH1501:$CH1501,"PR",Base!$B$5:$BB$5)*7*$Z1501</f>
        <v>1176</v>
      </c>
      <c r="CK1501" s="6"/>
      <c r="CL1501" s="6"/>
    </row>
    <row r="1502" customFormat="false" ht="13.8" hidden="false" customHeight="false" outlineLevel="0" collapsed="false">
      <c r="A1502" s="7" t="s">
        <v>77</v>
      </c>
      <c r="B1502" s="7" t="s">
        <v>3560</v>
      </c>
      <c r="C1502" s="7" t="s">
        <v>1259</v>
      </c>
      <c r="D1502" s="7" t="s">
        <v>3726</v>
      </c>
      <c r="E1502" s="7" t="s">
        <v>2143</v>
      </c>
      <c r="F1502" s="7" t="s">
        <v>17</v>
      </c>
      <c r="G1502" s="7" t="s">
        <v>3727</v>
      </c>
      <c r="H1502" s="7" t="s">
        <v>3728</v>
      </c>
      <c r="I1502" s="7" t="s">
        <v>84</v>
      </c>
      <c r="J1502" s="7" t="s">
        <v>85</v>
      </c>
      <c r="K1502" s="8" t="n">
        <v>0</v>
      </c>
      <c r="L1502" s="7"/>
      <c r="M1502" s="8" t="n">
        <v>0</v>
      </c>
      <c r="N1502" s="7"/>
      <c r="O1502" s="7" t="s">
        <v>3729</v>
      </c>
      <c r="P1502" s="7" t="s">
        <v>87</v>
      </c>
      <c r="Q1502" s="8" t="s">
        <v>113</v>
      </c>
      <c r="R1502" s="8" t="s">
        <v>113</v>
      </c>
      <c r="S1502" s="8" t="s">
        <v>110</v>
      </c>
      <c r="T1502" s="8" t="s">
        <v>124</v>
      </c>
      <c r="U1502" s="7" t="s">
        <v>87</v>
      </c>
      <c r="V1502" s="7" t="s">
        <v>92</v>
      </c>
      <c r="W1502" s="7"/>
      <c r="X1502" s="7"/>
      <c r="Y1502" s="7" t="s">
        <v>112</v>
      </c>
      <c r="Z1502" s="8" t="s">
        <v>124</v>
      </c>
      <c r="AA1502" s="7"/>
      <c r="AB1502" s="7"/>
      <c r="AC1502" s="7"/>
      <c r="AD1502" s="7"/>
      <c r="AE1502" s="8"/>
      <c r="AF1502" s="9" t="s">
        <v>147</v>
      </c>
      <c r="AG1502" s="9" t="s">
        <v>147</v>
      </c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  <c r="BD1502" s="7"/>
      <c r="BE1502" s="7"/>
      <c r="BF1502" s="7"/>
      <c r="BG1502" s="7" t="s">
        <v>98</v>
      </c>
      <c r="BH1502" s="7"/>
      <c r="BI1502" s="7"/>
      <c r="BJ1502" s="7"/>
      <c r="BK1502" s="7"/>
      <c r="BL1502" s="7"/>
      <c r="BM1502" s="7" t="s">
        <v>97</v>
      </c>
      <c r="BN1502" s="7" t="s">
        <v>97</v>
      </c>
      <c r="BO1502" s="7"/>
      <c r="BP1502" s="7"/>
      <c r="BQ1502" s="7"/>
      <c r="BR1502" s="7"/>
      <c r="BS1502" s="7"/>
      <c r="BT1502" s="7"/>
      <c r="BU1502" s="7"/>
      <c r="BV1502" s="7"/>
      <c r="BW1502" s="7"/>
      <c r="BX1502" s="7"/>
      <c r="BY1502" s="7"/>
      <c r="BZ1502" s="7"/>
      <c r="CA1502" s="7"/>
      <c r="CB1502" s="7"/>
      <c r="CC1502" s="7"/>
      <c r="CD1502" s="7"/>
      <c r="CE1502" s="7"/>
      <c r="CF1502" s="7"/>
      <c r="CG1502" s="7"/>
      <c r="CH1502" s="7"/>
      <c r="CI1502" s="6" t="n">
        <f aca="false">SUMIF($AH1502:$CH1502,35,Base!$B$5:$BB$5)*7*$Z1502</f>
        <v>0</v>
      </c>
      <c r="CJ1502" s="6" t="n">
        <f aca="false">SUMIF($AH1502:$CH1502,"PR",Base!$B$5:$BB$5)*7*$Z1502</f>
        <v>210</v>
      </c>
      <c r="CK1502" s="6"/>
      <c r="CL1502" s="6"/>
    </row>
    <row r="1503" customFormat="false" ht="13.8" hidden="false" customHeight="false" outlineLevel="0" collapsed="false">
      <c r="A1503" s="7" t="s">
        <v>77</v>
      </c>
      <c r="B1503" s="7" t="s">
        <v>3560</v>
      </c>
      <c r="C1503" s="7" t="s">
        <v>1259</v>
      </c>
      <c r="D1503" s="7" t="s">
        <v>3730</v>
      </c>
      <c r="E1503" s="7" t="s">
        <v>1061</v>
      </c>
      <c r="F1503" s="7" t="s">
        <v>17</v>
      </c>
      <c r="G1503" s="7" t="s">
        <v>3727</v>
      </c>
      <c r="H1503" s="7" t="s">
        <v>3728</v>
      </c>
      <c r="I1503" s="7" t="s">
        <v>84</v>
      </c>
      <c r="J1503" s="7" t="s">
        <v>85</v>
      </c>
      <c r="K1503" s="8" t="n">
        <v>0</v>
      </c>
      <c r="L1503" s="7"/>
      <c r="M1503" s="8" t="n">
        <v>0</v>
      </c>
      <c r="N1503" s="7"/>
      <c r="O1503" s="7" t="s">
        <v>3729</v>
      </c>
      <c r="P1503" s="7" t="s">
        <v>87</v>
      </c>
      <c r="Q1503" s="8" t="s">
        <v>113</v>
      </c>
      <c r="R1503" s="8" t="s">
        <v>113</v>
      </c>
      <c r="S1503" s="8" t="s">
        <v>110</v>
      </c>
      <c r="T1503" s="8" t="s">
        <v>124</v>
      </c>
      <c r="U1503" s="7" t="s">
        <v>87</v>
      </c>
      <c r="V1503" s="7" t="s">
        <v>92</v>
      </c>
      <c r="W1503" s="7"/>
      <c r="X1503" s="7"/>
      <c r="Y1503" s="7" t="s">
        <v>112</v>
      </c>
      <c r="Z1503" s="8" t="s">
        <v>124</v>
      </c>
      <c r="AA1503" s="7"/>
      <c r="AB1503" s="7"/>
      <c r="AC1503" s="7"/>
      <c r="AD1503" s="7"/>
      <c r="AE1503" s="8"/>
      <c r="AF1503" s="9" t="s">
        <v>802</v>
      </c>
      <c r="AG1503" s="9" t="s">
        <v>802</v>
      </c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 t="s">
        <v>98</v>
      </c>
      <c r="AZ1503" s="7"/>
      <c r="BA1503" s="7"/>
      <c r="BB1503" s="7"/>
      <c r="BC1503" s="7"/>
      <c r="BD1503" s="7"/>
      <c r="BE1503" s="7"/>
      <c r="BF1503" s="7"/>
      <c r="BG1503" s="7"/>
      <c r="BH1503" s="7"/>
      <c r="BI1503" s="7"/>
      <c r="BJ1503" s="7"/>
      <c r="BK1503" s="7"/>
      <c r="BL1503" s="7"/>
      <c r="BM1503" s="7" t="s">
        <v>97</v>
      </c>
      <c r="BN1503" s="7" t="s">
        <v>97</v>
      </c>
      <c r="BO1503" s="7"/>
      <c r="BP1503" s="7"/>
      <c r="BQ1503" s="7"/>
      <c r="BR1503" s="7"/>
      <c r="BS1503" s="7"/>
      <c r="BT1503" s="7"/>
      <c r="BU1503" s="7"/>
      <c r="BV1503" s="7"/>
      <c r="BW1503" s="7"/>
      <c r="BX1503" s="7"/>
      <c r="BY1503" s="7"/>
      <c r="BZ1503" s="7"/>
      <c r="CA1503" s="7"/>
      <c r="CB1503" s="7"/>
      <c r="CC1503" s="7"/>
      <c r="CD1503" s="7"/>
      <c r="CE1503" s="7"/>
      <c r="CF1503" s="7"/>
      <c r="CG1503" s="7"/>
      <c r="CH1503" s="7"/>
      <c r="CI1503" s="6" t="n">
        <f aca="false">SUMIF($AH1503:$CH1503,35,Base!$B$5:$BB$5)*7*$Z1503</f>
        <v>0</v>
      </c>
      <c r="CJ1503" s="6" t="n">
        <f aca="false">SUMIF($AH1503:$CH1503,"PR",Base!$B$5:$BB$5)*7*$Z1503</f>
        <v>168</v>
      </c>
      <c r="CK1503" s="6"/>
      <c r="CL1503" s="6"/>
    </row>
    <row r="1504" customFormat="false" ht="13.8" hidden="false" customHeight="false" outlineLevel="0" collapsed="false">
      <c r="A1504" s="7" t="s">
        <v>77</v>
      </c>
      <c r="B1504" s="7" t="s">
        <v>3560</v>
      </c>
      <c r="C1504" s="7" t="s">
        <v>1259</v>
      </c>
      <c r="D1504" s="7" t="s">
        <v>3731</v>
      </c>
      <c r="E1504" s="7" t="s">
        <v>1197</v>
      </c>
      <c r="F1504" s="7" t="s">
        <v>17</v>
      </c>
      <c r="G1504" s="7" t="s">
        <v>3727</v>
      </c>
      <c r="H1504" s="7" t="s">
        <v>3728</v>
      </c>
      <c r="I1504" s="7" t="s">
        <v>84</v>
      </c>
      <c r="J1504" s="7" t="s">
        <v>85</v>
      </c>
      <c r="K1504" s="8" t="n">
        <v>0</v>
      </c>
      <c r="L1504" s="7"/>
      <c r="M1504" s="8" t="n">
        <v>0</v>
      </c>
      <c r="N1504" s="7"/>
      <c r="O1504" s="7" t="s">
        <v>3729</v>
      </c>
      <c r="P1504" s="7" t="s">
        <v>87</v>
      </c>
      <c r="Q1504" s="8" t="s">
        <v>113</v>
      </c>
      <c r="R1504" s="8" t="s">
        <v>113</v>
      </c>
      <c r="S1504" s="8" t="s">
        <v>110</v>
      </c>
      <c r="T1504" s="8" t="s">
        <v>124</v>
      </c>
      <c r="U1504" s="7" t="s">
        <v>87</v>
      </c>
      <c r="V1504" s="7" t="s">
        <v>92</v>
      </c>
      <c r="W1504" s="7"/>
      <c r="X1504" s="7"/>
      <c r="Y1504" s="7" t="s">
        <v>116</v>
      </c>
      <c r="Z1504" s="8" t="s">
        <v>124</v>
      </c>
      <c r="AA1504" s="7"/>
      <c r="AB1504" s="7"/>
      <c r="AC1504" s="7"/>
      <c r="AD1504" s="7"/>
      <c r="AE1504" s="8"/>
      <c r="AF1504" s="9" t="s">
        <v>976</v>
      </c>
      <c r="AG1504" s="9" t="s">
        <v>976</v>
      </c>
      <c r="AH1504" s="7"/>
      <c r="AI1504" s="7"/>
      <c r="AJ1504" s="7"/>
      <c r="AK1504" s="7"/>
      <c r="AL1504" s="7"/>
      <c r="AM1504" s="7"/>
      <c r="AN1504" s="7"/>
      <c r="AO1504" s="7"/>
      <c r="AP1504" s="7"/>
      <c r="AQ1504" s="7" t="s">
        <v>98</v>
      </c>
      <c r="AR1504" s="7"/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  <c r="BD1504" s="7"/>
      <c r="BE1504" s="7"/>
      <c r="BF1504" s="7"/>
      <c r="BG1504" s="7"/>
      <c r="BH1504" s="7"/>
      <c r="BI1504" s="7"/>
      <c r="BJ1504" s="7"/>
      <c r="BK1504" s="7"/>
      <c r="BL1504" s="7"/>
      <c r="BM1504" s="7" t="s">
        <v>97</v>
      </c>
      <c r="BN1504" s="7" t="s">
        <v>97</v>
      </c>
      <c r="BO1504" s="7"/>
      <c r="BP1504" s="7"/>
      <c r="BQ1504" s="7"/>
      <c r="BR1504" s="7"/>
      <c r="BS1504" s="7"/>
      <c r="BT1504" s="7"/>
      <c r="BU1504" s="7"/>
      <c r="BV1504" s="7"/>
      <c r="BW1504" s="7"/>
      <c r="BX1504" s="7"/>
      <c r="BY1504" s="7"/>
      <c r="BZ1504" s="7"/>
      <c r="CA1504" s="7"/>
      <c r="CB1504" s="7"/>
      <c r="CC1504" s="7"/>
      <c r="CD1504" s="7"/>
      <c r="CE1504" s="7"/>
      <c r="CF1504" s="7"/>
      <c r="CG1504" s="7"/>
      <c r="CH1504" s="7"/>
      <c r="CI1504" s="6" t="n">
        <f aca="false">SUMIF($AH1504:$CH1504,35,Base!$B$5:$BB$5)*7*$Z1504</f>
        <v>0</v>
      </c>
      <c r="CJ1504" s="6" t="n">
        <f aca="false">SUMIF($AH1504:$CH1504,"PR",Base!$B$5:$BB$5)*7*$Z1504</f>
        <v>210</v>
      </c>
      <c r="CK1504" s="6"/>
      <c r="CL1504" s="6"/>
    </row>
    <row r="1505" customFormat="false" ht="13.8" hidden="false" customHeight="false" outlineLevel="0" collapsed="false">
      <c r="A1505" s="7" t="s">
        <v>77</v>
      </c>
      <c r="B1505" s="7" t="s">
        <v>3560</v>
      </c>
      <c r="C1505" s="7" t="s">
        <v>1259</v>
      </c>
      <c r="D1505" s="7" t="s">
        <v>3732</v>
      </c>
      <c r="E1505" s="7" t="s">
        <v>2138</v>
      </c>
      <c r="F1505" s="7" t="s">
        <v>17</v>
      </c>
      <c r="G1505" s="7" t="s">
        <v>3727</v>
      </c>
      <c r="H1505" s="7" t="s">
        <v>3728</v>
      </c>
      <c r="I1505" s="7" t="s">
        <v>84</v>
      </c>
      <c r="J1505" s="7" t="s">
        <v>85</v>
      </c>
      <c r="K1505" s="8" t="n">
        <v>0</v>
      </c>
      <c r="L1505" s="7"/>
      <c r="M1505" s="8" t="n">
        <v>0</v>
      </c>
      <c r="N1505" s="7"/>
      <c r="O1505" s="7" t="s">
        <v>3729</v>
      </c>
      <c r="P1505" s="7" t="s">
        <v>87</v>
      </c>
      <c r="Q1505" s="8" t="s">
        <v>113</v>
      </c>
      <c r="R1505" s="8" t="s">
        <v>113</v>
      </c>
      <c r="S1505" s="8" t="s">
        <v>110</v>
      </c>
      <c r="T1505" s="8" t="s">
        <v>100</v>
      </c>
      <c r="U1505" s="7" t="s">
        <v>87</v>
      </c>
      <c r="V1505" s="7" t="s">
        <v>92</v>
      </c>
      <c r="W1505" s="7"/>
      <c r="X1505" s="7"/>
      <c r="Y1505" s="7" t="s">
        <v>112</v>
      </c>
      <c r="Z1505" s="8" t="s">
        <v>100</v>
      </c>
      <c r="AA1505" s="7"/>
      <c r="AB1505" s="7"/>
      <c r="AC1505" s="7"/>
      <c r="AD1505" s="7"/>
      <c r="AE1505" s="8"/>
      <c r="AF1505" s="9" t="s">
        <v>1709</v>
      </c>
      <c r="AG1505" s="9" t="s">
        <v>1709</v>
      </c>
      <c r="AH1505" s="7" t="s">
        <v>98</v>
      </c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  <c r="BD1505" s="7"/>
      <c r="BE1505" s="7"/>
      <c r="BF1505" s="7"/>
      <c r="BG1505" s="7"/>
      <c r="BH1505" s="7"/>
      <c r="BI1505" s="7"/>
      <c r="BJ1505" s="7"/>
      <c r="BK1505" s="7"/>
      <c r="BL1505" s="7"/>
      <c r="BM1505" s="7" t="s">
        <v>97</v>
      </c>
      <c r="BN1505" s="7" t="s">
        <v>97</v>
      </c>
      <c r="BO1505" s="7"/>
      <c r="BP1505" s="7"/>
      <c r="BQ1505" s="7"/>
      <c r="BR1505" s="7"/>
      <c r="BS1505" s="7"/>
      <c r="BT1505" s="7"/>
      <c r="BU1505" s="7"/>
      <c r="BV1505" s="7"/>
      <c r="BW1505" s="7"/>
      <c r="BX1505" s="7"/>
      <c r="BY1505" s="7"/>
      <c r="BZ1505" s="7"/>
      <c r="CA1505" s="7"/>
      <c r="CB1505" s="7"/>
      <c r="CC1505" s="7"/>
      <c r="CD1505" s="7"/>
      <c r="CE1505" s="7"/>
      <c r="CF1505" s="7"/>
      <c r="CG1505" s="7"/>
      <c r="CH1505" s="7"/>
      <c r="CI1505" s="6" t="n">
        <f aca="false">SUMIF($AH1505:$CH1505,35,Base!$B$5:$BB$5)*7*$Z1505</f>
        <v>0</v>
      </c>
      <c r="CJ1505" s="6" t="n">
        <f aca="false">SUMIF($AH1505:$CH1505,"PR",Base!$B$5:$BB$5)*7*$Z1505</f>
        <v>280</v>
      </c>
      <c r="CK1505" s="6"/>
      <c r="CL1505" s="6"/>
    </row>
    <row r="1506" customFormat="false" ht="13.8" hidden="false" customHeight="false" outlineLevel="0" collapsed="false">
      <c r="A1506" s="7" t="s">
        <v>77</v>
      </c>
      <c r="B1506" s="7" t="s">
        <v>3560</v>
      </c>
      <c r="C1506" s="7" t="s">
        <v>1259</v>
      </c>
      <c r="D1506" s="7" t="s">
        <v>3733</v>
      </c>
      <c r="E1506" s="7" t="s">
        <v>3734</v>
      </c>
      <c r="F1506" s="7" t="s">
        <v>17</v>
      </c>
      <c r="G1506" s="7" t="s">
        <v>3727</v>
      </c>
      <c r="H1506" s="7" t="s">
        <v>3735</v>
      </c>
      <c r="I1506" s="7" t="s">
        <v>84</v>
      </c>
      <c r="J1506" s="7" t="s">
        <v>85</v>
      </c>
      <c r="K1506" s="8" t="n">
        <v>0</v>
      </c>
      <c r="L1506" s="7"/>
      <c r="M1506" s="8" t="n">
        <v>0</v>
      </c>
      <c r="N1506" s="7"/>
      <c r="O1506" s="7" t="s">
        <v>3736</v>
      </c>
      <c r="P1506" s="7" t="s">
        <v>87</v>
      </c>
      <c r="Q1506" s="8" t="s">
        <v>113</v>
      </c>
      <c r="R1506" s="8" t="s">
        <v>113</v>
      </c>
      <c r="S1506" s="8" t="s">
        <v>110</v>
      </c>
      <c r="T1506" s="8" t="s">
        <v>124</v>
      </c>
      <c r="U1506" s="7" t="s">
        <v>87</v>
      </c>
      <c r="V1506" s="7" t="s">
        <v>92</v>
      </c>
      <c r="W1506" s="7"/>
      <c r="X1506" s="7"/>
      <c r="Y1506" s="7" t="s">
        <v>112</v>
      </c>
      <c r="Z1506" s="8" t="s">
        <v>124</v>
      </c>
      <c r="AA1506" s="7"/>
      <c r="AB1506" s="7"/>
      <c r="AC1506" s="7"/>
      <c r="AD1506" s="7"/>
      <c r="AE1506" s="8"/>
      <c r="AF1506" s="9" t="s">
        <v>487</v>
      </c>
      <c r="AG1506" s="9" t="s">
        <v>487</v>
      </c>
      <c r="AH1506" s="7"/>
      <c r="AI1506" s="7"/>
      <c r="AJ1506" s="7"/>
      <c r="AK1506" s="7"/>
      <c r="AL1506" s="7"/>
      <c r="AM1506" s="7" t="s">
        <v>98</v>
      </c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  <c r="BD1506" s="7"/>
      <c r="BE1506" s="7"/>
      <c r="BF1506" s="7"/>
      <c r="BG1506" s="7"/>
      <c r="BH1506" s="7"/>
      <c r="BI1506" s="7"/>
      <c r="BJ1506" s="7"/>
      <c r="BK1506" s="7"/>
      <c r="BL1506" s="7"/>
      <c r="BM1506" s="7" t="s">
        <v>97</v>
      </c>
      <c r="BN1506" s="7" t="s">
        <v>97</v>
      </c>
      <c r="BO1506" s="7"/>
      <c r="BP1506" s="7"/>
      <c r="BQ1506" s="7"/>
      <c r="BR1506" s="7"/>
      <c r="BS1506" s="7"/>
      <c r="BT1506" s="7"/>
      <c r="BU1506" s="7"/>
      <c r="BV1506" s="7"/>
      <c r="BW1506" s="7"/>
      <c r="BX1506" s="7"/>
      <c r="BY1506" s="7"/>
      <c r="BZ1506" s="7"/>
      <c r="CA1506" s="7"/>
      <c r="CB1506" s="7"/>
      <c r="CC1506" s="7"/>
      <c r="CD1506" s="7"/>
      <c r="CE1506" s="7"/>
      <c r="CF1506" s="7"/>
      <c r="CG1506" s="7"/>
      <c r="CH1506" s="7"/>
      <c r="CI1506" s="6" t="n">
        <f aca="false">SUMIF($AH1506:$CH1506,35,Base!$B$5:$BB$5)*7*$Z1506</f>
        <v>0</v>
      </c>
      <c r="CJ1506" s="6" t="n">
        <f aca="false">SUMIF($AH1506:$CH1506,"PR",Base!$B$5:$BB$5)*7*$Z1506</f>
        <v>210</v>
      </c>
      <c r="CK1506" s="6"/>
      <c r="CL1506" s="6"/>
    </row>
    <row r="1507" customFormat="false" ht="13.8" hidden="false" customHeight="false" outlineLevel="0" collapsed="false">
      <c r="A1507" s="7" t="s">
        <v>77</v>
      </c>
      <c r="B1507" s="7" t="s">
        <v>3560</v>
      </c>
      <c r="C1507" s="7" t="s">
        <v>1259</v>
      </c>
      <c r="D1507" s="7" t="s">
        <v>3737</v>
      </c>
      <c r="E1507" s="7" t="s">
        <v>1606</v>
      </c>
      <c r="F1507" s="7" t="s">
        <v>17</v>
      </c>
      <c r="G1507" s="7" t="s">
        <v>3727</v>
      </c>
      <c r="H1507" s="7" t="s">
        <v>3738</v>
      </c>
      <c r="I1507" s="7" t="s">
        <v>84</v>
      </c>
      <c r="J1507" s="7" t="s">
        <v>85</v>
      </c>
      <c r="K1507" s="8" t="n">
        <v>0</v>
      </c>
      <c r="L1507" s="7"/>
      <c r="M1507" s="8" t="n">
        <v>0</v>
      </c>
      <c r="N1507" s="7"/>
      <c r="O1507" s="7" t="s">
        <v>3739</v>
      </c>
      <c r="P1507" s="7" t="s">
        <v>87</v>
      </c>
      <c r="Q1507" s="8" t="s">
        <v>113</v>
      </c>
      <c r="R1507" s="8" t="s">
        <v>113</v>
      </c>
      <c r="S1507" s="8" t="s">
        <v>110</v>
      </c>
      <c r="T1507" s="8" t="s">
        <v>100</v>
      </c>
      <c r="U1507" s="7" t="s">
        <v>87</v>
      </c>
      <c r="V1507" s="7" t="s">
        <v>92</v>
      </c>
      <c r="W1507" s="7"/>
      <c r="X1507" s="7"/>
      <c r="Y1507" s="7" t="s">
        <v>112</v>
      </c>
      <c r="Z1507" s="8" t="s">
        <v>100</v>
      </c>
      <c r="AA1507" s="7"/>
      <c r="AB1507" s="7"/>
      <c r="AC1507" s="7"/>
      <c r="AD1507" s="7"/>
      <c r="AE1507" s="8"/>
      <c r="AF1507" s="9" t="s">
        <v>1626</v>
      </c>
      <c r="AG1507" s="9" t="s">
        <v>1626</v>
      </c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 t="s">
        <v>98</v>
      </c>
      <c r="AU1507" s="7"/>
      <c r="AV1507" s="7"/>
      <c r="AW1507" s="7"/>
      <c r="AX1507" s="7"/>
      <c r="AY1507" s="7"/>
      <c r="AZ1507" s="7"/>
      <c r="BA1507" s="7"/>
      <c r="BB1507" s="7"/>
      <c r="BC1507" s="7"/>
      <c r="BD1507" s="7"/>
      <c r="BE1507" s="7"/>
      <c r="BF1507" s="7"/>
      <c r="BG1507" s="7"/>
      <c r="BH1507" s="7"/>
      <c r="BI1507" s="7"/>
      <c r="BJ1507" s="7"/>
      <c r="BK1507" s="7"/>
      <c r="BL1507" s="7"/>
      <c r="BM1507" s="7" t="s">
        <v>97</v>
      </c>
      <c r="BN1507" s="7" t="s">
        <v>97</v>
      </c>
      <c r="BO1507" s="7"/>
      <c r="BP1507" s="7"/>
      <c r="BQ1507" s="7"/>
      <c r="BR1507" s="7"/>
      <c r="BS1507" s="7"/>
      <c r="BT1507" s="7"/>
      <c r="BU1507" s="7"/>
      <c r="BV1507" s="7"/>
      <c r="BW1507" s="7"/>
      <c r="BX1507" s="7"/>
      <c r="BY1507" s="7"/>
      <c r="BZ1507" s="7"/>
      <c r="CA1507" s="7"/>
      <c r="CB1507" s="7"/>
      <c r="CC1507" s="7"/>
      <c r="CD1507" s="7"/>
      <c r="CE1507" s="7"/>
      <c r="CF1507" s="7"/>
      <c r="CG1507" s="7"/>
      <c r="CH1507" s="7"/>
      <c r="CI1507" s="6" t="n">
        <f aca="false">SUMIF($AH1507:$CH1507,35,Base!$B$5:$BB$5)*7*$Z1507</f>
        <v>0</v>
      </c>
      <c r="CJ1507" s="6" t="n">
        <f aca="false">SUMIF($AH1507:$CH1507,"PR",Base!$B$5:$BB$5)*7*$Z1507</f>
        <v>350</v>
      </c>
      <c r="CK1507" s="6"/>
      <c r="CL1507" s="6"/>
    </row>
    <row r="1508" customFormat="false" ht="13.8" hidden="false" customHeight="false" outlineLevel="0" collapsed="false">
      <c r="A1508" s="7" t="s">
        <v>77</v>
      </c>
      <c r="B1508" s="7" t="s">
        <v>3560</v>
      </c>
      <c r="C1508" s="7" t="s">
        <v>1259</v>
      </c>
      <c r="D1508" s="7" t="s">
        <v>3740</v>
      </c>
      <c r="E1508" s="7" t="s">
        <v>1612</v>
      </c>
      <c r="F1508" s="7" t="s">
        <v>17</v>
      </c>
      <c r="G1508" s="7" t="s">
        <v>3566</v>
      </c>
      <c r="H1508" s="7" t="s">
        <v>3567</v>
      </c>
      <c r="I1508" s="7" t="s">
        <v>84</v>
      </c>
      <c r="J1508" s="7" t="s">
        <v>85</v>
      </c>
      <c r="K1508" s="8" t="n">
        <v>0</v>
      </c>
      <c r="L1508" s="7"/>
      <c r="M1508" s="8" t="n">
        <v>0</v>
      </c>
      <c r="N1508" s="7"/>
      <c r="O1508" s="7" t="s">
        <v>3568</v>
      </c>
      <c r="P1508" s="7" t="s">
        <v>87</v>
      </c>
      <c r="Q1508" s="8" t="s">
        <v>91</v>
      </c>
      <c r="R1508" s="8" t="s">
        <v>91</v>
      </c>
      <c r="S1508" s="8" t="s">
        <v>110</v>
      </c>
      <c r="T1508" s="8" t="s">
        <v>124</v>
      </c>
      <c r="U1508" s="7" t="s">
        <v>87</v>
      </c>
      <c r="V1508" s="7" t="s">
        <v>92</v>
      </c>
      <c r="W1508" s="7"/>
      <c r="X1508" s="7"/>
      <c r="Y1508" s="7" t="s">
        <v>112</v>
      </c>
      <c r="Z1508" s="8" t="s">
        <v>124</v>
      </c>
      <c r="AA1508" s="7"/>
      <c r="AB1508" s="7"/>
      <c r="AC1508" s="7"/>
      <c r="AD1508" s="7"/>
      <c r="AE1508" s="8"/>
      <c r="AF1508" s="9" t="s">
        <v>675</v>
      </c>
      <c r="AG1508" s="9" t="s">
        <v>1022</v>
      </c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  <c r="BE1508" s="7" t="s">
        <v>98</v>
      </c>
      <c r="BF1508" s="7"/>
      <c r="BG1508" s="7"/>
      <c r="BH1508" s="7"/>
      <c r="BI1508" s="7"/>
      <c r="BJ1508" s="7"/>
      <c r="BK1508" s="7"/>
      <c r="BL1508" s="7"/>
      <c r="BM1508" s="7" t="s">
        <v>97</v>
      </c>
      <c r="BN1508" s="7" t="s">
        <v>97</v>
      </c>
      <c r="BO1508" s="7"/>
      <c r="BP1508" s="7"/>
      <c r="BQ1508" s="7"/>
      <c r="BR1508" s="7"/>
      <c r="BS1508" s="7"/>
      <c r="BT1508" s="7"/>
      <c r="BU1508" s="7"/>
      <c r="BV1508" s="7"/>
      <c r="BW1508" s="7"/>
      <c r="BX1508" s="7"/>
      <c r="BY1508" s="7"/>
      <c r="BZ1508" s="7"/>
      <c r="CA1508" s="7"/>
      <c r="CB1508" s="7"/>
      <c r="CC1508" s="7"/>
      <c r="CD1508" s="7"/>
      <c r="CE1508" s="7"/>
      <c r="CF1508" s="7"/>
      <c r="CG1508" s="7"/>
      <c r="CH1508" s="7"/>
      <c r="CI1508" s="6" t="n">
        <f aca="false">SUMIF($AH1508:$CH1508,35,Base!$B$5:$BB$5)*7*$Z1508</f>
        <v>0</v>
      </c>
      <c r="CJ1508" s="6" t="n">
        <f aca="false">SUMIF($AH1508:$CH1508,"PR",Base!$B$5:$BB$5)*7*$Z1508</f>
        <v>168</v>
      </c>
      <c r="CK1508" s="6"/>
      <c r="CL1508" s="6"/>
    </row>
    <row r="1509" customFormat="false" ht="13.8" hidden="false" customHeight="false" outlineLevel="0" collapsed="false">
      <c r="A1509" s="7" t="s">
        <v>77</v>
      </c>
      <c r="B1509" s="7" t="s">
        <v>3560</v>
      </c>
      <c r="C1509" s="7" t="s">
        <v>1259</v>
      </c>
      <c r="D1509" s="7" t="s">
        <v>3741</v>
      </c>
      <c r="E1509" s="7" t="s">
        <v>3742</v>
      </c>
      <c r="F1509" s="7" t="s">
        <v>17</v>
      </c>
      <c r="G1509" s="7" t="s">
        <v>3566</v>
      </c>
      <c r="H1509" s="7" t="s">
        <v>3567</v>
      </c>
      <c r="I1509" s="7" t="s">
        <v>84</v>
      </c>
      <c r="J1509" s="7" t="s">
        <v>85</v>
      </c>
      <c r="K1509" s="8" t="n">
        <v>0</v>
      </c>
      <c r="L1509" s="7"/>
      <c r="M1509" s="8" t="n">
        <v>0</v>
      </c>
      <c r="N1509" s="7"/>
      <c r="O1509" s="7" t="s">
        <v>3568</v>
      </c>
      <c r="P1509" s="7" t="s">
        <v>87</v>
      </c>
      <c r="Q1509" s="8" t="s">
        <v>91</v>
      </c>
      <c r="R1509" s="8" t="s">
        <v>91</v>
      </c>
      <c r="S1509" s="8" t="s">
        <v>110</v>
      </c>
      <c r="T1509" s="8" t="s">
        <v>124</v>
      </c>
      <c r="U1509" s="7" t="s">
        <v>87</v>
      </c>
      <c r="V1509" s="7" t="s">
        <v>92</v>
      </c>
      <c r="W1509" s="7"/>
      <c r="X1509" s="7"/>
      <c r="Y1509" s="7" t="s">
        <v>112</v>
      </c>
      <c r="Z1509" s="8" t="s">
        <v>124</v>
      </c>
      <c r="AA1509" s="7"/>
      <c r="AB1509" s="7"/>
      <c r="AC1509" s="7"/>
      <c r="AD1509" s="7"/>
      <c r="AE1509" s="8"/>
      <c r="AF1509" s="9" t="s">
        <v>1713</v>
      </c>
      <c r="AG1509" s="9" t="s">
        <v>1922</v>
      </c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 t="s">
        <v>98</v>
      </c>
      <c r="AU1509" s="7"/>
      <c r="AV1509" s="7"/>
      <c r="AW1509" s="7"/>
      <c r="AX1509" s="7"/>
      <c r="AY1509" s="7"/>
      <c r="AZ1509" s="7"/>
      <c r="BA1509" s="7"/>
      <c r="BB1509" s="7"/>
      <c r="BC1509" s="7"/>
      <c r="BD1509" s="7"/>
      <c r="BE1509" s="7"/>
      <c r="BF1509" s="7"/>
      <c r="BG1509" s="7"/>
      <c r="BH1509" s="7"/>
      <c r="BI1509" s="7"/>
      <c r="BJ1509" s="7"/>
      <c r="BK1509" s="7"/>
      <c r="BL1509" s="7"/>
      <c r="BM1509" s="7" t="s">
        <v>97</v>
      </c>
      <c r="BN1509" s="7" t="s">
        <v>97</v>
      </c>
      <c r="BO1509" s="7"/>
      <c r="BP1509" s="7"/>
      <c r="BQ1509" s="7"/>
      <c r="BR1509" s="7"/>
      <c r="BS1509" s="7"/>
      <c r="BT1509" s="7"/>
      <c r="BU1509" s="7"/>
      <c r="BV1509" s="7"/>
      <c r="BW1509" s="7"/>
      <c r="BX1509" s="7"/>
      <c r="BY1509" s="7"/>
      <c r="BZ1509" s="7"/>
      <c r="CA1509" s="7"/>
      <c r="CB1509" s="7"/>
      <c r="CC1509" s="7"/>
      <c r="CD1509" s="7"/>
      <c r="CE1509" s="7"/>
      <c r="CF1509" s="7"/>
      <c r="CG1509" s="7"/>
      <c r="CH1509" s="7"/>
      <c r="CI1509" s="6" t="n">
        <f aca="false">SUMIF($AH1509:$CH1509,35,Base!$B$5:$BB$5)*7*$Z1509</f>
        <v>0</v>
      </c>
      <c r="CJ1509" s="6" t="n">
        <f aca="false">SUMIF($AH1509:$CH1509,"PR",Base!$B$5:$BB$5)*7*$Z1509</f>
        <v>210</v>
      </c>
      <c r="CK1509" s="6"/>
      <c r="CL1509" s="6"/>
    </row>
    <row r="1510" customFormat="false" ht="13.8" hidden="false" customHeight="false" outlineLevel="0" collapsed="false">
      <c r="A1510" s="7" t="s">
        <v>77</v>
      </c>
      <c r="B1510" s="7" t="s">
        <v>3560</v>
      </c>
      <c r="C1510" s="7" t="s">
        <v>1259</v>
      </c>
      <c r="D1510" s="7" t="s">
        <v>3743</v>
      </c>
      <c r="E1510" s="7" t="s">
        <v>3335</v>
      </c>
      <c r="F1510" s="7" t="s">
        <v>17</v>
      </c>
      <c r="G1510" s="7" t="s">
        <v>3566</v>
      </c>
      <c r="H1510" s="7" t="s">
        <v>3567</v>
      </c>
      <c r="I1510" s="7" t="s">
        <v>84</v>
      </c>
      <c r="J1510" s="7" t="s">
        <v>85</v>
      </c>
      <c r="K1510" s="8" t="n">
        <v>0</v>
      </c>
      <c r="L1510" s="7"/>
      <c r="M1510" s="8" t="n">
        <v>0</v>
      </c>
      <c r="N1510" s="7"/>
      <c r="O1510" s="7" t="s">
        <v>3568</v>
      </c>
      <c r="P1510" s="7" t="s">
        <v>87</v>
      </c>
      <c r="Q1510" s="8" t="s">
        <v>91</v>
      </c>
      <c r="R1510" s="8" t="s">
        <v>91</v>
      </c>
      <c r="S1510" s="8" t="s">
        <v>110</v>
      </c>
      <c r="T1510" s="8" t="s">
        <v>124</v>
      </c>
      <c r="U1510" s="7" t="s">
        <v>87</v>
      </c>
      <c r="V1510" s="7" t="s">
        <v>92</v>
      </c>
      <c r="W1510" s="7"/>
      <c r="X1510" s="7"/>
      <c r="Y1510" s="7" t="s">
        <v>112</v>
      </c>
      <c r="Z1510" s="8" t="s">
        <v>124</v>
      </c>
      <c r="AA1510" s="7"/>
      <c r="AB1510" s="7"/>
      <c r="AC1510" s="7"/>
      <c r="AD1510" s="7"/>
      <c r="AE1510" s="8"/>
      <c r="AF1510" s="9" t="s">
        <v>695</v>
      </c>
      <c r="AG1510" s="9" t="s">
        <v>1011</v>
      </c>
      <c r="AH1510" s="7"/>
      <c r="AI1510" s="7"/>
      <c r="AJ1510" s="7"/>
      <c r="AK1510" s="7"/>
      <c r="AL1510" s="7"/>
      <c r="AM1510" s="7"/>
      <c r="AN1510" s="7"/>
      <c r="AO1510" s="7"/>
      <c r="AP1510" s="7"/>
      <c r="AQ1510" s="7" t="s">
        <v>98</v>
      </c>
      <c r="AR1510" s="7"/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  <c r="BD1510" s="7"/>
      <c r="BE1510" s="7"/>
      <c r="BF1510" s="7"/>
      <c r="BG1510" s="7"/>
      <c r="BH1510" s="7"/>
      <c r="BI1510" s="7"/>
      <c r="BJ1510" s="7"/>
      <c r="BK1510" s="7"/>
      <c r="BL1510" s="7"/>
      <c r="BM1510" s="7" t="s">
        <v>97</v>
      </c>
      <c r="BN1510" s="7" t="s">
        <v>97</v>
      </c>
      <c r="BO1510" s="7"/>
      <c r="BP1510" s="7"/>
      <c r="BQ1510" s="7"/>
      <c r="BR1510" s="7"/>
      <c r="BS1510" s="7"/>
      <c r="BT1510" s="7"/>
      <c r="BU1510" s="7"/>
      <c r="BV1510" s="7"/>
      <c r="BW1510" s="7"/>
      <c r="BX1510" s="7"/>
      <c r="BY1510" s="7"/>
      <c r="BZ1510" s="7"/>
      <c r="CA1510" s="7"/>
      <c r="CB1510" s="7"/>
      <c r="CC1510" s="7"/>
      <c r="CD1510" s="7"/>
      <c r="CE1510" s="7"/>
      <c r="CF1510" s="7"/>
      <c r="CG1510" s="7"/>
      <c r="CH1510" s="7"/>
      <c r="CI1510" s="6" t="n">
        <f aca="false">SUMIF($AH1510:$CH1510,35,Base!$B$5:$BB$5)*7*$Z1510</f>
        <v>0</v>
      </c>
      <c r="CJ1510" s="6" t="n">
        <f aca="false">SUMIF($AH1510:$CH1510,"PR",Base!$B$5:$BB$5)*7*$Z1510</f>
        <v>210</v>
      </c>
      <c r="CK1510" s="6"/>
      <c r="CL1510" s="6"/>
    </row>
    <row r="1511" customFormat="false" ht="13.8" hidden="false" customHeight="false" outlineLevel="0" collapsed="false">
      <c r="A1511" s="7" t="s">
        <v>77</v>
      </c>
      <c r="B1511" s="7" t="s">
        <v>3560</v>
      </c>
      <c r="C1511" s="7" t="s">
        <v>1259</v>
      </c>
      <c r="D1511" s="7" t="s">
        <v>3744</v>
      </c>
      <c r="E1511" s="7" t="s">
        <v>1069</v>
      </c>
      <c r="F1511" s="7" t="s">
        <v>17</v>
      </c>
      <c r="G1511" s="7" t="s">
        <v>3566</v>
      </c>
      <c r="H1511" s="7" t="s">
        <v>3567</v>
      </c>
      <c r="I1511" s="7" t="s">
        <v>84</v>
      </c>
      <c r="J1511" s="7" t="s">
        <v>85</v>
      </c>
      <c r="K1511" s="8" t="n">
        <v>0</v>
      </c>
      <c r="L1511" s="7"/>
      <c r="M1511" s="8" t="n">
        <v>0</v>
      </c>
      <c r="N1511" s="7"/>
      <c r="O1511" s="7" t="s">
        <v>3568</v>
      </c>
      <c r="P1511" s="7" t="s">
        <v>87</v>
      </c>
      <c r="Q1511" s="8" t="s">
        <v>91</v>
      </c>
      <c r="R1511" s="8" t="s">
        <v>91</v>
      </c>
      <c r="S1511" s="8" t="s">
        <v>110</v>
      </c>
      <c r="T1511" s="8" t="s">
        <v>124</v>
      </c>
      <c r="U1511" s="7" t="s">
        <v>87</v>
      </c>
      <c r="V1511" s="7" t="s">
        <v>92</v>
      </c>
      <c r="W1511" s="7"/>
      <c r="X1511" s="7"/>
      <c r="Y1511" s="7" t="s">
        <v>112</v>
      </c>
      <c r="Z1511" s="8" t="s">
        <v>124</v>
      </c>
      <c r="AA1511" s="7"/>
      <c r="AB1511" s="7"/>
      <c r="AC1511" s="7"/>
      <c r="AD1511" s="7"/>
      <c r="AE1511" s="8"/>
      <c r="AF1511" s="9" t="s">
        <v>747</v>
      </c>
      <c r="AG1511" s="9" t="s">
        <v>754</v>
      </c>
      <c r="AH1511" s="7"/>
      <c r="AI1511" s="7"/>
      <c r="AJ1511" s="7"/>
      <c r="AK1511" s="7" t="s">
        <v>98</v>
      </c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D1511" s="7"/>
      <c r="BE1511" s="7"/>
      <c r="BF1511" s="7"/>
      <c r="BG1511" s="7"/>
      <c r="BH1511" s="7"/>
      <c r="BI1511" s="7"/>
      <c r="BJ1511" s="7"/>
      <c r="BK1511" s="7"/>
      <c r="BL1511" s="7"/>
      <c r="BM1511" s="7" t="s">
        <v>97</v>
      </c>
      <c r="BN1511" s="7" t="s">
        <v>97</v>
      </c>
      <c r="BO1511" s="7"/>
      <c r="BP1511" s="7"/>
      <c r="BQ1511" s="7"/>
      <c r="BR1511" s="7"/>
      <c r="BS1511" s="7"/>
      <c r="BT1511" s="7"/>
      <c r="BU1511" s="7"/>
      <c r="BV1511" s="7"/>
      <c r="BW1511" s="7"/>
      <c r="BX1511" s="7"/>
      <c r="BY1511" s="7"/>
      <c r="BZ1511" s="7"/>
      <c r="CA1511" s="7"/>
      <c r="CB1511" s="7"/>
      <c r="CC1511" s="7"/>
      <c r="CD1511" s="7"/>
      <c r="CE1511" s="7"/>
      <c r="CF1511" s="7"/>
      <c r="CG1511" s="7"/>
      <c r="CH1511" s="7"/>
      <c r="CI1511" s="6" t="n">
        <f aca="false">SUMIF($AH1511:$CH1511,35,Base!$B$5:$BB$5)*7*$Z1511</f>
        <v>0</v>
      </c>
      <c r="CJ1511" s="6" t="n">
        <f aca="false">SUMIF($AH1511:$CH1511,"PR",Base!$B$5:$BB$5)*7*$Z1511</f>
        <v>210</v>
      </c>
      <c r="CK1511" s="6"/>
      <c r="CL1511" s="6"/>
    </row>
    <row r="1512" customFormat="false" ht="13.8" hidden="false" customHeight="false" outlineLevel="0" collapsed="false">
      <c r="A1512" s="7" t="s">
        <v>77</v>
      </c>
      <c r="B1512" s="7" t="s">
        <v>3560</v>
      </c>
      <c r="C1512" s="7" t="s">
        <v>1259</v>
      </c>
      <c r="D1512" s="7" t="s">
        <v>3745</v>
      </c>
      <c r="E1512" s="7" t="s">
        <v>1074</v>
      </c>
      <c r="F1512" s="7" t="s">
        <v>17</v>
      </c>
      <c r="G1512" s="7" t="s">
        <v>3746</v>
      </c>
      <c r="H1512" s="7" t="s">
        <v>3567</v>
      </c>
      <c r="I1512" s="7" t="s">
        <v>84</v>
      </c>
      <c r="J1512" s="7" t="s">
        <v>85</v>
      </c>
      <c r="K1512" s="8" t="n">
        <v>0</v>
      </c>
      <c r="L1512" s="7"/>
      <c r="M1512" s="8" t="n">
        <v>0</v>
      </c>
      <c r="N1512" s="7"/>
      <c r="O1512" s="7" t="s">
        <v>3747</v>
      </c>
      <c r="P1512" s="7" t="s">
        <v>87</v>
      </c>
      <c r="Q1512" s="8" t="s">
        <v>2892</v>
      </c>
      <c r="R1512" s="8" t="s">
        <v>2892</v>
      </c>
      <c r="S1512" s="8" t="s">
        <v>110</v>
      </c>
      <c r="T1512" s="8" t="s">
        <v>124</v>
      </c>
      <c r="U1512" s="7" t="s">
        <v>87</v>
      </c>
      <c r="V1512" s="7" t="s">
        <v>92</v>
      </c>
      <c r="W1512" s="7"/>
      <c r="X1512" s="7"/>
      <c r="Y1512" s="7" t="s">
        <v>112</v>
      </c>
      <c r="Z1512" s="8" t="s">
        <v>124</v>
      </c>
      <c r="AA1512" s="7"/>
      <c r="AB1512" s="7"/>
      <c r="AC1512" s="7"/>
      <c r="AD1512" s="7"/>
      <c r="AE1512" s="8"/>
      <c r="AF1512" s="9" t="s">
        <v>973</v>
      </c>
      <c r="AG1512" s="9" t="s">
        <v>1157</v>
      </c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  <c r="BD1512" s="7" t="s">
        <v>98</v>
      </c>
      <c r="BE1512" s="7"/>
      <c r="BF1512" s="7"/>
      <c r="BG1512" s="7"/>
      <c r="BH1512" s="7"/>
      <c r="BI1512" s="7"/>
      <c r="BJ1512" s="7"/>
      <c r="BK1512" s="7"/>
      <c r="BL1512" s="7"/>
      <c r="BM1512" s="7" t="s">
        <v>97</v>
      </c>
      <c r="BN1512" s="7" t="s">
        <v>97</v>
      </c>
      <c r="BO1512" s="7"/>
      <c r="BP1512" s="7"/>
      <c r="BQ1512" s="7"/>
      <c r="BR1512" s="7"/>
      <c r="BS1512" s="7"/>
      <c r="BT1512" s="7"/>
      <c r="BU1512" s="7"/>
      <c r="BV1512" s="7"/>
      <c r="BW1512" s="7"/>
      <c r="BX1512" s="7"/>
      <c r="BY1512" s="7"/>
      <c r="BZ1512" s="7"/>
      <c r="CA1512" s="7"/>
      <c r="CB1512" s="7"/>
      <c r="CC1512" s="7"/>
      <c r="CD1512" s="7"/>
      <c r="CE1512" s="7"/>
      <c r="CF1512" s="7"/>
      <c r="CG1512" s="7"/>
      <c r="CH1512" s="7"/>
      <c r="CI1512" s="6" t="n">
        <f aca="false">SUMIF($AH1512:$CH1512,35,Base!$B$5:$BB$5)*7*$Z1512</f>
        <v>0</v>
      </c>
      <c r="CJ1512" s="6" t="n">
        <f aca="false">SUMIF($AH1512:$CH1512,"PR",Base!$B$5:$BB$5)*7*$Z1512</f>
        <v>210</v>
      </c>
      <c r="CK1512" s="6"/>
      <c r="CL1512" s="6"/>
    </row>
    <row r="1513" customFormat="false" ht="13.8" hidden="false" customHeight="false" outlineLevel="0" collapsed="false">
      <c r="A1513" s="7" t="s">
        <v>77</v>
      </c>
      <c r="B1513" s="7" t="s">
        <v>3560</v>
      </c>
      <c r="C1513" s="7" t="s">
        <v>1259</v>
      </c>
      <c r="D1513" s="7" t="s">
        <v>3748</v>
      </c>
      <c r="E1513" s="7" t="s">
        <v>3749</v>
      </c>
      <c r="F1513" s="7" t="s">
        <v>17</v>
      </c>
      <c r="G1513" s="7" t="s">
        <v>3746</v>
      </c>
      <c r="H1513" s="7" t="s">
        <v>3567</v>
      </c>
      <c r="I1513" s="7" t="s">
        <v>84</v>
      </c>
      <c r="J1513" s="7" t="s">
        <v>85</v>
      </c>
      <c r="K1513" s="8" t="n">
        <v>0</v>
      </c>
      <c r="L1513" s="7"/>
      <c r="M1513" s="8" t="n">
        <v>0</v>
      </c>
      <c r="N1513" s="7"/>
      <c r="O1513" s="7" t="s">
        <v>3747</v>
      </c>
      <c r="P1513" s="7" t="s">
        <v>87</v>
      </c>
      <c r="Q1513" s="8" t="s">
        <v>2892</v>
      </c>
      <c r="R1513" s="8" t="s">
        <v>2892</v>
      </c>
      <c r="S1513" s="8" t="s">
        <v>110</v>
      </c>
      <c r="T1513" s="8" t="s">
        <v>124</v>
      </c>
      <c r="U1513" s="7" t="s">
        <v>87</v>
      </c>
      <c r="V1513" s="7" t="s">
        <v>92</v>
      </c>
      <c r="W1513" s="7"/>
      <c r="X1513" s="7"/>
      <c r="Y1513" s="7" t="s">
        <v>112</v>
      </c>
      <c r="Z1513" s="8" t="s">
        <v>155</v>
      </c>
      <c r="AA1513" s="7"/>
      <c r="AB1513" s="7"/>
      <c r="AC1513" s="7"/>
      <c r="AD1513" s="7"/>
      <c r="AE1513" s="8"/>
      <c r="AF1513" s="9" t="s">
        <v>348</v>
      </c>
      <c r="AG1513" s="9" t="s">
        <v>1038</v>
      </c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 t="s">
        <v>98</v>
      </c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  <c r="BD1513" s="7"/>
      <c r="BE1513" s="7"/>
      <c r="BF1513" s="7"/>
      <c r="BG1513" s="7"/>
      <c r="BH1513" s="7"/>
      <c r="BI1513" s="7"/>
      <c r="BJ1513" s="7"/>
      <c r="BK1513" s="7"/>
      <c r="BL1513" s="7"/>
      <c r="BM1513" s="7" t="s">
        <v>97</v>
      </c>
      <c r="BN1513" s="7" t="s">
        <v>97</v>
      </c>
      <c r="BO1513" s="7"/>
      <c r="BP1513" s="7"/>
      <c r="BQ1513" s="7"/>
      <c r="BR1513" s="7"/>
      <c r="BS1513" s="7"/>
      <c r="BT1513" s="7"/>
      <c r="BU1513" s="7"/>
      <c r="BV1513" s="7"/>
      <c r="BW1513" s="7"/>
      <c r="BX1513" s="7"/>
      <c r="BY1513" s="7"/>
      <c r="BZ1513" s="7"/>
      <c r="CA1513" s="7"/>
      <c r="CB1513" s="7"/>
      <c r="CC1513" s="7"/>
      <c r="CD1513" s="7"/>
      <c r="CE1513" s="7"/>
      <c r="CF1513" s="7"/>
      <c r="CG1513" s="7"/>
      <c r="CH1513" s="7"/>
      <c r="CI1513" s="6" t="n">
        <f aca="false">SUMIF($AH1513:$CH1513,35,Base!$B$5:$BB$5)*7*$Z1513</f>
        <v>0</v>
      </c>
      <c r="CJ1513" s="6" t="n">
        <f aca="false">SUMIF($AH1513:$CH1513,"PR",Base!$B$5:$BB$5)*7*$Z1513</f>
        <v>105</v>
      </c>
      <c r="CK1513" s="6"/>
      <c r="CL1513" s="6"/>
    </row>
    <row r="1514" customFormat="false" ht="13.8" hidden="false" customHeight="false" outlineLevel="0" collapsed="false">
      <c r="A1514" s="7" t="s">
        <v>77</v>
      </c>
      <c r="B1514" s="7" t="s">
        <v>3560</v>
      </c>
      <c r="C1514" s="7" t="s">
        <v>1259</v>
      </c>
      <c r="D1514" s="7" t="s">
        <v>3748</v>
      </c>
      <c r="E1514" s="7" t="s">
        <v>3749</v>
      </c>
      <c r="F1514" s="7" t="s">
        <v>17</v>
      </c>
      <c r="G1514" s="7" t="s">
        <v>3746</v>
      </c>
      <c r="H1514" s="7" t="s">
        <v>3567</v>
      </c>
      <c r="I1514" s="7" t="s">
        <v>84</v>
      </c>
      <c r="J1514" s="7" t="s">
        <v>85</v>
      </c>
      <c r="K1514" s="8" t="n">
        <v>0</v>
      </c>
      <c r="L1514" s="7"/>
      <c r="M1514" s="8" t="n">
        <v>0</v>
      </c>
      <c r="N1514" s="7"/>
      <c r="O1514" s="7" t="s">
        <v>3747</v>
      </c>
      <c r="P1514" s="7" t="s">
        <v>87</v>
      </c>
      <c r="Q1514" s="8" t="s">
        <v>2892</v>
      </c>
      <c r="R1514" s="8" t="s">
        <v>2892</v>
      </c>
      <c r="S1514" s="8" t="s">
        <v>110</v>
      </c>
      <c r="T1514" s="8" t="s">
        <v>124</v>
      </c>
      <c r="U1514" s="7" t="s">
        <v>87</v>
      </c>
      <c r="V1514" s="7" t="s">
        <v>92</v>
      </c>
      <c r="W1514" s="7"/>
      <c r="X1514" s="7"/>
      <c r="Y1514" s="7" t="s">
        <v>116</v>
      </c>
      <c r="Z1514" s="8" t="s">
        <v>155</v>
      </c>
      <c r="AA1514" s="7"/>
      <c r="AB1514" s="7"/>
      <c r="AC1514" s="7"/>
      <c r="AD1514" s="7"/>
      <c r="AE1514" s="8"/>
      <c r="AF1514" s="9" t="s">
        <v>348</v>
      </c>
      <c r="AG1514" s="9" t="s">
        <v>1038</v>
      </c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 t="s">
        <v>98</v>
      </c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  <c r="BD1514" s="7"/>
      <c r="BE1514" s="7"/>
      <c r="BF1514" s="7"/>
      <c r="BG1514" s="7"/>
      <c r="BH1514" s="7"/>
      <c r="BI1514" s="7"/>
      <c r="BJ1514" s="7"/>
      <c r="BK1514" s="7"/>
      <c r="BL1514" s="7"/>
      <c r="BM1514" s="7" t="s">
        <v>97</v>
      </c>
      <c r="BN1514" s="7" t="s">
        <v>97</v>
      </c>
      <c r="BO1514" s="7"/>
      <c r="BP1514" s="7"/>
      <c r="BQ1514" s="7"/>
      <c r="BR1514" s="7"/>
      <c r="BS1514" s="7"/>
      <c r="BT1514" s="7"/>
      <c r="BU1514" s="7"/>
      <c r="BV1514" s="7"/>
      <c r="BW1514" s="7"/>
      <c r="BX1514" s="7"/>
      <c r="BY1514" s="7"/>
      <c r="BZ1514" s="7"/>
      <c r="CA1514" s="7"/>
      <c r="CB1514" s="7"/>
      <c r="CC1514" s="7"/>
      <c r="CD1514" s="7"/>
      <c r="CE1514" s="7"/>
      <c r="CF1514" s="7"/>
      <c r="CG1514" s="7"/>
      <c r="CH1514" s="7"/>
      <c r="CI1514" s="6" t="n">
        <f aca="false">SUMIF($AH1514:$CH1514,35,Base!$B$5:$BB$5)*7*$Z1514</f>
        <v>0</v>
      </c>
      <c r="CJ1514" s="6" t="n">
        <f aca="false">SUMIF($AH1514:$CH1514,"PR",Base!$B$5:$BB$5)*7*$Z1514</f>
        <v>105</v>
      </c>
      <c r="CK1514" s="6"/>
      <c r="CL1514" s="6"/>
    </row>
    <row r="1515" customFormat="false" ht="13.8" hidden="false" customHeight="false" outlineLevel="0" collapsed="false">
      <c r="A1515" s="7" t="s">
        <v>77</v>
      </c>
      <c r="B1515" s="7" t="s">
        <v>3560</v>
      </c>
      <c r="C1515" s="7" t="s">
        <v>173</v>
      </c>
      <c r="D1515" s="7" t="s">
        <v>3750</v>
      </c>
      <c r="E1515" s="7" t="s">
        <v>3323</v>
      </c>
      <c r="F1515" s="7" t="s">
        <v>17</v>
      </c>
      <c r="G1515" s="7" t="s">
        <v>3751</v>
      </c>
      <c r="H1515" s="7" t="s">
        <v>3752</v>
      </c>
      <c r="I1515" s="7" t="s">
        <v>84</v>
      </c>
      <c r="J1515" s="7" t="s">
        <v>85</v>
      </c>
      <c r="K1515" s="8" t="n">
        <v>0</v>
      </c>
      <c r="L1515" s="7"/>
      <c r="M1515" s="8" t="n">
        <v>0</v>
      </c>
      <c r="N1515" s="7"/>
      <c r="O1515" s="7" t="s">
        <v>3753</v>
      </c>
      <c r="P1515" s="7" t="s">
        <v>87</v>
      </c>
      <c r="Q1515" s="8" t="s">
        <v>77</v>
      </c>
      <c r="R1515" s="8" t="s">
        <v>77</v>
      </c>
      <c r="S1515" s="8" t="s">
        <v>110</v>
      </c>
      <c r="T1515" s="8" t="s">
        <v>100</v>
      </c>
      <c r="U1515" s="7" t="s">
        <v>87</v>
      </c>
      <c r="V1515" s="7" t="s">
        <v>92</v>
      </c>
      <c r="W1515" s="7"/>
      <c r="X1515" s="7"/>
      <c r="Y1515" s="7" t="s">
        <v>125</v>
      </c>
      <c r="Z1515" s="8" t="s">
        <v>94</v>
      </c>
      <c r="AA1515" s="7"/>
      <c r="AB1515" s="7"/>
      <c r="AC1515" s="7"/>
      <c r="AD1515" s="7"/>
      <c r="AE1515" s="8"/>
      <c r="AF1515" s="9" t="s">
        <v>539</v>
      </c>
      <c r="AG1515" s="9" t="s">
        <v>827</v>
      </c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  <c r="BD1515" s="7"/>
      <c r="BE1515" s="7"/>
      <c r="BF1515" s="7"/>
      <c r="BG1515" s="7"/>
      <c r="BH1515" s="7"/>
      <c r="BI1515" s="7"/>
      <c r="BJ1515" s="7"/>
      <c r="BK1515" s="7"/>
      <c r="BL1515" s="7"/>
      <c r="BM1515" s="7" t="s">
        <v>97</v>
      </c>
      <c r="BN1515" s="7" t="s">
        <v>97</v>
      </c>
      <c r="BO1515" s="7"/>
      <c r="BP1515" s="7"/>
      <c r="BQ1515" s="7"/>
      <c r="BR1515" s="7"/>
      <c r="BS1515" s="7"/>
      <c r="BT1515" s="7"/>
      <c r="BU1515" s="7"/>
      <c r="BV1515" s="7"/>
      <c r="BW1515" s="7"/>
      <c r="BX1515" s="7"/>
      <c r="BY1515" s="7" t="s">
        <v>98</v>
      </c>
      <c r="BZ1515" s="7"/>
      <c r="CA1515" s="7"/>
      <c r="CB1515" s="7"/>
      <c r="CC1515" s="7"/>
      <c r="CD1515" s="7"/>
      <c r="CE1515" s="7"/>
      <c r="CF1515" s="7"/>
      <c r="CG1515" s="7"/>
      <c r="CH1515" s="7"/>
      <c r="CI1515" s="6" t="n">
        <f aca="false">SUMIF($AH1515:$CH1515,35,Base!$B$5:$BB$5)*7*$Z1515</f>
        <v>0</v>
      </c>
      <c r="CJ1515" s="6" t="n">
        <f aca="false">SUMIF($AH1515:$CH1515,"PR",Base!$B$5:$BB$5)*7*$Z1515</f>
        <v>56</v>
      </c>
      <c r="CK1515" s="6"/>
      <c r="CL1515" s="6"/>
    </row>
    <row r="1516" customFormat="false" ht="13.8" hidden="false" customHeight="false" outlineLevel="0" collapsed="false">
      <c r="A1516" s="7" t="s">
        <v>77</v>
      </c>
      <c r="B1516" s="7" t="s">
        <v>3560</v>
      </c>
      <c r="C1516" s="7" t="s">
        <v>173</v>
      </c>
      <c r="D1516" s="7" t="s">
        <v>3750</v>
      </c>
      <c r="E1516" s="7" t="s">
        <v>3323</v>
      </c>
      <c r="F1516" s="7" t="s">
        <v>17</v>
      </c>
      <c r="G1516" s="7" t="s">
        <v>3751</v>
      </c>
      <c r="H1516" s="7" t="s">
        <v>3752</v>
      </c>
      <c r="I1516" s="7" t="s">
        <v>84</v>
      </c>
      <c r="J1516" s="7" t="s">
        <v>85</v>
      </c>
      <c r="K1516" s="8" t="n">
        <v>0</v>
      </c>
      <c r="L1516" s="7"/>
      <c r="M1516" s="8" t="n">
        <v>0</v>
      </c>
      <c r="N1516" s="7"/>
      <c r="O1516" s="7" t="s">
        <v>3753</v>
      </c>
      <c r="P1516" s="7" t="s">
        <v>87</v>
      </c>
      <c r="Q1516" s="8" t="s">
        <v>77</v>
      </c>
      <c r="R1516" s="8" t="s">
        <v>77</v>
      </c>
      <c r="S1516" s="8" t="s">
        <v>110</v>
      </c>
      <c r="T1516" s="8" t="s">
        <v>100</v>
      </c>
      <c r="U1516" s="7" t="s">
        <v>87</v>
      </c>
      <c r="V1516" s="7" t="s">
        <v>92</v>
      </c>
      <c r="W1516" s="7"/>
      <c r="X1516" s="7"/>
      <c r="Y1516" s="7" t="s">
        <v>112</v>
      </c>
      <c r="Z1516" s="8" t="s">
        <v>108</v>
      </c>
      <c r="AA1516" s="7"/>
      <c r="AB1516" s="7"/>
      <c r="AC1516" s="7"/>
      <c r="AD1516" s="7"/>
      <c r="AE1516" s="8"/>
      <c r="AF1516" s="9" t="s">
        <v>539</v>
      </c>
      <c r="AG1516" s="9" t="s">
        <v>827</v>
      </c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  <c r="BD1516" s="7"/>
      <c r="BE1516" s="7"/>
      <c r="BF1516" s="7"/>
      <c r="BG1516" s="7"/>
      <c r="BH1516" s="7"/>
      <c r="BI1516" s="7"/>
      <c r="BJ1516" s="7"/>
      <c r="BK1516" s="7"/>
      <c r="BL1516" s="7"/>
      <c r="BM1516" s="7" t="s">
        <v>97</v>
      </c>
      <c r="BN1516" s="7" t="s">
        <v>97</v>
      </c>
      <c r="BO1516" s="7"/>
      <c r="BP1516" s="7"/>
      <c r="BQ1516" s="7"/>
      <c r="BR1516" s="7"/>
      <c r="BS1516" s="7"/>
      <c r="BT1516" s="7"/>
      <c r="BU1516" s="7"/>
      <c r="BV1516" s="7"/>
      <c r="BW1516" s="7"/>
      <c r="BX1516" s="7"/>
      <c r="BY1516" s="7" t="s">
        <v>98</v>
      </c>
      <c r="BZ1516" s="7"/>
      <c r="CA1516" s="7"/>
      <c r="CB1516" s="7"/>
      <c r="CC1516" s="7"/>
      <c r="CD1516" s="7"/>
      <c r="CE1516" s="7"/>
      <c r="CF1516" s="7"/>
      <c r="CG1516" s="7"/>
      <c r="CH1516" s="7"/>
      <c r="CI1516" s="6" t="n">
        <f aca="false">SUMIF($AH1516:$CH1516,35,Base!$B$5:$BB$5)*7*$Z1516</f>
        <v>0</v>
      </c>
      <c r="CJ1516" s="6" t="n">
        <f aca="false">SUMIF($AH1516:$CH1516,"PR",Base!$B$5:$BB$5)*7*$Z1516</f>
        <v>224</v>
      </c>
      <c r="CK1516" s="6"/>
      <c r="CL1516" s="6"/>
    </row>
    <row r="1517" customFormat="false" ht="13.8" hidden="false" customHeight="false" outlineLevel="0" collapsed="false">
      <c r="A1517" s="7" t="s">
        <v>77</v>
      </c>
      <c r="B1517" s="7" t="s">
        <v>3560</v>
      </c>
      <c r="C1517" s="7" t="s">
        <v>173</v>
      </c>
      <c r="D1517" s="7" t="s">
        <v>3754</v>
      </c>
      <c r="E1517" s="7" t="s">
        <v>3755</v>
      </c>
      <c r="F1517" s="7" t="s">
        <v>17</v>
      </c>
      <c r="G1517" s="7" t="s">
        <v>3751</v>
      </c>
      <c r="H1517" s="7" t="s">
        <v>3752</v>
      </c>
      <c r="I1517" s="7" t="s">
        <v>84</v>
      </c>
      <c r="J1517" s="7" t="s">
        <v>85</v>
      </c>
      <c r="K1517" s="8" t="n">
        <v>0</v>
      </c>
      <c r="L1517" s="7"/>
      <c r="M1517" s="8" t="n">
        <v>0</v>
      </c>
      <c r="N1517" s="7"/>
      <c r="O1517" s="7" t="s">
        <v>3753</v>
      </c>
      <c r="P1517" s="7" t="s">
        <v>87</v>
      </c>
      <c r="Q1517" s="8" t="s">
        <v>77</v>
      </c>
      <c r="R1517" s="8" t="s">
        <v>77</v>
      </c>
      <c r="S1517" s="8" t="s">
        <v>110</v>
      </c>
      <c r="T1517" s="8" t="s">
        <v>100</v>
      </c>
      <c r="U1517" s="7" t="s">
        <v>87</v>
      </c>
      <c r="V1517" s="7" t="s">
        <v>92</v>
      </c>
      <c r="W1517" s="7"/>
      <c r="X1517" s="7"/>
      <c r="Y1517" s="7" t="s">
        <v>125</v>
      </c>
      <c r="Z1517" s="8" t="s">
        <v>94</v>
      </c>
      <c r="AA1517" s="7"/>
      <c r="AB1517" s="7"/>
      <c r="AC1517" s="7"/>
      <c r="AD1517" s="7"/>
      <c r="AE1517" s="8"/>
      <c r="AF1517" s="9" t="s">
        <v>275</v>
      </c>
      <c r="AG1517" s="9" t="s">
        <v>251</v>
      </c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  <c r="BD1517" s="7"/>
      <c r="BE1517" s="7"/>
      <c r="BF1517" s="7"/>
      <c r="BG1517" s="7"/>
      <c r="BH1517" s="7"/>
      <c r="BI1517" s="7"/>
      <c r="BJ1517" s="7"/>
      <c r="BK1517" s="7"/>
      <c r="BL1517" s="7"/>
      <c r="BM1517" s="7" t="s">
        <v>97</v>
      </c>
      <c r="BN1517" s="7" t="s">
        <v>97</v>
      </c>
      <c r="BO1517" s="7"/>
      <c r="BP1517" s="7"/>
      <c r="BQ1517" s="7"/>
      <c r="BR1517" s="7" t="s">
        <v>98</v>
      </c>
      <c r="BS1517" s="7"/>
      <c r="BT1517" s="7"/>
      <c r="BU1517" s="7"/>
      <c r="BV1517" s="7"/>
      <c r="BW1517" s="7"/>
      <c r="BX1517" s="7"/>
      <c r="BY1517" s="7"/>
      <c r="BZ1517" s="7"/>
      <c r="CA1517" s="7"/>
      <c r="CB1517" s="7"/>
      <c r="CC1517" s="7"/>
      <c r="CD1517" s="7"/>
      <c r="CE1517" s="7"/>
      <c r="CF1517" s="7"/>
      <c r="CG1517" s="7"/>
      <c r="CH1517" s="7"/>
      <c r="CI1517" s="6" t="n">
        <f aca="false">SUMIF($AH1517:$CH1517,35,Base!$B$5:$BB$5)*7*$Z1517</f>
        <v>0</v>
      </c>
      <c r="CJ1517" s="6" t="n">
        <f aca="false">SUMIF($AH1517:$CH1517,"PR",Base!$B$5:$BB$5)*7*$Z1517</f>
        <v>70</v>
      </c>
      <c r="CK1517" s="6"/>
      <c r="CL1517" s="6"/>
    </row>
    <row r="1518" customFormat="false" ht="13.8" hidden="false" customHeight="false" outlineLevel="0" collapsed="false">
      <c r="A1518" s="7" t="s">
        <v>77</v>
      </c>
      <c r="B1518" s="7" t="s">
        <v>3560</v>
      </c>
      <c r="C1518" s="7" t="s">
        <v>173</v>
      </c>
      <c r="D1518" s="7" t="s">
        <v>3754</v>
      </c>
      <c r="E1518" s="7" t="s">
        <v>3755</v>
      </c>
      <c r="F1518" s="7" t="s">
        <v>17</v>
      </c>
      <c r="G1518" s="7" t="s">
        <v>3751</v>
      </c>
      <c r="H1518" s="7" t="s">
        <v>3752</v>
      </c>
      <c r="I1518" s="7" t="s">
        <v>84</v>
      </c>
      <c r="J1518" s="7" t="s">
        <v>85</v>
      </c>
      <c r="K1518" s="8" t="n">
        <v>0</v>
      </c>
      <c r="L1518" s="7"/>
      <c r="M1518" s="8" t="n">
        <v>0</v>
      </c>
      <c r="N1518" s="7"/>
      <c r="O1518" s="7" t="s">
        <v>3753</v>
      </c>
      <c r="P1518" s="7" t="s">
        <v>87</v>
      </c>
      <c r="Q1518" s="8" t="s">
        <v>77</v>
      </c>
      <c r="R1518" s="8" t="s">
        <v>77</v>
      </c>
      <c r="S1518" s="8" t="s">
        <v>110</v>
      </c>
      <c r="T1518" s="8" t="s">
        <v>100</v>
      </c>
      <c r="U1518" s="7" t="s">
        <v>87</v>
      </c>
      <c r="V1518" s="7" t="s">
        <v>92</v>
      </c>
      <c r="W1518" s="7"/>
      <c r="X1518" s="7"/>
      <c r="Y1518" s="7" t="s">
        <v>112</v>
      </c>
      <c r="Z1518" s="8" t="s">
        <v>108</v>
      </c>
      <c r="AA1518" s="7"/>
      <c r="AB1518" s="7"/>
      <c r="AC1518" s="7"/>
      <c r="AD1518" s="7"/>
      <c r="AE1518" s="8"/>
      <c r="AF1518" s="9" t="s">
        <v>275</v>
      </c>
      <c r="AG1518" s="9" t="s">
        <v>251</v>
      </c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  <c r="BD1518" s="7"/>
      <c r="BE1518" s="7"/>
      <c r="BF1518" s="7"/>
      <c r="BG1518" s="7"/>
      <c r="BH1518" s="7"/>
      <c r="BI1518" s="7"/>
      <c r="BJ1518" s="7"/>
      <c r="BK1518" s="7"/>
      <c r="BL1518" s="7"/>
      <c r="BM1518" s="7" t="s">
        <v>97</v>
      </c>
      <c r="BN1518" s="7" t="s">
        <v>97</v>
      </c>
      <c r="BO1518" s="7"/>
      <c r="BP1518" s="7"/>
      <c r="BQ1518" s="7"/>
      <c r="BR1518" s="7" t="s">
        <v>98</v>
      </c>
      <c r="BS1518" s="7"/>
      <c r="BT1518" s="7"/>
      <c r="BU1518" s="7"/>
      <c r="BV1518" s="7"/>
      <c r="BW1518" s="7"/>
      <c r="BX1518" s="7"/>
      <c r="BY1518" s="7"/>
      <c r="BZ1518" s="7"/>
      <c r="CA1518" s="7"/>
      <c r="CB1518" s="7"/>
      <c r="CC1518" s="7"/>
      <c r="CD1518" s="7"/>
      <c r="CE1518" s="7"/>
      <c r="CF1518" s="7"/>
      <c r="CG1518" s="7"/>
      <c r="CH1518" s="7"/>
      <c r="CI1518" s="6" t="n">
        <f aca="false">SUMIF($AH1518:$CH1518,35,Base!$B$5:$BB$5)*7*$Z1518</f>
        <v>0</v>
      </c>
      <c r="CJ1518" s="6" t="n">
        <f aca="false">SUMIF($AH1518:$CH1518,"PR",Base!$B$5:$BB$5)*7*$Z1518</f>
        <v>280</v>
      </c>
      <c r="CK1518" s="6"/>
      <c r="CL1518" s="6"/>
    </row>
    <row r="1519" customFormat="false" ht="13.8" hidden="false" customHeight="false" outlineLevel="0" collapsed="false">
      <c r="A1519" s="7" t="s">
        <v>77</v>
      </c>
      <c r="B1519" s="7" t="s">
        <v>3560</v>
      </c>
      <c r="C1519" s="7" t="s">
        <v>173</v>
      </c>
      <c r="D1519" s="7" t="s">
        <v>3756</v>
      </c>
      <c r="E1519" s="7" t="s">
        <v>3321</v>
      </c>
      <c r="F1519" s="7" t="s">
        <v>17</v>
      </c>
      <c r="G1519" s="7" t="s">
        <v>3751</v>
      </c>
      <c r="H1519" s="7" t="s">
        <v>3752</v>
      </c>
      <c r="I1519" s="7" t="s">
        <v>84</v>
      </c>
      <c r="J1519" s="7" t="s">
        <v>85</v>
      </c>
      <c r="K1519" s="8" t="n">
        <v>0</v>
      </c>
      <c r="L1519" s="7"/>
      <c r="M1519" s="8" t="n">
        <v>0</v>
      </c>
      <c r="N1519" s="7"/>
      <c r="O1519" s="7" t="s">
        <v>3753</v>
      </c>
      <c r="P1519" s="7" t="s">
        <v>87</v>
      </c>
      <c r="Q1519" s="8" t="s">
        <v>77</v>
      </c>
      <c r="R1519" s="8" t="s">
        <v>77</v>
      </c>
      <c r="S1519" s="8" t="s">
        <v>110</v>
      </c>
      <c r="T1519" s="8" t="s">
        <v>100</v>
      </c>
      <c r="U1519" s="7" t="s">
        <v>87</v>
      </c>
      <c r="V1519" s="7" t="s">
        <v>92</v>
      </c>
      <c r="W1519" s="7"/>
      <c r="X1519" s="7"/>
      <c r="Y1519" s="7" t="s">
        <v>125</v>
      </c>
      <c r="Z1519" s="8" t="s">
        <v>94</v>
      </c>
      <c r="AA1519" s="7"/>
      <c r="AB1519" s="7"/>
      <c r="AC1519" s="7"/>
      <c r="AD1519" s="7"/>
      <c r="AE1519" s="8"/>
      <c r="AF1519" s="9" t="s">
        <v>2022</v>
      </c>
      <c r="AG1519" s="9" t="s">
        <v>2615</v>
      </c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  <c r="BD1519" s="7"/>
      <c r="BE1519" s="7"/>
      <c r="BF1519" s="7" t="s">
        <v>98</v>
      </c>
      <c r="BG1519" s="7"/>
      <c r="BH1519" s="7"/>
      <c r="BI1519" s="7"/>
      <c r="BJ1519" s="7"/>
      <c r="BK1519" s="7"/>
      <c r="BL1519" s="7"/>
      <c r="BM1519" s="7" t="s">
        <v>97</v>
      </c>
      <c r="BN1519" s="7" t="s">
        <v>97</v>
      </c>
      <c r="BO1519" s="7"/>
      <c r="BP1519" s="7"/>
      <c r="BQ1519" s="7"/>
      <c r="BR1519" s="7"/>
      <c r="BS1519" s="7"/>
      <c r="BT1519" s="7"/>
      <c r="BU1519" s="7"/>
      <c r="BV1519" s="7"/>
      <c r="BW1519" s="7"/>
      <c r="BX1519" s="7"/>
      <c r="BY1519" s="7"/>
      <c r="BZ1519" s="7"/>
      <c r="CA1519" s="7"/>
      <c r="CB1519" s="7"/>
      <c r="CC1519" s="7"/>
      <c r="CD1519" s="7"/>
      <c r="CE1519" s="7"/>
      <c r="CF1519" s="7"/>
      <c r="CG1519" s="7"/>
      <c r="CH1519" s="7"/>
      <c r="CI1519" s="6" t="n">
        <f aca="false">SUMIF($AH1519:$CH1519,35,Base!$B$5:$BB$5)*7*$Z1519</f>
        <v>0</v>
      </c>
      <c r="CJ1519" s="6" t="n">
        <f aca="false">SUMIF($AH1519:$CH1519,"PR",Base!$B$5:$BB$5)*7*$Z1519</f>
        <v>70</v>
      </c>
      <c r="CK1519" s="6"/>
      <c r="CL1519" s="6"/>
    </row>
    <row r="1520" customFormat="false" ht="13.8" hidden="false" customHeight="false" outlineLevel="0" collapsed="false">
      <c r="A1520" s="7" t="s">
        <v>77</v>
      </c>
      <c r="B1520" s="7" t="s">
        <v>3560</v>
      </c>
      <c r="C1520" s="7" t="s">
        <v>173</v>
      </c>
      <c r="D1520" s="7" t="s">
        <v>3756</v>
      </c>
      <c r="E1520" s="7" t="s">
        <v>3321</v>
      </c>
      <c r="F1520" s="7" t="s">
        <v>17</v>
      </c>
      <c r="G1520" s="7" t="s">
        <v>3751</v>
      </c>
      <c r="H1520" s="7" t="s">
        <v>3752</v>
      </c>
      <c r="I1520" s="7" t="s">
        <v>84</v>
      </c>
      <c r="J1520" s="7" t="s">
        <v>85</v>
      </c>
      <c r="K1520" s="8" t="n">
        <v>0</v>
      </c>
      <c r="L1520" s="7"/>
      <c r="M1520" s="8" t="n">
        <v>0</v>
      </c>
      <c r="N1520" s="7"/>
      <c r="O1520" s="7" t="s">
        <v>3753</v>
      </c>
      <c r="P1520" s="7" t="s">
        <v>87</v>
      </c>
      <c r="Q1520" s="8" t="s">
        <v>77</v>
      </c>
      <c r="R1520" s="8" t="s">
        <v>77</v>
      </c>
      <c r="S1520" s="8" t="s">
        <v>110</v>
      </c>
      <c r="T1520" s="8" t="s">
        <v>100</v>
      </c>
      <c r="U1520" s="7" t="s">
        <v>87</v>
      </c>
      <c r="V1520" s="7" t="s">
        <v>92</v>
      </c>
      <c r="W1520" s="7"/>
      <c r="X1520" s="7"/>
      <c r="Y1520" s="7" t="s">
        <v>112</v>
      </c>
      <c r="Z1520" s="8" t="s">
        <v>108</v>
      </c>
      <c r="AA1520" s="7"/>
      <c r="AB1520" s="7"/>
      <c r="AC1520" s="7"/>
      <c r="AD1520" s="7"/>
      <c r="AE1520" s="8"/>
      <c r="AF1520" s="9" t="s">
        <v>2022</v>
      </c>
      <c r="AG1520" s="9" t="s">
        <v>2615</v>
      </c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  <c r="BD1520" s="7"/>
      <c r="BE1520" s="7"/>
      <c r="BF1520" s="7" t="s">
        <v>98</v>
      </c>
      <c r="BG1520" s="7"/>
      <c r="BH1520" s="7"/>
      <c r="BI1520" s="7"/>
      <c r="BJ1520" s="7"/>
      <c r="BK1520" s="7"/>
      <c r="BL1520" s="7"/>
      <c r="BM1520" s="7" t="s">
        <v>97</v>
      </c>
      <c r="BN1520" s="7" t="s">
        <v>97</v>
      </c>
      <c r="BO1520" s="7"/>
      <c r="BP1520" s="7"/>
      <c r="BQ1520" s="7"/>
      <c r="BR1520" s="7"/>
      <c r="BS1520" s="7"/>
      <c r="BT1520" s="7"/>
      <c r="BU1520" s="7"/>
      <c r="BV1520" s="7"/>
      <c r="BW1520" s="7"/>
      <c r="BX1520" s="7"/>
      <c r="BY1520" s="7"/>
      <c r="BZ1520" s="7"/>
      <c r="CA1520" s="7"/>
      <c r="CB1520" s="7"/>
      <c r="CC1520" s="7"/>
      <c r="CD1520" s="7"/>
      <c r="CE1520" s="7"/>
      <c r="CF1520" s="7"/>
      <c r="CG1520" s="7"/>
      <c r="CH1520" s="7"/>
      <c r="CI1520" s="6" t="n">
        <f aca="false">SUMIF($AH1520:$CH1520,35,Base!$B$5:$BB$5)*7*$Z1520</f>
        <v>0</v>
      </c>
      <c r="CJ1520" s="6" t="n">
        <f aca="false">SUMIF($AH1520:$CH1520,"PR",Base!$B$5:$BB$5)*7*$Z1520</f>
        <v>280</v>
      </c>
      <c r="CK1520" s="6"/>
      <c r="CL1520" s="6"/>
    </row>
    <row r="1521" customFormat="false" ht="13.8" hidden="false" customHeight="false" outlineLevel="0" collapsed="false">
      <c r="A1521" s="7" t="s">
        <v>77</v>
      </c>
      <c r="B1521" s="7" t="s">
        <v>3560</v>
      </c>
      <c r="C1521" s="7" t="s">
        <v>173</v>
      </c>
      <c r="D1521" s="7" t="s">
        <v>3757</v>
      </c>
      <c r="E1521" s="7" t="s">
        <v>3758</v>
      </c>
      <c r="F1521" s="7" t="s">
        <v>17</v>
      </c>
      <c r="G1521" s="7" t="s">
        <v>3759</v>
      </c>
      <c r="H1521" s="7" t="s">
        <v>3760</v>
      </c>
      <c r="I1521" s="7" t="s">
        <v>84</v>
      </c>
      <c r="J1521" s="7" t="s">
        <v>85</v>
      </c>
      <c r="K1521" s="8" t="n">
        <v>98004189184</v>
      </c>
      <c r="L1521" s="7"/>
      <c r="M1521" s="8" t="n">
        <v>0</v>
      </c>
      <c r="N1521" s="7"/>
      <c r="O1521" s="7" t="s">
        <v>3628</v>
      </c>
      <c r="P1521" s="7" t="s">
        <v>87</v>
      </c>
      <c r="Q1521" s="8" t="s">
        <v>113</v>
      </c>
      <c r="R1521" s="8" t="s">
        <v>113</v>
      </c>
      <c r="S1521" s="8" t="s">
        <v>110</v>
      </c>
      <c r="T1521" s="8" t="s">
        <v>127</v>
      </c>
      <c r="U1521" s="7" t="s">
        <v>87</v>
      </c>
      <c r="V1521" s="7" t="s">
        <v>92</v>
      </c>
      <c r="W1521" s="7"/>
      <c r="X1521" s="7"/>
      <c r="Y1521" s="7" t="s">
        <v>125</v>
      </c>
      <c r="Z1521" s="8" t="s">
        <v>94</v>
      </c>
      <c r="AA1521" s="7"/>
      <c r="AB1521" s="7"/>
      <c r="AC1521" s="7"/>
      <c r="AD1521" s="7"/>
      <c r="AE1521" s="8"/>
      <c r="AF1521" s="9" t="s">
        <v>2019</v>
      </c>
      <c r="AG1521" s="9" t="s">
        <v>2019</v>
      </c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  <c r="BD1521" s="7"/>
      <c r="BE1521" s="7"/>
      <c r="BF1521" s="7"/>
      <c r="BG1521" s="7"/>
      <c r="BH1521" s="7"/>
      <c r="BI1521" s="7"/>
      <c r="BJ1521" s="7"/>
      <c r="BK1521" s="7"/>
      <c r="BL1521" s="7"/>
      <c r="BM1521" s="7" t="s">
        <v>97</v>
      </c>
      <c r="BN1521" s="7" t="s">
        <v>97</v>
      </c>
      <c r="BO1521" s="7"/>
      <c r="BP1521" s="7"/>
      <c r="BQ1521" s="7"/>
      <c r="BR1521" s="7"/>
      <c r="BS1521" s="7"/>
      <c r="BT1521" s="7"/>
      <c r="BU1521" s="7"/>
      <c r="BV1521" s="7"/>
      <c r="BW1521" s="7"/>
      <c r="BX1521" s="7"/>
      <c r="BY1521" s="7"/>
      <c r="BZ1521" s="7"/>
      <c r="CA1521" s="7"/>
      <c r="CB1521" s="7"/>
      <c r="CC1521" s="7" t="s">
        <v>98</v>
      </c>
      <c r="CD1521" s="7"/>
      <c r="CE1521" s="7"/>
      <c r="CF1521" s="7"/>
      <c r="CG1521" s="7"/>
      <c r="CH1521" s="7"/>
      <c r="CI1521" s="6" t="n">
        <f aca="false">SUMIF($AH1521:$CH1521,35,Base!$B$5:$BB$5)*7*$Z1521</f>
        <v>0</v>
      </c>
      <c r="CJ1521" s="6" t="n">
        <f aca="false">SUMIF($AH1521:$CH1521,"PR",Base!$B$5:$BB$5)*7*$Z1521</f>
        <v>70</v>
      </c>
      <c r="CK1521" s="6"/>
      <c r="CL1521" s="6"/>
    </row>
    <row r="1522" customFormat="false" ht="13.8" hidden="false" customHeight="false" outlineLevel="0" collapsed="false">
      <c r="A1522" s="7" t="s">
        <v>77</v>
      </c>
      <c r="B1522" s="7" t="s">
        <v>3560</v>
      </c>
      <c r="C1522" s="7" t="s">
        <v>173</v>
      </c>
      <c r="D1522" s="7" t="s">
        <v>3757</v>
      </c>
      <c r="E1522" s="7" t="s">
        <v>3758</v>
      </c>
      <c r="F1522" s="7" t="s">
        <v>17</v>
      </c>
      <c r="G1522" s="7" t="s">
        <v>3759</v>
      </c>
      <c r="H1522" s="7" t="s">
        <v>3760</v>
      </c>
      <c r="I1522" s="7" t="s">
        <v>84</v>
      </c>
      <c r="J1522" s="7" t="s">
        <v>85</v>
      </c>
      <c r="K1522" s="8" t="n">
        <v>98004189184</v>
      </c>
      <c r="L1522" s="7"/>
      <c r="M1522" s="8" t="n">
        <v>0</v>
      </c>
      <c r="N1522" s="7"/>
      <c r="O1522" s="7" t="s">
        <v>3628</v>
      </c>
      <c r="P1522" s="7" t="s">
        <v>87</v>
      </c>
      <c r="Q1522" s="8" t="s">
        <v>113</v>
      </c>
      <c r="R1522" s="8" t="s">
        <v>113</v>
      </c>
      <c r="S1522" s="8" t="s">
        <v>110</v>
      </c>
      <c r="T1522" s="8" t="s">
        <v>127</v>
      </c>
      <c r="U1522" s="7" t="s">
        <v>87</v>
      </c>
      <c r="V1522" s="7" t="s">
        <v>92</v>
      </c>
      <c r="W1522" s="7"/>
      <c r="X1522" s="7"/>
      <c r="Y1522" s="7" t="s">
        <v>112</v>
      </c>
      <c r="Z1522" s="8" t="s">
        <v>108</v>
      </c>
      <c r="AA1522" s="7"/>
      <c r="AB1522" s="7"/>
      <c r="AC1522" s="7"/>
      <c r="AD1522" s="7"/>
      <c r="AE1522" s="8"/>
      <c r="AF1522" s="9" t="s">
        <v>2019</v>
      </c>
      <c r="AG1522" s="9" t="s">
        <v>2019</v>
      </c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  <c r="BD1522" s="7"/>
      <c r="BE1522" s="7"/>
      <c r="BF1522" s="7"/>
      <c r="BG1522" s="7"/>
      <c r="BH1522" s="7"/>
      <c r="BI1522" s="7"/>
      <c r="BJ1522" s="7"/>
      <c r="BK1522" s="7"/>
      <c r="BL1522" s="7"/>
      <c r="BM1522" s="7" t="s">
        <v>97</v>
      </c>
      <c r="BN1522" s="7" t="s">
        <v>97</v>
      </c>
      <c r="BO1522" s="7"/>
      <c r="BP1522" s="7"/>
      <c r="BQ1522" s="7"/>
      <c r="BR1522" s="7"/>
      <c r="BS1522" s="7"/>
      <c r="BT1522" s="7"/>
      <c r="BU1522" s="7"/>
      <c r="BV1522" s="7"/>
      <c r="BW1522" s="7"/>
      <c r="BX1522" s="7"/>
      <c r="BY1522" s="7"/>
      <c r="BZ1522" s="7"/>
      <c r="CA1522" s="7"/>
      <c r="CB1522" s="7"/>
      <c r="CC1522" s="7" t="s">
        <v>98</v>
      </c>
      <c r="CD1522" s="7"/>
      <c r="CE1522" s="7"/>
      <c r="CF1522" s="7"/>
      <c r="CG1522" s="7"/>
      <c r="CH1522" s="7"/>
      <c r="CI1522" s="6" t="n">
        <f aca="false">SUMIF($AH1522:$CH1522,35,Base!$B$5:$BB$5)*7*$Z1522</f>
        <v>0</v>
      </c>
      <c r="CJ1522" s="6" t="n">
        <f aca="false">SUMIF($AH1522:$CH1522,"PR",Base!$B$5:$BB$5)*7*$Z1522</f>
        <v>280</v>
      </c>
      <c r="CK1522" s="6"/>
      <c r="CL1522" s="6"/>
    </row>
    <row r="1523" customFormat="false" ht="13.8" hidden="false" customHeight="false" outlineLevel="0" collapsed="false">
      <c r="A1523" s="7" t="s">
        <v>77</v>
      </c>
      <c r="B1523" s="7" t="s">
        <v>3560</v>
      </c>
      <c r="C1523" s="7" t="s">
        <v>173</v>
      </c>
      <c r="D1523" s="7" t="s">
        <v>3761</v>
      </c>
      <c r="E1523" s="7" t="s">
        <v>2128</v>
      </c>
      <c r="F1523" s="7" t="s">
        <v>17</v>
      </c>
      <c r="G1523" s="7" t="s">
        <v>3759</v>
      </c>
      <c r="H1523" s="7" t="s">
        <v>3760</v>
      </c>
      <c r="I1523" s="7" t="s">
        <v>84</v>
      </c>
      <c r="J1523" s="7" t="s">
        <v>85</v>
      </c>
      <c r="K1523" s="8" t="n">
        <v>0</v>
      </c>
      <c r="L1523" s="7"/>
      <c r="M1523" s="8" t="n">
        <v>0</v>
      </c>
      <c r="N1523" s="7"/>
      <c r="O1523" s="7" t="s">
        <v>3628</v>
      </c>
      <c r="P1523" s="7" t="s">
        <v>87</v>
      </c>
      <c r="Q1523" s="8" t="s">
        <v>113</v>
      </c>
      <c r="R1523" s="8" t="s">
        <v>113</v>
      </c>
      <c r="S1523" s="8" t="s">
        <v>110</v>
      </c>
      <c r="T1523" s="8" t="s">
        <v>100</v>
      </c>
      <c r="U1523" s="7" t="s">
        <v>87</v>
      </c>
      <c r="V1523" s="7" t="s">
        <v>92</v>
      </c>
      <c r="W1523" s="7"/>
      <c r="X1523" s="7"/>
      <c r="Y1523" s="7" t="s">
        <v>125</v>
      </c>
      <c r="Z1523" s="8" t="s">
        <v>94</v>
      </c>
      <c r="AA1523" s="7"/>
      <c r="AB1523" s="7"/>
      <c r="AC1523" s="7"/>
      <c r="AD1523" s="7"/>
      <c r="AE1523" s="8"/>
      <c r="AF1523" s="9" t="s">
        <v>383</v>
      </c>
      <c r="AG1523" s="9" t="s">
        <v>383</v>
      </c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  <c r="BD1523" s="7"/>
      <c r="BE1523" s="7"/>
      <c r="BF1523" s="7"/>
      <c r="BG1523" s="7"/>
      <c r="BH1523" s="7"/>
      <c r="BI1523" s="7"/>
      <c r="BJ1523" s="7"/>
      <c r="BK1523" s="7"/>
      <c r="BL1523" s="7"/>
      <c r="BM1523" s="7" t="s">
        <v>97</v>
      </c>
      <c r="BN1523" s="7" t="s">
        <v>97</v>
      </c>
      <c r="BO1523" s="7"/>
      <c r="BP1523" s="7"/>
      <c r="BQ1523" s="7"/>
      <c r="BR1523" s="7"/>
      <c r="BS1523" s="7"/>
      <c r="BT1523" s="7"/>
      <c r="BU1523" s="7" t="s">
        <v>98</v>
      </c>
      <c r="BV1523" s="7"/>
      <c r="BW1523" s="7"/>
      <c r="BX1523" s="7"/>
      <c r="BY1523" s="7"/>
      <c r="BZ1523" s="7"/>
      <c r="CA1523" s="7"/>
      <c r="CB1523" s="7"/>
      <c r="CC1523" s="7"/>
      <c r="CD1523" s="7"/>
      <c r="CE1523" s="7"/>
      <c r="CF1523" s="7"/>
      <c r="CG1523" s="7"/>
      <c r="CH1523" s="7"/>
      <c r="CI1523" s="6" t="n">
        <f aca="false">SUMIF($AH1523:$CH1523,35,Base!$B$5:$BB$5)*7*$Z1523</f>
        <v>0</v>
      </c>
      <c r="CJ1523" s="6" t="n">
        <f aca="false">SUMIF($AH1523:$CH1523,"PR",Base!$B$5:$BB$5)*7*$Z1523</f>
        <v>70</v>
      </c>
      <c r="CK1523" s="6"/>
      <c r="CL1523" s="6"/>
    </row>
    <row r="1524" customFormat="false" ht="13.8" hidden="false" customHeight="false" outlineLevel="0" collapsed="false">
      <c r="A1524" s="7" t="s">
        <v>77</v>
      </c>
      <c r="B1524" s="7" t="s">
        <v>3560</v>
      </c>
      <c r="C1524" s="7" t="s">
        <v>173</v>
      </c>
      <c r="D1524" s="7" t="s">
        <v>3761</v>
      </c>
      <c r="E1524" s="7" t="s">
        <v>2128</v>
      </c>
      <c r="F1524" s="7" t="s">
        <v>17</v>
      </c>
      <c r="G1524" s="7" t="s">
        <v>3759</v>
      </c>
      <c r="H1524" s="7" t="s">
        <v>3760</v>
      </c>
      <c r="I1524" s="7" t="s">
        <v>84</v>
      </c>
      <c r="J1524" s="7" t="s">
        <v>85</v>
      </c>
      <c r="K1524" s="8" t="n">
        <v>0</v>
      </c>
      <c r="L1524" s="7"/>
      <c r="M1524" s="8" t="n">
        <v>0</v>
      </c>
      <c r="N1524" s="7"/>
      <c r="O1524" s="7" t="s">
        <v>3628</v>
      </c>
      <c r="P1524" s="7" t="s">
        <v>87</v>
      </c>
      <c r="Q1524" s="8" t="s">
        <v>113</v>
      </c>
      <c r="R1524" s="8" t="s">
        <v>113</v>
      </c>
      <c r="S1524" s="8" t="s">
        <v>110</v>
      </c>
      <c r="T1524" s="8" t="s">
        <v>100</v>
      </c>
      <c r="U1524" s="7" t="s">
        <v>87</v>
      </c>
      <c r="V1524" s="7" t="s">
        <v>92</v>
      </c>
      <c r="W1524" s="7"/>
      <c r="X1524" s="7"/>
      <c r="Y1524" s="7" t="s">
        <v>112</v>
      </c>
      <c r="Z1524" s="8" t="s">
        <v>108</v>
      </c>
      <c r="AA1524" s="7"/>
      <c r="AB1524" s="7"/>
      <c r="AC1524" s="7"/>
      <c r="AD1524" s="7"/>
      <c r="AE1524" s="8"/>
      <c r="AF1524" s="9" t="s">
        <v>383</v>
      </c>
      <c r="AG1524" s="9" t="s">
        <v>383</v>
      </c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  <c r="BD1524" s="7"/>
      <c r="BE1524" s="7"/>
      <c r="BF1524" s="7"/>
      <c r="BG1524" s="7"/>
      <c r="BH1524" s="7"/>
      <c r="BI1524" s="7"/>
      <c r="BJ1524" s="7"/>
      <c r="BK1524" s="7"/>
      <c r="BL1524" s="7"/>
      <c r="BM1524" s="7" t="s">
        <v>97</v>
      </c>
      <c r="BN1524" s="7" t="s">
        <v>97</v>
      </c>
      <c r="BO1524" s="7"/>
      <c r="BP1524" s="7"/>
      <c r="BQ1524" s="7"/>
      <c r="BR1524" s="7"/>
      <c r="BS1524" s="7"/>
      <c r="BT1524" s="7"/>
      <c r="BU1524" s="7" t="s">
        <v>98</v>
      </c>
      <c r="BV1524" s="7"/>
      <c r="BW1524" s="7"/>
      <c r="BX1524" s="7"/>
      <c r="BY1524" s="7"/>
      <c r="BZ1524" s="7"/>
      <c r="CA1524" s="7"/>
      <c r="CB1524" s="7"/>
      <c r="CC1524" s="7"/>
      <c r="CD1524" s="7"/>
      <c r="CE1524" s="7"/>
      <c r="CF1524" s="7"/>
      <c r="CG1524" s="7"/>
      <c r="CH1524" s="7"/>
      <c r="CI1524" s="6" t="n">
        <f aca="false">SUMIF($AH1524:$CH1524,35,Base!$B$5:$BB$5)*7*$Z1524</f>
        <v>0</v>
      </c>
      <c r="CJ1524" s="6" t="n">
        <f aca="false">SUMIF($AH1524:$CH1524,"PR",Base!$B$5:$BB$5)*7*$Z1524</f>
        <v>280</v>
      </c>
      <c r="CK1524" s="6"/>
      <c r="CL1524" s="6"/>
    </row>
    <row r="1525" customFormat="false" ht="13.8" hidden="false" customHeight="false" outlineLevel="0" collapsed="false">
      <c r="A1525" s="7" t="s">
        <v>77</v>
      </c>
      <c r="B1525" s="7" t="s">
        <v>3560</v>
      </c>
      <c r="C1525" s="7" t="s">
        <v>173</v>
      </c>
      <c r="D1525" s="7" t="s">
        <v>3762</v>
      </c>
      <c r="E1525" s="7" t="s">
        <v>3763</v>
      </c>
      <c r="F1525" s="7" t="s">
        <v>17</v>
      </c>
      <c r="G1525" s="7" t="s">
        <v>3759</v>
      </c>
      <c r="H1525" s="7" t="s">
        <v>3760</v>
      </c>
      <c r="I1525" s="7" t="s">
        <v>84</v>
      </c>
      <c r="J1525" s="7" t="s">
        <v>85</v>
      </c>
      <c r="K1525" s="8" t="n">
        <v>0</v>
      </c>
      <c r="L1525" s="7"/>
      <c r="M1525" s="8" t="n">
        <v>0</v>
      </c>
      <c r="N1525" s="7"/>
      <c r="O1525" s="7" t="s">
        <v>3628</v>
      </c>
      <c r="P1525" s="7" t="s">
        <v>87</v>
      </c>
      <c r="Q1525" s="8" t="s">
        <v>113</v>
      </c>
      <c r="R1525" s="8" t="s">
        <v>113</v>
      </c>
      <c r="S1525" s="8" t="s">
        <v>110</v>
      </c>
      <c r="T1525" s="8" t="s">
        <v>100</v>
      </c>
      <c r="U1525" s="7" t="s">
        <v>87</v>
      </c>
      <c r="V1525" s="7" t="s">
        <v>92</v>
      </c>
      <c r="W1525" s="7"/>
      <c r="X1525" s="7"/>
      <c r="Y1525" s="7" t="s">
        <v>125</v>
      </c>
      <c r="Z1525" s="8" t="s">
        <v>94</v>
      </c>
      <c r="AA1525" s="7"/>
      <c r="AB1525" s="7"/>
      <c r="AC1525" s="7"/>
      <c r="AD1525" s="7"/>
      <c r="AE1525" s="8"/>
      <c r="AF1525" s="9" t="s">
        <v>148</v>
      </c>
      <c r="AG1525" s="9" t="s">
        <v>148</v>
      </c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  <c r="BD1525" s="7"/>
      <c r="BE1525" s="7"/>
      <c r="BF1525" s="7"/>
      <c r="BG1525" s="7" t="s">
        <v>98</v>
      </c>
      <c r="BH1525" s="7"/>
      <c r="BI1525" s="7"/>
      <c r="BJ1525" s="7"/>
      <c r="BK1525" s="7"/>
      <c r="BL1525" s="7"/>
      <c r="BM1525" s="7" t="s">
        <v>97</v>
      </c>
      <c r="BN1525" s="7" t="s">
        <v>97</v>
      </c>
      <c r="BO1525" s="7"/>
      <c r="BP1525" s="7"/>
      <c r="BQ1525" s="7"/>
      <c r="BR1525" s="7"/>
      <c r="BS1525" s="7"/>
      <c r="BT1525" s="7"/>
      <c r="BU1525" s="7"/>
      <c r="BV1525" s="7"/>
      <c r="BW1525" s="7"/>
      <c r="BX1525" s="7"/>
      <c r="BY1525" s="7"/>
      <c r="BZ1525" s="7"/>
      <c r="CA1525" s="7"/>
      <c r="CB1525" s="7"/>
      <c r="CC1525" s="7"/>
      <c r="CD1525" s="7"/>
      <c r="CE1525" s="7"/>
      <c r="CF1525" s="7"/>
      <c r="CG1525" s="7"/>
      <c r="CH1525" s="7"/>
      <c r="CI1525" s="6" t="n">
        <f aca="false">SUMIF($AH1525:$CH1525,35,Base!$B$5:$BB$5)*7*$Z1525</f>
        <v>0</v>
      </c>
      <c r="CJ1525" s="6" t="n">
        <f aca="false">SUMIF($AH1525:$CH1525,"PR",Base!$B$5:$BB$5)*7*$Z1525</f>
        <v>70</v>
      </c>
      <c r="CK1525" s="6"/>
      <c r="CL1525" s="6"/>
    </row>
    <row r="1526" customFormat="false" ht="13.8" hidden="false" customHeight="false" outlineLevel="0" collapsed="false">
      <c r="A1526" s="7" t="s">
        <v>77</v>
      </c>
      <c r="B1526" s="7" t="s">
        <v>3560</v>
      </c>
      <c r="C1526" s="7" t="s">
        <v>173</v>
      </c>
      <c r="D1526" s="7" t="s">
        <v>3762</v>
      </c>
      <c r="E1526" s="7" t="s">
        <v>3763</v>
      </c>
      <c r="F1526" s="7" t="s">
        <v>17</v>
      </c>
      <c r="G1526" s="7" t="s">
        <v>3759</v>
      </c>
      <c r="H1526" s="7" t="s">
        <v>3760</v>
      </c>
      <c r="I1526" s="7" t="s">
        <v>84</v>
      </c>
      <c r="J1526" s="7" t="s">
        <v>85</v>
      </c>
      <c r="K1526" s="8" t="n">
        <v>0</v>
      </c>
      <c r="L1526" s="7"/>
      <c r="M1526" s="8" t="n">
        <v>0</v>
      </c>
      <c r="N1526" s="7"/>
      <c r="O1526" s="7" t="s">
        <v>3628</v>
      </c>
      <c r="P1526" s="7" t="s">
        <v>87</v>
      </c>
      <c r="Q1526" s="8" t="s">
        <v>113</v>
      </c>
      <c r="R1526" s="8" t="s">
        <v>113</v>
      </c>
      <c r="S1526" s="8" t="s">
        <v>110</v>
      </c>
      <c r="T1526" s="8" t="s">
        <v>100</v>
      </c>
      <c r="U1526" s="7" t="s">
        <v>87</v>
      </c>
      <c r="V1526" s="7" t="s">
        <v>92</v>
      </c>
      <c r="W1526" s="7"/>
      <c r="X1526" s="7"/>
      <c r="Y1526" s="7" t="s">
        <v>112</v>
      </c>
      <c r="Z1526" s="8" t="s">
        <v>108</v>
      </c>
      <c r="AA1526" s="7"/>
      <c r="AB1526" s="7"/>
      <c r="AC1526" s="7"/>
      <c r="AD1526" s="7"/>
      <c r="AE1526" s="8"/>
      <c r="AF1526" s="9" t="s">
        <v>148</v>
      </c>
      <c r="AG1526" s="9" t="s">
        <v>148</v>
      </c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  <c r="BC1526" s="7"/>
      <c r="BD1526" s="7"/>
      <c r="BE1526" s="7"/>
      <c r="BF1526" s="7"/>
      <c r="BG1526" s="7" t="s">
        <v>98</v>
      </c>
      <c r="BH1526" s="7"/>
      <c r="BI1526" s="7"/>
      <c r="BJ1526" s="7"/>
      <c r="BK1526" s="7"/>
      <c r="BL1526" s="7"/>
      <c r="BM1526" s="7" t="s">
        <v>97</v>
      </c>
      <c r="BN1526" s="7" t="s">
        <v>97</v>
      </c>
      <c r="BO1526" s="7"/>
      <c r="BP1526" s="7"/>
      <c r="BQ1526" s="7"/>
      <c r="BR1526" s="7"/>
      <c r="BS1526" s="7"/>
      <c r="BT1526" s="7"/>
      <c r="BU1526" s="7"/>
      <c r="BV1526" s="7"/>
      <c r="BW1526" s="7"/>
      <c r="BX1526" s="7"/>
      <c r="BY1526" s="7"/>
      <c r="BZ1526" s="7"/>
      <c r="CA1526" s="7"/>
      <c r="CB1526" s="7"/>
      <c r="CC1526" s="7"/>
      <c r="CD1526" s="7"/>
      <c r="CE1526" s="7"/>
      <c r="CF1526" s="7"/>
      <c r="CG1526" s="7"/>
      <c r="CH1526" s="7"/>
      <c r="CI1526" s="6" t="n">
        <f aca="false">SUMIF($AH1526:$CH1526,35,Base!$B$5:$BB$5)*7*$Z1526</f>
        <v>0</v>
      </c>
      <c r="CJ1526" s="6" t="n">
        <f aca="false">SUMIF($AH1526:$CH1526,"PR",Base!$B$5:$BB$5)*7*$Z1526</f>
        <v>280</v>
      </c>
      <c r="CK1526" s="6"/>
      <c r="CL1526" s="6"/>
    </row>
    <row r="1527" customFormat="false" ht="13.8" hidden="false" customHeight="false" outlineLevel="0" collapsed="false">
      <c r="A1527" s="7" t="s">
        <v>77</v>
      </c>
      <c r="B1527" s="7" t="s">
        <v>3560</v>
      </c>
      <c r="C1527" s="7" t="s">
        <v>173</v>
      </c>
      <c r="D1527" s="7" t="s">
        <v>3764</v>
      </c>
      <c r="E1527" s="7" t="s">
        <v>2124</v>
      </c>
      <c r="F1527" s="7" t="s">
        <v>17</v>
      </c>
      <c r="G1527" s="7" t="s">
        <v>3765</v>
      </c>
      <c r="H1527" s="7" t="s">
        <v>3766</v>
      </c>
      <c r="I1527" s="7" t="s">
        <v>84</v>
      </c>
      <c r="J1527" s="7" t="s">
        <v>85</v>
      </c>
      <c r="K1527" s="8" t="n">
        <v>0</v>
      </c>
      <c r="L1527" s="7"/>
      <c r="M1527" s="8" t="n">
        <v>0</v>
      </c>
      <c r="N1527" s="7"/>
      <c r="O1527" s="7" t="s">
        <v>3767</v>
      </c>
      <c r="P1527" s="7" t="s">
        <v>87</v>
      </c>
      <c r="Q1527" s="8" t="s">
        <v>77</v>
      </c>
      <c r="R1527" s="8" t="s">
        <v>77</v>
      </c>
      <c r="S1527" s="8" t="s">
        <v>110</v>
      </c>
      <c r="T1527" s="8" t="s">
        <v>100</v>
      </c>
      <c r="U1527" s="7" t="s">
        <v>87</v>
      </c>
      <c r="V1527" s="7" t="s">
        <v>92</v>
      </c>
      <c r="W1527" s="7"/>
      <c r="X1527" s="7"/>
      <c r="Y1527" s="7" t="s">
        <v>125</v>
      </c>
      <c r="Z1527" s="8" t="s">
        <v>94</v>
      </c>
      <c r="AA1527" s="7"/>
      <c r="AB1527" s="7"/>
      <c r="AC1527" s="7"/>
      <c r="AD1527" s="7"/>
      <c r="AE1527" s="8"/>
      <c r="AF1527" s="9" t="s">
        <v>188</v>
      </c>
      <c r="AG1527" s="9" t="s">
        <v>2537</v>
      </c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  <c r="AZ1527" s="7"/>
      <c r="BA1527" s="7"/>
      <c r="BB1527" s="7"/>
      <c r="BC1527" s="7"/>
      <c r="BD1527" s="7"/>
      <c r="BE1527" s="7"/>
      <c r="BF1527" s="7"/>
      <c r="BG1527" s="7"/>
      <c r="BH1527" s="7"/>
      <c r="BI1527" s="7"/>
      <c r="BJ1527" s="7"/>
      <c r="BK1527" s="7"/>
      <c r="BL1527" s="7"/>
      <c r="BM1527" s="7" t="s">
        <v>97</v>
      </c>
      <c r="BN1527" s="7" t="s">
        <v>97</v>
      </c>
      <c r="BO1527" s="7"/>
      <c r="BP1527" s="7"/>
      <c r="BQ1527" s="7"/>
      <c r="BR1527" s="7"/>
      <c r="BS1527" s="7"/>
      <c r="BT1527" s="7"/>
      <c r="BU1527" s="7"/>
      <c r="BV1527" s="7"/>
      <c r="BW1527" s="7"/>
      <c r="BX1527" s="7"/>
      <c r="BY1527" s="7"/>
      <c r="BZ1527" s="7"/>
      <c r="CA1527" s="7"/>
      <c r="CB1527" s="7"/>
      <c r="CC1527" s="7"/>
      <c r="CD1527" s="7"/>
      <c r="CE1527" s="7"/>
      <c r="CF1527" s="7" t="s">
        <v>98</v>
      </c>
      <c r="CG1527" s="7"/>
      <c r="CH1527" s="7"/>
      <c r="CI1527" s="6" t="n">
        <f aca="false">SUMIF($AH1527:$CH1527,35,Base!$B$5:$BB$5)*7*$Z1527</f>
        <v>0</v>
      </c>
      <c r="CJ1527" s="6" t="n">
        <f aca="false">SUMIF($AH1527:$CH1527,"PR",Base!$B$5:$BB$5)*7*$Z1527</f>
        <v>70</v>
      </c>
      <c r="CK1527" s="6"/>
      <c r="CL1527" s="6"/>
    </row>
    <row r="1528" customFormat="false" ht="13.8" hidden="false" customHeight="false" outlineLevel="0" collapsed="false">
      <c r="A1528" s="7" t="s">
        <v>77</v>
      </c>
      <c r="B1528" s="7" t="s">
        <v>3560</v>
      </c>
      <c r="C1528" s="7" t="s">
        <v>173</v>
      </c>
      <c r="D1528" s="7" t="s">
        <v>3764</v>
      </c>
      <c r="E1528" s="7" t="s">
        <v>2124</v>
      </c>
      <c r="F1528" s="7" t="s">
        <v>17</v>
      </c>
      <c r="G1528" s="7" t="s">
        <v>3765</v>
      </c>
      <c r="H1528" s="7" t="s">
        <v>3766</v>
      </c>
      <c r="I1528" s="7" t="s">
        <v>84</v>
      </c>
      <c r="J1528" s="7" t="s">
        <v>85</v>
      </c>
      <c r="K1528" s="8" t="n">
        <v>0</v>
      </c>
      <c r="L1528" s="7"/>
      <c r="M1528" s="8" t="n">
        <v>0</v>
      </c>
      <c r="N1528" s="7"/>
      <c r="O1528" s="7" t="s">
        <v>3767</v>
      </c>
      <c r="P1528" s="7" t="s">
        <v>87</v>
      </c>
      <c r="Q1528" s="8" t="s">
        <v>77</v>
      </c>
      <c r="R1528" s="8" t="s">
        <v>77</v>
      </c>
      <c r="S1528" s="8" t="s">
        <v>110</v>
      </c>
      <c r="T1528" s="8" t="s">
        <v>100</v>
      </c>
      <c r="U1528" s="7" t="s">
        <v>87</v>
      </c>
      <c r="V1528" s="7" t="s">
        <v>92</v>
      </c>
      <c r="W1528" s="7"/>
      <c r="X1528" s="7"/>
      <c r="Y1528" s="7" t="s">
        <v>112</v>
      </c>
      <c r="Z1528" s="8" t="s">
        <v>108</v>
      </c>
      <c r="AA1528" s="7"/>
      <c r="AB1528" s="7"/>
      <c r="AC1528" s="7"/>
      <c r="AD1528" s="7"/>
      <c r="AE1528" s="8"/>
      <c r="AF1528" s="9" t="s">
        <v>188</v>
      </c>
      <c r="AG1528" s="9" t="s">
        <v>2537</v>
      </c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  <c r="BD1528" s="7"/>
      <c r="BE1528" s="7"/>
      <c r="BF1528" s="7"/>
      <c r="BG1528" s="7"/>
      <c r="BH1528" s="7"/>
      <c r="BI1528" s="7"/>
      <c r="BJ1528" s="7"/>
      <c r="BK1528" s="7"/>
      <c r="BL1528" s="7"/>
      <c r="BM1528" s="7" t="s">
        <v>97</v>
      </c>
      <c r="BN1528" s="7" t="s">
        <v>97</v>
      </c>
      <c r="BO1528" s="7"/>
      <c r="BP1528" s="7"/>
      <c r="BQ1528" s="7"/>
      <c r="BR1528" s="7"/>
      <c r="BS1528" s="7"/>
      <c r="BT1528" s="7"/>
      <c r="BU1528" s="7"/>
      <c r="BV1528" s="7"/>
      <c r="BW1528" s="7"/>
      <c r="BX1528" s="7"/>
      <c r="BY1528" s="7"/>
      <c r="BZ1528" s="7"/>
      <c r="CA1528" s="7"/>
      <c r="CB1528" s="7"/>
      <c r="CC1528" s="7"/>
      <c r="CD1528" s="7"/>
      <c r="CE1528" s="7"/>
      <c r="CF1528" s="7" t="s">
        <v>98</v>
      </c>
      <c r="CG1528" s="7"/>
      <c r="CH1528" s="7"/>
      <c r="CI1528" s="6" t="n">
        <f aca="false">SUMIF($AH1528:$CH1528,35,Base!$B$5:$BB$5)*7*$Z1528</f>
        <v>0</v>
      </c>
      <c r="CJ1528" s="6" t="n">
        <f aca="false">SUMIF($AH1528:$CH1528,"PR",Base!$B$5:$BB$5)*7*$Z1528</f>
        <v>280</v>
      </c>
      <c r="CK1528" s="6"/>
      <c r="CL1528" s="6"/>
    </row>
    <row r="1529" customFormat="false" ht="13.8" hidden="false" customHeight="false" outlineLevel="0" collapsed="false">
      <c r="A1529" s="7" t="s">
        <v>77</v>
      </c>
      <c r="B1529" s="7" t="s">
        <v>3560</v>
      </c>
      <c r="C1529" s="7" t="s">
        <v>173</v>
      </c>
      <c r="D1529" s="7" t="s">
        <v>3768</v>
      </c>
      <c r="E1529" s="7" t="s">
        <v>1080</v>
      </c>
      <c r="F1529" s="7" t="s">
        <v>17</v>
      </c>
      <c r="G1529" s="7" t="s">
        <v>3765</v>
      </c>
      <c r="H1529" s="7" t="s">
        <v>3766</v>
      </c>
      <c r="I1529" s="7" t="s">
        <v>84</v>
      </c>
      <c r="J1529" s="7" t="s">
        <v>85</v>
      </c>
      <c r="K1529" s="8" t="n">
        <v>0</v>
      </c>
      <c r="L1529" s="7"/>
      <c r="M1529" s="8" t="n">
        <v>0</v>
      </c>
      <c r="N1529" s="7"/>
      <c r="O1529" s="7" t="s">
        <v>3767</v>
      </c>
      <c r="P1529" s="7" t="s">
        <v>87</v>
      </c>
      <c r="Q1529" s="8" t="s">
        <v>77</v>
      </c>
      <c r="R1529" s="8" t="s">
        <v>77</v>
      </c>
      <c r="S1529" s="8" t="s">
        <v>110</v>
      </c>
      <c r="T1529" s="8" t="s">
        <v>100</v>
      </c>
      <c r="U1529" s="7" t="s">
        <v>87</v>
      </c>
      <c r="V1529" s="7" t="s">
        <v>92</v>
      </c>
      <c r="W1529" s="7"/>
      <c r="X1529" s="7"/>
      <c r="Y1529" s="7" t="s">
        <v>125</v>
      </c>
      <c r="Z1529" s="8" t="s">
        <v>94</v>
      </c>
      <c r="AA1529" s="7"/>
      <c r="AB1529" s="7"/>
      <c r="AC1529" s="7"/>
      <c r="AD1529" s="7"/>
      <c r="AE1529" s="8"/>
      <c r="AF1529" s="9" t="s">
        <v>734</v>
      </c>
      <c r="AG1529" s="9" t="s">
        <v>986</v>
      </c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  <c r="AZ1529" s="7"/>
      <c r="BA1529" s="7"/>
      <c r="BB1529" s="7"/>
      <c r="BC1529" s="7"/>
      <c r="BD1529" s="7"/>
      <c r="BE1529" s="7"/>
      <c r="BF1529" s="7"/>
      <c r="BG1529" s="7"/>
      <c r="BH1529" s="7"/>
      <c r="BI1529" s="7"/>
      <c r="BJ1529" s="7"/>
      <c r="BK1529" s="7"/>
      <c r="BL1529" s="7"/>
      <c r="BM1529" s="7" t="s">
        <v>97</v>
      </c>
      <c r="BN1529" s="7" t="s">
        <v>97</v>
      </c>
      <c r="BO1529" s="7"/>
      <c r="BP1529" s="7"/>
      <c r="BQ1529" s="7"/>
      <c r="BR1529" s="7"/>
      <c r="BS1529" s="7"/>
      <c r="BT1529" s="7"/>
      <c r="BU1529" s="7"/>
      <c r="BV1529" s="7"/>
      <c r="BW1529" s="7"/>
      <c r="BX1529" s="7"/>
      <c r="BY1529" s="7"/>
      <c r="BZ1529" s="7"/>
      <c r="CA1529" s="7" t="s">
        <v>98</v>
      </c>
      <c r="CB1529" s="7"/>
      <c r="CC1529" s="7"/>
      <c r="CD1529" s="7"/>
      <c r="CE1529" s="7"/>
      <c r="CF1529" s="7"/>
      <c r="CG1529" s="7"/>
      <c r="CH1529" s="7"/>
      <c r="CI1529" s="6" t="n">
        <f aca="false">SUMIF($AH1529:$CH1529,35,Base!$B$5:$BB$5)*7*$Z1529</f>
        <v>0</v>
      </c>
      <c r="CJ1529" s="6" t="n">
        <f aca="false">SUMIF($AH1529:$CH1529,"PR",Base!$B$5:$BB$5)*7*$Z1529</f>
        <v>56</v>
      </c>
      <c r="CK1529" s="6"/>
      <c r="CL1529" s="6"/>
    </row>
    <row r="1530" customFormat="false" ht="13.8" hidden="false" customHeight="false" outlineLevel="0" collapsed="false">
      <c r="A1530" s="7" t="s">
        <v>77</v>
      </c>
      <c r="B1530" s="7" t="s">
        <v>3560</v>
      </c>
      <c r="C1530" s="7" t="s">
        <v>173</v>
      </c>
      <c r="D1530" s="7" t="s">
        <v>3768</v>
      </c>
      <c r="E1530" s="7" t="s">
        <v>1080</v>
      </c>
      <c r="F1530" s="7" t="s">
        <v>17</v>
      </c>
      <c r="G1530" s="7" t="s">
        <v>3765</v>
      </c>
      <c r="H1530" s="7" t="s">
        <v>3766</v>
      </c>
      <c r="I1530" s="7" t="s">
        <v>84</v>
      </c>
      <c r="J1530" s="7" t="s">
        <v>85</v>
      </c>
      <c r="K1530" s="8" t="n">
        <v>0</v>
      </c>
      <c r="L1530" s="7"/>
      <c r="M1530" s="8" t="n">
        <v>0</v>
      </c>
      <c r="N1530" s="7"/>
      <c r="O1530" s="7" t="s">
        <v>3767</v>
      </c>
      <c r="P1530" s="7" t="s">
        <v>87</v>
      </c>
      <c r="Q1530" s="8" t="s">
        <v>77</v>
      </c>
      <c r="R1530" s="8" t="s">
        <v>77</v>
      </c>
      <c r="S1530" s="8" t="s">
        <v>110</v>
      </c>
      <c r="T1530" s="8" t="s">
        <v>100</v>
      </c>
      <c r="U1530" s="7" t="s">
        <v>87</v>
      </c>
      <c r="V1530" s="7" t="s">
        <v>92</v>
      </c>
      <c r="W1530" s="7"/>
      <c r="X1530" s="7"/>
      <c r="Y1530" s="7" t="s">
        <v>112</v>
      </c>
      <c r="Z1530" s="8" t="s">
        <v>108</v>
      </c>
      <c r="AA1530" s="7"/>
      <c r="AB1530" s="7"/>
      <c r="AC1530" s="7"/>
      <c r="AD1530" s="7"/>
      <c r="AE1530" s="8"/>
      <c r="AF1530" s="9" t="s">
        <v>734</v>
      </c>
      <c r="AG1530" s="9" t="s">
        <v>986</v>
      </c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  <c r="AZ1530" s="7"/>
      <c r="BA1530" s="7"/>
      <c r="BB1530" s="7"/>
      <c r="BC1530" s="7"/>
      <c r="BD1530" s="7"/>
      <c r="BE1530" s="7"/>
      <c r="BF1530" s="7"/>
      <c r="BG1530" s="7"/>
      <c r="BH1530" s="7"/>
      <c r="BI1530" s="7"/>
      <c r="BJ1530" s="7"/>
      <c r="BK1530" s="7"/>
      <c r="BL1530" s="7"/>
      <c r="BM1530" s="7" t="s">
        <v>97</v>
      </c>
      <c r="BN1530" s="7" t="s">
        <v>97</v>
      </c>
      <c r="BO1530" s="7"/>
      <c r="BP1530" s="7"/>
      <c r="BQ1530" s="7"/>
      <c r="BR1530" s="7"/>
      <c r="BS1530" s="7"/>
      <c r="BT1530" s="7"/>
      <c r="BU1530" s="7"/>
      <c r="BV1530" s="7"/>
      <c r="BW1530" s="7"/>
      <c r="BX1530" s="7"/>
      <c r="BY1530" s="7"/>
      <c r="BZ1530" s="7"/>
      <c r="CA1530" s="7" t="s">
        <v>98</v>
      </c>
      <c r="CB1530" s="7"/>
      <c r="CC1530" s="7"/>
      <c r="CD1530" s="7"/>
      <c r="CE1530" s="7"/>
      <c r="CF1530" s="7"/>
      <c r="CG1530" s="7"/>
      <c r="CH1530" s="7"/>
      <c r="CI1530" s="6" t="n">
        <f aca="false">SUMIF($AH1530:$CH1530,35,Base!$B$5:$BB$5)*7*$Z1530</f>
        <v>0</v>
      </c>
      <c r="CJ1530" s="6" t="n">
        <f aca="false">SUMIF($AH1530:$CH1530,"PR",Base!$B$5:$BB$5)*7*$Z1530</f>
        <v>224</v>
      </c>
      <c r="CK1530" s="6"/>
      <c r="CL1530" s="6"/>
    </row>
    <row r="1531" customFormat="false" ht="13.8" hidden="false" customHeight="false" outlineLevel="0" collapsed="false">
      <c r="A1531" s="7" t="s">
        <v>77</v>
      </c>
      <c r="B1531" s="7" t="s">
        <v>3560</v>
      </c>
      <c r="C1531" s="7" t="s">
        <v>173</v>
      </c>
      <c r="D1531" s="7" t="s">
        <v>3769</v>
      </c>
      <c r="E1531" s="7" t="s">
        <v>2117</v>
      </c>
      <c r="F1531" s="7" t="s">
        <v>17</v>
      </c>
      <c r="G1531" s="7" t="s">
        <v>3765</v>
      </c>
      <c r="H1531" s="7" t="s">
        <v>3766</v>
      </c>
      <c r="I1531" s="7" t="s">
        <v>84</v>
      </c>
      <c r="J1531" s="7" t="s">
        <v>85</v>
      </c>
      <c r="K1531" s="8" t="n">
        <v>0</v>
      </c>
      <c r="L1531" s="7"/>
      <c r="M1531" s="8" t="n">
        <v>0</v>
      </c>
      <c r="N1531" s="7"/>
      <c r="O1531" s="7" t="s">
        <v>3767</v>
      </c>
      <c r="P1531" s="7" t="s">
        <v>87</v>
      </c>
      <c r="Q1531" s="8" t="s">
        <v>77</v>
      </c>
      <c r="R1531" s="8" t="s">
        <v>77</v>
      </c>
      <c r="S1531" s="8" t="s">
        <v>110</v>
      </c>
      <c r="T1531" s="8" t="s">
        <v>100</v>
      </c>
      <c r="U1531" s="7" t="s">
        <v>87</v>
      </c>
      <c r="V1531" s="7" t="s">
        <v>92</v>
      </c>
      <c r="W1531" s="7"/>
      <c r="X1531" s="7"/>
      <c r="Y1531" s="7" t="s">
        <v>125</v>
      </c>
      <c r="Z1531" s="8" t="s">
        <v>94</v>
      </c>
      <c r="AA1531" s="7"/>
      <c r="AB1531" s="7"/>
      <c r="AC1531" s="7"/>
      <c r="AD1531" s="7"/>
      <c r="AE1531" s="8"/>
      <c r="AF1531" s="9" t="s">
        <v>144</v>
      </c>
      <c r="AG1531" s="9" t="s">
        <v>686</v>
      </c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  <c r="AZ1531" s="7"/>
      <c r="BA1531" s="7"/>
      <c r="BB1531" s="7"/>
      <c r="BC1531" s="7"/>
      <c r="BD1531" s="7"/>
      <c r="BE1531" s="7"/>
      <c r="BF1531" s="7"/>
      <c r="BG1531" s="7"/>
      <c r="BH1531" s="7" t="s">
        <v>98</v>
      </c>
      <c r="BI1531" s="7"/>
      <c r="BJ1531" s="7"/>
      <c r="BK1531" s="7"/>
      <c r="BL1531" s="7"/>
      <c r="BM1531" s="7" t="s">
        <v>97</v>
      </c>
      <c r="BN1531" s="7" t="s">
        <v>97</v>
      </c>
      <c r="BO1531" s="7"/>
      <c r="BP1531" s="7"/>
      <c r="BQ1531" s="7"/>
      <c r="BR1531" s="7"/>
      <c r="BS1531" s="7"/>
      <c r="BT1531" s="7"/>
      <c r="BU1531" s="7"/>
      <c r="BV1531" s="7"/>
      <c r="BW1531" s="7"/>
      <c r="BX1531" s="7"/>
      <c r="BY1531" s="7"/>
      <c r="BZ1531" s="7"/>
      <c r="CA1531" s="7"/>
      <c r="CB1531" s="7"/>
      <c r="CC1531" s="7"/>
      <c r="CD1531" s="7"/>
      <c r="CE1531" s="7"/>
      <c r="CF1531" s="7"/>
      <c r="CG1531" s="7"/>
      <c r="CH1531" s="7"/>
      <c r="CI1531" s="6" t="n">
        <f aca="false">SUMIF($AH1531:$CH1531,35,Base!$B$5:$BB$5)*7*$Z1531</f>
        <v>0</v>
      </c>
      <c r="CJ1531" s="6" t="n">
        <f aca="false">SUMIF($AH1531:$CH1531,"PR",Base!$B$5:$BB$5)*7*$Z1531</f>
        <v>70</v>
      </c>
      <c r="CK1531" s="6"/>
      <c r="CL1531" s="6"/>
    </row>
    <row r="1532" customFormat="false" ht="13.8" hidden="false" customHeight="false" outlineLevel="0" collapsed="false">
      <c r="A1532" s="7" t="s">
        <v>77</v>
      </c>
      <c r="B1532" s="7" t="s">
        <v>3560</v>
      </c>
      <c r="C1532" s="7" t="s">
        <v>173</v>
      </c>
      <c r="D1532" s="7" t="s">
        <v>3769</v>
      </c>
      <c r="E1532" s="7" t="s">
        <v>2117</v>
      </c>
      <c r="F1532" s="7" t="s">
        <v>17</v>
      </c>
      <c r="G1532" s="7" t="s">
        <v>3765</v>
      </c>
      <c r="H1532" s="7" t="s">
        <v>3766</v>
      </c>
      <c r="I1532" s="7" t="s">
        <v>84</v>
      </c>
      <c r="J1532" s="7" t="s">
        <v>85</v>
      </c>
      <c r="K1532" s="8" t="n">
        <v>0</v>
      </c>
      <c r="L1532" s="7"/>
      <c r="M1532" s="8" t="n">
        <v>0</v>
      </c>
      <c r="N1532" s="7"/>
      <c r="O1532" s="7" t="s">
        <v>3767</v>
      </c>
      <c r="P1532" s="7" t="s">
        <v>87</v>
      </c>
      <c r="Q1532" s="8" t="s">
        <v>77</v>
      </c>
      <c r="R1532" s="8" t="s">
        <v>77</v>
      </c>
      <c r="S1532" s="8" t="s">
        <v>110</v>
      </c>
      <c r="T1532" s="8" t="s">
        <v>100</v>
      </c>
      <c r="U1532" s="7" t="s">
        <v>87</v>
      </c>
      <c r="V1532" s="7" t="s">
        <v>92</v>
      </c>
      <c r="W1532" s="7"/>
      <c r="X1532" s="7"/>
      <c r="Y1532" s="7" t="s">
        <v>112</v>
      </c>
      <c r="Z1532" s="8" t="s">
        <v>108</v>
      </c>
      <c r="AA1532" s="7"/>
      <c r="AB1532" s="7"/>
      <c r="AC1532" s="7"/>
      <c r="AD1532" s="7"/>
      <c r="AE1532" s="8"/>
      <c r="AF1532" s="9" t="s">
        <v>144</v>
      </c>
      <c r="AG1532" s="9" t="s">
        <v>686</v>
      </c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  <c r="AZ1532" s="7"/>
      <c r="BA1532" s="7"/>
      <c r="BB1532" s="7"/>
      <c r="BC1532" s="7"/>
      <c r="BD1532" s="7"/>
      <c r="BE1532" s="7"/>
      <c r="BF1532" s="7"/>
      <c r="BG1532" s="7"/>
      <c r="BH1532" s="7" t="s">
        <v>98</v>
      </c>
      <c r="BI1532" s="7"/>
      <c r="BJ1532" s="7"/>
      <c r="BK1532" s="7"/>
      <c r="BL1532" s="7"/>
      <c r="BM1532" s="7" t="s">
        <v>97</v>
      </c>
      <c r="BN1532" s="7" t="s">
        <v>97</v>
      </c>
      <c r="BO1532" s="7"/>
      <c r="BP1532" s="7"/>
      <c r="BQ1532" s="7"/>
      <c r="BR1532" s="7"/>
      <c r="BS1532" s="7"/>
      <c r="BT1532" s="7"/>
      <c r="BU1532" s="7"/>
      <c r="BV1532" s="7"/>
      <c r="BW1532" s="7"/>
      <c r="BX1532" s="7"/>
      <c r="BY1532" s="7"/>
      <c r="BZ1532" s="7"/>
      <c r="CA1532" s="7"/>
      <c r="CB1532" s="7"/>
      <c r="CC1532" s="7"/>
      <c r="CD1532" s="7"/>
      <c r="CE1532" s="7"/>
      <c r="CF1532" s="7"/>
      <c r="CG1532" s="7"/>
      <c r="CH1532" s="7"/>
      <c r="CI1532" s="6" t="n">
        <f aca="false">SUMIF($AH1532:$CH1532,35,Base!$B$5:$BB$5)*7*$Z1532</f>
        <v>0</v>
      </c>
      <c r="CJ1532" s="6" t="n">
        <f aca="false">SUMIF($AH1532:$CH1532,"PR",Base!$B$5:$BB$5)*7*$Z1532</f>
        <v>280</v>
      </c>
      <c r="CK1532" s="6"/>
      <c r="CL1532" s="6"/>
    </row>
    <row r="1533" customFormat="false" ht="13.8" hidden="false" customHeight="false" outlineLevel="0" collapsed="false">
      <c r="A1533" s="7" t="s">
        <v>77</v>
      </c>
      <c r="B1533" s="7" t="s">
        <v>3560</v>
      </c>
      <c r="C1533" s="7" t="s">
        <v>173</v>
      </c>
      <c r="D1533" s="7" t="s">
        <v>3770</v>
      </c>
      <c r="E1533" s="7" t="s">
        <v>3771</v>
      </c>
      <c r="F1533" s="7" t="s">
        <v>17</v>
      </c>
      <c r="G1533" s="7" t="s">
        <v>3772</v>
      </c>
      <c r="H1533" s="7" t="s">
        <v>3773</v>
      </c>
      <c r="I1533" s="7" t="s">
        <v>84</v>
      </c>
      <c r="J1533" s="7" t="s">
        <v>85</v>
      </c>
      <c r="K1533" s="8" t="n">
        <v>0</v>
      </c>
      <c r="L1533" s="7"/>
      <c r="M1533" s="8" t="n">
        <v>0</v>
      </c>
      <c r="N1533" s="7"/>
      <c r="O1533" s="7" t="s">
        <v>3774</v>
      </c>
      <c r="P1533" s="7" t="s">
        <v>87</v>
      </c>
      <c r="Q1533" s="8" t="s">
        <v>77</v>
      </c>
      <c r="R1533" s="8" t="s">
        <v>77</v>
      </c>
      <c r="S1533" s="8" t="s">
        <v>110</v>
      </c>
      <c r="T1533" s="8" t="s">
        <v>100</v>
      </c>
      <c r="U1533" s="7" t="s">
        <v>87</v>
      </c>
      <c r="V1533" s="7" t="s">
        <v>92</v>
      </c>
      <c r="W1533" s="7"/>
      <c r="X1533" s="7"/>
      <c r="Y1533" s="7" t="s">
        <v>125</v>
      </c>
      <c r="Z1533" s="8" t="s">
        <v>94</v>
      </c>
      <c r="AA1533" s="7"/>
      <c r="AB1533" s="7"/>
      <c r="AC1533" s="7"/>
      <c r="AD1533" s="7"/>
      <c r="AE1533" s="8"/>
      <c r="AF1533" s="9" t="s">
        <v>217</v>
      </c>
      <c r="AG1533" s="9" t="s">
        <v>260</v>
      </c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  <c r="BC1533" s="7"/>
      <c r="BD1533" s="7"/>
      <c r="BE1533" s="7"/>
      <c r="BF1533" s="7"/>
      <c r="BG1533" s="7"/>
      <c r="BH1533" s="7"/>
      <c r="BI1533" s="7"/>
      <c r="BJ1533" s="7"/>
      <c r="BK1533" s="7"/>
      <c r="BL1533" s="7"/>
      <c r="BM1533" s="7" t="s">
        <v>97</v>
      </c>
      <c r="BN1533" s="7" t="s">
        <v>97</v>
      </c>
      <c r="BO1533" s="7"/>
      <c r="BP1533" s="7"/>
      <c r="BQ1533" s="7"/>
      <c r="BR1533" s="7"/>
      <c r="BS1533" s="7"/>
      <c r="BT1533" s="7"/>
      <c r="BU1533" s="7"/>
      <c r="BV1533" s="7"/>
      <c r="BW1533" s="7"/>
      <c r="BX1533" s="7"/>
      <c r="BY1533" s="7"/>
      <c r="BZ1533" s="7"/>
      <c r="CA1533" s="7"/>
      <c r="CB1533" s="7"/>
      <c r="CC1533" s="7"/>
      <c r="CD1533" s="7"/>
      <c r="CE1533" s="7" t="s">
        <v>98</v>
      </c>
      <c r="CF1533" s="7"/>
      <c r="CG1533" s="7"/>
      <c r="CH1533" s="7"/>
      <c r="CI1533" s="6" t="n">
        <f aca="false">SUMIF($AH1533:$CH1533,35,Base!$B$5:$BB$5)*7*$Z1533</f>
        <v>0</v>
      </c>
      <c r="CJ1533" s="6" t="n">
        <f aca="false">SUMIF($AH1533:$CH1533,"PR",Base!$B$5:$BB$5)*7*$Z1533</f>
        <v>70</v>
      </c>
      <c r="CK1533" s="6"/>
      <c r="CL1533" s="6"/>
    </row>
    <row r="1534" customFormat="false" ht="13.8" hidden="false" customHeight="false" outlineLevel="0" collapsed="false">
      <c r="A1534" s="7" t="s">
        <v>77</v>
      </c>
      <c r="B1534" s="7" t="s">
        <v>3560</v>
      </c>
      <c r="C1534" s="7" t="s">
        <v>173</v>
      </c>
      <c r="D1534" s="7" t="s">
        <v>3770</v>
      </c>
      <c r="E1534" s="7" t="s">
        <v>3771</v>
      </c>
      <c r="F1534" s="7" t="s">
        <v>17</v>
      </c>
      <c r="G1534" s="7" t="s">
        <v>3772</v>
      </c>
      <c r="H1534" s="7" t="s">
        <v>3773</v>
      </c>
      <c r="I1534" s="7" t="s">
        <v>84</v>
      </c>
      <c r="J1534" s="7" t="s">
        <v>85</v>
      </c>
      <c r="K1534" s="8" t="n">
        <v>0</v>
      </c>
      <c r="L1534" s="7"/>
      <c r="M1534" s="8" t="n">
        <v>0</v>
      </c>
      <c r="N1534" s="7"/>
      <c r="O1534" s="7" t="s">
        <v>3774</v>
      </c>
      <c r="P1534" s="7" t="s">
        <v>87</v>
      </c>
      <c r="Q1534" s="8" t="s">
        <v>77</v>
      </c>
      <c r="R1534" s="8" t="s">
        <v>77</v>
      </c>
      <c r="S1534" s="8" t="s">
        <v>110</v>
      </c>
      <c r="T1534" s="8" t="s">
        <v>100</v>
      </c>
      <c r="U1534" s="7" t="s">
        <v>87</v>
      </c>
      <c r="V1534" s="7" t="s">
        <v>92</v>
      </c>
      <c r="W1534" s="7"/>
      <c r="X1534" s="7"/>
      <c r="Y1534" s="7" t="s">
        <v>112</v>
      </c>
      <c r="Z1534" s="8" t="s">
        <v>108</v>
      </c>
      <c r="AA1534" s="7"/>
      <c r="AB1534" s="7"/>
      <c r="AC1534" s="7"/>
      <c r="AD1534" s="7"/>
      <c r="AE1534" s="8"/>
      <c r="AF1534" s="9" t="s">
        <v>217</v>
      </c>
      <c r="AG1534" s="9" t="s">
        <v>260</v>
      </c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  <c r="AZ1534" s="7"/>
      <c r="BA1534" s="7"/>
      <c r="BB1534" s="7"/>
      <c r="BC1534" s="7"/>
      <c r="BD1534" s="7"/>
      <c r="BE1534" s="7"/>
      <c r="BF1534" s="7"/>
      <c r="BG1534" s="7"/>
      <c r="BH1534" s="7"/>
      <c r="BI1534" s="7"/>
      <c r="BJ1534" s="7"/>
      <c r="BK1534" s="7"/>
      <c r="BL1534" s="7"/>
      <c r="BM1534" s="7" t="s">
        <v>97</v>
      </c>
      <c r="BN1534" s="7" t="s">
        <v>97</v>
      </c>
      <c r="BO1534" s="7"/>
      <c r="BP1534" s="7"/>
      <c r="BQ1534" s="7"/>
      <c r="BR1534" s="7"/>
      <c r="BS1534" s="7"/>
      <c r="BT1534" s="7"/>
      <c r="BU1534" s="7"/>
      <c r="BV1534" s="7"/>
      <c r="BW1534" s="7"/>
      <c r="BX1534" s="7"/>
      <c r="BY1534" s="7"/>
      <c r="BZ1534" s="7"/>
      <c r="CA1534" s="7"/>
      <c r="CB1534" s="7"/>
      <c r="CC1534" s="7"/>
      <c r="CD1534" s="7"/>
      <c r="CE1534" s="7" t="s">
        <v>98</v>
      </c>
      <c r="CF1534" s="7"/>
      <c r="CG1534" s="7"/>
      <c r="CH1534" s="7"/>
      <c r="CI1534" s="6" t="n">
        <f aca="false">SUMIF($AH1534:$CH1534,35,Base!$B$5:$BB$5)*7*$Z1534</f>
        <v>0</v>
      </c>
      <c r="CJ1534" s="6" t="n">
        <f aca="false">SUMIF($AH1534:$CH1534,"PR",Base!$B$5:$BB$5)*7*$Z1534</f>
        <v>280</v>
      </c>
      <c r="CK1534" s="6"/>
      <c r="CL1534" s="6"/>
    </row>
    <row r="1535" customFormat="false" ht="13.8" hidden="false" customHeight="false" outlineLevel="0" collapsed="false">
      <c r="A1535" s="7" t="s">
        <v>77</v>
      </c>
      <c r="B1535" s="7" t="s">
        <v>3560</v>
      </c>
      <c r="C1535" s="7" t="s">
        <v>173</v>
      </c>
      <c r="D1535" s="7" t="s">
        <v>3775</v>
      </c>
      <c r="E1535" s="7" t="s">
        <v>1640</v>
      </c>
      <c r="F1535" s="7" t="s">
        <v>17</v>
      </c>
      <c r="G1535" s="7" t="s">
        <v>3772</v>
      </c>
      <c r="H1535" s="7" t="s">
        <v>3773</v>
      </c>
      <c r="I1535" s="7" t="s">
        <v>84</v>
      </c>
      <c r="J1535" s="7" t="s">
        <v>85</v>
      </c>
      <c r="K1535" s="8" t="n">
        <v>0</v>
      </c>
      <c r="L1535" s="7"/>
      <c r="M1535" s="8" t="n">
        <v>0</v>
      </c>
      <c r="N1535" s="7"/>
      <c r="O1535" s="7" t="s">
        <v>3774</v>
      </c>
      <c r="P1535" s="7" t="s">
        <v>87</v>
      </c>
      <c r="Q1535" s="8" t="s">
        <v>77</v>
      </c>
      <c r="R1535" s="8" t="s">
        <v>77</v>
      </c>
      <c r="S1535" s="8" t="s">
        <v>110</v>
      </c>
      <c r="T1535" s="8" t="s">
        <v>100</v>
      </c>
      <c r="U1535" s="7" t="s">
        <v>87</v>
      </c>
      <c r="V1535" s="7" t="s">
        <v>92</v>
      </c>
      <c r="W1535" s="7"/>
      <c r="X1535" s="7"/>
      <c r="Y1535" s="7" t="s">
        <v>125</v>
      </c>
      <c r="Z1535" s="8" t="s">
        <v>94</v>
      </c>
      <c r="AA1535" s="7"/>
      <c r="AB1535" s="7"/>
      <c r="AC1535" s="7"/>
      <c r="AD1535" s="7"/>
      <c r="AE1535" s="8"/>
      <c r="AF1535" s="9" t="s">
        <v>2863</v>
      </c>
      <c r="AG1535" s="9" t="s">
        <v>510</v>
      </c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  <c r="AZ1535" s="7"/>
      <c r="BA1535" s="7"/>
      <c r="BB1535" s="7"/>
      <c r="BC1535" s="7"/>
      <c r="BD1535" s="7"/>
      <c r="BE1535" s="7"/>
      <c r="BF1535" s="7"/>
      <c r="BG1535" s="7"/>
      <c r="BH1535" s="7"/>
      <c r="BI1535" s="7"/>
      <c r="BJ1535" s="7"/>
      <c r="BK1535" s="7"/>
      <c r="BL1535" s="7"/>
      <c r="BM1535" s="7" t="s">
        <v>97</v>
      </c>
      <c r="BN1535" s="7" t="s">
        <v>97</v>
      </c>
      <c r="BO1535" s="7"/>
      <c r="BP1535" s="7"/>
      <c r="BQ1535" s="7"/>
      <c r="BR1535" s="7"/>
      <c r="BS1535" s="7"/>
      <c r="BT1535" s="7"/>
      <c r="BU1535" s="7"/>
      <c r="BV1535" s="7"/>
      <c r="BW1535" s="7"/>
      <c r="BX1535" s="7" t="s">
        <v>98</v>
      </c>
      <c r="BY1535" s="7"/>
      <c r="BZ1535" s="7"/>
      <c r="CA1535" s="7"/>
      <c r="CB1535" s="7"/>
      <c r="CC1535" s="7"/>
      <c r="CD1535" s="7"/>
      <c r="CE1535" s="7"/>
      <c r="CF1535" s="7"/>
      <c r="CG1535" s="7"/>
      <c r="CH1535" s="7"/>
      <c r="CI1535" s="6" t="n">
        <f aca="false">SUMIF($AH1535:$CH1535,35,Base!$B$5:$BB$5)*7*$Z1535</f>
        <v>0</v>
      </c>
      <c r="CJ1535" s="6" t="n">
        <f aca="false">SUMIF($AH1535:$CH1535,"PR",Base!$B$5:$BB$5)*7*$Z1535</f>
        <v>70</v>
      </c>
      <c r="CK1535" s="6"/>
      <c r="CL1535" s="6"/>
    </row>
    <row r="1536" customFormat="false" ht="13.8" hidden="false" customHeight="false" outlineLevel="0" collapsed="false">
      <c r="A1536" s="7" t="s">
        <v>77</v>
      </c>
      <c r="B1536" s="7" t="s">
        <v>3560</v>
      </c>
      <c r="C1536" s="7" t="s">
        <v>173</v>
      </c>
      <c r="D1536" s="7" t="s">
        <v>3775</v>
      </c>
      <c r="E1536" s="7" t="s">
        <v>1640</v>
      </c>
      <c r="F1536" s="7" t="s">
        <v>17</v>
      </c>
      <c r="G1536" s="7" t="s">
        <v>3772</v>
      </c>
      <c r="H1536" s="7" t="s">
        <v>3773</v>
      </c>
      <c r="I1536" s="7" t="s">
        <v>84</v>
      </c>
      <c r="J1536" s="7" t="s">
        <v>85</v>
      </c>
      <c r="K1536" s="8" t="n">
        <v>0</v>
      </c>
      <c r="L1536" s="7"/>
      <c r="M1536" s="8" t="n">
        <v>0</v>
      </c>
      <c r="N1536" s="7"/>
      <c r="O1536" s="7" t="s">
        <v>3774</v>
      </c>
      <c r="P1536" s="7" t="s">
        <v>87</v>
      </c>
      <c r="Q1536" s="8" t="s">
        <v>77</v>
      </c>
      <c r="R1536" s="8" t="s">
        <v>77</v>
      </c>
      <c r="S1536" s="8" t="s">
        <v>110</v>
      </c>
      <c r="T1536" s="8" t="s">
        <v>100</v>
      </c>
      <c r="U1536" s="7" t="s">
        <v>87</v>
      </c>
      <c r="V1536" s="7" t="s">
        <v>92</v>
      </c>
      <c r="W1536" s="7"/>
      <c r="X1536" s="7"/>
      <c r="Y1536" s="7" t="s">
        <v>112</v>
      </c>
      <c r="Z1536" s="8" t="s">
        <v>108</v>
      </c>
      <c r="AA1536" s="7"/>
      <c r="AB1536" s="7"/>
      <c r="AC1536" s="7"/>
      <c r="AD1536" s="7"/>
      <c r="AE1536" s="8"/>
      <c r="AF1536" s="9" t="s">
        <v>2863</v>
      </c>
      <c r="AG1536" s="9" t="s">
        <v>510</v>
      </c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  <c r="BC1536" s="7"/>
      <c r="BD1536" s="7"/>
      <c r="BE1536" s="7"/>
      <c r="BF1536" s="7"/>
      <c r="BG1536" s="7"/>
      <c r="BH1536" s="7"/>
      <c r="BI1536" s="7"/>
      <c r="BJ1536" s="7"/>
      <c r="BK1536" s="7"/>
      <c r="BL1536" s="7"/>
      <c r="BM1536" s="7" t="s">
        <v>97</v>
      </c>
      <c r="BN1536" s="7" t="s">
        <v>97</v>
      </c>
      <c r="BO1536" s="7"/>
      <c r="BP1536" s="7"/>
      <c r="BQ1536" s="7"/>
      <c r="BR1536" s="7"/>
      <c r="BS1536" s="7"/>
      <c r="BT1536" s="7"/>
      <c r="BU1536" s="7"/>
      <c r="BV1536" s="7"/>
      <c r="BW1536" s="7"/>
      <c r="BX1536" s="7" t="s">
        <v>98</v>
      </c>
      <c r="BY1536" s="7"/>
      <c r="BZ1536" s="7"/>
      <c r="CA1536" s="7"/>
      <c r="CB1536" s="7"/>
      <c r="CC1536" s="7"/>
      <c r="CD1536" s="7"/>
      <c r="CE1536" s="7"/>
      <c r="CF1536" s="7"/>
      <c r="CG1536" s="7"/>
      <c r="CH1536" s="7"/>
      <c r="CI1536" s="6" t="n">
        <f aca="false">SUMIF($AH1536:$CH1536,35,Base!$B$5:$BB$5)*7*$Z1536</f>
        <v>0</v>
      </c>
      <c r="CJ1536" s="6" t="n">
        <f aca="false">SUMIF($AH1536:$CH1536,"PR",Base!$B$5:$BB$5)*7*$Z1536</f>
        <v>280</v>
      </c>
      <c r="CK1536" s="6"/>
      <c r="CL1536" s="6"/>
    </row>
    <row r="1537" customFormat="false" ht="13.8" hidden="false" customHeight="false" outlineLevel="0" collapsed="false">
      <c r="A1537" s="7" t="s">
        <v>77</v>
      </c>
      <c r="B1537" s="7" t="s">
        <v>3560</v>
      </c>
      <c r="C1537" s="7" t="s">
        <v>173</v>
      </c>
      <c r="D1537" s="7" t="s">
        <v>3776</v>
      </c>
      <c r="E1537" s="7" t="s">
        <v>3777</v>
      </c>
      <c r="F1537" s="7" t="s">
        <v>17</v>
      </c>
      <c r="G1537" s="7" t="s">
        <v>3772</v>
      </c>
      <c r="H1537" s="7" t="s">
        <v>3773</v>
      </c>
      <c r="I1537" s="7" t="s">
        <v>84</v>
      </c>
      <c r="J1537" s="7" t="s">
        <v>85</v>
      </c>
      <c r="K1537" s="8" t="n">
        <v>0</v>
      </c>
      <c r="L1537" s="7"/>
      <c r="M1537" s="8" t="n">
        <v>0</v>
      </c>
      <c r="N1537" s="7"/>
      <c r="O1537" s="7" t="s">
        <v>3774</v>
      </c>
      <c r="P1537" s="7" t="s">
        <v>87</v>
      </c>
      <c r="Q1537" s="8" t="s">
        <v>77</v>
      </c>
      <c r="R1537" s="8" t="s">
        <v>77</v>
      </c>
      <c r="S1537" s="8" t="s">
        <v>110</v>
      </c>
      <c r="T1537" s="8" t="s">
        <v>100</v>
      </c>
      <c r="U1537" s="7" t="s">
        <v>87</v>
      </c>
      <c r="V1537" s="7" t="s">
        <v>92</v>
      </c>
      <c r="W1537" s="7"/>
      <c r="X1537" s="7"/>
      <c r="Y1537" s="7" t="s">
        <v>125</v>
      </c>
      <c r="Z1537" s="8" t="s">
        <v>94</v>
      </c>
      <c r="AA1537" s="7"/>
      <c r="AB1537" s="7"/>
      <c r="AC1537" s="7"/>
      <c r="AD1537" s="7"/>
      <c r="AE1537" s="8"/>
      <c r="AF1537" s="9" t="s">
        <v>973</v>
      </c>
      <c r="AG1537" s="9" t="s">
        <v>1055</v>
      </c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  <c r="BC1537" s="7"/>
      <c r="BD1537" s="7" t="s">
        <v>98</v>
      </c>
      <c r="BE1537" s="7"/>
      <c r="BF1537" s="7"/>
      <c r="BG1537" s="7"/>
      <c r="BH1537" s="7"/>
      <c r="BI1537" s="7"/>
      <c r="BJ1537" s="7"/>
      <c r="BK1537" s="7"/>
      <c r="BL1537" s="7"/>
      <c r="BM1537" s="7" t="s">
        <v>97</v>
      </c>
      <c r="BN1537" s="7" t="s">
        <v>97</v>
      </c>
      <c r="BO1537" s="7"/>
      <c r="BP1537" s="7"/>
      <c r="BQ1537" s="7"/>
      <c r="BR1537" s="7"/>
      <c r="BS1537" s="7"/>
      <c r="BT1537" s="7"/>
      <c r="BU1537" s="7"/>
      <c r="BV1537" s="7"/>
      <c r="BW1537" s="7"/>
      <c r="BX1537" s="7"/>
      <c r="BY1537" s="7"/>
      <c r="BZ1537" s="7"/>
      <c r="CA1537" s="7"/>
      <c r="CB1537" s="7"/>
      <c r="CC1537" s="7"/>
      <c r="CD1537" s="7"/>
      <c r="CE1537" s="7"/>
      <c r="CF1537" s="7"/>
      <c r="CG1537" s="7"/>
      <c r="CH1537" s="7"/>
      <c r="CI1537" s="6" t="n">
        <f aca="false">SUMIF($AH1537:$CH1537,35,Base!$B$5:$BB$5)*7*$Z1537</f>
        <v>0</v>
      </c>
      <c r="CJ1537" s="6" t="n">
        <f aca="false">SUMIF($AH1537:$CH1537,"PR",Base!$B$5:$BB$5)*7*$Z1537</f>
        <v>70</v>
      </c>
      <c r="CK1537" s="6"/>
      <c r="CL1537" s="6"/>
    </row>
    <row r="1538" customFormat="false" ht="13.8" hidden="false" customHeight="false" outlineLevel="0" collapsed="false">
      <c r="A1538" s="7" t="s">
        <v>77</v>
      </c>
      <c r="B1538" s="7" t="s">
        <v>3560</v>
      </c>
      <c r="C1538" s="7" t="s">
        <v>173</v>
      </c>
      <c r="D1538" s="7" t="s">
        <v>3776</v>
      </c>
      <c r="E1538" s="7" t="s">
        <v>3777</v>
      </c>
      <c r="F1538" s="7" t="s">
        <v>17</v>
      </c>
      <c r="G1538" s="7" t="s">
        <v>3772</v>
      </c>
      <c r="H1538" s="7" t="s">
        <v>3773</v>
      </c>
      <c r="I1538" s="7" t="s">
        <v>84</v>
      </c>
      <c r="J1538" s="7" t="s">
        <v>85</v>
      </c>
      <c r="K1538" s="8" t="n">
        <v>0</v>
      </c>
      <c r="L1538" s="7"/>
      <c r="M1538" s="8" t="n">
        <v>0</v>
      </c>
      <c r="N1538" s="7"/>
      <c r="O1538" s="7" t="s">
        <v>3774</v>
      </c>
      <c r="P1538" s="7" t="s">
        <v>87</v>
      </c>
      <c r="Q1538" s="8" t="s">
        <v>77</v>
      </c>
      <c r="R1538" s="8" t="s">
        <v>77</v>
      </c>
      <c r="S1538" s="8" t="s">
        <v>110</v>
      </c>
      <c r="T1538" s="8" t="s">
        <v>100</v>
      </c>
      <c r="U1538" s="7" t="s">
        <v>87</v>
      </c>
      <c r="V1538" s="7" t="s">
        <v>92</v>
      </c>
      <c r="W1538" s="7"/>
      <c r="X1538" s="7"/>
      <c r="Y1538" s="7" t="s">
        <v>112</v>
      </c>
      <c r="Z1538" s="8" t="s">
        <v>108</v>
      </c>
      <c r="AA1538" s="7"/>
      <c r="AB1538" s="7"/>
      <c r="AC1538" s="7"/>
      <c r="AD1538" s="7"/>
      <c r="AE1538" s="8"/>
      <c r="AF1538" s="9" t="s">
        <v>973</v>
      </c>
      <c r="AG1538" s="9" t="s">
        <v>1055</v>
      </c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  <c r="AZ1538" s="7"/>
      <c r="BA1538" s="7"/>
      <c r="BB1538" s="7"/>
      <c r="BC1538" s="7"/>
      <c r="BD1538" s="7" t="s">
        <v>98</v>
      </c>
      <c r="BE1538" s="7"/>
      <c r="BF1538" s="7"/>
      <c r="BG1538" s="7"/>
      <c r="BH1538" s="7"/>
      <c r="BI1538" s="7"/>
      <c r="BJ1538" s="7"/>
      <c r="BK1538" s="7"/>
      <c r="BL1538" s="7"/>
      <c r="BM1538" s="7" t="s">
        <v>97</v>
      </c>
      <c r="BN1538" s="7" t="s">
        <v>97</v>
      </c>
      <c r="BO1538" s="7"/>
      <c r="BP1538" s="7"/>
      <c r="BQ1538" s="7"/>
      <c r="BR1538" s="7"/>
      <c r="BS1538" s="7"/>
      <c r="BT1538" s="7"/>
      <c r="BU1538" s="7"/>
      <c r="BV1538" s="7"/>
      <c r="BW1538" s="7"/>
      <c r="BX1538" s="7"/>
      <c r="BY1538" s="7"/>
      <c r="BZ1538" s="7"/>
      <c r="CA1538" s="7"/>
      <c r="CB1538" s="7"/>
      <c r="CC1538" s="7"/>
      <c r="CD1538" s="7"/>
      <c r="CE1538" s="7"/>
      <c r="CF1538" s="7"/>
      <c r="CG1538" s="7"/>
      <c r="CH1538" s="7"/>
      <c r="CI1538" s="6" t="n">
        <f aca="false">SUMIF($AH1538:$CH1538,35,Base!$B$5:$BB$5)*7*$Z1538</f>
        <v>0</v>
      </c>
      <c r="CJ1538" s="6" t="n">
        <f aca="false">SUMIF($AH1538:$CH1538,"PR",Base!$B$5:$BB$5)*7*$Z1538</f>
        <v>280</v>
      </c>
      <c r="CK1538" s="6"/>
      <c r="CL1538" s="6"/>
    </row>
    <row r="1539" customFormat="false" ht="13.8" hidden="false" customHeight="false" outlineLevel="0" collapsed="false">
      <c r="A1539" s="7" t="s">
        <v>77</v>
      </c>
      <c r="B1539" s="7" t="s">
        <v>3560</v>
      </c>
      <c r="C1539" s="7" t="s">
        <v>173</v>
      </c>
      <c r="D1539" s="7" t="s">
        <v>3778</v>
      </c>
      <c r="E1539" s="7" t="s">
        <v>1088</v>
      </c>
      <c r="F1539" s="7" t="s">
        <v>17</v>
      </c>
      <c r="G1539" s="7" t="s">
        <v>3779</v>
      </c>
      <c r="H1539" s="7" t="s">
        <v>3780</v>
      </c>
      <c r="I1539" s="7" t="s">
        <v>84</v>
      </c>
      <c r="J1539" s="7" t="s">
        <v>85</v>
      </c>
      <c r="K1539" s="8" t="n">
        <v>0</v>
      </c>
      <c r="L1539" s="7"/>
      <c r="M1539" s="8" t="n">
        <v>0</v>
      </c>
      <c r="N1539" s="7"/>
      <c r="O1539" s="7" t="s">
        <v>3781</v>
      </c>
      <c r="P1539" s="7" t="s">
        <v>87</v>
      </c>
      <c r="Q1539" s="8" t="s">
        <v>77</v>
      </c>
      <c r="R1539" s="8" t="s">
        <v>77</v>
      </c>
      <c r="S1539" s="8" t="s">
        <v>110</v>
      </c>
      <c r="T1539" s="8" t="s">
        <v>100</v>
      </c>
      <c r="U1539" s="7" t="s">
        <v>87</v>
      </c>
      <c r="V1539" s="7" t="s">
        <v>92</v>
      </c>
      <c r="W1539" s="7"/>
      <c r="X1539" s="7"/>
      <c r="Y1539" s="7" t="s">
        <v>125</v>
      </c>
      <c r="Z1539" s="8" t="s">
        <v>94</v>
      </c>
      <c r="AA1539" s="7"/>
      <c r="AB1539" s="7"/>
      <c r="AC1539" s="7"/>
      <c r="AD1539" s="7"/>
      <c r="AE1539" s="8"/>
      <c r="AF1539" s="9" t="s">
        <v>1041</v>
      </c>
      <c r="AG1539" s="9" t="s">
        <v>1016</v>
      </c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  <c r="BD1539" s="7"/>
      <c r="BE1539" s="7"/>
      <c r="BF1539" s="7"/>
      <c r="BG1539" s="7"/>
      <c r="BH1539" s="7"/>
      <c r="BI1539" s="7"/>
      <c r="BJ1539" s="7"/>
      <c r="BK1539" s="7"/>
      <c r="BL1539" s="7"/>
      <c r="BM1539" s="7" t="s">
        <v>97</v>
      </c>
      <c r="BN1539" s="7" t="s">
        <v>97</v>
      </c>
      <c r="BO1539" s="7"/>
      <c r="BP1539" s="7"/>
      <c r="BQ1539" s="7"/>
      <c r="BR1539" s="7"/>
      <c r="BS1539" s="7"/>
      <c r="BT1539" s="7"/>
      <c r="BU1539" s="7"/>
      <c r="BV1539" s="7"/>
      <c r="BW1539" s="7"/>
      <c r="BX1539" s="7"/>
      <c r="BY1539" s="7"/>
      <c r="BZ1539" s="7"/>
      <c r="CA1539" s="7"/>
      <c r="CB1539" s="7"/>
      <c r="CC1539" s="7"/>
      <c r="CD1539" s="7" t="s">
        <v>98</v>
      </c>
      <c r="CE1539" s="7"/>
      <c r="CF1539" s="7"/>
      <c r="CG1539" s="7"/>
      <c r="CH1539" s="7"/>
      <c r="CI1539" s="6" t="n">
        <f aca="false">SUMIF($AH1539:$CH1539,35,Base!$B$5:$BB$5)*7*$Z1539</f>
        <v>0</v>
      </c>
      <c r="CJ1539" s="6" t="n">
        <f aca="false">SUMIF($AH1539:$CH1539,"PR",Base!$B$5:$BB$5)*7*$Z1539</f>
        <v>70</v>
      </c>
      <c r="CK1539" s="6"/>
      <c r="CL1539" s="6"/>
    </row>
    <row r="1540" customFormat="false" ht="13.8" hidden="false" customHeight="false" outlineLevel="0" collapsed="false">
      <c r="A1540" s="7" t="s">
        <v>77</v>
      </c>
      <c r="B1540" s="7" t="s">
        <v>3560</v>
      </c>
      <c r="C1540" s="7" t="s">
        <v>173</v>
      </c>
      <c r="D1540" s="7" t="s">
        <v>3778</v>
      </c>
      <c r="E1540" s="7" t="s">
        <v>1088</v>
      </c>
      <c r="F1540" s="7" t="s">
        <v>17</v>
      </c>
      <c r="G1540" s="7" t="s">
        <v>3779</v>
      </c>
      <c r="H1540" s="7" t="s">
        <v>3780</v>
      </c>
      <c r="I1540" s="7" t="s">
        <v>84</v>
      </c>
      <c r="J1540" s="7" t="s">
        <v>85</v>
      </c>
      <c r="K1540" s="8" t="n">
        <v>0</v>
      </c>
      <c r="L1540" s="7"/>
      <c r="M1540" s="8" t="n">
        <v>0</v>
      </c>
      <c r="N1540" s="7"/>
      <c r="O1540" s="7" t="s">
        <v>3781</v>
      </c>
      <c r="P1540" s="7" t="s">
        <v>87</v>
      </c>
      <c r="Q1540" s="8" t="s">
        <v>77</v>
      </c>
      <c r="R1540" s="8" t="s">
        <v>77</v>
      </c>
      <c r="S1540" s="8" t="s">
        <v>110</v>
      </c>
      <c r="T1540" s="8" t="s">
        <v>100</v>
      </c>
      <c r="U1540" s="7" t="s">
        <v>87</v>
      </c>
      <c r="V1540" s="7" t="s">
        <v>92</v>
      </c>
      <c r="W1540" s="7"/>
      <c r="X1540" s="7"/>
      <c r="Y1540" s="7" t="s">
        <v>112</v>
      </c>
      <c r="Z1540" s="8" t="s">
        <v>108</v>
      </c>
      <c r="AA1540" s="7"/>
      <c r="AB1540" s="7"/>
      <c r="AC1540" s="7"/>
      <c r="AD1540" s="7"/>
      <c r="AE1540" s="8"/>
      <c r="AF1540" s="9" t="s">
        <v>1041</v>
      </c>
      <c r="AG1540" s="9" t="s">
        <v>1016</v>
      </c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7"/>
      <c r="BB1540" s="7"/>
      <c r="BC1540" s="7"/>
      <c r="BD1540" s="7"/>
      <c r="BE1540" s="7"/>
      <c r="BF1540" s="7"/>
      <c r="BG1540" s="7"/>
      <c r="BH1540" s="7"/>
      <c r="BI1540" s="7"/>
      <c r="BJ1540" s="7"/>
      <c r="BK1540" s="7"/>
      <c r="BL1540" s="7"/>
      <c r="BM1540" s="7" t="s">
        <v>97</v>
      </c>
      <c r="BN1540" s="7" t="s">
        <v>97</v>
      </c>
      <c r="BO1540" s="7"/>
      <c r="BP1540" s="7"/>
      <c r="BQ1540" s="7"/>
      <c r="BR1540" s="7"/>
      <c r="BS1540" s="7"/>
      <c r="BT1540" s="7"/>
      <c r="BU1540" s="7"/>
      <c r="BV1540" s="7"/>
      <c r="BW1540" s="7"/>
      <c r="BX1540" s="7"/>
      <c r="BY1540" s="7"/>
      <c r="BZ1540" s="7"/>
      <c r="CA1540" s="7"/>
      <c r="CB1540" s="7"/>
      <c r="CC1540" s="7"/>
      <c r="CD1540" s="7" t="s">
        <v>98</v>
      </c>
      <c r="CE1540" s="7"/>
      <c r="CF1540" s="7"/>
      <c r="CG1540" s="7"/>
      <c r="CH1540" s="7"/>
      <c r="CI1540" s="6" t="n">
        <f aca="false">SUMIF($AH1540:$CH1540,35,Base!$B$5:$BB$5)*7*$Z1540</f>
        <v>0</v>
      </c>
      <c r="CJ1540" s="6" t="n">
        <f aca="false">SUMIF($AH1540:$CH1540,"PR",Base!$B$5:$BB$5)*7*$Z1540</f>
        <v>280</v>
      </c>
      <c r="CK1540" s="6"/>
      <c r="CL1540" s="6"/>
    </row>
    <row r="1541" customFormat="false" ht="13.8" hidden="false" customHeight="false" outlineLevel="0" collapsed="false">
      <c r="A1541" s="7" t="s">
        <v>77</v>
      </c>
      <c r="B1541" s="7" t="s">
        <v>3560</v>
      </c>
      <c r="C1541" s="7" t="s">
        <v>173</v>
      </c>
      <c r="D1541" s="7" t="s">
        <v>3782</v>
      </c>
      <c r="E1541" s="7" t="s">
        <v>1646</v>
      </c>
      <c r="F1541" s="7" t="s">
        <v>17</v>
      </c>
      <c r="G1541" s="7" t="s">
        <v>3779</v>
      </c>
      <c r="H1541" s="7" t="s">
        <v>3780</v>
      </c>
      <c r="I1541" s="7" t="s">
        <v>84</v>
      </c>
      <c r="J1541" s="7" t="s">
        <v>85</v>
      </c>
      <c r="K1541" s="8" t="n">
        <v>0</v>
      </c>
      <c r="L1541" s="7"/>
      <c r="M1541" s="8" t="n">
        <v>0</v>
      </c>
      <c r="N1541" s="7"/>
      <c r="O1541" s="7" t="s">
        <v>3781</v>
      </c>
      <c r="P1541" s="7" t="s">
        <v>87</v>
      </c>
      <c r="Q1541" s="8" t="s">
        <v>77</v>
      </c>
      <c r="R1541" s="8" t="s">
        <v>77</v>
      </c>
      <c r="S1541" s="8" t="s">
        <v>110</v>
      </c>
      <c r="T1541" s="8" t="s">
        <v>100</v>
      </c>
      <c r="U1541" s="7" t="s">
        <v>87</v>
      </c>
      <c r="V1541" s="7" t="s">
        <v>92</v>
      </c>
      <c r="W1541" s="7"/>
      <c r="X1541" s="7"/>
      <c r="Y1541" s="7" t="s">
        <v>125</v>
      </c>
      <c r="Z1541" s="8" t="s">
        <v>94</v>
      </c>
      <c r="AA1541" s="7"/>
      <c r="AB1541" s="7"/>
      <c r="AC1541" s="7"/>
      <c r="AD1541" s="7"/>
      <c r="AE1541" s="8"/>
      <c r="AF1541" s="9" t="s">
        <v>404</v>
      </c>
      <c r="AG1541" s="9" t="s">
        <v>1116</v>
      </c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7"/>
      <c r="BB1541" s="7"/>
      <c r="BC1541" s="7"/>
      <c r="BD1541" s="7"/>
      <c r="BE1541" s="7"/>
      <c r="BF1541" s="7"/>
      <c r="BG1541" s="7"/>
      <c r="BH1541" s="7"/>
      <c r="BI1541" s="7"/>
      <c r="BJ1541" s="7"/>
      <c r="BK1541" s="7"/>
      <c r="BL1541" s="7"/>
      <c r="BM1541" s="7" t="s">
        <v>97</v>
      </c>
      <c r="BN1541" s="7" t="s">
        <v>97</v>
      </c>
      <c r="BO1541" s="7"/>
      <c r="BP1541" s="7"/>
      <c r="BQ1541" s="7"/>
      <c r="BR1541" s="7"/>
      <c r="BS1541" s="7"/>
      <c r="BT1541" s="7"/>
      <c r="BU1541" s="7"/>
      <c r="BV1541" s="7"/>
      <c r="BW1541" s="7" t="s">
        <v>98</v>
      </c>
      <c r="BX1541" s="7"/>
      <c r="BY1541" s="7"/>
      <c r="BZ1541" s="7"/>
      <c r="CA1541" s="7"/>
      <c r="CB1541" s="7"/>
      <c r="CC1541" s="7"/>
      <c r="CD1541" s="7"/>
      <c r="CE1541" s="7"/>
      <c r="CF1541" s="7"/>
      <c r="CG1541" s="7"/>
      <c r="CH1541" s="7"/>
      <c r="CI1541" s="6" t="n">
        <f aca="false">SUMIF($AH1541:$CH1541,35,Base!$B$5:$BB$5)*7*$Z1541</f>
        <v>0</v>
      </c>
      <c r="CJ1541" s="6" t="n">
        <f aca="false">SUMIF($AH1541:$CH1541,"PR",Base!$B$5:$BB$5)*7*$Z1541</f>
        <v>70</v>
      </c>
      <c r="CK1541" s="6"/>
      <c r="CL1541" s="6"/>
    </row>
    <row r="1542" customFormat="false" ht="13.8" hidden="false" customHeight="false" outlineLevel="0" collapsed="false">
      <c r="A1542" s="7" t="s">
        <v>77</v>
      </c>
      <c r="B1542" s="7" t="s">
        <v>3560</v>
      </c>
      <c r="C1542" s="7" t="s">
        <v>173</v>
      </c>
      <c r="D1542" s="7" t="s">
        <v>3782</v>
      </c>
      <c r="E1542" s="7" t="s">
        <v>1646</v>
      </c>
      <c r="F1542" s="7" t="s">
        <v>17</v>
      </c>
      <c r="G1542" s="7" t="s">
        <v>3779</v>
      </c>
      <c r="H1542" s="7" t="s">
        <v>3780</v>
      </c>
      <c r="I1542" s="7" t="s">
        <v>84</v>
      </c>
      <c r="J1542" s="7" t="s">
        <v>85</v>
      </c>
      <c r="K1542" s="8" t="n">
        <v>0</v>
      </c>
      <c r="L1542" s="7"/>
      <c r="M1542" s="8" t="n">
        <v>0</v>
      </c>
      <c r="N1542" s="7"/>
      <c r="O1542" s="7" t="s">
        <v>3781</v>
      </c>
      <c r="P1542" s="7" t="s">
        <v>87</v>
      </c>
      <c r="Q1542" s="8" t="s">
        <v>77</v>
      </c>
      <c r="R1542" s="8" t="s">
        <v>77</v>
      </c>
      <c r="S1542" s="8" t="s">
        <v>110</v>
      </c>
      <c r="T1542" s="8" t="s">
        <v>100</v>
      </c>
      <c r="U1542" s="7" t="s">
        <v>87</v>
      </c>
      <c r="V1542" s="7" t="s">
        <v>92</v>
      </c>
      <c r="W1542" s="7"/>
      <c r="X1542" s="7"/>
      <c r="Y1542" s="7" t="s">
        <v>112</v>
      </c>
      <c r="Z1542" s="8" t="s">
        <v>108</v>
      </c>
      <c r="AA1542" s="7"/>
      <c r="AB1542" s="7"/>
      <c r="AC1542" s="7"/>
      <c r="AD1542" s="7"/>
      <c r="AE1542" s="8"/>
      <c r="AF1542" s="9" t="s">
        <v>404</v>
      </c>
      <c r="AG1542" s="9" t="s">
        <v>1116</v>
      </c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7"/>
      <c r="BB1542" s="7"/>
      <c r="BC1542" s="7"/>
      <c r="BD1542" s="7"/>
      <c r="BE1542" s="7"/>
      <c r="BF1542" s="7"/>
      <c r="BG1542" s="7"/>
      <c r="BH1542" s="7"/>
      <c r="BI1542" s="7"/>
      <c r="BJ1542" s="7"/>
      <c r="BK1542" s="7"/>
      <c r="BL1542" s="7"/>
      <c r="BM1542" s="7" t="s">
        <v>97</v>
      </c>
      <c r="BN1542" s="7" t="s">
        <v>97</v>
      </c>
      <c r="BO1542" s="7"/>
      <c r="BP1542" s="7"/>
      <c r="BQ1542" s="7"/>
      <c r="BR1542" s="7"/>
      <c r="BS1542" s="7"/>
      <c r="BT1542" s="7"/>
      <c r="BU1542" s="7"/>
      <c r="BV1542" s="7"/>
      <c r="BW1542" s="7" t="s">
        <v>98</v>
      </c>
      <c r="BX1542" s="7"/>
      <c r="BY1542" s="7"/>
      <c r="BZ1542" s="7"/>
      <c r="CA1542" s="7"/>
      <c r="CB1542" s="7"/>
      <c r="CC1542" s="7"/>
      <c r="CD1542" s="7"/>
      <c r="CE1542" s="7"/>
      <c r="CF1542" s="7"/>
      <c r="CG1542" s="7"/>
      <c r="CH1542" s="7"/>
      <c r="CI1542" s="6" t="n">
        <f aca="false">SUMIF($AH1542:$CH1542,35,Base!$B$5:$BB$5)*7*$Z1542</f>
        <v>0</v>
      </c>
      <c r="CJ1542" s="6" t="n">
        <f aca="false">SUMIF($AH1542:$CH1542,"PR",Base!$B$5:$BB$5)*7*$Z1542</f>
        <v>280</v>
      </c>
      <c r="CK1542" s="6"/>
      <c r="CL1542" s="6"/>
    </row>
    <row r="1543" customFormat="false" ht="13.8" hidden="false" customHeight="false" outlineLevel="0" collapsed="false">
      <c r="A1543" s="7" t="s">
        <v>77</v>
      </c>
      <c r="B1543" s="7" t="s">
        <v>3560</v>
      </c>
      <c r="C1543" s="7" t="s">
        <v>173</v>
      </c>
      <c r="D1543" s="7" t="s">
        <v>3783</v>
      </c>
      <c r="E1543" s="7" t="s">
        <v>1095</v>
      </c>
      <c r="F1543" s="7" t="s">
        <v>17</v>
      </c>
      <c r="G1543" s="7" t="s">
        <v>3779</v>
      </c>
      <c r="H1543" s="7" t="s">
        <v>3780</v>
      </c>
      <c r="I1543" s="7" t="s">
        <v>84</v>
      </c>
      <c r="J1543" s="7" t="s">
        <v>85</v>
      </c>
      <c r="K1543" s="8" t="n">
        <v>0</v>
      </c>
      <c r="L1543" s="7"/>
      <c r="M1543" s="8" t="n">
        <v>0</v>
      </c>
      <c r="N1543" s="7"/>
      <c r="O1543" s="7" t="s">
        <v>3781</v>
      </c>
      <c r="P1543" s="7" t="s">
        <v>87</v>
      </c>
      <c r="Q1543" s="8" t="s">
        <v>77</v>
      </c>
      <c r="R1543" s="8" t="s">
        <v>77</v>
      </c>
      <c r="S1543" s="8" t="s">
        <v>110</v>
      </c>
      <c r="T1543" s="8" t="s">
        <v>100</v>
      </c>
      <c r="U1543" s="7" t="s">
        <v>87</v>
      </c>
      <c r="V1543" s="7" t="s">
        <v>92</v>
      </c>
      <c r="W1543" s="7"/>
      <c r="X1543" s="7"/>
      <c r="Y1543" s="7" t="s">
        <v>125</v>
      </c>
      <c r="Z1543" s="8" t="s">
        <v>94</v>
      </c>
      <c r="AA1543" s="7"/>
      <c r="AB1543" s="7"/>
      <c r="AC1543" s="7"/>
      <c r="AD1543" s="7"/>
      <c r="AE1543" s="8"/>
      <c r="AF1543" s="9" t="s">
        <v>2001</v>
      </c>
      <c r="AG1543" s="9" t="s">
        <v>1797</v>
      </c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7"/>
      <c r="BB1543" s="7"/>
      <c r="BC1543" s="7"/>
      <c r="BD1543" s="7"/>
      <c r="BE1543" s="7"/>
      <c r="BF1543" s="7"/>
      <c r="BG1543" s="7"/>
      <c r="BH1543" s="7"/>
      <c r="BI1543" s="7"/>
      <c r="BJ1543" s="7" t="s">
        <v>98</v>
      </c>
      <c r="BK1543" s="7"/>
      <c r="BL1543" s="7"/>
      <c r="BM1543" s="7" t="s">
        <v>97</v>
      </c>
      <c r="BN1543" s="7" t="s">
        <v>97</v>
      </c>
      <c r="BO1543" s="7"/>
      <c r="BP1543" s="7"/>
      <c r="BQ1543" s="7"/>
      <c r="BR1543" s="7"/>
      <c r="BS1543" s="7"/>
      <c r="BT1543" s="7"/>
      <c r="BU1543" s="7"/>
      <c r="BV1543" s="7"/>
      <c r="BW1543" s="7"/>
      <c r="BX1543" s="7"/>
      <c r="BY1543" s="7"/>
      <c r="BZ1543" s="7"/>
      <c r="CA1543" s="7"/>
      <c r="CB1543" s="7"/>
      <c r="CC1543" s="7"/>
      <c r="CD1543" s="7"/>
      <c r="CE1543" s="7"/>
      <c r="CF1543" s="7"/>
      <c r="CG1543" s="7"/>
      <c r="CH1543" s="7"/>
      <c r="CI1543" s="6" t="n">
        <f aca="false">SUMIF($AH1543:$CH1543,35,Base!$B$5:$BB$5)*7*$Z1543</f>
        <v>0</v>
      </c>
      <c r="CJ1543" s="6" t="n">
        <f aca="false">SUMIF($AH1543:$CH1543,"PR",Base!$B$5:$BB$5)*7*$Z1543</f>
        <v>70</v>
      </c>
      <c r="CK1543" s="6"/>
      <c r="CL1543" s="6"/>
    </row>
    <row r="1544" customFormat="false" ht="13.8" hidden="false" customHeight="false" outlineLevel="0" collapsed="false">
      <c r="A1544" s="7" t="s">
        <v>77</v>
      </c>
      <c r="B1544" s="7" t="s">
        <v>3560</v>
      </c>
      <c r="C1544" s="7" t="s">
        <v>173</v>
      </c>
      <c r="D1544" s="7" t="s">
        <v>3783</v>
      </c>
      <c r="E1544" s="7" t="s">
        <v>1095</v>
      </c>
      <c r="F1544" s="7" t="s">
        <v>17</v>
      </c>
      <c r="G1544" s="7" t="s">
        <v>3779</v>
      </c>
      <c r="H1544" s="7" t="s">
        <v>3780</v>
      </c>
      <c r="I1544" s="7" t="s">
        <v>84</v>
      </c>
      <c r="J1544" s="7" t="s">
        <v>85</v>
      </c>
      <c r="K1544" s="8" t="n">
        <v>0</v>
      </c>
      <c r="L1544" s="7"/>
      <c r="M1544" s="8" t="n">
        <v>0</v>
      </c>
      <c r="N1544" s="7"/>
      <c r="O1544" s="7" t="s">
        <v>3781</v>
      </c>
      <c r="P1544" s="7" t="s">
        <v>87</v>
      </c>
      <c r="Q1544" s="8" t="s">
        <v>77</v>
      </c>
      <c r="R1544" s="8" t="s">
        <v>77</v>
      </c>
      <c r="S1544" s="8" t="s">
        <v>110</v>
      </c>
      <c r="T1544" s="8" t="s">
        <v>100</v>
      </c>
      <c r="U1544" s="7" t="s">
        <v>87</v>
      </c>
      <c r="V1544" s="7" t="s">
        <v>92</v>
      </c>
      <c r="W1544" s="7"/>
      <c r="X1544" s="7"/>
      <c r="Y1544" s="7" t="s">
        <v>112</v>
      </c>
      <c r="Z1544" s="8" t="s">
        <v>108</v>
      </c>
      <c r="AA1544" s="7"/>
      <c r="AB1544" s="7"/>
      <c r="AC1544" s="7"/>
      <c r="AD1544" s="7"/>
      <c r="AE1544" s="8"/>
      <c r="AF1544" s="9" t="s">
        <v>2001</v>
      </c>
      <c r="AG1544" s="9" t="s">
        <v>1797</v>
      </c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7"/>
      <c r="BB1544" s="7"/>
      <c r="BC1544" s="7"/>
      <c r="BD1544" s="7"/>
      <c r="BE1544" s="7"/>
      <c r="BF1544" s="7"/>
      <c r="BG1544" s="7"/>
      <c r="BH1544" s="7"/>
      <c r="BI1544" s="7"/>
      <c r="BJ1544" s="7" t="s">
        <v>98</v>
      </c>
      <c r="BK1544" s="7"/>
      <c r="BL1544" s="7"/>
      <c r="BM1544" s="7" t="s">
        <v>97</v>
      </c>
      <c r="BN1544" s="7" t="s">
        <v>97</v>
      </c>
      <c r="BO1544" s="7"/>
      <c r="BP1544" s="7"/>
      <c r="BQ1544" s="7"/>
      <c r="BR1544" s="7"/>
      <c r="BS1544" s="7"/>
      <c r="BT1544" s="7"/>
      <c r="BU1544" s="7"/>
      <c r="BV1544" s="7"/>
      <c r="BW1544" s="7"/>
      <c r="BX1544" s="7"/>
      <c r="BY1544" s="7"/>
      <c r="BZ1544" s="7"/>
      <c r="CA1544" s="7"/>
      <c r="CB1544" s="7"/>
      <c r="CC1544" s="7"/>
      <c r="CD1544" s="7"/>
      <c r="CE1544" s="7"/>
      <c r="CF1544" s="7"/>
      <c r="CG1544" s="7"/>
      <c r="CH1544" s="7"/>
      <c r="CI1544" s="6" t="n">
        <f aca="false">SUMIF($AH1544:$CH1544,35,Base!$B$5:$BB$5)*7*$Z1544</f>
        <v>0</v>
      </c>
      <c r="CJ1544" s="6" t="n">
        <f aca="false">SUMIF($AH1544:$CH1544,"PR",Base!$B$5:$BB$5)*7*$Z1544</f>
        <v>280</v>
      </c>
      <c r="CK1544" s="6"/>
      <c r="CL1544" s="6"/>
    </row>
    <row r="1545" customFormat="false" ht="13.8" hidden="false" customHeight="false" outlineLevel="0" collapsed="false">
      <c r="A1545" s="7" t="s">
        <v>77</v>
      </c>
      <c r="B1545" s="7" t="s">
        <v>3560</v>
      </c>
      <c r="C1545" s="7" t="s">
        <v>173</v>
      </c>
      <c r="D1545" s="7" t="s">
        <v>3784</v>
      </c>
      <c r="E1545" s="7" t="s">
        <v>2106</v>
      </c>
      <c r="F1545" s="7" t="s">
        <v>17</v>
      </c>
      <c r="G1545" s="7" t="s">
        <v>3785</v>
      </c>
      <c r="H1545" s="7" t="s">
        <v>3786</v>
      </c>
      <c r="I1545" s="7" t="s">
        <v>84</v>
      </c>
      <c r="J1545" s="7" t="s">
        <v>85</v>
      </c>
      <c r="K1545" s="8" t="n">
        <v>0</v>
      </c>
      <c r="L1545" s="7"/>
      <c r="M1545" s="8" t="n">
        <v>0</v>
      </c>
      <c r="N1545" s="7"/>
      <c r="O1545" s="7" t="s">
        <v>444</v>
      </c>
      <c r="P1545" s="7" t="s">
        <v>87</v>
      </c>
      <c r="Q1545" s="8" t="s">
        <v>77</v>
      </c>
      <c r="R1545" s="8" t="s">
        <v>77</v>
      </c>
      <c r="S1545" s="8" t="s">
        <v>110</v>
      </c>
      <c r="T1545" s="8" t="s">
        <v>100</v>
      </c>
      <c r="U1545" s="7" t="s">
        <v>87</v>
      </c>
      <c r="V1545" s="7" t="s">
        <v>92</v>
      </c>
      <c r="W1545" s="7"/>
      <c r="X1545" s="7"/>
      <c r="Y1545" s="7" t="s">
        <v>125</v>
      </c>
      <c r="Z1545" s="8" t="s">
        <v>94</v>
      </c>
      <c r="AA1545" s="7"/>
      <c r="AB1545" s="7"/>
      <c r="AC1545" s="7"/>
      <c r="AD1545" s="7"/>
      <c r="AE1545" s="8"/>
      <c r="AF1545" s="9" t="s">
        <v>356</v>
      </c>
      <c r="AG1545" s="9" t="s">
        <v>959</v>
      </c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7"/>
      <c r="BB1545" s="7"/>
      <c r="BC1545" s="7"/>
      <c r="BD1545" s="7"/>
      <c r="BE1545" s="7"/>
      <c r="BF1545" s="7"/>
      <c r="BG1545" s="7"/>
      <c r="BH1545" s="7"/>
      <c r="BI1545" s="7"/>
      <c r="BJ1545" s="7"/>
      <c r="BK1545" s="7"/>
      <c r="BL1545" s="7"/>
      <c r="BM1545" s="7" t="s">
        <v>97</v>
      </c>
      <c r="BN1545" s="7" t="s">
        <v>97</v>
      </c>
      <c r="BO1545" s="7"/>
      <c r="BP1545" s="7"/>
      <c r="BQ1545" s="7"/>
      <c r="BR1545" s="7"/>
      <c r="BS1545" s="7"/>
      <c r="BT1545" s="7"/>
      <c r="BU1545" s="7"/>
      <c r="BV1545" s="7" t="s">
        <v>98</v>
      </c>
      <c r="BW1545" s="7"/>
      <c r="BX1545" s="7"/>
      <c r="BY1545" s="7"/>
      <c r="BZ1545" s="7"/>
      <c r="CA1545" s="7"/>
      <c r="CB1545" s="7"/>
      <c r="CC1545" s="7"/>
      <c r="CD1545" s="7"/>
      <c r="CE1545" s="7"/>
      <c r="CF1545" s="7"/>
      <c r="CG1545" s="7"/>
      <c r="CH1545" s="7"/>
      <c r="CI1545" s="6" t="n">
        <f aca="false">SUMIF($AH1545:$CH1545,35,Base!$B$5:$BB$5)*7*$Z1545</f>
        <v>0</v>
      </c>
      <c r="CJ1545" s="6" t="n">
        <f aca="false">SUMIF($AH1545:$CH1545,"PR",Base!$B$5:$BB$5)*7*$Z1545</f>
        <v>70</v>
      </c>
      <c r="CK1545" s="6"/>
      <c r="CL1545" s="6"/>
    </row>
    <row r="1546" customFormat="false" ht="13.8" hidden="false" customHeight="false" outlineLevel="0" collapsed="false">
      <c r="A1546" s="7" t="s">
        <v>77</v>
      </c>
      <c r="B1546" s="7" t="s">
        <v>3560</v>
      </c>
      <c r="C1546" s="7" t="s">
        <v>173</v>
      </c>
      <c r="D1546" s="7" t="s">
        <v>3784</v>
      </c>
      <c r="E1546" s="7" t="s">
        <v>2106</v>
      </c>
      <c r="F1546" s="7" t="s">
        <v>17</v>
      </c>
      <c r="G1546" s="7" t="s">
        <v>3785</v>
      </c>
      <c r="H1546" s="7" t="s">
        <v>3786</v>
      </c>
      <c r="I1546" s="7" t="s">
        <v>84</v>
      </c>
      <c r="J1546" s="7" t="s">
        <v>85</v>
      </c>
      <c r="K1546" s="8" t="n">
        <v>0</v>
      </c>
      <c r="L1546" s="7"/>
      <c r="M1546" s="8" t="n">
        <v>0</v>
      </c>
      <c r="N1546" s="7"/>
      <c r="O1546" s="7" t="s">
        <v>444</v>
      </c>
      <c r="P1546" s="7" t="s">
        <v>87</v>
      </c>
      <c r="Q1546" s="8" t="s">
        <v>77</v>
      </c>
      <c r="R1546" s="8" t="s">
        <v>77</v>
      </c>
      <c r="S1546" s="8" t="s">
        <v>110</v>
      </c>
      <c r="T1546" s="8" t="s">
        <v>100</v>
      </c>
      <c r="U1546" s="7" t="s">
        <v>87</v>
      </c>
      <c r="V1546" s="7" t="s">
        <v>92</v>
      </c>
      <c r="W1546" s="7"/>
      <c r="X1546" s="7"/>
      <c r="Y1546" s="7" t="s">
        <v>112</v>
      </c>
      <c r="Z1546" s="8" t="s">
        <v>108</v>
      </c>
      <c r="AA1546" s="7"/>
      <c r="AB1546" s="7"/>
      <c r="AC1546" s="7"/>
      <c r="AD1546" s="7"/>
      <c r="AE1546" s="8"/>
      <c r="AF1546" s="9" t="s">
        <v>356</v>
      </c>
      <c r="AG1546" s="9" t="s">
        <v>959</v>
      </c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  <c r="BC1546" s="7"/>
      <c r="BD1546" s="7"/>
      <c r="BE1546" s="7"/>
      <c r="BF1546" s="7"/>
      <c r="BG1546" s="7"/>
      <c r="BH1546" s="7"/>
      <c r="BI1546" s="7"/>
      <c r="BJ1546" s="7"/>
      <c r="BK1546" s="7"/>
      <c r="BL1546" s="7"/>
      <c r="BM1546" s="7" t="s">
        <v>97</v>
      </c>
      <c r="BN1546" s="7" t="s">
        <v>97</v>
      </c>
      <c r="BO1546" s="7"/>
      <c r="BP1546" s="7"/>
      <c r="BQ1546" s="7"/>
      <c r="BR1546" s="7"/>
      <c r="BS1546" s="7"/>
      <c r="BT1546" s="7"/>
      <c r="BU1546" s="7"/>
      <c r="BV1546" s="7" t="s">
        <v>98</v>
      </c>
      <c r="BW1546" s="7"/>
      <c r="BX1546" s="7"/>
      <c r="BY1546" s="7"/>
      <c r="BZ1546" s="7"/>
      <c r="CA1546" s="7"/>
      <c r="CB1546" s="7"/>
      <c r="CC1546" s="7"/>
      <c r="CD1546" s="7"/>
      <c r="CE1546" s="7"/>
      <c r="CF1546" s="7"/>
      <c r="CG1546" s="7"/>
      <c r="CH1546" s="7"/>
      <c r="CI1546" s="6" t="n">
        <f aca="false">SUMIF($AH1546:$CH1546,35,Base!$B$5:$BB$5)*7*$Z1546</f>
        <v>0</v>
      </c>
      <c r="CJ1546" s="6" t="n">
        <f aca="false">SUMIF($AH1546:$CH1546,"PR",Base!$B$5:$BB$5)*7*$Z1546</f>
        <v>280</v>
      </c>
      <c r="CK1546" s="6"/>
      <c r="CL1546" s="6"/>
    </row>
    <row r="1547" customFormat="false" ht="13.8" hidden="false" customHeight="false" outlineLevel="0" collapsed="false">
      <c r="A1547" s="7" t="s">
        <v>77</v>
      </c>
      <c r="B1547" s="7" t="s">
        <v>3560</v>
      </c>
      <c r="C1547" s="7" t="s">
        <v>173</v>
      </c>
      <c r="D1547" s="7" t="s">
        <v>3787</v>
      </c>
      <c r="E1547" s="7" t="s">
        <v>3096</v>
      </c>
      <c r="F1547" s="7" t="s">
        <v>17</v>
      </c>
      <c r="G1547" s="7" t="s">
        <v>3785</v>
      </c>
      <c r="H1547" s="7" t="s">
        <v>3786</v>
      </c>
      <c r="I1547" s="7" t="s">
        <v>84</v>
      </c>
      <c r="J1547" s="7" t="s">
        <v>85</v>
      </c>
      <c r="K1547" s="8" t="n">
        <v>0</v>
      </c>
      <c r="L1547" s="7"/>
      <c r="M1547" s="8" t="n">
        <v>0</v>
      </c>
      <c r="N1547" s="7"/>
      <c r="O1547" s="7" t="s">
        <v>444</v>
      </c>
      <c r="P1547" s="7" t="s">
        <v>87</v>
      </c>
      <c r="Q1547" s="8" t="s">
        <v>77</v>
      </c>
      <c r="R1547" s="8" t="s">
        <v>77</v>
      </c>
      <c r="S1547" s="8" t="s">
        <v>110</v>
      </c>
      <c r="T1547" s="8" t="s">
        <v>100</v>
      </c>
      <c r="U1547" s="7" t="s">
        <v>87</v>
      </c>
      <c r="V1547" s="7" t="s">
        <v>92</v>
      </c>
      <c r="W1547" s="7"/>
      <c r="X1547" s="7"/>
      <c r="Y1547" s="7" t="s">
        <v>125</v>
      </c>
      <c r="Z1547" s="8" t="s">
        <v>94</v>
      </c>
      <c r="AA1547" s="7"/>
      <c r="AB1547" s="7"/>
      <c r="AC1547" s="7"/>
      <c r="AD1547" s="7"/>
      <c r="AE1547" s="8"/>
      <c r="AF1547" s="9" t="s">
        <v>139</v>
      </c>
      <c r="AG1547" s="9" t="s">
        <v>126</v>
      </c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7"/>
      <c r="BB1547" s="7"/>
      <c r="BC1547" s="7"/>
      <c r="BD1547" s="7"/>
      <c r="BE1547" s="7"/>
      <c r="BF1547" s="7"/>
      <c r="BG1547" s="7"/>
      <c r="BH1547" s="7"/>
      <c r="BI1547" s="7" t="s">
        <v>98</v>
      </c>
      <c r="BJ1547" s="7"/>
      <c r="BK1547" s="7"/>
      <c r="BL1547" s="7"/>
      <c r="BM1547" s="7" t="s">
        <v>97</v>
      </c>
      <c r="BN1547" s="7" t="s">
        <v>97</v>
      </c>
      <c r="BO1547" s="7"/>
      <c r="BP1547" s="7"/>
      <c r="BQ1547" s="7"/>
      <c r="BR1547" s="7"/>
      <c r="BS1547" s="7"/>
      <c r="BT1547" s="7"/>
      <c r="BU1547" s="7"/>
      <c r="BV1547" s="7"/>
      <c r="BW1547" s="7"/>
      <c r="BX1547" s="7"/>
      <c r="BY1547" s="7"/>
      <c r="BZ1547" s="7"/>
      <c r="CA1547" s="7"/>
      <c r="CB1547" s="7"/>
      <c r="CC1547" s="7"/>
      <c r="CD1547" s="7"/>
      <c r="CE1547" s="7"/>
      <c r="CF1547" s="7"/>
      <c r="CG1547" s="7"/>
      <c r="CH1547" s="7"/>
      <c r="CI1547" s="6" t="n">
        <f aca="false">SUMIF($AH1547:$CH1547,35,Base!$B$5:$BB$5)*7*$Z1547</f>
        <v>0</v>
      </c>
      <c r="CJ1547" s="6" t="n">
        <f aca="false">SUMIF($AH1547:$CH1547,"PR",Base!$B$5:$BB$5)*7*$Z1547</f>
        <v>70</v>
      </c>
      <c r="CK1547" s="6"/>
      <c r="CL1547" s="6"/>
    </row>
    <row r="1548" customFormat="false" ht="13.8" hidden="false" customHeight="false" outlineLevel="0" collapsed="false">
      <c r="A1548" s="7" t="s">
        <v>77</v>
      </c>
      <c r="B1548" s="7" t="s">
        <v>3560</v>
      </c>
      <c r="C1548" s="7" t="s">
        <v>173</v>
      </c>
      <c r="D1548" s="7" t="s">
        <v>3787</v>
      </c>
      <c r="E1548" s="7" t="s">
        <v>3096</v>
      </c>
      <c r="F1548" s="7" t="s">
        <v>17</v>
      </c>
      <c r="G1548" s="7" t="s">
        <v>3785</v>
      </c>
      <c r="H1548" s="7" t="s">
        <v>3786</v>
      </c>
      <c r="I1548" s="7" t="s">
        <v>84</v>
      </c>
      <c r="J1548" s="7" t="s">
        <v>85</v>
      </c>
      <c r="K1548" s="8" t="n">
        <v>0</v>
      </c>
      <c r="L1548" s="7"/>
      <c r="M1548" s="8" t="n">
        <v>0</v>
      </c>
      <c r="N1548" s="7"/>
      <c r="O1548" s="7" t="s">
        <v>444</v>
      </c>
      <c r="P1548" s="7" t="s">
        <v>87</v>
      </c>
      <c r="Q1548" s="8" t="s">
        <v>77</v>
      </c>
      <c r="R1548" s="8" t="s">
        <v>77</v>
      </c>
      <c r="S1548" s="8" t="s">
        <v>110</v>
      </c>
      <c r="T1548" s="8" t="s">
        <v>100</v>
      </c>
      <c r="U1548" s="7" t="s">
        <v>87</v>
      </c>
      <c r="V1548" s="7" t="s">
        <v>92</v>
      </c>
      <c r="W1548" s="7"/>
      <c r="X1548" s="7"/>
      <c r="Y1548" s="7" t="s">
        <v>112</v>
      </c>
      <c r="Z1548" s="8" t="s">
        <v>108</v>
      </c>
      <c r="AA1548" s="7"/>
      <c r="AB1548" s="7"/>
      <c r="AC1548" s="7"/>
      <c r="AD1548" s="7"/>
      <c r="AE1548" s="8"/>
      <c r="AF1548" s="9" t="s">
        <v>139</v>
      </c>
      <c r="AG1548" s="9" t="s">
        <v>126</v>
      </c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7"/>
      <c r="BB1548" s="7"/>
      <c r="BC1548" s="7"/>
      <c r="BD1548" s="7"/>
      <c r="BE1548" s="7"/>
      <c r="BF1548" s="7"/>
      <c r="BG1548" s="7"/>
      <c r="BH1548" s="7"/>
      <c r="BI1548" s="7" t="s">
        <v>98</v>
      </c>
      <c r="BJ1548" s="7"/>
      <c r="BK1548" s="7"/>
      <c r="BL1548" s="7"/>
      <c r="BM1548" s="7" t="s">
        <v>97</v>
      </c>
      <c r="BN1548" s="7" t="s">
        <v>97</v>
      </c>
      <c r="BO1548" s="7"/>
      <c r="BP1548" s="7"/>
      <c r="BQ1548" s="7"/>
      <c r="BR1548" s="7"/>
      <c r="BS1548" s="7"/>
      <c r="BT1548" s="7"/>
      <c r="BU1548" s="7"/>
      <c r="BV1548" s="7"/>
      <c r="BW1548" s="7"/>
      <c r="BX1548" s="7"/>
      <c r="BY1548" s="7"/>
      <c r="BZ1548" s="7"/>
      <c r="CA1548" s="7"/>
      <c r="CB1548" s="7"/>
      <c r="CC1548" s="7"/>
      <c r="CD1548" s="7"/>
      <c r="CE1548" s="7"/>
      <c r="CF1548" s="7"/>
      <c r="CG1548" s="7"/>
      <c r="CH1548" s="7"/>
      <c r="CI1548" s="6" t="n">
        <f aca="false">SUMIF($AH1548:$CH1548,35,Base!$B$5:$BB$5)*7*$Z1548</f>
        <v>0</v>
      </c>
      <c r="CJ1548" s="6" t="n">
        <f aca="false">SUMIF($AH1548:$CH1548,"PR",Base!$B$5:$BB$5)*7*$Z1548</f>
        <v>280</v>
      </c>
      <c r="CK1548" s="6"/>
      <c r="CL1548" s="6"/>
    </row>
    <row r="1549" customFormat="false" ht="13.8" hidden="false" customHeight="false" outlineLevel="0" collapsed="false">
      <c r="A1549" s="7" t="s">
        <v>77</v>
      </c>
      <c r="B1549" s="7" t="s">
        <v>3560</v>
      </c>
      <c r="C1549" s="7" t="s">
        <v>173</v>
      </c>
      <c r="D1549" s="7" t="s">
        <v>3788</v>
      </c>
      <c r="E1549" s="7" t="s">
        <v>3100</v>
      </c>
      <c r="F1549" s="7" t="s">
        <v>17</v>
      </c>
      <c r="G1549" s="7" t="s">
        <v>3785</v>
      </c>
      <c r="H1549" s="7" t="s">
        <v>3786</v>
      </c>
      <c r="I1549" s="7" t="s">
        <v>84</v>
      </c>
      <c r="J1549" s="7" t="s">
        <v>85</v>
      </c>
      <c r="K1549" s="8" t="n">
        <v>0</v>
      </c>
      <c r="L1549" s="7"/>
      <c r="M1549" s="8" t="n">
        <v>0</v>
      </c>
      <c r="N1549" s="7"/>
      <c r="O1549" s="7" t="s">
        <v>444</v>
      </c>
      <c r="P1549" s="7" t="s">
        <v>87</v>
      </c>
      <c r="Q1549" s="8" t="s">
        <v>77</v>
      </c>
      <c r="R1549" s="8" t="s">
        <v>77</v>
      </c>
      <c r="S1549" s="8" t="s">
        <v>110</v>
      </c>
      <c r="T1549" s="8" t="s">
        <v>100</v>
      </c>
      <c r="U1549" s="7" t="s">
        <v>87</v>
      </c>
      <c r="V1549" s="7" t="s">
        <v>92</v>
      </c>
      <c r="W1549" s="7"/>
      <c r="X1549" s="7"/>
      <c r="Y1549" s="7" t="s">
        <v>125</v>
      </c>
      <c r="Z1549" s="8" t="s">
        <v>94</v>
      </c>
      <c r="AA1549" s="7"/>
      <c r="AB1549" s="7"/>
      <c r="AC1549" s="7"/>
      <c r="AD1549" s="7"/>
      <c r="AE1549" s="8"/>
      <c r="AF1549" s="9" t="s">
        <v>525</v>
      </c>
      <c r="AG1549" s="9" t="s">
        <v>114</v>
      </c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7" t="s">
        <v>98</v>
      </c>
      <c r="BB1549" s="7"/>
      <c r="BC1549" s="7"/>
      <c r="BD1549" s="7"/>
      <c r="BE1549" s="7"/>
      <c r="BF1549" s="7"/>
      <c r="BG1549" s="7"/>
      <c r="BH1549" s="7"/>
      <c r="BI1549" s="7"/>
      <c r="BJ1549" s="7"/>
      <c r="BK1549" s="7"/>
      <c r="BL1549" s="7"/>
      <c r="BM1549" s="7" t="s">
        <v>97</v>
      </c>
      <c r="BN1549" s="7" t="s">
        <v>97</v>
      </c>
      <c r="BO1549" s="7"/>
      <c r="BP1549" s="7"/>
      <c r="BQ1549" s="7"/>
      <c r="BR1549" s="7"/>
      <c r="BS1549" s="7"/>
      <c r="BT1549" s="7"/>
      <c r="BU1549" s="7"/>
      <c r="BV1549" s="7"/>
      <c r="BW1549" s="7"/>
      <c r="BX1549" s="7"/>
      <c r="BY1549" s="7"/>
      <c r="BZ1549" s="7"/>
      <c r="CA1549" s="7"/>
      <c r="CB1549" s="7"/>
      <c r="CC1549" s="7"/>
      <c r="CD1549" s="7"/>
      <c r="CE1549" s="7"/>
      <c r="CF1549" s="7"/>
      <c r="CG1549" s="7"/>
      <c r="CH1549" s="7"/>
      <c r="CI1549" s="6" t="n">
        <f aca="false">SUMIF($AH1549:$CH1549,35,Base!$B$5:$BB$5)*7*$Z1549</f>
        <v>0</v>
      </c>
      <c r="CJ1549" s="6" t="n">
        <f aca="false">SUMIF($AH1549:$CH1549,"PR",Base!$B$5:$BB$5)*7*$Z1549</f>
        <v>70</v>
      </c>
      <c r="CK1549" s="6"/>
      <c r="CL1549" s="6"/>
    </row>
    <row r="1550" customFormat="false" ht="13.8" hidden="false" customHeight="false" outlineLevel="0" collapsed="false">
      <c r="A1550" s="7" t="s">
        <v>77</v>
      </c>
      <c r="B1550" s="7" t="s">
        <v>3560</v>
      </c>
      <c r="C1550" s="7" t="s">
        <v>173</v>
      </c>
      <c r="D1550" s="7" t="s">
        <v>3788</v>
      </c>
      <c r="E1550" s="7" t="s">
        <v>3100</v>
      </c>
      <c r="F1550" s="7" t="s">
        <v>17</v>
      </c>
      <c r="G1550" s="7" t="s">
        <v>3785</v>
      </c>
      <c r="H1550" s="7" t="s">
        <v>3786</v>
      </c>
      <c r="I1550" s="7" t="s">
        <v>84</v>
      </c>
      <c r="J1550" s="7" t="s">
        <v>85</v>
      </c>
      <c r="K1550" s="8" t="n">
        <v>0</v>
      </c>
      <c r="L1550" s="7"/>
      <c r="M1550" s="8" t="n">
        <v>0</v>
      </c>
      <c r="N1550" s="7"/>
      <c r="O1550" s="7" t="s">
        <v>444</v>
      </c>
      <c r="P1550" s="7" t="s">
        <v>87</v>
      </c>
      <c r="Q1550" s="8" t="s">
        <v>77</v>
      </c>
      <c r="R1550" s="8" t="s">
        <v>77</v>
      </c>
      <c r="S1550" s="8" t="s">
        <v>110</v>
      </c>
      <c r="T1550" s="8" t="s">
        <v>100</v>
      </c>
      <c r="U1550" s="7" t="s">
        <v>87</v>
      </c>
      <c r="V1550" s="7" t="s">
        <v>92</v>
      </c>
      <c r="W1550" s="7"/>
      <c r="X1550" s="7"/>
      <c r="Y1550" s="7" t="s">
        <v>112</v>
      </c>
      <c r="Z1550" s="8" t="s">
        <v>108</v>
      </c>
      <c r="AA1550" s="7"/>
      <c r="AB1550" s="7"/>
      <c r="AC1550" s="7"/>
      <c r="AD1550" s="7"/>
      <c r="AE1550" s="8"/>
      <c r="AF1550" s="9" t="s">
        <v>525</v>
      </c>
      <c r="AG1550" s="9" t="s">
        <v>114</v>
      </c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7" t="s">
        <v>98</v>
      </c>
      <c r="BB1550" s="7"/>
      <c r="BC1550" s="7"/>
      <c r="BD1550" s="7"/>
      <c r="BE1550" s="7"/>
      <c r="BF1550" s="7"/>
      <c r="BG1550" s="7"/>
      <c r="BH1550" s="7"/>
      <c r="BI1550" s="7"/>
      <c r="BJ1550" s="7"/>
      <c r="BK1550" s="7"/>
      <c r="BL1550" s="7"/>
      <c r="BM1550" s="7" t="s">
        <v>97</v>
      </c>
      <c r="BN1550" s="7" t="s">
        <v>97</v>
      </c>
      <c r="BO1550" s="7"/>
      <c r="BP1550" s="7"/>
      <c r="BQ1550" s="7"/>
      <c r="BR1550" s="7"/>
      <c r="BS1550" s="7"/>
      <c r="BT1550" s="7"/>
      <c r="BU1550" s="7"/>
      <c r="BV1550" s="7"/>
      <c r="BW1550" s="7"/>
      <c r="BX1550" s="7"/>
      <c r="BY1550" s="7"/>
      <c r="BZ1550" s="7"/>
      <c r="CA1550" s="7"/>
      <c r="CB1550" s="7"/>
      <c r="CC1550" s="7"/>
      <c r="CD1550" s="7"/>
      <c r="CE1550" s="7"/>
      <c r="CF1550" s="7"/>
      <c r="CG1550" s="7"/>
      <c r="CH1550" s="7"/>
      <c r="CI1550" s="6" t="n">
        <f aca="false">SUMIF($AH1550:$CH1550,35,Base!$B$5:$BB$5)*7*$Z1550</f>
        <v>0</v>
      </c>
      <c r="CJ1550" s="6" t="n">
        <f aca="false">SUMIF($AH1550:$CH1550,"PR",Base!$B$5:$BB$5)*7*$Z1550</f>
        <v>280</v>
      </c>
      <c r="CK1550" s="6"/>
      <c r="CL1550" s="6"/>
    </row>
    <row r="1551" customFormat="false" ht="13.8" hidden="false" customHeight="false" outlineLevel="0" collapsed="false">
      <c r="A1551" s="7" t="s">
        <v>77</v>
      </c>
      <c r="B1551" s="7" t="s">
        <v>3560</v>
      </c>
      <c r="C1551" s="7" t="s">
        <v>173</v>
      </c>
      <c r="D1551" s="7" t="s">
        <v>3789</v>
      </c>
      <c r="E1551" s="7" t="s">
        <v>3790</v>
      </c>
      <c r="F1551" s="7" t="s">
        <v>17</v>
      </c>
      <c r="G1551" s="7" t="s">
        <v>476</v>
      </c>
      <c r="H1551" s="7" t="s">
        <v>477</v>
      </c>
      <c r="I1551" s="7" t="s">
        <v>84</v>
      </c>
      <c r="J1551" s="7" t="s">
        <v>85</v>
      </c>
      <c r="K1551" s="8" t="n">
        <v>0</v>
      </c>
      <c r="L1551" s="7"/>
      <c r="M1551" s="8" t="n">
        <v>0</v>
      </c>
      <c r="N1551" s="7"/>
      <c r="O1551" s="7" t="s">
        <v>478</v>
      </c>
      <c r="P1551" s="7" t="s">
        <v>87</v>
      </c>
      <c r="Q1551" s="8" t="s">
        <v>77</v>
      </c>
      <c r="R1551" s="8" t="s">
        <v>77</v>
      </c>
      <c r="S1551" s="8" t="s">
        <v>110</v>
      </c>
      <c r="T1551" s="8" t="s">
        <v>100</v>
      </c>
      <c r="U1551" s="7" t="s">
        <v>87</v>
      </c>
      <c r="V1551" s="7" t="s">
        <v>92</v>
      </c>
      <c r="W1551" s="7"/>
      <c r="X1551" s="7"/>
      <c r="Y1551" s="7" t="s">
        <v>125</v>
      </c>
      <c r="Z1551" s="8" t="s">
        <v>94</v>
      </c>
      <c r="AA1551" s="7"/>
      <c r="AB1551" s="7"/>
      <c r="AC1551" s="7"/>
      <c r="AD1551" s="7"/>
      <c r="AE1551" s="8"/>
      <c r="AF1551" s="9" t="s">
        <v>562</v>
      </c>
      <c r="AG1551" s="9" t="s">
        <v>2533</v>
      </c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  <c r="BC1551" s="7"/>
      <c r="BD1551" s="7"/>
      <c r="BE1551" s="7"/>
      <c r="BF1551" s="7"/>
      <c r="BG1551" s="7"/>
      <c r="BH1551" s="7"/>
      <c r="BI1551" s="7"/>
      <c r="BJ1551" s="7"/>
      <c r="BK1551" s="7"/>
      <c r="BL1551" s="7"/>
      <c r="BM1551" s="7" t="s">
        <v>97</v>
      </c>
      <c r="BN1551" s="7" t="s">
        <v>97</v>
      </c>
      <c r="BO1551" s="7"/>
      <c r="BP1551" s="7"/>
      <c r="BQ1551" s="7"/>
      <c r="BR1551" s="7"/>
      <c r="BS1551" s="7"/>
      <c r="BT1551" s="7"/>
      <c r="BU1551" s="7"/>
      <c r="BV1551" s="7"/>
      <c r="BW1551" s="7"/>
      <c r="BX1551" s="7"/>
      <c r="BY1551" s="7"/>
      <c r="BZ1551" s="7" t="s">
        <v>98</v>
      </c>
      <c r="CA1551" s="7"/>
      <c r="CB1551" s="7"/>
      <c r="CC1551" s="7"/>
      <c r="CD1551" s="7"/>
      <c r="CE1551" s="7"/>
      <c r="CF1551" s="7"/>
      <c r="CG1551" s="7"/>
      <c r="CH1551" s="7"/>
      <c r="CI1551" s="6" t="n">
        <f aca="false">SUMIF($AH1551:$CH1551,35,Base!$B$5:$BB$5)*7*$Z1551</f>
        <v>0</v>
      </c>
      <c r="CJ1551" s="6" t="n">
        <f aca="false">SUMIF($AH1551:$CH1551,"PR",Base!$B$5:$BB$5)*7*$Z1551</f>
        <v>70</v>
      </c>
      <c r="CK1551" s="6"/>
      <c r="CL1551" s="6"/>
    </row>
    <row r="1552" customFormat="false" ht="13.8" hidden="false" customHeight="false" outlineLevel="0" collapsed="false">
      <c r="A1552" s="7" t="s">
        <v>77</v>
      </c>
      <c r="B1552" s="7" t="s">
        <v>3560</v>
      </c>
      <c r="C1552" s="7" t="s">
        <v>173</v>
      </c>
      <c r="D1552" s="7" t="s">
        <v>3789</v>
      </c>
      <c r="E1552" s="7" t="s">
        <v>3790</v>
      </c>
      <c r="F1552" s="7" t="s">
        <v>17</v>
      </c>
      <c r="G1552" s="7" t="s">
        <v>476</v>
      </c>
      <c r="H1552" s="7" t="s">
        <v>477</v>
      </c>
      <c r="I1552" s="7" t="s">
        <v>84</v>
      </c>
      <c r="J1552" s="7" t="s">
        <v>85</v>
      </c>
      <c r="K1552" s="8" t="n">
        <v>0</v>
      </c>
      <c r="L1552" s="7"/>
      <c r="M1552" s="8" t="n">
        <v>0</v>
      </c>
      <c r="N1552" s="7"/>
      <c r="O1552" s="7" t="s">
        <v>478</v>
      </c>
      <c r="P1552" s="7" t="s">
        <v>87</v>
      </c>
      <c r="Q1552" s="8" t="s">
        <v>77</v>
      </c>
      <c r="R1552" s="8" t="s">
        <v>77</v>
      </c>
      <c r="S1552" s="8" t="s">
        <v>110</v>
      </c>
      <c r="T1552" s="8" t="s">
        <v>100</v>
      </c>
      <c r="U1552" s="7" t="s">
        <v>87</v>
      </c>
      <c r="V1552" s="7" t="s">
        <v>92</v>
      </c>
      <c r="W1552" s="7"/>
      <c r="X1552" s="7"/>
      <c r="Y1552" s="7" t="s">
        <v>112</v>
      </c>
      <c r="Z1552" s="8" t="s">
        <v>108</v>
      </c>
      <c r="AA1552" s="7"/>
      <c r="AB1552" s="7"/>
      <c r="AC1552" s="7"/>
      <c r="AD1552" s="7"/>
      <c r="AE1552" s="8"/>
      <c r="AF1552" s="9" t="s">
        <v>562</v>
      </c>
      <c r="AG1552" s="9" t="s">
        <v>2533</v>
      </c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7"/>
      <c r="BB1552" s="7"/>
      <c r="BC1552" s="7"/>
      <c r="BD1552" s="7"/>
      <c r="BE1552" s="7"/>
      <c r="BF1552" s="7"/>
      <c r="BG1552" s="7"/>
      <c r="BH1552" s="7"/>
      <c r="BI1552" s="7"/>
      <c r="BJ1552" s="7"/>
      <c r="BK1552" s="7"/>
      <c r="BL1552" s="7"/>
      <c r="BM1552" s="7" t="s">
        <v>97</v>
      </c>
      <c r="BN1552" s="7" t="s">
        <v>97</v>
      </c>
      <c r="BO1552" s="7"/>
      <c r="BP1552" s="7"/>
      <c r="BQ1552" s="7"/>
      <c r="BR1552" s="7"/>
      <c r="BS1552" s="7"/>
      <c r="BT1552" s="7"/>
      <c r="BU1552" s="7"/>
      <c r="BV1552" s="7"/>
      <c r="BW1552" s="7"/>
      <c r="BX1552" s="7"/>
      <c r="BY1552" s="7"/>
      <c r="BZ1552" s="7" t="s">
        <v>98</v>
      </c>
      <c r="CA1552" s="7"/>
      <c r="CB1552" s="7"/>
      <c r="CC1552" s="7"/>
      <c r="CD1552" s="7"/>
      <c r="CE1552" s="7"/>
      <c r="CF1552" s="7"/>
      <c r="CG1552" s="7"/>
      <c r="CH1552" s="7"/>
      <c r="CI1552" s="6" t="n">
        <f aca="false">SUMIF($AH1552:$CH1552,35,Base!$B$5:$BB$5)*7*$Z1552</f>
        <v>0</v>
      </c>
      <c r="CJ1552" s="6" t="n">
        <f aca="false">SUMIF($AH1552:$CH1552,"PR",Base!$B$5:$BB$5)*7*$Z1552</f>
        <v>280</v>
      </c>
      <c r="CK1552" s="6"/>
      <c r="CL1552" s="6"/>
    </row>
    <row r="1553" customFormat="false" ht="13.8" hidden="false" customHeight="false" outlineLevel="0" collapsed="false">
      <c r="A1553" s="7" t="s">
        <v>77</v>
      </c>
      <c r="B1553" s="7" t="s">
        <v>3560</v>
      </c>
      <c r="C1553" s="7" t="s">
        <v>173</v>
      </c>
      <c r="D1553" s="7" t="s">
        <v>3791</v>
      </c>
      <c r="E1553" s="7" t="s">
        <v>2099</v>
      </c>
      <c r="F1553" s="7" t="s">
        <v>17</v>
      </c>
      <c r="G1553" s="7" t="s">
        <v>476</v>
      </c>
      <c r="H1553" s="7" t="s">
        <v>477</v>
      </c>
      <c r="I1553" s="7" t="s">
        <v>84</v>
      </c>
      <c r="J1553" s="7" t="s">
        <v>85</v>
      </c>
      <c r="K1553" s="8" t="n">
        <v>0</v>
      </c>
      <c r="L1553" s="7"/>
      <c r="M1553" s="8" t="n">
        <v>0</v>
      </c>
      <c r="N1553" s="7"/>
      <c r="O1553" s="7" t="s">
        <v>478</v>
      </c>
      <c r="P1553" s="7" t="s">
        <v>87</v>
      </c>
      <c r="Q1553" s="8" t="s">
        <v>77</v>
      </c>
      <c r="R1553" s="8" t="s">
        <v>77</v>
      </c>
      <c r="S1553" s="8" t="s">
        <v>110</v>
      </c>
      <c r="T1553" s="8" t="s">
        <v>100</v>
      </c>
      <c r="U1553" s="7" t="s">
        <v>87</v>
      </c>
      <c r="V1553" s="7" t="s">
        <v>92</v>
      </c>
      <c r="W1553" s="7"/>
      <c r="X1553" s="7"/>
      <c r="Y1553" s="7" t="s">
        <v>125</v>
      </c>
      <c r="Z1553" s="8" t="s">
        <v>94</v>
      </c>
      <c r="AA1553" s="7"/>
      <c r="AB1553" s="7"/>
      <c r="AC1553" s="7"/>
      <c r="AD1553" s="7"/>
      <c r="AE1553" s="8"/>
      <c r="AF1553" s="9" t="s">
        <v>369</v>
      </c>
      <c r="AG1553" s="9" t="s">
        <v>908</v>
      </c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7"/>
      <c r="BB1553" s="7"/>
      <c r="BC1553" s="7"/>
      <c r="BD1553" s="7"/>
      <c r="BE1553" s="7"/>
      <c r="BF1553" s="7"/>
      <c r="BG1553" s="7"/>
      <c r="BH1553" s="7"/>
      <c r="BI1553" s="7"/>
      <c r="BJ1553" s="7"/>
      <c r="BK1553" s="7"/>
      <c r="BL1553" s="7"/>
      <c r="BM1553" s="7" t="s">
        <v>97</v>
      </c>
      <c r="BN1553" s="7" t="s">
        <v>97</v>
      </c>
      <c r="BO1553" s="7"/>
      <c r="BP1553" s="7"/>
      <c r="BQ1553" s="7"/>
      <c r="BR1553" s="7"/>
      <c r="BS1553" s="7"/>
      <c r="BT1553" s="7" t="s">
        <v>98</v>
      </c>
      <c r="BU1553" s="7"/>
      <c r="BV1553" s="7"/>
      <c r="BW1553" s="7"/>
      <c r="BX1553" s="7"/>
      <c r="BY1553" s="7"/>
      <c r="BZ1553" s="7"/>
      <c r="CA1553" s="7"/>
      <c r="CB1553" s="7"/>
      <c r="CC1553" s="7"/>
      <c r="CD1553" s="7"/>
      <c r="CE1553" s="7"/>
      <c r="CF1553" s="7"/>
      <c r="CG1553" s="7"/>
      <c r="CH1553" s="7"/>
      <c r="CI1553" s="6" t="n">
        <f aca="false">SUMIF($AH1553:$CH1553,35,Base!$B$5:$BB$5)*7*$Z1553</f>
        <v>0</v>
      </c>
      <c r="CJ1553" s="6" t="n">
        <f aca="false">SUMIF($AH1553:$CH1553,"PR",Base!$B$5:$BB$5)*7*$Z1553</f>
        <v>70</v>
      </c>
      <c r="CK1553" s="6"/>
      <c r="CL1553" s="6"/>
    </row>
    <row r="1554" customFormat="false" ht="13.8" hidden="false" customHeight="false" outlineLevel="0" collapsed="false">
      <c r="A1554" s="7" t="s">
        <v>77</v>
      </c>
      <c r="B1554" s="7" t="s">
        <v>3560</v>
      </c>
      <c r="C1554" s="7" t="s">
        <v>173</v>
      </c>
      <c r="D1554" s="7" t="s">
        <v>3791</v>
      </c>
      <c r="E1554" s="7" t="s">
        <v>2099</v>
      </c>
      <c r="F1554" s="7" t="s">
        <v>17</v>
      </c>
      <c r="G1554" s="7" t="s">
        <v>476</v>
      </c>
      <c r="H1554" s="7" t="s">
        <v>477</v>
      </c>
      <c r="I1554" s="7" t="s">
        <v>84</v>
      </c>
      <c r="J1554" s="7" t="s">
        <v>85</v>
      </c>
      <c r="K1554" s="8" t="n">
        <v>0</v>
      </c>
      <c r="L1554" s="7"/>
      <c r="M1554" s="8" t="n">
        <v>0</v>
      </c>
      <c r="N1554" s="7"/>
      <c r="O1554" s="7" t="s">
        <v>478</v>
      </c>
      <c r="P1554" s="7" t="s">
        <v>87</v>
      </c>
      <c r="Q1554" s="8" t="s">
        <v>77</v>
      </c>
      <c r="R1554" s="8" t="s">
        <v>77</v>
      </c>
      <c r="S1554" s="8" t="s">
        <v>110</v>
      </c>
      <c r="T1554" s="8" t="s">
        <v>100</v>
      </c>
      <c r="U1554" s="7" t="s">
        <v>87</v>
      </c>
      <c r="V1554" s="7" t="s">
        <v>92</v>
      </c>
      <c r="W1554" s="7"/>
      <c r="X1554" s="7"/>
      <c r="Y1554" s="7" t="s">
        <v>112</v>
      </c>
      <c r="Z1554" s="8" t="s">
        <v>108</v>
      </c>
      <c r="AA1554" s="7"/>
      <c r="AB1554" s="7"/>
      <c r="AC1554" s="7"/>
      <c r="AD1554" s="7"/>
      <c r="AE1554" s="8"/>
      <c r="AF1554" s="9" t="s">
        <v>369</v>
      </c>
      <c r="AG1554" s="9" t="s">
        <v>908</v>
      </c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7"/>
      <c r="BB1554" s="7"/>
      <c r="BC1554" s="7"/>
      <c r="BD1554" s="7"/>
      <c r="BE1554" s="7"/>
      <c r="BF1554" s="7"/>
      <c r="BG1554" s="7"/>
      <c r="BH1554" s="7"/>
      <c r="BI1554" s="7"/>
      <c r="BJ1554" s="7"/>
      <c r="BK1554" s="7"/>
      <c r="BL1554" s="7"/>
      <c r="BM1554" s="7" t="s">
        <v>97</v>
      </c>
      <c r="BN1554" s="7" t="s">
        <v>97</v>
      </c>
      <c r="BO1554" s="7"/>
      <c r="BP1554" s="7"/>
      <c r="BQ1554" s="7"/>
      <c r="BR1554" s="7"/>
      <c r="BS1554" s="7"/>
      <c r="BT1554" s="7" t="s">
        <v>98</v>
      </c>
      <c r="BU1554" s="7"/>
      <c r="BV1554" s="7"/>
      <c r="BW1554" s="7"/>
      <c r="BX1554" s="7"/>
      <c r="BY1554" s="7"/>
      <c r="BZ1554" s="7"/>
      <c r="CA1554" s="7"/>
      <c r="CB1554" s="7"/>
      <c r="CC1554" s="7"/>
      <c r="CD1554" s="7"/>
      <c r="CE1554" s="7"/>
      <c r="CF1554" s="7"/>
      <c r="CG1554" s="7"/>
      <c r="CH1554" s="7"/>
      <c r="CI1554" s="6" t="n">
        <f aca="false">SUMIF($AH1554:$CH1554,35,Base!$B$5:$BB$5)*7*$Z1554</f>
        <v>0</v>
      </c>
      <c r="CJ1554" s="6" t="n">
        <f aca="false">SUMIF($AH1554:$CH1554,"PR",Base!$B$5:$BB$5)*7*$Z1554</f>
        <v>280</v>
      </c>
      <c r="CK1554" s="6"/>
      <c r="CL1554" s="6"/>
    </row>
    <row r="1555" customFormat="false" ht="13.8" hidden="false" customHeight="false" outlineLevel="0" collapsed="false">
      <c r="A1555" s="7" t="s">
        <v>77</v>
      </c>
      <c r="B1555" s="7" t="s">
        <v>3560</v>
      </c>
      <c r="C1555" s="7" t="s">
        <v>173</v>
      </c>
      <c r="D1555" s="7" t="s">
        <v>3792</v>
      </c>
      <c r="E1555" s="7" t="s">
        <v>1656</v>
      </c>
      <c r="F1555" s="7" t="s">
        <v>17</v>
      </c>
      <c r="G1555" s="7" t="s">
        <v>476</v>
      </c>
      <c r="H1555" s="7" t="s">
        <v>477</v>
      </c>
      <c r="I1555" s="7" t="s">
        <v>84</v>
      </c>
      <c r="J1555" s="7" t="s">
        <v>85</v>
      </c>
      <c r="K1555" s="8" t="n">
        <v>0</v>
      </c>
      <c r="L1555" s="7"/>
      <c r="M1555" s="8" t="n">
        <v>0</v>
      </c>
      <c r="N1555" s="7"/>
      <c r="O1555" s="7" t="s">
        <v>478</v>
      </c>
      <c r="P1555" s="7" t="s">
        <v>87</v>
      </c>
      <c r="Q1555" s="8" t="s">
        <v>77</v>
      </c>
      <c r="R1555" s="8" t="s">
        <v>77</v>
      </c>
      <c r="S1555" s="8" t="s">
        <v>110</v>
      </c>
      <c r="T1555" s="8" t="s">
        <v>100</v>
      </c>
      <c r="U1555" s="7" t="s">
        <v>87</v>
      </c>
      <c r="V1555" s="7" t="s">
        <v>92</v>
      </c>
      <c r="W1555" s="7"/>
      <c r="X1555" s="7"/>
      <c r="Y1555" s="7" t="s">
        <v>125</v>
      </c>
      <c r="Z1555" s="8" t="s">
        <v>94</v>
      </c>
      <c r="AA1555" s="7"/>
      <c r="AB1555" s="7"/>
      <c r="AC1555" s="7"/>
      <c r="AD1555" s="7"/>
      <c r="AE1555" s="8"/>
      <c r="AF1555" s="9" t="s">
        <v>161</v>
      </c>
      <c r="AG1555" s="9" t="s">
        <v>1231</v>
      </c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 t="s">
        <v>98</v>
      </c>
      <c r="AY1555" s="7"/>
      <c r="AZ1555" s="7"/>
      <c r="BA1555" s="7"/>
      <c r="BB1555" s="7"/>
      <c r="BC1555" s="7"/>
      <c r="BD1555" s="7"/>
      <c r="BE1555" s="7"/>
      <c r="BF1555" s="7"/>
      <c r="BG1555" s="7"/>
      <c r="BH1555" s="7"/>
      <c r="BI1555" s="7"/>
      <c r="BJ1555" s="7"/>
      <c r="BK1555" s="7"/>
      <c r="BL1555" s="7"/>
      <c r="BM1555" s="7" t="s">
        <v>97</v>
      </c>
      <c r="BN1555" s="7" t="s">
        <v>97</v>
      </c>
      <c r="BO1555" s="7"/>
      <c r="BP1555" s="7"/>
      <c r="BQ1555" s="7"/>
      <c r="BR1555" s="7"/>
      <c r="BS1555" s="7"/>
      <c r="BT1555" s="7"/>
      <c r="BU1555" s="7"/>
      <c r="BV1555" s="7"/>
      <c r="BW1555" s="7"/>
      <c r="BX1555" s="7"/>
      <c r="BY1555" s="7"/>
      <c r="BZ1555" s="7"/>
      <c r="CA1555" s="7"/>
      <c r="CB1555" s="7"/>
      <c r="CC1555" s="7"/>
      <c r="CD1555" s="7"/>
      <c r="CE1555" s="7"/>
      <c r="CF1555" s="7"/>
      <c r="CG1555" s="7"/>
      <c r="CH1555" s="7"/>
      <c r="CI1555" s="6" t="n">
        <f aca="false">SUMIF($AH1555:$CH1555,35,Base!$B$5:$BB$5)*7*$Z1555</f>
        <v>0</v>
      </c>
      <c r="CJ1555" s="6" t="n">
        <f aca="false">SUMIF($AH1555:$CH1555,"PR",Base!$B$5:$BB$5)*7*$Z1555</f>
        <v>56</v>
      </c>
      <c r="CK1555" s="6"/>
      <c r="CL1555" s="6"/>
    </row>
    <row r="1556" customFormat="false" ht="13.8" hidden="false" customHeight="false" outlineLevel="0" collapsed="false">
      <c r="A1556" s="7" t="s">
        <v>77</v>
      </c>
      <c r="B1556" s="7" t="s">
        <v>3560</v>
      </c>
      <c r="C1556" s="7" t="s">
        <v>173</v>
      </c>
      <c r="D1556" s="7" t="s">
        <v>3792</v>
      </c>
      <c r="E1556" s="7" t="s">
        <v>1656</v>
      </c>
      <c r="F1556" s="7" t="s">
        <v>17</v>
      </c>
      <c r="G1556" s="7" t="s">
        <v>476</v>
      </c>
      <c r="H1556" s="7" t="s">
        <v>477</v>
      </c>
      <c r="I1556" s="7" t="s">
        <v>84</v>
      </c>
      <c r="J1556" s="7" t="s">
        <v>85</v>
      </c>
      <c r="K1556" s="8" t="n">
        <v>0</v>
      </c>
      <c r="L1556" s="7"/>
      <c r="M1556" s="8" t="n">
        <v>0</v>
      </c>
      <c r="N1556" s="7"/>
      <c r="O1556" s="7" t="s">
        <v>478</v>
      </c>
      <c r="P1556" s="7" t="s">
        <v>87</v>
      </c>
      <c r="Q1556" s="8" t="s">
        <v>77</v>
      </c>
      <c r="R1556" s="8" t="s">
        <v>77</v>
      </c>
      <c r="S1556" s="8" t="s">
        <v>110</v>
      </c>
      <c r="T1556" s="8" t="s">
        <v>100</v>
      </c>
      <c r="U1556" s="7" t="s">
        <v>87</v>
      </c>
      <c r="V1556" s="7" t="s">
        <v>92</v>
      </c>
      <c r="W1556" s="7"/>
      <c r="X1556" s="7"/>
      <c r="Y1556" s="7" t="s">
        <v>112</v>
      </c>
      <c r="Z1556" s="8" t="s">
        <v>108</v>
      </c>
      <c r="AA1556" s="7"/>
      <c r="AB1556" s="7"/>
      <c r="AC1556" s="7"/>
      <c r="AD1556" s="7"/>
      <c r="AE1556" s="8"/>
      <c r="AF1556" s="9" t="s">
        <v>161</v>
      </c>
      <c r="AG1556" s="9" t="s">
        <v>1231</v>
      </c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 t="s">
        <v>98</v>
      </c>
      <c r="AY1556" s="7"/>
      <c r="AZ1556" s="7"/>
      <c r="BA1556" s="7"/>
      <c r="BB1556" s="7"/>
      <c r="BC1556" s="7"/>
      <c r="BD1556" s="7"/>
      <c r="BE1556" s="7"/>
      <c r="BF1556" s="7"/>
      <c r="BG1556" s="7"/>
      <c r="BH1556" s="7"/>
      <c r="BI1556" s="7"/>
      <c r="BJ1556" s="7"/>
      <c r="BK1556" s="7"/>
      <c r="BL1556" s="7"/>
      <c r="BM1556" s="7" t="s">
        <v>97</v>
      </c>
      <c r="BN1556" s="7" t="s">
        <v>97</v>
      </c>
      <c r="BO1556" s="7"/>
      <c r="BP1556" s="7"/>
      <c r="BQ1556" s="7"/>
      <c r="BR1556" s="7"/>
      <c r="BS1556" s="7"/>
      <c r="BT1556" s="7"/>
      <c r="BU1556" s="7"/>
      <c r="BV1556" s="7"/>
      <c r="BW1556" s="7"/>
      <c r="BX1556" s="7"/>
      <c r="BY1556" s="7"/>
      <c r="BZ1556" s="7"/>
      <c r="CA1556" s="7"/>
      <c r="CB1556" s="7"/>
      <c r="CC1556" s="7"/>
      <c r="CD1556" s="7"/>
      <c r="CE1556" s="7"/>
      <c r="CF1556" s="7"/>
      <c r="CG1556" s="7"/>
      <c r="CH1556" s="7"/>
      <c r="CI1556" s="6" t="n">
        <f aca="false">SUMIF($AH1556:$CH1556,35,Base!$B$5:$BB$5)*7*$Z1556</f>
        <v>0</v>
      </c>
      <c r="CJ1556" s="6" t="n">
        <f aca="false">SUMIF($AH1556:$CH1556,"PR",Base!$B$5:$BB$5)*7*$Z1556</f>
        <v>224</v>
      </c>
      <c r="CK1556" s="6"/>
      <c r="CL1556" s="6"/>
    </row>
    <row r="1557" customFormat="false" ht="13.8" hidden="false" customHeight="false" outlineLevel="0" collapsed="false">
      <c r="A1557" s="7" t="s">
        <v>77</v>
      </c>
      <c r="B1557" s="7" t="s">
        <v>3560</v>
      </c>
      <c r="C1557" s="7" t="s">
        <v>173</v>
      </c>
      <c r="D1557" s="7" t="s">
        <v>3793</v>
      </c>
      <c r="E1557" s="7" t="s">
        <v>1659</v>
      </c>
      <c r="F1557" s="7" t="s">
        <v>17</v>
      </c>
      <c r="G1557" s="7" t="s">
        <v>3794</v>
      </c>
      <c r="H1557" s="7" t="s">
        <v>3795</v>
      </c>
      <c r="I1557" s="7" t="s">
        <v>84</v>
      </c>
      <c r="J1557" s="7" t="s">
        <v>85</v>
      </c>
      <c r="K1557" s="8" t="n">
        <v>0</v>
      </c>
      <c r="L1557" s="7"/>
      <c r="M1557" s="8" t="n">
        <v>0</v>
      </c>
      <c r="N1557" s="7"/>
      <c r="O1557" s="7" t="s">
        <v>3796</v>
      </c>
      <c r="P1557" s="7" t="s">
        <v>87</v>
      </c>
      <c r="Q1557" s="8" t="s">
        <v>77</v>
      </c>
      <c r="R1557" s="8" t="s">
        <v>77</v>
      </c>
      <c r="S1557" s="8" t="s">
        <v>110</v>
      </c>
      <c r="T1557" s="8" t="s">
        <v>100</v>
      </c>
      <c r="U1557" s="7" t="s">
        <v>87</v>
      </c>
      <c r="V1557" s="7" t="s">
        <v>92</v>
      </c>
      <c r="W1557" s="7"/>
      <c r="X1557" s="7"/>
      <c r="Y1557" s="7" t="s">
        <v>125</v>
      </c>
      <c r="Z1557" s="8" t="s">
        <v>94</v>
      </c>
      <c r="AA1557" s="7"/>
      <c r="AB1557" s="7"/>
      <c r="AC1557" s="7"/>
      <c r="AD1557" s="7"/>
      <c r="AE1557" s="8"/>
      <c r="AF1557" s="9" t="s">
        <v>192</v>
      </c>
      <c r="AG1557" s="9" t="s">
        <v>989</v>
      </c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7"/>
      <c r="BB1557" s="7"/>
      <c r="BC1557" s="7"/>
      <c r="BD1557" s="7"/>
      <c r="BE1557" s="7"/>
      <c r="BF1557" s="7"/>
      <c r="BG1557" s="7"/>
      <c r="BH1557" s="7"/>
      <c r="BI1557" s="7"/>
      <c r="BJ1557" s="7"/>
      <c r="BK1557" s="7"/>
      <c r="BL1557" s="7"/>
      <c r="BM1557" s="7" t="s">
        <v>97</v>
      </c>
      <c r="BN1557" s="7" t="s">
        <v>97</v>
      </c>
      <c r="BO1557" s="7"/>
      <c r="BP1557" s="7"/>
      <c r="BQ1557" s="7"/>
      <c r="BR1557" s="7"/>
      <c r="BS1557" s="7" t="s">
        <v>98</v>
      </c>
      <c r="BT1557" s="7"/>
      <c r="BU1557" s="7"/>
      <c r="BV1557" s="7"/>
      <c r="BW1557" s="7"/>
      <c r="BX1557" s="7"/>
      <c r="BY1557" s="7"/>
      <c r="BZ1557" s="7"/>
      <c r="CA1557" s="7"/>
      <c r="CB1557" s="7"/>
      <c r="CC1557" s="7"/>
      <c r="CD1557" s="7"/>
      <c r="CE1557" s="7"/>
      <c r="CF1557" s="7"/>
      <c r="CG1557" s="7"/>
      <c r="CH1557" s="7"/>
      <c r="CI1557" s="6" t="n">
        <f aca="false">SUMIF($AH1557:$CH1557,35,Base!$B$5:$BB$5)*7*$Z1557</f>
        <v>0</v>
      </c>
      <c r="CJ1557" s="6" t="n">
        <f aca="false">SUMIF($AH1557:$CH1557,"PR",Base!$B$5:$BB$5)*7*$Z1557</f>
        <v>70</v>
      </c>
      <c r="CK1557" s="6"/>
      <c r="CL1557" s="6"/>
    </row>
    <row r="1558" customFormat="false" ht="13.8" hidden="false" customHeight="false" outlineLevel="0" collapsed="false">
      <c r="A1558" s="7" t="s">
        <v>77</v>
      </c>
      <c r="B1558" s="7" t="s">
        <v>3560</v>
      </c>
      <c r="C1558" s="7" t="s">
        <v>173</v>
      </c>
      <c r="D1558" s="7" t="s">
        <v>3793</v>
      </c>
      <c r="E1558" s="7" t="s">
        <v>1659</v>
      </c>
      <c r="F1558" s="7" t="s">
        <v>17</v>
      </c>
      <c r="G1558" s="7" t="s">
        <v>3794</v>
      </c>
      <c r="H1558" s="7" t="s">
        <v>3795</v>
      </c>
      <c r="I1558" s="7" t="s">
        <v>84</v>
      </c>
      <c r="J1558" s="7" t="s">
        <v>85</v>
      </c>
      <c r="K1558" s="8" t="n">
        <v>0</v>
      </c>
      <c r="L1558" s="7"/>
      <c r="M1558" s="8" t="n">
        <v>0</v>
      </c>
      <c r="N1558" s="7"/>
      <c r="O1558" s="7" t="s">
        <v>3796</v>
      </c>
      <c r="P1558" s="7" t="s">
        <v>87</v>
      </c>
      <c r="Q1558" s="8" t="s">
        <v>77</v>
      </c>
      <c r="R1558" s="8" t="s">
        <v>77</v>
      </c>
      <c r="S1558" s="8" t="s">
        <v>110</v>
      </c>
      <c r="T1558" s="8" t="s">
        <v>100</v>
      </c>
      <c r="U1558" s="7" t="s">
        <v>87</v>
      </c>
      <c r="V1558" s="7" t="s">
        <v>92</v>
      </c>
      <c r="W1558" s="7"/>
      <c r="X1558" s="7"/>
      <c r="Y1558" s="7" t="s">
        <v>112</v>
      </c>
      <c r="Z1558" s="8" t="s">
        <v>108</v>
      </c>
      <c r="AA1558" s="7"/>
      <c r="AB1558" s="7"/>
      <c r="AC1558" s="7"/>
      <c r="AD1558" s="7"/>
      <c r="AE1558" s="8"/>
      <c r="AF1558" s="9" t="s">
        <v>192</v>
      </c>
      <c r="AG1558" s="9" t="s">
        <v>989</v>
      </c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7"/>
      <c r="BB1558" s="7"/>
      <c r="BC1558" s="7"/>
      <c r="BD1558" s="7"/>
      <c r="BE1558" s="7"/>
      <c r="BF1558" s="7"/>
      <c r="BG1558" s="7"/>
      <c r="BH1558" s="7"/>
      <c r="BI1558" s="7"/>
      <c r="BJ1558" s="7"/>
      <c r="BK1558" s="7"/>
      <c r="BL1558" s="7"/>
      <c r="BM1558" s="7" t="s">
        <v>97</v>
      </c>
      <c r="BN1558" s="7" t="s">
        <v>97</v>
      </c>
      <c r="BO1558" s="7"/>
      <c r="BP1558" s="7"/>
      <c r="BQ1558" s="7"/>
      <c r="BR1558" s="7"/>
      <c r="BS1558" s="7" t="s">
        <v>98</v>
      </c>
      <c r="BT1558" s="7"/>
      <c r="BU1558" s="7"/>
      <c r="BV1558" s="7"/>
      <c r="BW1558" s="7"/>
      <c r="BX1558" s="7"/>
      <c r="BY1558" s="7"/>
      <c r="BZ1558" s="7"/>
      <c r="CA1558" s="7"/>
      <c r="CB1558" s="7"/>
      <c r="CC1558" s="7"/>
      <c r="CD1558" s="7"/>
      <c r="CE1558" s="7"/>
      <c r="CF1558" s="7"/>
      <c r="CG1558" s="7"/>
      <c r="CH1558" s="7"/>
      <c r="CI1558" s="6" t="n">
        <f aca="false">SUMIF($AH1558:$CH1558,35,Base!$B$5:$BB$5)*7*$Z1558</f>
        <v>0</v>
      </c>
      <c r="CJ1558" s="6" t="n">
        <f aca="false">SUMIF($AH1558:$CH1558,"PR",Base!$B$5:$BB$5)*7*$Z1558</f>
        <v>280</v>
      </c>
      <c r="CK1558" s="6"/>
      <c r="CL1558" s="6"/>
    </row>
    <row r="1559" customFormat="false" ht="13.8" hidden="false" customHeight="false" outlineLevel="0" collapsed="false">
      <c r="A1559" s="7" t="s">
        <v>77</v>
      </c>
      <c r="B1559" s="7" t="s">
        <v>3560</v>
      </c>
      <c r="C1559" s="7" t="s">
        <v>173</v>
      </c>
      <c r="D1559" s="7" t="s">
        <v>3797</v>
      </c>
      <c r="E1559" s="7" t="s">
        <v>1663</v>
      </c>
      <c r="F1559" s="7" t="s">
        <v>17</v>
      </c>
      <c r="G1559" s="7" t="s">
        <v>3794</v>
      </c>
      <c r="H1559" s="7" t="s">
        <v>3795</v>
      </c>
      <c r="I1559" s="7" t="s">
        <v>84</v>
      </c>
      <c r="J1559" s="7" t="s">
        <v>85</v>
      </c>
      <c r="K1559" s="8" t="n">
        <v>0</v>
      </c>
      <c r="L1559" s="7"/>
      <c r="M1559" s="8" t="n">
        <v>0</v>
      </c>
      <c r="N1559" s="7"/>
      <c r="O1559" s="7" t="s">
        <v>3796</v>
      </c>
      <c r="P1559" s="7" t="s">
        <v>87</v>
      </c>
      <c r="Q1559" s="8" t="s">
        <v>77</v>
      </c>
      <c r="R1559" s="8" t="s">
        <v>77</v>
      </c>
      <c r="S1559" s="8" t="s">
        <v>110</v>
      </c>
      <c r="T1559" s="8" t="s">
        <v>100</v>
      </c>
      <c r="U1559" s="7" t="s">
        <v>87</v>
      </c>
      <c r="V1559" s="7" t="s">
        <v>92</v>
      </c>
      <c r="W1559" s="7"/>
      <c r="X1559" s="7"/>
      <c r="Y1559" s="7" t="s">
        <v>125</v>
      </c>
      <c r="Z1559" s="8" t="s">
        <v>94</v>
      </c>
      <c r="AA1559" s="7"/>
      <c r="AB1559" s="7"/>
      <c r="AC1559" s="7"/>
      <c r="AD1559" s="7"/>
      <c r="AE1559" s="8"/>
      <c r="AF1559" s="9" t="s">
        <v>143</v>
      </c>
      <c r="AG1559" s="9" t="s">
        <v>130</v>
      </c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7"/>
      <c r="BB1559" s="7"/>
      <c r="BC1559" s="7"/>
      <c r="BD1559" s="7"/>
      <c r="BE1559" s="7"/>
      <c r="BF1559" s="7"/>
      <c r="BG1559" s="7"/>
      <c r="BH1559" s="7" t="s">
        <v>98</v>
      </c>
      <c r="BI1559" s="7"/>
      <c r="BJ1559" s="7"/>
      <c r="BK1559" s="7"/>
      <c r="BL1559" s="7"/>
      <c r="BM1559" s="7" t="s">
        <v>97</v>
      </c>
      <c r="BN1559" s="7" t="s">
        <v>97</v>
      </c>
      <c r="BO1559" s="7"/>
      <c r="BP1559" s="7"/>
      <c r="BQ1559" s="7"/>
      <c r="BR1559" s="7"/>
      <c r="BS1559" s="7"/>
      <c r="BT1559" s="7"/>
      <c r="BU1559" s="7"/>
      <c r="BV1559" s="7"/>
      <c r="BW1559" s="7"/>
      <c r="BX1559" s="7"/>
      <c r="BY1559" s="7"/>
      <c r="BZ1559" s="7"/>
      <c r="CA1559" s="7"/>
      <c r="CB1559" s="7"/>
      <c r="CC1559" s="7"/>
      <c r="CD1559" s="7"/>
      <c r="CE1559" s="7"/>
      <c r="CF1559" s="7"/>
      <c r="CG1559" s="7"/>
      <c r="CH1559" s="7"/>
      <c r="CI1559" s="6" t="n">
        <f aca="false">SUMIF($AH1559:$CH1559,35,Base!$B$5:$BB$5)*7*$Z1559</f>
        <v>0</v>
      </c>
      <c r="CJ1559" s="6" t="n">
        <f aca="false">SUMIF($AH1559:$CH1559,"PR",Base!$B$5:$BB$5)*7*$Z1559</f>
        <v>70</v>
      </c>
      <c r="CK1559" s="6"/>
      <c r="CL1559" s="6"/>
    </row>
    <row r="1560" customFormat="false" ht="13.8" hidden="false" customHeight="false" outlineLevel="0" collapsed="false">
      <c r="A1560" s="7" t="s">
        <v>77</v>
      </c>
      <c r="B1560" s="7" t="s">
        <v>3560</v>
      </c>
      <c r="C1560" s="7" t="s">
        <v>173</v>
      </c>
      <c r="D1560" s="7" t="s">
        <v>3797</v>
      </c>
      <c r="E1560" s="7" t="s">
        <v>1663</v>
      </c>
      <c r="F1560" s="7" t="s">
        <v>17</v>
      </c>
      <c r="G1560" s="7" t="s">
        <v>3794</v>
      </c>
      <c r="H1560" s="7" t="s">
        <v>3795</v>
      </c>
      <c r="I1560" s="7" t="s">
        <v>84</v>
      </c>
      <c r="J1560" s="7" t="s">
        <v>85</v>
      </c>
      <c r="K1560" s="8" t="n">
        <v>0</v>
      </c>
      <c r="L1560" s="7"/>
      <c r="M1560" s="8" t="n">
        <v>0</v>
      </c>
      <c r="N1560" s="7"/>
      <c r="O1560" s="7" t="s">
        <v>3796</v>
      </c>
      <c r="P1560" s="7" t="s">
        <v>87</v>
      </c>
      <c r="Q1560" s="8" t="s">
        <v>77</v>
      </c>
      <c r="R1560" s="8" t="s">
        <v>77</v>
      </c>
      <c r="S1560" s="8" t="s">
        <v>110</v>
      </c>
      <c r="T1560" s="8" t="s">
        <v>100</v>
      </c>
      <c r="U1560" s="7" t="s">
        <v>87</v>
      </c>
      <c r="V1560" s="7" t="s">
        <v>92</v>
      </c>
      <c r="W1560" s="7"/>
      <c r="X1560" s="7"/>
      <c r="Y1560" s="7" t="s">
        <v>112</v>
      </c>
      <c r="Z1560" s="8" t="s">
        <v>108</v>
      </c>
      <c r="AA1560" s="7"/>
      <c r="AB1560" s="7"/>
      <c r="AC1560" s="7"/>
      <c r="AD1560" s="7"/>
      <c r="AE1560" s="8"/>
      <c r="AF1560" s="9" t="s">
        <v>143</v>
      </c>
      <c r="AG1560" s="9" t="s">
        <v>130</v>
      </c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7"/>
      <c r="BB1560" s="7"/>
      <c r="BC1560" s="7"/>
      <c r="BD1560" s="7"/>
      <c r="BE1560" s="7"/>
      <c r="BF1560" s="7"/>
      <c r="BG1560" s="7"/>
      <c r="BH1560" s="7" t="s">
        <v>98</v>
      </c>
      <c r="BI1560" s="7"/>
      <c r="BJ1560" s="7"/>
      <c r="BK1560" s="7"/>
      <c r="BL1560" s="7"/>
      <c r="BM1560" s="7" t="s">
        <v>97</v>
      </c>
      <c r="BN1560" s="7" t="s">
        <v>97</v>
      </c>
      <c r="BO1560" s="7"/>
      <c r="BP1560" s="7"/>
      <c r="BQ1560" s="7"/>
      <c r="BR1560" s="7"/>
      <c r="BS1560" s="7"/>
      <c r="BT1560" s="7"/>
      <c r="BU1560" s="7"/>
      <c r="BV1560" s="7"/>
      <c r="BW1560" s="7"/>
      <c r="BX1560" s="7"/>
      <c r="BY1560" s="7"/>
      <c r="BZ1560" s="7"/>
      <c r="CA1560" s="7"/>
      <c r="CB1560" s="7"/>
      <c r="CC1560" s="7"/>
      <c r="CD1560" s="7"/>
      <c r="CE1560" s="7"/>
      <c r="CF1560" s="7"/>
      <c r="CG1560" s="7"/>
      <c r="CH1560" s="7"/>
      <c r="CI1560" s="6" t="n">
        <f aca="false">SUMIF($AH1560:$CH1560,35,Base!$B$5:$BB$5)*7*$Z1560</f>
        <v>0</v>
      </c>
      <c r="CJ1560" s="6" t="n">
        <f aca="false">SUMIF($AH1560:$CH1560,"PR",Base!$B$5:$BB$5)*7*$Z1560</f>
        <v>280</v>
      </c>
      <c r="CK1560" s="6"/>
      <c r="CL1560" s="6"/>
    </row>
    <row r="1561" customFormat="false" ht="13.8" hidden="false" customHeight="false" outlineLevel="0" collapsed="false">
      <c r="A1561" s="7" t="s">
        <v>77</v>
      </c>
      <c r="B1561" s="7" t="s">
        <v>3560</v>
      </c>
      <c r="C1561" s="7" t="s">
        <v>173</v>
      </c>
      <c r="D1561" s="7" t="s">
        <v>3798</v>
      </c>
      <c r="E1561" s="7" t="s">
        <v>2091</v>
      </c>
      <c r="F1561" s="7" t="s">
        <v>17</v>
      </c>
      <c r="G1561" s="7" t="s">
        <v>3794</v>
      </c>
      <c r="H1561" s="7" t="s">
        <v>3795</v>
      </c>
      <c r="I1561" s="7" t="s">
        <v>84</v>
      </c>
      <c r="J1561" s="7" t="s">
        <v>85</v>
      </c>
      <c r="K1561" s="8" t="n">
        <v>0</v>
      </c>
      <c r="L1561" s="7"/>
      <c r="M1561" s="8" t="n">
        <v>0</v>
      </c>
      <c r="N1561" s="7"/>
      <c r="O1561" s="7" t="s">
        <v>3796</v>
      </c>
      <c r="P1561" s="7" t="s">
        <v>87</v>
      </c>
      <c r="Q1561" s="8" t="s">
        <v>77</v>
      </c>
      <c r="R1561" s="8" t="s">
        <v>77</v>
      </c>
      <c r="S1561" s="8" t="s">
        <v>110</v>
      </c>
      <c r="T1561" s="8" t="s">
        <v>100</v>
      </c>
      <c r="U1561" s="7" t="s">
        <v>87</v>
      </c>
      <c r="V1561" s="7" t="s">
        <v>92</v>
      </c>
      <c r="W1561" s="7"/>
      <c r="X1561" s="7"/>
      <c r="Y1561" s="7" t="s">
        <v>125</v>
      </c>
      <c r="Z1561" s="8" t="s">
        <v>94</v>
      </c>
      <c r="AA1561" s="7"/>
      <c r="AB1561" s="7"/>
      <c r="AC1561" s="7"/>
      <c r="AD1561" s="7"/>
      <c r="AE1561" s="8"/>
      <c r="AF1561" s="9" t="s">
        <v>1425</v>
      </c>
      <c r="AG1561" s="9" t="s">
        <v>2183</v>
      </c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 t="s">
        <v>98</v>
      </c>
      <c r="AX1561" s="7"/>
      <c r="AY1561" s="7"/>
      <c r="AZ1561" s="7"/>
      <c r="BA1561" s="7"/>
      <c r="BB1561" s="7"/>
      <c r="BC1561" s="7"/>
      <c r="BD1561" s="7"/>
      <c r="BE1561" s="7"/>
      <c r="BF1561" s="7"/>
      <c r="BG1561" s="7"/>
      <c r="BH1561" s="7"/>
      <c r="BI1561" s="7"/>
      <c r="BJ1561" s="7"/>
      <c r="BK1561" s="7"/>
      <c r="BL1561" s="7"/>
      <c r="BM1561" s="7" t="s">
        <v>97</v>
      </c>
      <c r="BN1561" s="7" t="s">
        <v>97</v>
      </c>
      <c r="BO1561" s="7"/>
      <c r="BP1561" s="7"/>
      <c r="BQ1561" s="7"/>
      <c r="BR1561" s="7"/>
      <c r="BS1561" s="7"/>
      <c r="BT1561" s="7"/>
      <c r="BU1561" s="7"/>
      <c r="BV1561" s="7"/>
      <c r="BW1561" s="7"/>
      <c r="BX1561" s="7"/>
      <c r="BY1561" s="7"/>
      <c r="BZ1561" s="7"/>
      <c r="CA1561" s="7"/>
      <c r="CB1561" s="7"/>
      <c r="CC1561" s="7"/>
      <c r="CD1561" s="7"/>
      <c r="CE1561" s="7"/>
      <c r="CF1561" s="7"/>
      <c r="CG1561" s="7"/>
      <c r="CH1561" s="7"/>
      <c r="CI1561" s="6" t="n">
        <f aca="false">SUMIF($AH1561:$CH1561,35,Base!$B$5:$BB$5)*7*$Z1561</f>
        <v>0</v>
      </c>
      <c r="CJ1561" s="6" t="n">
        <f aca="false">SUMIF($AH1561:$CH1561,"PR",Base!$B$5:$BB$5)*7*$Z1561</f>
        <v>70</v>
      </c>
      <c r="CK1561" s="6"/>
      <c r="CL1561" s="6"/>
    </row>
    <row r="1562" customFormat="false" ht="13.8" hidden="false" customHeight="false" outlineLevel="0" collapsed="false">
      <c r="A1562" s="7" t="s">
        <v>77</v>
      </c>
      <c r="B1562" s="7" t="s">
        <v>3560</v>
      </c>
      <c r="C1562" s="7" t="s">
        <v>173</v>
      </c>
      <c r="D1562" s="7" t="s">
        <v>3798</v>
      </c>
      <c r="E1562" s="7" t="s">
        <v>2091</v>
      </c>
      <c r="F1562" s="7" t="s">
        <v>17</v>
      </c>
      <c r="G1562" s="7" t="s">
        <v>3794</v>
      </c>
      <c r="H1562" s="7" t="s">
        <v>3795</v>
      </c>
      <c r="I1562" s="7" t="s">
        <v>84</v>
      </c>
      <c r="J1562" s="7" t="s">
        <v>85</v>
      </c>
      <c r="K1562" s="8" t="n">
        <v>0</v>
      </c>
      <c r="L1562" s="7"/>
      <c r="M1562" s="8" t="n">
        <v>0</v>
      </c>
      <c r="N1562" s="7"/>
      <c r="O1562" s="7" t="s">
        <v>3796</v>
      </c>
      <c r="P1562" s="7" t="s">
        <v>87</v>
      </c>
      <c r="Q1562" s="8" t="s">
        <v>77</v>
      </c>
      <c r="R1562" s="8" t="s">
        <v>77</v>
      </c>
      <c r="S1562" s="8" t="s">
        <v>110</v>
      </c>
      <c r="T1562" s="8" t="s">
        <v>100</v>
      </c>
      <c r="U1562" s="7" t="s">
        <v>87</v>
      </c>
      <c r="V1562" s="7" t="s">
        <v>92</v>
      </c>
      <c r="W1562" s="7"/>
      <c r="X1562" s="7"/>
      <c r="Y1562" s="7" t="s">
        <v>112</v>
      </c>
      <c r="Z1562" s="8" t="s">
        <v>108</v>
      </c>
      <c r="AA1562" s="7"/>
      <c r="AB1562" s="7"/>
      <c r="AC1562" s="7"/>
      <c r="AD1562" s="7"/>
      <c r="AE1562" s="8"/>
      <c r="AF1562" s="9" t="s">
        <v>1425</v>
      </c>
      <c r="AG1562" s="9" t="s">
        <v>2183</v>
      </c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 t="s">
        <v>98</v>
      </c>
      <c r="AX1562" s="7"/>
      <c r="AY1562" s="7"/>
      <c r="AZ1562" s="7"/>
      <c r="BA1562" s="7"/>
      <c r="BB1562" s="7"/>
      <c r="BC1562" s="7"/>
      <c r="BD1562" s="7"/>
      <c r="BE1562" s="7"/>
      <c r="BF1562" s="7"/>
      <c r="BG1562" s="7"/>
      <c r="BH1562" s="7"/>
      <c r="BI1562" s="7"/>
      <c r="BJ1562" s="7"/>
      <c r="BK1562" s="7"/>
      <c r="BL1562" s="7"/>
      <c r="BM1562" s="7" t="s">
        <v>97</v>
      </c>
      <c r="BN1562" s="7" t="s">
        <v>97</v>
      </c>
      <c r="BO1562" s="7"/>
      <c r="BP1562" s="7"/>
      <c r="BQ1562" s="7"/>
      <c r="BR1562" s="7"/>
      <c r="BS1562" s="7"/>
      <c r="BT1562" s="7"/>
      <c r="BU1562" s="7"/>
      <c r="BV1562" s="7"/>
      <c r="BW1562" s="7"/>
      <c r="BX1562" s="7"/>
      <c r="BY1562" s="7"/>
      <c r="BZ1562" s="7"/>
      <c r="CA1562" s="7"/>
      <c r="CB1562" s="7"/>
      <c r="CC1562" s="7"/>
      <c r="CD1562" s="7"/>
      <c r="CE1562" s="7"/>
      <c r="CF1562" s="7"/>
      <c r="CG1562" s="7"/>
      <c r="CH1562" s="7"/>
      <c r="CI1562" s="6" t="n">
        <f aca="false">SUMIF($AH1562:$CH1562,35,Base!$B$5:$BB$5)*7*$Z1562</f>
        <v>0</v>
      </c>
      <c r="CJ1562" s="6" t="n">
        <f aca="false">SUMIF($AH1562:$CH1562,"PR",Base!$B$5:$BB$5)*7*$Z1562</f>
        <v>280</v>
      </c>
      <c r="CK1562" s="6"/>
      <c r="CL1562" s="6"/>
    </row>
    <row r="1563" customFormat="false" ht="13.8" hidden="false" customHeight="false" outlineLevel="0" collapsed="false">
      <c r="A1563" s="7" t="s">
        <v>77</v>
      </c>
      <c r="B1563" s="7" t="s">
        <v>3560</v>
      </c>
      <c r="C1563" s="7" t="s">
        <v>103</v>
      </c>
      <c r="D1563" s="7" t="s">
        <v>3799</v>
      </c>
      <c r="E1563" s="7" t="s">
        <v>1668</v>
      </c>
      <c r="F1563" s="7" t="s">
        <v>17</v>
      </c>
      <c r="G1563" s="7" t="s">
        <v>3800</v>
      </c>
      <c r="H1563" s="7" t="s">
        <v>3801</v>
      </c>
      <c r="I1563" s="7" t="s">
        <v>84</v>
      </c>
      <c r="J1563" s="7" t="s">
        <v>85</v>
      </c>
      <c r="K1563" s="8" t="n">
        <v>97004183552</v>
      </c>
      <c r="L1563" s="7"/>
      <c r="M1563" s="8" t="n">
        <v>0</v>
      </c>
      <c r="N1563" s="7"/>
      <c r="O1563" s="7" t="s">
        <v>107</v>
      </c>
      <c r="P1563" s="7" t="s">
        <v>108</v>
      </c>
      <c r="Q1563" s="8" t="s">
        <v>3802</v>
      </c>
      <c r="R1563" s="8" t="s">
        <v>1915</v>
      </c>
      <c r="S1563" s="8" t="s">
        <v>3803</v>
      </c>
      <c r="T1563" s="8" t="s">
        <v>109</v>
      </c>
      <c r="U1563" s="7" t="s">
        <v>87</v>
      </c>
      <c r="V1563" s="7" t="s">
        <v>92</v>
      </c>
      <c r="W1563" s="7"/>
      <c r="X1563" s="7"/>
      <c r="Y1563" s="7" t="s">
        <v>809</v>
      </c>
      <c r="Z1563" s="8" t="s">
        <v>896</v>
      </c>
      <c r="AA1563" s="7"/>
      <c r="AB1563" s="7"/>
      <c r="AC1563" s="7"/>
      <c r="AD1563" s="7"/>
      <c r="AE1563" s="8"/>
      <c r="AF1563" s="9" t="s">
        <v>1648</v>
      </c>
      <c r="AG1563" s="9" t="s">
        <v>3226</v>
      </c>
      <c r="AH1563" s="7" t="n">
        <v>35</v>
      </c>
      <c r="AI1563" s="7" t="n">
        <v>35</v>
      </c>
      <c r="AJ1563" s="7" t="n">
        <v>35</v>
      </c>
      <c r="AK1563" s="7" t="n">
        <v>35</v>
      </c>
      <c r="AL1563" s="7" t="s">
        <v>98</v>
      </c>
      <c r="AM1563" s="7" t="s">
        <v>98</v>
      </c>
      <c r="AN1563" s="7" t="s">
        <v>98</v>
      </c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7"/>
      <c r="BB1563" s="7"/>
      <c r="BC1563" s="7"/>
      <c r="BD1563" s="7"/>
      <c r="BE1563" s="7"/>
      <c r="BF1563" s="7"/>
      <c r="BG1563" s="7"/>
      <c r="BH1563" s="7"/>
      <c r="BI1563" s="7"/>
      <c r="BJ1563" s="7"/>
      <c r="BK1563" s="7"/>
      <c r="BL1563" s="7"/>
      <c r="BM1563" s="7" t="s">
        <v>97</v>
      </c>
      <c r="BN1563" s="7" t="s">
        <v>97</v>
      </c>
      <c r="BO1563" s="7"/>
      <c r="BP1563" s="7"/>
      <c r="BQ1563" s="7"/>
      <c r="BR1563" s="7"/>
      <c r="BS1563" s="7"/>
      <c r="BT1563" s="7"/>
      <c r="BU1563" s="7"/>
      <c r="BV1563" s="7"/>
      <c r="BW1563" s="7"/>
      <c r="BX1563" s="7"/>
      <c r="BY1563" s="7"/>
      <c r="BZ1563" s="7"/>
      <c r="CA1563" s="7"/>
      <c r="CB1563" s="7"/>
      <c r="CC1563" s="7"/>
      <c r="CD1563" s="7"/>
      <c r="CE1563" s="7"/>
      <c r="CF1563" s="7"/>
      <c r="CG1563" s="7"/>
      <c r="CH1563" s="7"/>
      <c r="CI1563" s="6" t="n">
        <f aca="false">SUMIF($AH1563:$CH1563,35,Base!$B$5:$BB$5)*7*$Z1563</f>
        <v>1729</v>
      </c>
      <c r="CJ1563" s="6" t="n">
        <f aca="false">SUMIF($AH1563:$CH1563,"PR",Base!$B$5:$BB$5)*7*$Z1563</f>
        <v>1365</v>
      </c>
      <c r="CK1563" s="6"/>
      <c r="CL1563" s="6"/>
    </row>
    <row r="1564" customFormat="false" ht="13.8" hidden="false" customHeight="false" outlineLevel="0" collapsed="false">
      <c r="A1564" s="7" t="s">
        <v>77</v>
      </c>
      <c r="B1564" s="7" t="s">
        <v>3560</v>
      </c>
      <c r="C1564" s="7" t="s">
        <v>2257</v>
      </c>
      <c r="D1564" s="7" t="s">
        <v>3804</v>
      </c>
      <c r="E1564" s="7" t="s">
        <v>1107</v>
      </c>
      <c r="F1564" s="7" t="s">
        <v>17</v>
      </c>
      <c r="G1564" s="7" t="s">
        <v>3576</v>
      </c>
      <c r="H1564" s="7" t="s">
        <v>3805</v>
      </c>
      <c r="I1564" s="7" t="s">
        <v>84</v>
      </c>
      <c r="J1564" s="7" t="s">
        <v>85</v>
      </c>
      <c r="K1564" s="8" t="n">
        <v>0</v>
      </c>
      <c r="L1564" s="7"/>
      <c r="M1564" s="8" t="n">
        <v>0</v>
      </c>
      <c r="N1564" s="7"/>
      <c r="O1564" s="7" t="s">
        <v>3578</v>
      </c>
      <c r="P1564" s="7" t="s">
        <v>127</v>
      </c>
      <c r="Q1564" s="8" t="s">
        <v>3806</v>
      </c>
      <c r="R1564" s="8" t="s">
        <v>258</v>
      </c>
      <c r="S1564" s="8" t="s">
        <v>3807</v>
      </c>
      <c r="T1564" s="8" t="s">
        <v>87</v>
      </c>
      <c r="U1564" s="7" t="s">
        <v>127</v>
      </c>
      <c r="V1564" s="7" t="s">
        <v>159</v>
      </c>
      <c r="W1564" s="7"/>
      <c r="X1564" s="7"/>
      <c r="Y1564" s="7" t="s">
        <v>160</v>
      </c>
      <c r="Z1564" s="8" t="s">
        <v>87</v>
      </c>
      <c r="AA1564" s="7"/>
      <c r="AB1564" s="7"/>
      <c r="AC1564" s="7"/>
      <c r="AD1564" s="7"/>
      <c r="AE1564" s="8"/>
      <c r="AF1564" s="9" t="s">
        <v>3808</v>
      </c>
      <c r="AG1564" s="9" t="s">
        <v>419</v>
      </c>
      <c r="AH1564" s="7" t="s">
        <v>98</v>
      </c>
      <c r="AI1564" s="7" t="s">
        <v>98</v>
      </c>
      <c r="AJ1564" s="7" t="s">
        <v>98</v>
      </c>
      <c r="AK1564" s="7" t="n">
        <v>35</v>
      </c>
      <c r="AL1564" s="7" t="n">
        <v>35</v>
      </c>
      <c r="AM1564" s="7" t="n">
        <v>35</v>
      </c>
      <c r="AN1564" s="7" t="n">
        <v>35</v>
      </c>
      <c r="AO1564" s="7" t="n">
        <v>35</v>
      </c>
      <c r="AP1564" s="7" t="n">
        <v>35</v>
      </c>
      <c r="AQ1564" s="7" t="n">
        <v>35</v>
      </c>
      <c r="AR1564" s="7" t="n">
        <v>35</v>
      </c>
      <c r="AS1564" s="7" t="n">
        <v>35</v>
      </c>
      <c r="AT1564" s="7" t="n">
        <v>35</v>
      </c>
      <c r="AU1564" s="7" t="n">
        <v>35</v>
      </c>
      <c r="AV1564" s="7" t="n">
        <v>35</v>
      </c>
      <c r="AW1564" s="7" t="n">
        <v>35</v>
      </c>
      <c r="AX1564" s="7" t="n">
        <v>35</v>
      </c>
      <c r="AY1564" s="7" t="n">
        <v>35</v>
      </c>
      <c r="AZ1564" s="7" t="n">
        <v>35</v>
      </c>
      <c r="BA1564" s="7" t="n">
        <v>35</v>
      </c>
      <c r="BB1564" s="7" t="n">
        <v>35</v>
      </c>
      <c r="BC1564" s="7" t="n">
        <v>35</v>
      </c>
      <c r="BD1564" s="7" t="n">
        <v>35</v>
      </c>
      <c r="BE1564" s="7" t="n">
        <v>35</v>
      </c>
      <c r="BF1564" s="7" t="n">
        <v>35</v>
      </c>
      <c r="BG1564" s="7" t="n">
        <v>35</v>
      </c>
      <c r="BH1564" s="7" t="n">
        <v>35</v>
      </c>
      <c r="BI1564" s="7" t="n">
        <v>35</v>
      </c>
      <c r="BJ1564" s="7" t="n">
        <v>35</v>
      </c>
      <c r="BK1564" s="7" t="n">
        <v>35</v>
      </c>
      <c r="BL1564" s="7" t="n">
        <v>35</v>
      </c>
      <c r="BM1564" s="7" t="s">
        <v>97</v>
      </c>
      <c r="BN1564" s="7" t="s">
        <v>97</v>
      </c>
      <c r="BO1564" s="7" t="n">
        <v>35</v>
      </c>
      <c r="BP1564" s="7" t="n">
        <v>35</v>
      </c>
      <c r="BQ1564" s="7" t="n">
        <v>35</v>
      </c>
      <c r="BR1564" s="7" t="n">
        <v>35</v>
      </c>
      <c r="BS1564" s="7" t="n">
        <v>35</v>
      </c>
      <c r="BT1564" s="7" t="s">
        <v>98</v>
      </c>
      <c r="BU1564" s="7"/>
      <c r="BV1564" s="7"/>
      <c r="BW1564" s="7"/>
      <c r="BX1564" s="7"/>
      <c r="BY1564" s="7"/>
      <c r="BZ1564" s="7"/>
      <c r="CA1564" s="7"/>
      <c r="CB1564" s="7"/>
      <c r="CC1564" s="7"/>
      <c r="CD1564" s="7"/>
      <c r="CE1564" s="7"/>
      <c r="CF1564" s="7"/>
      <c r="CG1564" s="7"/>
      <c r="CH1564" s="7"/>
      <c r="CI1564" s="6" t="n">
        <f aca="false">SUMIF($AH1564:$CH1564,35,Base!$B$5:$BB$5)*7*$Z1564</f>
        <v>1120</v>
      </c>
      <c r="CJ1564" s="6" t="n">
        <f aca="false">SUMIF($AH1564:$CH1564,"PR",Base!$B$5:$BB$5)*7*$Z1564</f>
        <v>133</v>
      </c>
      <c r="CK1564" s="6"/>
      <c r="CL1564" s="6"/>
    </row>
    <row r="1565" customFormat="false" ht="13.8" hidden="false" customHeight="false" outlineLevel="0" collapsed="false">
      <c r="A1565" s="7" t="s">
        <v>77</v>
      </c>
      <c r="B1565" s="7" t="s">
        <v>3560</v>
      </c>
      <c r="C1565" s="7" t="s">
        <v>276</v>
      </c>
      <c r="D1565" s="7" t="s">
        <v>3809</v>
      </c>
      <c r="E1565" s="7" t="s">
        <v>1129</v>
      </c>
      <c r="F1565" s="7" t="s">
        <v>17</v>
      </c>
      <c r="G1565" s="7" t="s">
        <v>3810</v>
      </c>
      <c r="H1565" s="7" t="s">
        <v>2974</v>
      </c>
      <c r="I1565" s="7" t="s">
        <v>84</v>
      </c>
      <c r="J1565" s="7" t="s">
        <v>85</v>
      </c>
      <c r="K1565" s="8" t="n">
        <v>0</v>
      </c>
      <c r="L1565" s="7"/>
      <c r="M1565" s="8" t="n">
        <v>0</v>
      </c>
      <c r="N1565" s="7"/>
      <c r="O1565" s="7" t="s">
        <v>2975</v>
      </c>
      <c r="P1565" s="7" t="s">
        <v>87</v>
      </c>
      <c r="Q1565" s="8" t="s">
        <v>362</v>
      </c>
      <c r="R1565" s="8" t="s">
        <v>362</v>
      </c>
      <c r="S1565" s="8" t="s">
        <v>110</v>
      </c>
      <c r="T1565" s="8" t="s">
        <v>100</v>
      </c>
      <c r="U1565" s="7" t="s">
        <v>87</v>
      </c>
      <c r="V1565" s="7" t="s">
        <v>92</v>
      </c>
      <c r="W1565" s="7"/>
      <c r="X1565" s="7"/>
      <c r="Y1565" s="7" t="s">
        <v>125</v>
      </c>
      <c r="Z1565" s="8" t="s">
        <v>94</v>
      </c>
      <c r="AA1565" s="7"/>
      <c r="AB1565" s="7"/>
      <c r="AC1565" s="7"/>
      <c r="AD1565" s="7"/>
      <c r="AE1565" s="8"/>
      <c r="AF1565" s="9" t="s">
        <v>1022</v>
      </c>
      <c r="AG1565" s="9" t="s">
        <v>172</v>
      </c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7"/>
      <c r="BB1565" s="7"/>
      <c r="BC1565" s="7"/>
      <c r="BD1565" s="7"/>
      <c r="BE1565" s="7" t="s">
        <v>98</v>
      </c>
      <c r="BF1565" s="7" t="s">
        <v>98</v>
      </c>
      <c r="BG1565" s="7" t="s">
        <v>98</v>
      </c>
      <c r="BH1565" s="7" t="s">
        <v>98</v>
      </c>
      <c r="BI1565" s="7" t="s">
        <v>98</v>
      </c>
      <c r="BJ1565" s="7" t="s">
        <v>98</v>
      </c>
      <c r="BK1565" s="7" t="s">
        <v>98</v>
      </c>
      <c r="BL1565" s="7"/>
      <c r="BM1565" s="7" t="s">
        <v>97</v>
      </c>
      <c r="BN1565" s="7" t="s">
        <v>97</v>
      </c>
      <c r="BO1565" s="7"/>
      <c r="BP1565" s="7"/>
      <c r="BQ1565" s="7"/>
      <c r="BR1565" s="7"/>
      <c r="BS1565" s="7"/>
      <c r="BT1565" s="7"/>
      <c r="BU1565" s="7"/>
      <c r="BV1565" s="7"/>
      <c r="BW1565" s="7"/>
      <c r="BX1565" s="7"/>
      <c r="BY1565" s="7"/>
      <c r="BZ1565" s="7"/>
      <c r="CA1565" s="7"/>
      <c r="CB1565" s="7"/>
      <c r="CC1565" s="7"/>
      <c r="CD1565" s="7"/>
      <c r="CE1565" s="7"/>
      <c r="CF1565" s="7"/>
      <c r="CG1565" s="7"/>
      <c r="CH1565" s="7"/>
      <c r="CI1565" s="6" t="n">
        <f aca="false">SUMIF($AH1565:$CH1565,35,Base!$B$5:$BB$5)*7*$Z1565</f>
        <v>0</v>
      </c>
      <c r="CJ1565" s="6" t="n">
        <f aca="false">SUMIF($AH1565:$CH1565,"PR",Base!$B$5:$BB$5)*7*$Z1565</f>
        <v>476</v>
      </c>
      <c r="CK1565" s="6"/>
      <c r="CL1565" s="6"/>
    </row>
    <row r="1566" customFormat="false" ht="13.8" hidden="false" customHeight="false" outlineLevel="0" collapsed="false">
      <c r="A1566" s="7" t="s">
        <v>77</v>
      </c>
      <c r="B1566" s="7" t="s">
        <v>3560</v>
      </c>
      <c r="C1566" s="7" t="s">
        <v>276</v>
      </c>
      <c r="D1566" s="7" t="s">
        <v>3809</v>
      </c>
      <c r="E1566" s="7" t="s">
        <v>1129</v>
      </c>
      <c r="F1566" s="7" t="s">
        <v>17</v>
      </c>
      <c r="G1566" s="7" t="s">
        <v>3810</v>
      </c>
      <c r="H1566" s="7" t="s">
        <v>2974</v>
      </c>
      <c r="I1566" s="7" t="s">
        <v>84</v>
      </c>
      <c r="J1566" s="7" t="s">
        <v>85</v>
      </c>
      <c r="K1566" s="8" t="n">
        <v>0</v>
      </c>
      <c r="L1566" s="7"/>
      <c r="M1566" s="8" t="n">
        <v>0</v>
      </c>
      <c r="N1566" s="7"/>
      <c r="O1566" s="7" t="s">
        <v>2975</v>
      </c>
      <c r="P1566" s="7" t="s">
        <v>87</v>
      </c>
      <c r="Q1566" s="8" t="s">
        <v>362</v>
      </c>
      <c r="R1566" s="8" t="s">
        <v>362</v>
      </c>
      <c r="S1566" s="8" t="s">
        <v>110</v>
      </c>
      <c r="T1566" s="8" t="s">
        <v>100</v>
      </c>
      <c r="U1566" s="7" t="s">
        <v>87</v>
      </c>
      <c r="V1566" s="7" t="s">
        <v>92</v>
      </c>
      <c r="W1566" s="7"/>
      <c r="X1566" s="7"/>
      <c r="Y1566" s="7" t="s">
        <v>112</v>
      </c>
      <c r="Z1566" s="8" t="s">
        <v>178</v>
      </c>
      <c r="AA1566" s="7"/>
      <c r="AB1566" s="7"/>
      <c r="AC1566" s="7"/>
      <c r="AD1566" s="7"/>
      <c r="AE1566" s="8"/>
      <c r="AF1566" s="9" t="s">
        <v>1022</v>
      </c>
      <c r="AG1566" s="9" t="s">
        <v>172</v>
      </c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  <c r="BC1566" s="7"/>
      <c r="BD1566" s="7"/>
      <c r="BE1566" s="7" t="s">
        <v>98</v>
      </c>
      <c r="BF1566" s="7" t="s">
        <v>98</v>
      </c>
      <c r="BG1566" s="7" t="s">
        <v>98</v>
      </c>
      <c r="BH1566" s="7" t="s">
        <v>98</v>
      </c>
      <c r="BI1566" s="7" t="s">
        <v>98</v>
      </c>
      <c r="BJ1566" s="7" t="s">
        <v>98</v>
      </c>
      <c r="BK1566" s="7" t="s">
        <v>98</v>
      </c>
      <c r="BL1566" s="7"/>
      <c r="BM1566" s="7" t="s">
        <v>97</v>
      </c>
      <c r="BN1566" s="7" t="s">
        <v>97</v>
      </c>
      <c r="BO1566" s="7"/>
      <c r="BP1566" s="7"/>
      <c r="BQ1566" s="7"/>
      <c r="BR1566" s="7"/>
      <c r="BS1566" s="7"/>
      <c r="BT1566" s="7"/>
      <c r="BU1566" s="7"/>
      <c r="BV1566" s="7"/>
      <c r="BW1566" s="7"/>
      <c r="BX1566" s="7"/>
      <c r="BY1566" s="7"/>
      <c r="BZ1566" s="7"/>
      <c r="CA1566" s="7"/>
      <c r="CB1566" s="7"/>
      <c r="CC1566" s="7"/>
      <c r="CD1566" s="7"/>
      <c r="CE1566" s="7"/>
      <c r="CF1566" s="7"/>
      <c r="CG1566" s="7"/>
      <c r="CH1566" s="7"/>
      <c r="CI1566" s="6" t="n">
        <f aca="false">SUMIF($AH1566:$CH1566,35,Base!$B$5:$BB$5)*7*$Z1566</f>
        <v>0</v>
      </c>
      <c r="CJ1566" s="6" t="n">
        <f aca="false">SUMIF($AH1566:$CH1566,"PR",Base!$B$5:$BB$5)*7*$Z1566</f>
        <v>1190</v>
      </c>
      <c r="CK1566" s="6"/>
      <c r="CL1566" s="6"/>
    </row>
    <row r="1567" customFormat="false" ht="13.8" hidden="false" customHeight="false" outlineLevel="0" collapsed="false">
      <c r="A1567" s="7" t="s">
        <v>77</v>
      </c>
      <c r="B1567" s="7" t="s">
        <v>3560</v>
      </c>
      <c r="C1567" s="7" t="s">
        <v>276</v>
      </c>
      <c r="D1567" s="7" t="s">
        <v>3809</v>
      </c>
      <c r="E1567" s="7" t="s">
        <v>1129</v>
      </c>
      <c r="F1567" s="7" t="s">
        <v>17</v>
      </c>
      <c r="G1567" s="7" t="s">
        <v>3810</v>
      </c>
      <c r="H1567" s="7" t="s">
        <v>2974</v>
      </c>
      <c r="I1567" s="7" t="s">
        <v>84</v>
      </c>
      <c r="J1567" s="7" t="s">
        <v>85</v>
      </c>
      <c r="K1567" s="8" t="n">
        <v>0</v>
      </c>
      <c r="L1567" s="7"/>
      <c r="M1567" s="8" t="n">
        <v>0</v>
      </c>
      <c r="N1567" s="7"/>
      <c r="O1567" s="7" t="s">
        <v>2975</v>
      </c>
      <c r="P1567" s="7" t="s">
        <v>87</v>
      </c>
      <c r="Q1567" s="8" t="s">
        <v>362</v>
      </c>
      <c r="R1567" s="8" t="s">
        <v>362</v>
      </c>
      <c r="S1567" s="8" t="s">
        <v>110</v>
      </c>
      <c r="T1567" s="8" t="s">
        <v>100</v>
      </c>
      <c r="U1567" s="7" t="s">
        <v>87</v>
      </c>
      <c r="V1567" s="7" t="s">
        <v>92</v>
      </c>
      <c r="W1567" s="7"/>
      <c r="X1567" s="7"/>
      <c r="Y1567" s="7" t="s">
        <v>102</v>
      </c>
      <c r="Z1567" s="8" t="s">
        <v>155</v>
      </c>
      <c r="AA1567" s="7"/>
      <c r="AB1567" s="7"/>
      <c r="AC1567" s="7"/>
      <c r="AD1567" s="7"/>
      <c r="AE1567" s="8"/>
      <c r="AF1567" s="9" t="s">
        <v>1022</v>
      </c>
      <c r="AG1567" s="9" t="s">
        <v>172</v>
      </c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7"/>
      <c r="BB1567" s="7"/>
      <c r="BC1567" s="7"/>
      <c r="BD1567" s="7"/>
      <c r="BE1567" s="7" t="s">
        <v>98</v>
      </c>
      <c r="BF1567" s="7" t="s">
        <v>98</v>
      </c>
      <c r="BG1567" s="7" t="s">
        <v>98</v>
      </c>
      <c r="BH1567" s="7" t="s">
        <v>98</v>
      </c>
      <c r="BI1567" s="7" t="s">
        <v>98</v>
      </c>
      <c r="BJ1567" s="7" t="s">
        <v>98</v>
      </c>
      <c r="BK1567" s="7" t="s">
        <v>98</v>
      </c>
      <c r="BL1567" s="7"/>
      <c r="BM1567" s="7" t="s">
        <v>97</v>
      </c>
      <c r="BN1567" s="7" t="s">
        <v>97</v>
      </c>
      <c r="BO1567" s="7"/>
      <c r="BP1567" s="7"/>
      <c r="BQ1567" s="7"/>
      <c r="BR1567" s="7"/>
      <c r="BS1567" s="7"/>
      <c r="BT1567" s="7"/>
      <c r="BU1567" s="7"/>
      <c r="BV1567" s="7"/>
      <c r="BW1567" s="7"/>
      <c r="BX1567" s="7"/>
      <c r="BY1567" s="7"/>
      <c r="BZ1567" s="7"/>
      <c r="CA1567" s="7"/>
      <c r="CB1567" s="7"/>
      <c r="CC1567" s="7"/>
      <c r="CD1567" s="7"/>
      <c r="CE1567" s="7"/>
      <c r="CF1567" s="7"/>
      <c r="CG1567" s="7"/>
      <c r="CH1567" s="7"/>
      <c r="CI1567" s="6" t="n">
        <f aca="false">SUMIF($AH1567:$CH1567,35,Base!$B$5:$BB$5)*7*$Z1567</f>
        <v>0</v>
      </c>
      <c r="CJ1567" s="6" t="n">
        <f aca="false">SUMIF($AH1567:$CH1567,"PR",Base!$B$5:$BB$5)*7*$Z1567</f>
        <v>714</v>
      </c>
      <c r="CK1567" s="6"/>
      <c r="CL1567" s="6"/>
    </row>
    <row r="1568" customFormat="false" ht="13.8" hidden="false" customHeight="false" outlineLevel="0" collapsed="false">
      <c r="A1568" s="7" t="s">
        <v>77</v>
      </c>
      <c r="B1568" s="7" t="s">
        <v>3560</v>
      </c>
      <c r="C1568" s="7" t="s">
        <v>103</v>
      </c>
      <c r="D1568" s="7" t="s">
        <v>3811</v>
      </c>
      <c r="E1568" s="7" t="s">
        <v>1140</v>
      </c>
      <c r="F1568" s="7" t="s">
        <v>17</v>
      </c>
      <c r="G1568" s="7" t="s">
        <v>3812</v>
      </c>
      <c r="H1568" s="7" t="s">
        <v>2855</v>
      </c>
      <c r="I1568" s="7" t="s">
        <v>84</v>
      </c>
      <c r="J1568" s="7" t="s">
        <v>85</v>
      </c>
      <c r="K1568" s="8" t="n">
        <v>0</v>
      </c>
      <c r="L1568" s="7"/>
      <c r="M1568" s="8" t="n">
        <v>0</v>
      </c>
      <c r="N1568" s="7"/>
      <c r="O1568" s="7" t="s">
        <v>2856</v>
      </c>
      <c r="P1568" s="7" t="s">
        <v>87</v>
      </c>
      <c r="Q1568" s="8" t="s">
        <v>438</v>
      </c>
      <c r="R1568" s="8" t="s">
        <v>438</v>
      </c>
      <c r="S1568" s="8" t="s">
        <v>110</v>
      </c>
      <c r="T1568" s="8" t="s">
        <v>100</v>
      </c>
      <c r="U1568" s="7" t="s">
        <v>87</v>
      </c>
      <c r="V1568" s="7" t="s">
        <v>92</v>
      </c>
      <c r="W1568" s="7"/>
      <c r="X1568" s="7"/>
      <c r="Y1568" s="7" t="s">
        <v>125</v>
      </c>
      <c r="Z1568" s="8" t="s">
        <v>94</v>
      </c>
      <c r="AA1568" s="7"/>
      <c r="AB1568" s="7"/>
      <c r="AC1568" s="7"/>
      <c r="AD1568" s="7"/>
      <c r="AE1568" s="8"/>
      <c r="AF1568" s="9" t="s">
        <v>973</v>
      </c>
      <c r="AG1568" s="9" t="s">
        <v>465</v>
      </c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7"/>
      <c r="BB1568" s="7"/>
      <c r="BC1568" s="7"/>
      <c r="BD1568" s="7" t="s">
        <v>98</v>
      </c>
      <c r="BE1568" s="7" t="s">
        <v>98</v>
      </c>
      <c r="BF1568" s="7" t="s">
        <v>98</v>
      </c>
      <c r="BG1568" s="7" t="s">
        <v>98</v>
      </c>
      <c r="BH1568" s="7" t="s">
        <v>98</v>
      </c>
      <c r="BI1568" s="7" t="s">
        <v>98</v>
      </c>
      <c r="BJ1568" s="7" t="s">
        <v>98</v>
      </c>
      <c r="BK1568" s="7"/>
      <c r="BL1568" s="7"/>
      <c r="BM1568" s="7" t="s">
        <v>97</v>
      </c>
      <c r="BN1568" s="7" t="s">
        <v>97</v>
      </c>
      <c r="BO1568" s="7"/>
      <c r="BP1568" s="7"/>
      <c r="BQ1568" s="7"/>
      <c r="BR1568" s="7"/>
      <c r="BS1568" s="7"/>
      <c r="BT1568" s="7"/>
      <c r="BU1568" s="7"/>
      <c r="BV1568" s="7"/>
      <c r="BW1568" s="7"/>
      <c r="BX1568" s="7"/>
      <c r="BY1568" s="7"/>
      <c r="BZ1568" s="7"/>
      <c r="CA1568" s="7"/>
      <c r="CB1568" s="7"/>
      <c r="CC1568" s="7"/>
      <c r="CD1568" s="7"/>
      <c r="CE1568" s="7"/>
      <c r="CF1568" s="7"/>
      <c r="CG1568" s="7"/>
      <c r="CH1568" s="7"/>
      <c r="CI1568" s="6" t="n">
        <f aca="false">SUMIF($AH1568:$CH1568,35,Base!$B$5:$BB$5)*7*$Z1568</f>
        <v>0</v>
      </c>
      <c r="CJ1568" s="6" t="n">
        <f aca="false">SUMIF($AH1568:$CH1568,"PR",Base!$B$5:$BB$5)*7*$Z1568</f>
        <v>476</v>
      </c>
      <c r="CK1568" s="6"/>
      <c r="CL1568" s="6"/>
    </row>
    <row r="1569" customFormat="false" ht="13.8" hidden="false" customHeight="false" outlineLevel="0" collapsed="false">
      <c r="A1569" s="7" t="s">
        <v>77</v>
      </c>
      <c r="B1569" s="7" t="s">
        <v>3560</v>
      </c>
      <c r="C1569" s="7" t="s">
        <v>103</v>
      </c>
      <c r="D1569" s="7" t="s">
        <v>3811</v>
      </c>
      <c r="E1569" s="7" t="s">
        <v>1140</v>
      </c>
      <c r="F1569" s="7" t="s">
        <v>17</v>
      </c>
      <c r="G1569" s="7" t="s">
        <v>3812</v>
      </c>
      <c r="H1569" s="7" t="s">
        <v>2855</v>
      </c>
      <c r="I1569" s="7" t="s">
        <v>84</v>
      </c>
      <c r="J1569" s="7" t="s">
        <v>85</v>
      </c>
      <c r="K1569" s="8" t="n">
        <v>0</v>
      </c>
      <c r="L1569" s="7"/>
      <c r="M1569" s="8" t="n">
        <v>0</v>
      </c>
      <c r="N1569" s="7"/>
      <c r="O1569" s="7" t="s">
        <v>2856</v>
      </c>
      <c r="P1569" s="7" t="s">
        <v>87</v>
      </c>
      <c r="Q1569" s="8" t="s">
        <v>438</v>
      </c>
      <c r="R1569" s="8" t="s">
        <v>438</v>
      </c>
      <c r="S1569" s="8" t="s">
        <v>110</v>
      </c>
      <c r="T1569" s="8" t="s">
        <v>100</v>
      </c>
      <c r="U1569" s="7" t="s">
        <v>87</v>
      </c>
      <c r="V1569" s="7" t="s">
        <v>92</v>
      </c>
      <c r="W1569" s="7"/>
      <c r="X1569" s="7"/>
      <c r="Y1569" s="7" t="s">
        <v>112</v>
      </c>
      <c r="Z1569" s="8" t="s">
        <v>178</v>
      </c>
      <c r="AA1569" s="7"/>
      <c r="AB1569" s="7"/>
      <c r="AC1569" s="7"/>
      <c r="AD1569" s="7"/>
      <c r="AE1569" s="8"/>
      <c r="AF1569" s="9" t="s">
        <v>973</v>
      </c>
      <c r="AG1569" s="9" t="s">
        <v>465</v>
      </c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7"/>
      <c r="BB1569" s="7"/>
      <c r="BC1569" s="7"/>
      <c r="BD1569" s="7" t="s">
        <v>98</v>
      </c>
      <c r="BE1569" s="7" t="s">
        <v>98</v>
      </c>
      <c r="BF1569" s="7" t="s">
        <v>98</v>
      </c>
      <c r="BG1569" s="7" t="s">
        <v>98</v>
      </c>
      <c r="BH1569" s="7" t="s">
        <v>98</v>
      </c>
      <c r="BI1569" s="7" t="s">
        <v>98</v>
      </c>
      <c r="BJ1569" s="7" t="s">
        <v>98</v>
      </c>
      <c r="BK1569" s="7"/>
      <c r="BL1569" s="7"/>
      <c r="BM1569" s="7" t="s">
        <v>97</v>
      </c>
      <c r="BN1569" s="7" t="s">
        <v>97</v>
      </c>
      <c r="BO1569" s="7"/>
      <c r="BP1569" s="7"/>
      <c r="BQ1569" s="7"/>
      <c r="BR1569" s="7"/>
      <c r="BS1569" s="7"/>
      <c r="BT1569" s="7"/>
      <c r="BU1569" s="7"/>
      <c r="BV1569" s="7"/>
      <c r="BW1569" s="7"/>
      <c r="BX1569" s="7"/>
      <c r="BY1569" s="7"/>
      <c r="BZ1569" s="7"/>
      <c r="CA1569" s="7"/>
      <c r="CB1569" s="7"/>
      <c r="CC1569" s="7"/>
      <c r="CD1569" s="7"/>
      <c r="CE1569" s="7"/>
      <c r="CF1569" s="7"/>
      <c r="CG1569" s="7"/>
      <c r="CH1569" s="7"/>
      <c r="CI1569" s="6" t="n">
        <f aca="false">SUMIF($AH1569:$CH1569,35,Base!$B$5:$BB$5)*7*$Z1569</f>
        <v>0</v>
      </c>
      <c r="CJ1569" s="6" t="n">
        <f aca="false">SUMIF($AH1569:$CH1569,"PR",Base!$B$5:$BB$5)*7*$Z1569</f>
        <v>1190</v>
      </c>
      <c r="CK1569" s="6"/>
      <c r="CL1569" s="6"/>
    </row>
    <row r="1570" customFormat="false" ht="13.8" hidden="false" customHeight="false" outlineLevel="0" collapsed="false">
      <c r="A1570" s="7" t="s">
        <v>77</v>
      </c>
      <c r="B1570" s="7" t="s">
        <v>3560</v>
      </c>
      <c r="C1570" s="7" t="s">
        <v>103</v>
      </c>
      <c r="D1570" s="7" t="s">
        <v>3811</v>
      </c>
      <c r="E1570" s="7" t="s">
        <v>1140</v>
      </c>
      <c r="F1570" s="7" t="s">
        <v>17</v>
      </c>
      <c r="G1570" s="7" t="s">
        <v>3812</v>
      </c>
      <c r="H1570" s="7" t="s">
        <v>2855</v>
      </c>
      <c r="I1570" s="7" t="s">
        <v>84</v>
      </c>
      <c r="J1570" s="7" t="s">
        <v>85</v>
      </c>
      <c r="K1570" s="8" t="n">
        <v>0</v>
      </c>
      <c r="L1570" s="7"/>
      <c r="M1570" s="8" t="n">
        <v>0</v>
      </c>
      <c r="N1570" s="7"/>
      <c r="O1570" s="7" t="s">
        <v>2856</v>
      </c>
      <c r="P1570" s="7" t="s">
        <v>87</v>
      </c>
      <c r="Q1570" s="8" t="s">
        <v>438</v>
      </c>
      <c r="R1570" s="8" t="s">
        <v>438</v>
      </c>
      <c r="S1570" s="8" t="s">
        <v>110</v>
      </c>
      <c r="T1570" s="8" t="s">
        <v>100</v>
      </c>
      <c r="U1570" s="7" t="s">
        <v>87</v>
      </c>
      <c r="V1570" s="7" t="s">
        <v>92</v>
      </c>
      <c r="W1570" s="7"/>
      <c r="X1570" s="7"/>
      <c r="Y1570" s="7" t="s">
        <v>102</v>
      </c>
      <c r="Z1570" s="8" t="s">
        <v>155</v>
      </c>
      <c r="AA1570" s="7"/>
      <c r="AB1570" s="7"/>
      <c r="AC1570" s="7"/>
      <c r="AD1570" s="7"/>
      <c r="AE1570" s="8"/>
      <c r="AF1570" s="9" t="s">
        <v>973</v>
      </c>
      <c r="AG1570" s="9" t="s">
        <v>465</v>
      </c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7"/>
      <c r="BB1570" s="7"/>
      <c r="BC1570" s="7"/>
      <c r="BD1570" s="7" t="s">
        <v>98</v>
      </c>
      <c r="BE1570" s="7" t="s">
        <v>98</v>
      </c>
      <c r="BF1570" s="7" t="s">
        <v>98</v>
      </c>
      <c r="BG1570" s="7" t="s">
        <v>98</v>
      </c>
      <c r="BH1570" s="7" t="s">
        <v>98</v>
      </c>
      <c r="BI1570" s="7" t="s">
        <v>98</v>
      </c>
      <c r="BJ1570" s="7" t="s">
        <v>98</v>
      </c>
      <c r="BK1570" s="7"/>
      <c r="BL1570" s="7"/>
      <c r="BM1570" s="7" t="s">
        <v>97</v>
      </c>
      <c r="BN1570" s="7" t="s">
        <v>97</v>
      </c>
      <c r="BO1570" s="7"/>
      <c r="BP1570" s="7"/>
      <c r="BQ1570" s="7"/>
      <c r="BR1570" s="7"/>
      <c r="BS1570" s="7"/>
      <c r="BT1570" s="7"/>
      <c r="BU1570" s="7"/>
      <c r="BV1570" s="7"/>
      <c r="BW1570" s="7"/>
      <c r="BX1570" s="7"/>
      <c r="BY1570" s="7"/>
      <c r="BZ1570" s="7"/>
      <c r="CA1570" s="7"/>
      <c r="CB1570" s="7"/>
      <c r="CC1570" s="7"/>
      <c r="CD1570" s="7"/>
      <c r="CE1570" s="7"/>
      <c r="CF1570" s="7"/>
      <c r="CG1570" s="7"/>
      <c r="CH1570" s="7"/>
      <c r="CI1570" s="6" t="n">
        <f aca="false">SUMIF($AH1570:$CH1570,35,Base!$B$5:$BB$5)*7*$Z1570</f>
        <v>0</v>
      </c>
      <c r="CJ1570" s="6" t="n">
        <f aca="false">SUMIF($AH1570:$CH1570,"PR",Base!$B$5:$BB$5)*7*$Z1570</f>
        <v>714</v>
      </c>
      <c r="CK1570" s="6"/>
      <c r="CL1570" s="6"/>
    </row>
    <row r="1571" customFormat="false" ht="13.8" hidden="false" customHeight="false" outlineLevel="0" collapsed="false">
      <c r="A1571" s="7" t="s">
        <v>77</v>
      </c>
      <c r="B1571" s="7" t="s">
        <v>3560</v>
      </c>
      <c r="C1571" s="7" t="s">
        <v>328</v>
      </c>
      <c r="D1571" s="7" t="s">
        <v>3813</v>
      </c>
      <c r="E1571" s="7" t="s">
        <v>2063</v>
      </c>
      <c r="F1571" s="7" t="s">
        <v>17</v>
      </c>
      <c r="G1571" s="7" t="s">
        <v>3814</v>
      </c>
      <c r="H1571" s="7" t="s">
        <v>3815</v>
      </c>
      <c r="I1571" s="7" t="s">
        <v>84</v>
      </c>
      <c r="J1571" s="7" t="s">
        <v>85</v>
      </c>
      <c r="K1571" s="8" t="n">
        <v>0</v>
      </c>
      <c r="L1571" s="7"/>
      <c r="M1571" s="8" t="n">
        <v>0</v>
      </c>
      <c r="N1571" s="7"/>
      <c r="O1571" s="7" t="s">
        <v>3816</v>
      </c>
      <c r="P1571" s="7" t="s">
        <v>87</v>
      </c>
      <c r="Q1571" s="8" t="s">
        <v>325</v>
      </c>
      <c r="R1571" s="8" t="s">
        <v>325</v>
      </c>
      <c r="S1571" s="8" t="s">
        <v>110</v>
      </c>
      <c r="T1571" s="8" t="s">
        <v>100</v>
      </c>
      <c r="U1571" s="7" t="s">
        <v>87</v>
      </c>
      <c r="V1571" s="7" t="s">
        <v>92</v>
      </c>
      <c r="W1571" s="7"/>
      <c r="X1571" s="7"/>
      <c r="Y1571" s="7" t="s">
        <v>125</v>
      </c>
      <c r="Z1571" s="8" t="s">
        <v>94</v>
      </c>
      <c r="AA1571" s="7"/>
      <c r="AB1571" s="7"/>
      <c r="AC1571" s="7"/>
      <c r="AD1571" s="7"/>
      <c r="AE1571" s="8"/>
      <c r="AF1571" s="9" t="s">
        <v>1022</v>
      </c>
      <c r="AG1571" s="9" t="s">
        <v>126</v>
      </c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  <c r="BC1571" s="7"/>
      <c r="BD1571" s="7"/>
      <c r="BE1571" s="7" t="s">
        <v>98</v>
      </c>
      <c r="BF1571" s="7" t="s">
        <v>98</v>
      </c>
      <c r="BG1571" s="7" t="s">
        <v>98</v>
      </c>
      <c r="BH1571" s="7" t="s">
        <v>98</v>
      </c>
      <c r="BI1571" s="7" t="s">
        <v>98</v>
      </c>
      <c r="BJ1571" s="7"/>
      <c r="BK1571" s="7"/>
      <c r="BL1571" s="7"/>
      <c r="BM1571" s="7" t="s">
        <v>97</v>
      </c>
      <c r="BN1571" s="7" t="s">
        <v>97</v>
      </c>
      <c r="BO1571" s="7"/>
      <c r="BP1571" s="7"/>
      <c r="BQ1571" s="7"/>
      <c r="BR1571" s="7"/>
      <c r="BS1571" s="7"/>
      <c r="BT1571" s="7"/>
      <c r="BU1571" s="7"/>
      <c r="BV1571" s="7"/>
      <c r="BW1571" s="7"/>
      <c r="BX1571" s="7"/>
      <c r="BY1571" s="7"/>
      <c r="BZ1571" s="7"/>
      <c r="CA1571" s="7"/>
      <c r="CB1571" s="7"/>
      <c r="CC1571" s="7"/>
      <c r="CD1571" s="7"/>
      <c r="CE1571" s="7"/>
      <c r="CF1571" s="7"/>
      <c r="CG1571" s="7"/>
      <c r="CH1571" s="7"/>
      <c r="CI1571" s="6" t="n">
        <f aca="false">SUMIF($AH1571:$CH1571,35,Base!$B$5:$BB$5)*7*$Z1571</f>
        <v>0</v>
      </c>
      <c r="CJ1571" s="6" t="n">
        <f aca="false">SUMIF($AH1571:$CH1571,"PR",Base!$B$5:$BB$5)*7*$Z1571</f>
        <v>336</v>
      </c>
      <c r="CK1571" s="6"/>
      <c r="CL1571" s="6"/>
    </row>
    <row r="1572" customFormat="false" ht="13.8" hidden="false" customHeight="false" outlineLevel="0" collapsed="false">
      <c r="A1572" s="7" t="s">
        <v>77</v>
      </c>
      <c r="B1572" s="7" t="s">
        <v>3560</v>
      </c>
      <c r="C1572" s="7" t="s">
        <v>328</v>
      </c>
      <c r="D1572" s="7" t="s">
        <v>3813</v>
      </c>
      <c r="E1572" s="7" t="s">
        <v>2063</v>
      </c>
      <c r="F1572" s="7" t="s">
        <v>17</v>
      </c>
      <c r="G1572" s="7" t="s">
        <v>3814</v>
      </c>
      <c r="H1572" s="7" t="s">
        <v>3815</v>
      </c>
      <c r="I1572" s="7" t="s">
        <v>84</v>
      </c>
      <c r="J1572" s="7" t="s">
        <v>85</v>
      </c>
      <c r="K1572" s="8" t="n">
        <v>0</v>
      </c>
      <c r="L1572" s="7"/>
      <c r="M1572" s="8" t="n">
        <v>0</v>
      </c>
      <c r="N1572" s="7"/>
      <c r="O1572" s="7" t="s">
        <v>3816</v>
      </c>
      <c r="P1572" s="7" t="s">
        <v>87</v>
      </c>
      <c r="Q1572" s="8" t="s">
        <v>325</v>
      </c>
      <c r="R1572" s="8" t="s">
        <v>325</v>
      </c>
      <c r="S1572" s="8" t="s">
        <v>110</v>
      </c>
      <c r="T1572" s="8" t="s">
        <v>100</v>
      </c>
      <c r="U1572" s="7" t="s">
        <v>87</v>
      </c>
      <c r="V1572" s="7" t="s">
        <v>92</v>
      </c>
      <c r="W1572" s="7"/>
      <c r="X1572" s="7"/>
      <c r="Y1572" s="7" t="s">
        <v>112</v>
      </c>
      <c r="Z1572" s="8" t="s">
        <v>178</v>
      </c>
      <c r="AA1572" s="7"/>
      <c r="AB1572" s="7"/>
      <c r="AC1572" s="7"/>
      <c r="AD1572" s="7"/>
      <c r="AE1572" s="8"/>
      <c r="AF1572" s="9" t="s">
        <v>1022</v>
      </c>
      <c r="AG1572" s="9" t="s">
        <v>126</v>
      </c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7"/>
      <c r="BB1572" s="7"/>
      <c r="BC1572" s="7"/>
      <c r="BD1572" s="7"/>
      <c r="BE1572" s="7" t="s">
        <v>98</v>
      </c>
      <c r="BF1572" s="7" t="s">
        <v>98</v>
      </c>
      <c r="BG1572" s="7" t="s">
        <v>98</v>
      </c>
      <c r="BH1572" s="7" t="s">
        <v>98</v>
      </c>
      <c r="BI1572" s="7" t="s">
        <v>98</v>
      </c>
      <c r="BJ1572" s="7"/>
      <c r="BK1572" s="7"/>
      <c r="BL1572" s="7"/>
      <c r="BM1572" s="7" t="s">
        <v>97</v>
      </c>
      <c r="BN1572" s="7" t="s">
        <v>97</v>
      </c>
      <c r="BO1572" s="7"/>
      <c r="BP1572" s="7"/>
      <c r="BQ1572" s="7"/>
      <c r="BR1572" s="7"/>
      <c r="BS1572" s="7"/>
      <c r="BT1572" s="7"/>
      <c r="BU1572" s="7"/>
      <c r="BV1572" s="7"/>
      <c r="BW1572" s="7"/>
      <c r="BX1572" s="7"/>
      <c r="BY1572" s="7"/>
      <c r="BZ1572" s="7"/>
      <c r="CA1572" s="7"/>
      <c r="CB1572" s="7"/>
      <c r="CC1572" s="7"/>
      <c r="CD1572" s="7"/>
      <c r="CE1572" s="7"/>
      <c r="CF1572" s="7"/>
      <c r="CG1572" s="7"/>
      <c r="CH1572" s="7"/>
      <c r="CI1572" s="6" t="n">
        <f aca="false">SUMIF($AH1572:$CH1572,35,Base!$B$5:$BB$5)*7*$Z1572</f>
        <v>0</v>
      </c>
      <c r="CJ1572" s="6" t="n">
        <f aca="false">SUMIF($AH1572:$CH1572,"PR",Base!$B$5:$BB$5)*7*$Z1572</f>
        <v>840</v>
      </c>
      <c r="CK1572" s="6"/>
      <c r="CL1572" s="6"/>
    </row>
    <row r="1573" customFormat="false" ht="13.8" hidden="false" customHeight="false" outlineLevel="0" collapsed="false">
      <c r="A1573" s="7" t="s">
        <v>77</v>
      </c>
      <c r="B1573" s="7" t="s">
        <v>3560</v>
      </c>
      <c r="C1573" s="7" t="s">
        <v>328</v>
      </c>
      <c r="D1573" s="7" t="s">
        <v>3813</v>
      </c>
      <c r="E1573" s="7" t="s">
        <v>2063</v>
      </c>
      <c r="F1573" s="7" t="s">
        <v>17</v>
      </c>
      <c r="G1573" s="7" t="s">
        <v>3814</v>
      </c>
      <c r="H1573" s="7" t="s">
        <v>3815</v>
      </c>
      <c r="I1573" s="7" t="s">
        <v>84</v>
      </c>
      <c r="J1573" s="7" t="s">
        <v>85</v>
      </c>
      <c r="K1573" s="8" t="n">
        <v>0</v>
      </c>
      <c r="L1573" s="7"/>
      <c r="M1573" s="8" t="n">
        <v>0</v>
      </c>
      <c r="N1573" s="7"/>
      <c r="O1573" s="7" t="s">
        <v>3816</v>
      </c>
      <c r="P1573" s="7" t="s">
        <v>87</v>
      </c>
      <c r="Q1573" s="8" t="s">
        <v>325</v>
      </c>
      <c r="R1573" s="8" t="s">
        <v>325</v>
      </c>
      <c r="S1573" s="8" t="s">
        <v>110</v>
      </c>
      <c r="T1573" s="8" t="s">
        <v>100</v>
      </c>
      <c r="U1573" s="7" t="s">
        <v>87</v>
      </c>
      <c r="V1573" s="7" t="s">
        <v>92</v>
      </c>
      <c r="W1573" s="7"/>
      <c r="X1573" s="7"/>
      <c r="Y1573" s="7" t="s">
        <v>102</v>
      </c>
      <c r="Z1573" s="8" t="s">
        <v>155</v>
      </c>
      <c r="AA1573" s="7"/>
      <c r="AB1573" s="7"/>
      <c r="AC1573" s="7"/>
      <c r="AD1573" s="7"/>
      <c r="AE1573" s="8"/>
      <c r="AF1573" s="9" t="s">
        <v>1022</v>
      </c>
      <c r="AG1573" s="9" t="s">
        <v>126</v>
      </c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7"/>
      <c r="BB1573" s="7"/>
      <c r="BC1573" s="7"/>
      <c r="BD1573" s="7"/>
      <c r="BE1573" s="7" t="s">
        <v>98</v>
      </c>
      <c r="BF1573" s="7" t="s">
        <v>98</v>
      </c>
      <c r="BG1573" s="7" t="s">
        <v>98</v>
      </c>
      <c r="BH1573" s="7" t="s">
        <v>98</v>
      </c>
      <c r="BI1573" s="7" t="s">
        <v>98</v>
      </c>
      <c r="BJ1573" s="7"/>
      <c r="BK1573" s="7"/>
      <c r="BL1573" s="7"/>
      <c r="BM1573" s="7" t="s">
        <v>97</v>
      </c>
      <c r="BN1573" s="7" t="s">
        <v>97</v>
      </c>
      <c r="BO1573" s="7"/>
      <c r="BP1573" s="7"/>
      <c r="BQ1573" s="7"/>
      <c r="BR1573" s="7"/>
      <c r="BS1573" s="7"/>
      <c r="BT1573" s="7"/>
      <c r="BU1573" s="7"/>
      <c r="BV1573" s="7"/>
      <c r="BW1573" s="7"/>
      <c r="BX1573" s="7"/>
      <c r="BY1573" s="7"/>
      <c r="BZ1573" s="7"/>
      <c r="CA1573" s="7"/>
      <c r="CB1573" s="7"/>
      <c r="CC1573" s="7"/>
      <c r="CD1573" s="7"/>
      <c r="CE1573" s="7"/>
      <c r="CF1573" s="7"/>
      <c r="CG1573" s="7"/>
      <c r="CH1573" s="7"/>
      <c r="CI1573" s="6" t="n">
        <f aca="false">SUMIF($AH1573:$CH1573,35,Base!$B$5:$BB$5)*7*$Z1573</f>
        <v>0</v>
      </c>
      <c r="CJ1573" s="6" t="n">
        <f aca="false">SUMIF($AH1573:$CH1573,"PR",Base!$B$5:$BB$5)*7*$Z1573</f>
        <v>504</v>
      </c>
      <c r="CK1573" s="6"/>
      <c r="CL1573" s="6"/>
    </row>
    <row r="1574" customFormat="false" ht="13.8" hidden="false" customHeight="false" outlineLevel="0" collapsed="false">
      <c r="A1574" s="7" t="s">
        <v>77</v>
      </c>
      <c r="B1574" s="7" t="s">
        <v>3560</v>
      </c>
      <c r="C1574" s="7" t="s">
        <v>328</v>
      </c>
      <c r="D1574" s="7" t="s">
        <v>3817</v>
      </c>
      <c r="E1574" s="7" t="s">
        <v>1142</v>
      </c>
      <c r="F1574" s="7" t="s">
        <v>17</v>
      </c>
      <c r="G1574" s="7" t="s">
        <v>3818</v>
      </c>
      <c r="H1574" s="7" t="s">
        <v>3819</v>
      </c>
      <c r="I1574" s="7" t="s">
        <v>84</v>
      </c>
      <c r="J1574" s="7" t="s">
        <v>85</v>
      </c>
      <c r="K1574" s="8" t="n">
        <v>0</v>
      </c>
      <c r="L1574" s="7"/>
      <c r="M1574" s="8" t="n">
        <v>0</v>
      </c>
      <c r="N1574" s="7"/>
      <c r="O1574" s="7" t="s">
        <v>3820</v>
      </c>
      <c r="P1574" s="7" t="s">
        <v>87</v>
      </c>
      <c r="Q1574" s="8" t="s">
        <v>362</v>
      </c>
      <c r="R1574" s="8" t="s">
        <v>362</v>
      </c>
      <c r="S1574" s="8" t="s">
        <v>110</v>
      </c>
      <c r="T1574" s="8" t="s">
        <v>100</v>
      </c>
      <c r="U1574" s="7" t="s">
        <v>87</v>
      </c>
      <c r="V1574" s="7" t="s">
        <v>92</v>
      </c>
      <c r="W1574" s="7"/>
      <c r="X1574" s="7"/>
      <c r="Y1574" s="7" t="s">
        <v>125</v>
      </c>
      <c r="Z1574" s="8" t="s">
        <v>94</v>
      </c>
      <c r="AA1574" s="7"/>
      <c r="AB1574" s="7"/>
      <c r="AC1574" s="7"/>
      <c r="AD1574" s="7"/>
      <c r="AE1574" s="8"/>
      <c r="AF1574" s="9" t="s">
        <v>1022</v>
      </c>
      <c r="AG1574" s="9" t="s">
        <v>172</v>
      </c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7"/>
      <c r="BB1574" s="7"/>
      <c r="BC1574" s="7"/>
      <c r="BD1574" s="7"/>
      <c r="BE1574" s="7" t="s">
        <v>98</v>
      </c>
      <c r="BF1574" s="7" t="s">
        <v>98</v>
      </c>
      <c r="BG1574" s="7" t="s">
        <v>98</v>
      </c>
      <c r="BH1574" s="7" t="s">
        <v>98</v>
      </c>
      <c r="BI1574" s="7" t="s">
        <v>98</v>
      </c>
      <c r="BJ1574" s="7" t="s">
        <v>98</v>
      </c>
      <c r="BK1574" s="7" t="s">
        <v>98</v>
      </c>
      <c r="BL1574" s="7"/>
      <c r="BM1574" s="7" t="s">
        <v>97</v>
      </c>
      <c r="BN1574" s="7" t="s">
        <v>97</v>
      </c>
      <c r="BO1574" s="7"/>
      <c r="BP1574" s="7"/>
      <c r="BQ1574" s="7"/>
      <c r="BR1574" s="7"/>
      <c r="BS1574" s="7"/>
      <c r="BT1574" s="7"/>
      <c r="BU1574" s="7"/>
      <c r="BV1574" s="7"/>
      <c r="BW1574" s="7"/>
      <c r="BX1574" s="7"/>
      <c r="BY1574" s="7"/>
      <c r="BZ1574" s="7"/>
      <c r="CA1574" s="7"/>
      <c r="CB1574" s="7"/>
      <c r="CC1574" s="7"/>
      <c r="CD1574" s="7"/>
      <c r="CE1574" s="7"/>
      <c r="CF1574" s="7"/>
      <c r="CG1574" s="7"/>
      <c r="CH1574" s="7"/>
      <c r="CI1574" s="6" t="n">
        <f aca="false">SUMIF($AH1574:$CH1574,35,Base!$B$5:$BB$5)*7*$Z1574</f>
        <v>0</v>
      </c>
      <c r="CJ1574" s="6" t="n">
        <f aca="false">SUMIF($AH1574:$CH1574,"PR",Base!$B$5:$BB$5)*7*$Z1574</f>
        <v>476</v>
      </c>
      <c r="CK1574" s="6"/>
      <c r="CL1574" s="6"/>
    </row>
    <row r="1575" customFormat="false" ht="13.8" hidden="false" customHeight="false" outlineLevel="0" collapsed="false">
      <c r="A1575" s="7" t="s">
        <v>77</v>
      </c>
      <c r="B1575" s="7" t="s">
        <v>3560</v>
      </c>
      <c r="C1575" s="7" t="s">
        <v>328</v>
      </c>
      <c r="D1575" s="7" t="s">
        <v>3817</v>
      </c>
      <c r="E1575" s="7" t="s">
        <v>1142</v>
      </c>
      <c r="F1575" s="7" t="s">
        <v>17</v>
      </c>
      <c r="G1575" s="7" t="s">
        <v>3818</v>
      </c>
      <c r="H1575" s="7" t="s">
        <v>3819</v>
      </c>
      <c r="I1575" s="7" t="s">
        <v>84</v>
      </c>
      <c r="J1575" s="7" t="s">
        <v>85</v>
      </c>
      <c r="K1575" s="8" t="n">
        <v>0</v>
      </c>
      <c r="L1575" s="7"/>
      <c r="M1575" s="8" t="n">
        <v>0</v>
      </c>
      <c r="N1575" s="7"/>
      <c r="O1575" s="7" t="s">
        <v>3820</v>
      </c>
      <c r="P1575" s="7" t="s">
        <v>87</v>
      </c>
      <c r="Q1575" s="8" t="s">
        <v>362</v>
      </c>
      <c r="R1575" s="8" t="s">
        <v>362</v>
      </c>
      <c r="S1575" s="8" t="s">
        <v>110</v>
      </c>
      <c r="T1575" s="8" t="s">
        <v>100</v>
      </c>
      <c r="U1575" s="7" t="s">
        <v>87</v>
      </c>
      <c r="V1575" s="7" t="s">
        <v>92</v>
      </c>
      <c r="W1575" s="7"/>
      <c r="X1575" s="7"/>
      <c r="Y1575" s="7" t="s">
        <v>112</v>
      </c>
      <c r="Z1575" s="8" t="s">
        <v>178</v>
      </c>
      <c r="AA1575" s="7"/>
      <c r="AB1575" s="7"/>
      <c r="AC1575" s="7"/>
      <c r="AD1575" s="7"/>
      <c r="AE1575" s="8"/>
      <c r="AF1575" s="9" t="s">
        <v>1022</v>
      </c>
      <c r="AG1575" s="9" t="s">
        <v>172</v>
      </c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7"/>
      <c r="BB1575" s="7"/>
      <c r="BC1575" s="7"/>
      <c r="BD1575" s="7"/>
      <c r="BE1575" s="7" t="s">
        <v>98</v>
      </c>
      <c r="BF1575" s="7" t="s">
        <v>98</v>
      </c>
      <c r="BG1575" s="7" t="s">
        <v>98</v>
      </c>
      <c r="BH1575" s="7" t="s">
        <v>98</v>
      </c>
      <c r="BI1575" s="7" t="s">
        <v>98</v>
      </c>
      <c r="BJ1575" s="7" t="s">
        <v>98</v>
      </c>
      <c r="BK1575" s="7" t="s">
        <v>98</v>
      </c>
      <c r="BL1575" s="7"/>
      <c r="BM1575" s="7" t="s">
        <v>97</v>
      </c>
      <c r="BN1575" s="7" t="s">
        <v>97</v>
      </c>
      <c r="BO1575" s="7"/>
      <c r="BP1575" s="7"/>
      <c r="BQ1575" s="7"/>
      <c r="BR1575" s="7"/>
      <c r="BS1575" s="7"/>
      <c r="BT1575" s="7"/>
      <c r="BU1575" s="7"/>
      <c r="BV1575" s="7"/>
      <c r="BW1575" s="7"/>
      <c r="BX1575" s="7"/>
      <c r="BY1575" s="7"/>
      <c r="BZ1575" s="7"/>
      <c r="CA1575" s="7"/>
      <c r="CB1575" s="7"/>
      <c r="CC1575" s="7"/>
      <c r="CD1575" s="7"/>
      <c r="CE1575" s="7"/>
      <c r="CF1575" s="7"/>
      <c r="CG1575" s="7"/>
      <c r="CH1575" s="7"/>
      <c r="CI1575" s="6" t="n">
        <f aca="false">SUMIF($AH1575:$CH1575,35,Base!$B$5:$BB$5)*7*$Z1575</f>
        <v>0</v>
      </c>
      <c r="CJ1575" s="6" t="n">
        <f aca="false">SUMIF($AH1575:$CH1575,"PR",Base!$B$5:$BB$5)*7*$Z1575</f>
        <v>1190</v>
      </c>
      <c r="CK1575" s="6"/>
      <c r="CL1575" s="6"/>
    </row>
    <row r="1576" customFormat="false" ht="13.8" hidden="false" customHeight="false" outlineLevel="0" collapsed="false">
      <c r="A1576" s="7" t="s">
        <v>77</v>
      </c>
      <c r="B1576" s="7" t="s">
        <v>3560</v>
      </c>
      <c r="C1576" s="7" t="s">
        <v>328</v>
      </c>
      <c r="D1576" s="7" t="s">
        <v>3817</v>
      </c>
      <c r="E1576" s="7" t="s">
        <v>1142</v>
      </c>
      <c r="F1576" s="7" t="s">
        <v>17</v>
      </c>
      <c r="G1576" s="7" t="s">
        <v>3818</v>
      </c>
      <c r="H1576" s="7" t="s">
        <v>3819</v>
      </c>
      <c r="I1576" s="7" t="s">
        <v>84</v>
      </c>
      <c r="J1576" s="7" t="s">
        <v>85</v>
      </c>
      <c r="K1576" s="8" t="n">
        <v>0</v>
      </c>
      <c r="L1576" s="7"/>
      <c r="M1576" s="8" t="n">
        <v>0</v>
      </c>
      <c r="N1576" s="7"/>
      <c r="O1576" s="7" t="s">
        <v>3820</v>
      </c>
      <c r="P1576" s="7" t="s">
        <v>87</v>
      </c>
      <c r="Q1576" s="8" t="s">
        <v>362</v>
      </c>
      <c r="R1576" s="8" t="s">
        <v>362</v>
      </c>
      <c r="S1576" s="8" t="s">
        <v>110</v>
      </c>
      <c r="T1576" s="8" t="s">
        <v>100</v>
      </c>
      <c r="U1576" s="7" t="s">
        <v>87</v>
      </c>
      <c r="V1576" s="7" t="s">
        <v>92</v>
      </c>
      <c r="W1576" s="7"/>
      <c r="X1576" s="7"/>
      <c r="Y1576" s="7" t="s">
        <v>102</v>
      </c>
      <c r="Z1576" s="8" t="s">
        <v>155</v>
      </c>
      <c r="AA1576" s="7"/>
      <c r="AB1576" s="7"/>
      <c r="AC1576" s="7"/>
      <c r="AD1576" s="7"/>
      <c r="AE1576" s="8"/>
      <c r="AF1576" s="9" t="s">
        <v>1022</v>
      </c>
      <c r="AG1576" s="9" t="s">
        <v>172</v>
      </c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  <c r="BC1576" s="7"/>
      <c r="BD1576" s="7"/>
      <c r="BE1576" s="7" t="s">
        <v>98</v>
      </c>
      <c r="BF1576" s="7" t="s">
        <v>98</v>
      </c>
      <c r="BG1576" s="7" t="s">
        <v>98</v>
      </c>
      <c r="BH1576" s="7" t="s">
        <v>98</v>
      </c>
      <c r="BI1576" s="7" t="s">
        <v>98</v>
      </c>
      <c r="BJ1576" s="7" t="s">
        <v>98</v>
      </c>
      <c r="BK1576" s="7" t="s">
        <v>98</v>
      </c>
      <c r="BL1576" s="7"/>
      <c r="BM1576" s="7" t="s">
        <v>97</v>
      </c>
      <c r="BN1576" s="7" t="s">
        <v>97</v>
      </c>
      <c r="BO1576" s="7"/>
      <c r="BP1576" s="7"/>
      <c r="BQ1576" s="7"/>
      <c r="BR1576" s="7"/>
      <c r="BS1576" s="7"/>
      <c r="BT1576" s="7"/>
      <c r="BU1576" s="7"/>
      <c r="BV1576" s="7"/>
      <c r="BW1576" s="7"/>
      <c r="BX1576" s="7"/>
      <c r="BY1576" s="7"/>
      <c r="BZ1576" s="7"/>
      <c r="CA1576" s="7"/>
      <c r="CB1576" s="7"/>
      <c r="CC1576" s="7"/>
      <c r="CD1576" s="7"/>
      <c r="CE1576" s="7"/>
      <c r="CF1576" s="7"/>
      <c r="CG1576" s="7"/>
      <c r="CH1576" s="7"/>
      <c r="CI1576" s="6" t="n">
        <f aca="false">SUMIF($AH1576:$CH1576,35,Base!$B$5:$BB$5)*7*$Z1576</f>
        <v>0</v>
      </c>
      <c r="CJ1576" s="6" t="n">
        <f aca="false">SUMIF($AH1576:$CH1576,"PR",Base!$B$5:$BB$5)*7*$Z1576</f>
        <v>714</v>
      </c>
      <c r="CK1576" s="6"/>
      <c r="CL1576" s="6"/>
    </row>
    <row r="1577" customFormat="false" ht="13.8" hidden="false" customHeight="false" outlineLevel="0" collapsed="false">
      <c r="A1577" s="7" t="s">
        <v>77</v>
      </c>
      <c r="B1577" s="7" t="s">
        <v>3560</v>
      </c>
      <c r="C1577" s="7" t="s">
        <v>1383</v>
      </c>
      <c r="D1577" s="7" t="s">
        <v>3821</v>
      </c>
      <c r="E1577" s="7" t="s">
        <v>2054</v>
      </c>
      <c r="F1577" s="7" t="s">
        <v>17</v>
      </c>
      <c r="G1577" s="7" t="s">
        <v>3822</v>
      </c>
      <c r="H1577" s="7" t="s">
        <v>3823</v>
      </c>
      <c r="I1577" s="7" t="s">
        <v>84</v>
      </c>
      <c r="J1577" s="7" t="s">
        <v>85</v>
      </c>
      <c r="K1577" s="8" t="n">
        <v>98004180992</v>
      </c>
      <c r="L1577" s="7"/>
      <c r="M1577" s="8" t="n">
        <v>0</v>
      </c>
      <c r="N1577" s="7"/>
      <c r="O1577" s="7" t="s">
        <v>1431</v>
      </c>
      <c r="P1577" s="7" t="s">
        <v>155</v>
      </c>
      <c r="Q1577" s="8" t="s">
        <v>3824</v>
      </c>
      <c r="R1577" s="8" t="s">
        <v>228</v>
      </c>
      <c r="S1577" s="8" t="s">
        <v>1276</v>
      </c>
      <c r="T1577" s="8" t="s">
        <v>87</v>
      </c>
      <c r="U1577" s="7" t="s">
        <v>127</v>
      </c>
      <c r="V1577" s="7" t="s">
        <v>159</v>
      </c>
      <c r="W1577" s="7"/>
      <c r="X1577" s="7"/>
      <c r="Y1577" s="7" t="s">
        <v>160</v>
      </c>
      <c r="Z1577" s="8" t="s">
        <v>87</v>
      </c>
      <c r="AA1577" s="7"/>
      <c r="AB1577" s="7"/>
      <c r="AC1577" s="7"/>
      <c r="AD1577" s="7"/>
      <c r="AE1577" s="8"/>
      <c r="AF1577" s="9" t="s">
        <v>3808</v>
      </c>
      <c r="AG1577" s="9" t="s">
        <v>538</v>
      </c>
      <c r="AH1577" s="7" t="n">
        <v>35</v>
      </c>
      <c r="AI1577" s="7" t="n">
        <v>35</v>
      </c>
      <c r="AJ1577" s="7" t="n">
        <v>35</v>
      </c>
      <c r="AK1577" s="7" t="n">
        <v>35</v>
      </c>
      <c r="AL1577" s="7" t="n">
        <v>35</v>
      </c>
      <c r="AM1577" s="7" t="n">
        <v>35</v>
      </c>
      <c r="AN1577" s="7" t="n">
        <v>35</v>
      </c>
      <c r="AO1577" s="7" t="n">
        <v>35</v>
      </c>
      <c r="AP1577" s="7" t="n">
        <v>35</v>
      </c>
      <c r="AQ1577" s="7" t="n">
        <v>35</v>
      </c>
      <c r="AR1577" s="7" t="n">
        <v>35</v>
      </c>
      <c r="AS1577" s="7" t="n">
        <v>35</v>
      </c>
      <c r="AT1577" s="7" t="n">
        <v>35</v>
      </c>
      <c r="AU1577" s="7" t="n">
        <v>35</v>
      </c>
      <c r="AV1577" s="7" t="n">
        <v>35</v>
      </c>
      <c r="AW1577" s="7" t="n">
        <v>35</v>
      </c>
      <c r="AX1577" s="7" t="n">
        <v>35</v>
      </c>
      <c r="AY1577" s="7" t="n">
        <v>35</v>
      </c>
      <c r="AZ1577" s="7" t="n">
        <v>35</v>
      </c>
      <c r="BA1577" s="7" t="n">
        <v>35</v>
      </c>
      <c r="BB1577" s="7" t="n">
        <v>35</v>
      </c>
      <c r="BC1577" s="7" t="n">
        <v>35</v>
      </c>
      <c r="BD1577" s="7" t="n">
        <v>35</v>
      </c>
      <c r="BE1577" s="7" t="n">
        <v>35</v>
      </c>
      <c r="BF1577" s="7" t="n">
        <v>35</v>
      </c>
      <c r="BG1577" s="7" t="n">
        <v>35</v>
      </c>
      <c r="BH1577" s="7" t="n">
        <v>35</v>
      </c>
      <c r="BI1577" s="7" t="n">
        <v>35</v>
      </c>
      <c r="BJ1577" s="7" t="n">
        <v>35</v>
      </c>
      <c r="BK1577" s="7" t="n">
        <v>35</v>
      </c>
      <c r="BL1577" s="7" t="s">
        <v>98</v>
      </c>
      <c r="BM1577" s="7" t="s">
        <v>97</v>
      </c>
      <c r="BN1577" s="7" t="s">
        <v>97</v>
      </c>
      <c r="BO1577" s="7"/>
      <c r="BP1577" s="7"/>
      <c r="BQ1577" s="7"/>
      <c r="BR1577" s="7"/>
      <c r="BS1577" s="7"/>
      <c r="BT1577" s="7"/>
      <c r="BU1577" s="7"/>
      <c r="BV1577" s="7"/>
      <c r="BW1577" s="7"/>
      <c r="BX1577" s="7"/>
      <c r="BY1577" s="7"/>
      <c r="BZ1577" s="7"/>
      <c r="CA1577" s="7"/>
      <c r="CB1577" s="7"/>
      <c r="CC1577" s="7"/>
      <c r="CD1577" s="7"/>
      <c r="CE1577" s="7"/>
      <c r="CF1577" s="7"/>
      <c r="CG1577" s="7"/>
      <c r="CH1577" s="7"/>
      <c r="CI1577" s="6" t="n">
        <f aca="false">SUMIF($AH1577:$CH1577,35,Base!$B$5:$BB$5)*7*$Z1577</f>
        <v>1008</v>
      </c>
      <c r="CJ1577" s="6" t="n">
        <f aca="false">SUMIF($AH1577:$CH1577,"PR",Base!$B$5:$BB$5)*7*$Z1577</f>
        <v>35</v>
      </c>
      <c r="CK1577" s="6"/>
      <c r="CL1577" s="6"/>
    </row>
    <row r="1578" customFormat="false" ht="13.8" hidden="false" customHeight="false" outlineLevel="0" collapsed="false">
      <c r="A1578" s="7" t="s">
        <v>77</v>
      </c>
      <c r="B1578" s="7" t="s">
        <v>3560</v>
      </c>
      <c r="C1578" s="7" t="s">
        <v>1383</v>
      </c>
      <c r="D1578" s="7" t="s">
        <v>3825</v>
      </c>
      <c r="E1578" s="7" t="s">
        <v>1191</v>
      </c>
      <c r="F1578" s="7" t="s">
        <v>17</v>
      </c>
      <c r="G1578" s="7" t="s">
        <v>3826</v>
      </c>
      <c r="H1578" s="7" t="s">
        <v>3827</v>
      </c>
      <c r="I1578" s="7" t="s">
        <v>84</v>
      </c>
      <c r="J1578" s="7" t="s">
        <v>85</v>
      </c>
      <c r="K1578" s="8" t="n">
        <v>98004180992</v>
      </c>
      <c r="L1578" s="7"/>
      <c r="M1578" s="8" t="n">
        <v>0</v>
      </c>
      <c r="N1578" s="7"/>
      <c r="O1578" s="7" t="s">
        <v>1470</v>
      </c>
      <c r="P1578" s="7" t="s">
        <v>124</v>
      </c>
      <c r="Q1578" s="8" t="s">
        <v>3828</v>
      </c>
      <c r="R1578" s="8" t="s">
        <v>305</v>
      </c>
      <c r="S1578" s="8" t="s">
        <v>1914</v>
      </c>
      <c r="T1578" s="8" t="s">
        <v>87</v>
      </c>
      <c r="U1578" s="7" t="s">
        <v>127</v>
      </c>
      <c r="V1578" s="7" t="s">
        <v>159</v>
      </c>
      <c r="W1578" s="7"/>
      <c r="X1578" s="7"/>
      <c r="Y1578" s="7" t="s">
        <v>160</v>
      </c>
      <c r="Z1578" s="8" t="s">
        <v>87</v>
      </c>
      <c r="AA1578" s="7"/>
      <c r="AB1578" s="7"/>
      <c r="AC1578" s="7"/>
      <c r="AD1578" s="7"/>
      <c r="AE1578" s="8"/>
      <c r="AF1578" s="9" t="s">
        <v>3829</v>
      </c>
      <c r="AG1578" s="9" t="s">
        <v>1109</v>
      </c>
      <c r="AH1578" s="7" t="n">
        <v>35</v>
      </c>
      <c r="AI1578" s="7" t="n">
        <v>35</v>
      </c>
      <c r="AJ1578" s="7" t="n">
        <v>35</v>
      </c>
      <c r="AK1578" s="7" t="n">
        <v>35</v>
      </c>
      <c r="AL1578" s="7" t="n">
        <v>35</v>
      </c>
      <c r="AM1578" s="7" t="n">
        <v>35</v>
      </c>
      <c r="AN1578" s="7" t="n">
        <v>35</v>
      </c>
      <c r="AO1578" s="7" t="n">
        <v>35</v>
      </c>
      <c r="AP1578" s="7" t="n">
        <v>35</v>
      </c>
      <c r="AQ1578" s="7" t="n">
        <v>35</v>
      </c>
      <c r="AR1578" s="7" t="n">
        <v>35</v>
      </c>
      <c r="AS1578" s="7" t="n">
        <v>35</v>
      </c>
      <c r="AT1578" s="7" t="s">
        <v>98</v>
      </c>
      <c r="AU1578" s="7"/>
      <c r="AV1578" s="7"/>
      <c r="AW1578" s="7"/>
      <c r="AX1578" s="7"/>
      <c r="AY1578" s="7"/>
      <c r="AZ1578" s="7"/>
      <c r="BA1578" s="7"/>
      <c r="BB1578" s="7"/>
      <c r="BC1578" s="7"/>
      <c r="BD1578" s="7"/>
      <c r="BE1578" s="7"/>
      <c r="BF1578" s="7"/>
      <c r="BG1578" s="7"/>
      <c r="BH1578" s="7"/>
      <c r="BI1578" s="7"/>
      <c r="BJ1578" s="7"/>
      <c r="BK1578" s="7"/>
      <c r="BL1578" s="7"/>
      <c r="BM1578" s="7" t="s">
        <v>97</v>
      </c>
      <c r="BN1578" s="7" t="s">
        <v>97</v>
      </c>
      <c r="BO1578" s="7"/>
      <c r="BP1578" s="7"/>
      <c r="BQ1578" s="7"/>
      <c r="BR1578" s="7"/>
      <c r="BS1578" s="7"/>
      <c r="BT1578" s="7"/>
      <c r="BU1578" s="7"/>
      <c r="BV1578" s="7"/>
      <c r="BW1578" s="7"/>
      <c r="BX1578" s="7"/>
      <c r="BY1578" s="7"/>
      <c r="BZ1578" s="7"/>
      <c r="CA1578" s="7"/>
      <c r="CB1578" s="7"/>
      <c r="CC1578" s="7"/>
      <c r="CD1578" s="7"/>
      <c r="CE1578" s="7"/>
      <c r="CF1578" s="7"/>
      <c r="CG1578" s="7"/>
      <c r="CH1578" s="7"/>
      <c r="CI1578" s="6" t="n">
        <f aca="false">SUMIF($AH1578:$CH1578,35,Base!$B$5:$BB$5)*7*$Z1578</f>
        <v>413</v>
      </c>
      <c r="CJ1578" s="6" t="n">
        <f aca="false">SUMIF($AH1578:$CH1578,"PR",Base!$B$5:$BB$5)*7*$Z1578</f>
        <v>35</v>
      </c>
      <c r="CK1578" s="6"/>
      <c r="CL1578" s="6"/>
    </row>
    <row r="1579" customFormat="false" ht="13.8" hidden="false" customHeight="false" outlineLevel="0" collapsed="false">
      <c r="A1579" s="7" t="s">
        <v>77</v>
      </c>
      <c r="B1579" s="7" t="s">
        <v>3560</v>
      </c>
      <c r="C1579" s="7" t="s">
        <v>328</v>
      </c>
      <c r="D1579" s="7" t="s">
        <v>3830</v>
      </c>
      <c r="E1579" s="7" t="s">
        <v>1706</v>
      </c>
      <c r="F1579" s="7" t="s">
        <v>17</v>
      </c>
      <c r="G1579" s="7" t="s">
        <v>3831</v>
      </c>
      <c r="H1579" s="7" t="s">
        <v>1131</v>
      </c>
      <c r="I1579" s="7" t="s">
        <v>84</v>
      </c>
      <c r="J1579" s="7" t="s">
        <v>85</v>
      </c>
      <c r="K1579" s="8" t="n">
        <v>0</v>
      </c>
      <c r="L1579" s="7"/>
      <c r="M1579" s="8" t="n">
        <v>0</v>
      </c>
      <c r="N1579" s="7"/>
      <c r="O1579" s="7" t="s">
        <v>1132</v>
      </c>
      <c r="P1579" s="7" t="s">
        <v>87</v>
      </c>
      <c r="Q1579" s="8" t="s">
        <v>362</v>
      </c>
      <c r="R1579" s="8" t="s">
        <v>362</v>
      </c>
      <c r="S1579" s="8" t="s">
        <v>110</v>
      </c>
      <c r="T1579" s="8" t="s">
        <v>100</v>
      </c>
      <c r="U1579" s="7" t="s">
        <v>87</v>
      </c>
      <c r="V1579" s="7" t="s">
        <v>92</v>
      </c>
      <c r="W1579" s="7"/>
      <c r="X1579" s="7"/>
      <c r="Y1579" s="7" t="s">
        <v>125</v>
      </c>
      <c r="Z1579" s="8" t="s">
        <v>94</v>
      </c>
      <c r="AA1579" s="7"/>
      <c r="AB1579" s="7"/>
      <c r="AC1579" s="7"/>
      <c r="AD1579" s="7"/>
      <c r="AE1579" s="8"/>
      <c r="AF1579" s="9" t="s">
        <v>1022</v>
      </c>
      <c r="AG1579" s="9" t="s">
        <v>172</v>
      </c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7"/>
      <c r="BB1579" s="7"/>
      <c r="BC1579" s="7"/>
      <c r="BD1579" s="7"/>
      <c r="BE1579" s="7" t="s">
        <v>98</v>
      </c>
      <c r="BF1579" s="7" t="s">
        <v>98</v>
      </c>
      <c r="BG1579" s="7" t="s">
        <v>98</v>
      </c>
      <c r="BH1579" s="7" t="s">
        <v>98</v>
      </c>
      <c r="BI1579" s="7" t="s">
        <v>98</v>
      </c>
      <c r="BJ1579" s="7" t="s">
        <v>98</v>
      </c>
      <c r="BK1579" s="7" t="s">
        <v>98</v>
      </c>
      <c r="BL1579" s="7"/>
      <c r="BM1579" s="7" t="s">
        <v>97</v>
      </c>
      <c r="BN1579" s="7" t="s">
        <v>97</v>
      </c>
      <c r="BO1579" s="7"/>
      <c r="BP1579" s="7"/>
      <c r="BQ1579" s="7"/>
      <c r="BR1579" s="7"/>
      <c r="BS1579" s="7"/>
      <c r="BT1579" s="7"/>
      <c r="BU1579" s="7"/>
      <c r="BV1579" s="7"/>
      <c r="BW1579" s="7"/>
      <c r="BX1579" s="7"/>
      <c r="BY1579" s="7"/>
      <c r="BZ1579" s="7"/>
      <c r="CA1579" s="7"/>
      <c r="CB1579" s="7"/>
      <c r="CC1579" s="7"/>
      <c r="CD1579" s="7"/>
      <c r="CE1579" s="7"/>
      <c r="CF1579" s="7"/>
      <c r="CG1579" s="7"/>
      <c r="CH1579" s="7"/>
      <c r="CI1579" s="6" t="n">
        <f aca="false">SUMIF($AH1579:$CH1579,35,Base!$B$5:$BB$5)*7*$Z1579</f>
        <v>0</v>
      </c>
      <c r="CJ1579" s="6" t="n">
        <f aca="false">SUMIF($AH1579:$CH1579,"PR",Base!$B$5:$BB$5)*7*$Z1579</f>
        <v>476</v>
      </c>
      <c r="CK1579" s="6"/>
      <c r="CL1579" s="6"/>
    </row>
    <row r="1580" customFormat="false" ht="13.8" hidden="false" customHeight="false" outlineLevel="0" collapsed="false">
      <c r="A1580" s="7" t="s">
        <v>77</v>
      </c>
      <c r="B1580" s="7" t="s">
        <v>3560</v>
      </c>
      <c r="C1580" s="7" t="s">
        <v>328</v>
      </c>
      <c r="D1580" s="7" t="s">
        <v>3830</v>
      </c>
      <c r="E1580" s="7" t="s">
        <v>1706</v>
      </c>
      <c r="F1580" s="7" t="s">
        <v>17</v>
      </c>
      <c r="G1580" s="7" t="s">
        <v>3831</v>
      </c>
      <c r="H1580" s="7" t="s">
        <v>1131</v>
      </c>
      <c r="I1580" s="7" t="s">
        <v>84</v>
      </c>
      <c r="J1580" s="7" t="s">
        <v>85</v>
      </c>
      <c r="K1580" s="8" t="n">
        <v>0</v>
      </c>
      <c r="L1580" s="7"/>
      <c r="M1580" s="8" t="n">
        <v>0</v>
      </c>
      <c r="N1580" s="7"/>
      <c r="O1580" s="7" t="s">
        <v>1132</v>
      </c>
      <c r="P1580" s="7" t="s">
        <v>87</v>
      </c>
      <c r="Q1580" s="8" t="s">
        <v>362</v>
      </c>
      <c r="R1580" s="8" t="s">
        <v>362</v>
      </c>
      <c r="S1580" s="8" t="s">
        <v>110</v>
      </c>
      <c r="T1580" s="8" t="s">
        <v>100</v>
      </c>
      <c r="U1580" s="7" t="s">
        <v>87</v>
      </c>
      <c r="V1580" s="7" t="s">
        <v>92</v>
      </c>
      <c r="W1580" s="7"/>
      <c r="X1580" s="7"/>
      <c r="Y1580" s="7" t="s">
        <v>112</v>
      </c>
      <c r="Z1580" s="8" t="s">
        <v>178</v>
      </c>
      <c r="AA1580" s="7"/>
      <c r="AB1580" s="7"/>
      <c r="AC1580" s="7"/>
      <c r="AD1580" s="7"/>
      <c r="AE1580" s="8"/>
      <c r="AF1580" s="9" t="s">
        <v>1022</v>
      </c>
      <c r="AG1580" s="9" t="s">
        <v>172</v>
      </c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7"/>
      <c r="BB1580" s="7"/>
      <c r="BC1580" s="7"/>
      <c r="BD1580" s="7"/>
      <c r="BE1580" s="7" t="s">
        <v>98</v>
      </c>
      <c r="BF1580" s="7" t="s">
        <v>98</v>
      </c>
      <c r="BG1580" s="7" t="s">
        <v>98</v>
      </c>
      <c r="BH1580" s="7" t="s">
        <v>98</v>
      </c>
      <c r="BI1580" s="7" t="s">
        <v>98</v>
      </c>
      <c r="BJ1580" s="7" t="s">
        <v>98</v>
      </c>
      <c r="BK1580" s="7" t="s">
        <v>98</v>
      </c>
      <c r="BL1580" s="7"/>
      <c r="BM1580" s="7" t="s">
        <v>97</v>
      </c>
      <c r="BN1580" s="7" t="s">
        <v>97</v>
      </c>
      <c r="BO1580" s="7"/>
      <c r="BP1580" s="7"/>
      <c r="BQ1580" s="7"/>
      <c r="BR1580" s="7"/>
      <c r="BS1580" s="7"/>
      <c r="BT1580" s="7"/>
      <c r="BU1580" s="7"/>
      <c r="BV1580" s="7"/>
      <c r="BW1580" s="7"/>
      <c r="BX1580" s="7"/>
      <c r="BY1580" s="7"/>
      <c r="BZ1580" s="7"/>
      <c r="CA1580" s="7"/>
      <c r="CB1580" s="7"/>
      <c r="CC1580" s="7"/>
      <c r="CD1580" s="7"/>
      <c r="CE1580" s="7"/>
      <c r="CF1580" s="7"/>
      <c r="CG1580" s="7"/>
      <c r="CH1580" s="7"/>
      <c r="CI1580" s="6" t="n">
        <f aca="false">SUMIF($AH1580:$CH1580,35,Base!$B$5:$BB$5)*7*$Z1580</f>
        <v>0</v>
      </c>
      <c r="CJ1580" s="6" t="n">
        <f aca="false">SUMIF($AH1580:$CH1580,"PR",Base!$B$5:$BB$5)*7*$Z1580</f>
        <v>1190</v>
      </c>
      <c r="CK1580" s="6"/>
      <c r="CL1580" s="6"/>
    </row>
    <row r="1581" customFormat="false" ht="13.8" hidden="false" customHeight="false" outlineLevel="0" collapsed="false">
      <c r="A1581" s="7" t="s">
        <v>77</v>
      </c>
      <c r="B1581" s="7" t="s">
        <v>3560</v>
      </c>
      <c r="C1581" s="7" t="s">
        <v>328</v>
      </c>
      <c r="D1581" s="7" t="s">
        <v>3830</v>
      </c>
      <c r="E1581" s="7" t="s">
        <v>1706</v>
      </c>
      <c r="F1581" s="7" t="s">
        <v>17</v>
      </c>
      <c r="G1581" s="7" t="s">
        <v>3831</v>
      </c>
      <c r="H1581" s="7" t="s">
        <v>1131</v>
      </c>
      <c r="I1581" s="7" t="s">
        <v>84</v>
      </c>
      <c r="J1581" s="7" t="s">
        <v>85</v>
      </c>
      <c r="K1581" s="8" t="n">
        <v>0</v>
      </c>
      <c r="L1581" s="7"/>
      <c r="M1581" s="8" t="n">
        <v>0</v>
      </c>
      <c r="N1581" s="7"/>
      <c r="O1581" s="7" t="s">
        <v>1132</v>
      </c>
      <c r="P1581" s="7" t="s">
        <v>87</v>
      </c>
      <c r="Q1581" s="8" t="s">
        <v>362</v>
      </c>
      <c r="R1581" s="8" t="s">
        <v>362</v>
      </c>
      <c r="S1581" s="8" t="s">
        <v>110</v>
      </c>
      <c r="T1581" s="8" t="s">
        <v>100</v>
      </c>
      <c r="U1581" s="7" t="s">
        <v>87</v>
      </c>
      <c r="V1581" s="7" t="s">
        <v>92</v>
      </c>
      <c r="W1581" s="7"/>
      <c r="X1581" s="7"/>
      <c r="Y1581" s="7" t="s">
        <v>102</v>
      </c>
      <c r="Z1581" s="8" t="s">
        <v>155</v>
      </c>
      <c r="AA1581" s="7"/>
      <c r="AB1581" s="7"/>
      <c r="AC1581" s="7"/>
      <c r="AD1581" s="7"/>
      <c r="AE1581" s="8"/>
      <c r="AF1581" s="9" t="s">
        <v>1022</v>
      </c>
      <c r="AG1581" s="9" t="s">
        <v>172</v>
      </c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  <c r="BD1581" s="7"/>
      <c r="BE1581" s="7" t="s">
        <v>98</v>
      </c>
      <c r="BF1581" s="7" t="s">
        <v>98</v>
      </c>
      <c r="BG1581" s="7" t="s">
        <v>98</v>
      </c>
      <c r="BH1581" s="7" t="s">
        <v>98</v>
      </c>
      <c r="BI1581" s="7" t="s">
        <v>98</v>
      </c>
      <c r="BJ1581" s="7" t="s">
        <v>98</v>
      </c>
      <c r="BK1581" s="7" t="s">
        <v>98</v>
      </c>
      <c r="BL1581" s="7"/>
      <c r="BM1581" s="7" t="s">
        <v>97</v>
      </c>
      <c r="BN1581" s="7" t="s">
        <v>97</v>
      </c>
      <c r="BO1581" s="7"/>
      <c r="BP1581" s="7"/>
      <c r="BQ1581" s="7"/>
      <c r="BR1581" s="7"/>
      <c r="BS1581" s="7"/>
      <c r="BT1581" s="7"/>
      <c r="BU1581" s="7"/>
      <c r="BV1581" s="7"/>
      <c r="BW1581" s="7"/>
      <c r="BX1581" s="7"/>
      <c r="BY1581" s="7"/>
      <c r="BZ1581" s="7"/>
      <c r="CA1581" s="7"/>
      <c r="CB1581" s="7"/>
      <c r="CC1581" s="7"/>
      <c r="CD1581" s="7"/>
      <c r="CE1581" s="7"/>
      <c r="CF1581" s="7"/>
      <c r="CG1581" s="7"/>
      <c r="CH1581" s="7"/>
      <c r="CI1581" s="6" t="n">
        <f aca="false">SUMIF($AH1581:$CH1581,35,Base!$B$5:$BB$5)*7*$Z1581</f>
        <v>0</v>
      </c>
      <c r="CJ1581" s="6" t="n">
        <f aca="false">SUMIF($AH1581:$CH1581,"PR",Base!$B$5:$BB$5)*7*$Z1581</f>
        <v>714</v>
      </c>
      <c r="CK1581" s="6"/>
      <c r="CL1581" s="6"/>
    </row>
    <row r="1582" customFormat="false" ht="13.8" hidden="false" customHeight="false" outlineLevel="0" collapsed="false">
      <c r="A1582" s="7" t="s">
        <v>77</v>
      </c>
      <c r="B1582" s="7" t="s">
        <v>3560</v>
      </c>
      <c r="C1582" s="7" t="s">
        <v>1383</v>
      </c>
      <c r="D1582" s="7" t="s">
        <v>3832</v>
      </c>
      <c r="E1582" s="7" t="s">
        <v>1149</v>
      </c>
      <c r="F1582" s="7" t="s">
        <v>17</v>
      </c>
      <c r="G1582" s="7" t="s">
        <v>1699</v>
      </c>
      <c r="H1582" s="7" t="s">
        <v>3833</v>
      </c>
      <c r="I1582" s="7" t="s">
        <v>84</v>
      </c>
      <c r="J1582" s="7" t="s">
        <v>85</v>
      </c>
      <c r="K1582" s="8" t="n">
        <v>0</v>
      </c>
      <c r="L1582" s="7"/>
      <c r="M1582" s="8" t="n">
        <v>0</v>
      </c>
      <c r="N1582" s="7"/>
      <c r="O1582" s="7" t="s">
        <v>1452</v>
      </c>
      <c r="P1582" s="7" t="s">
        <v>155</v>
      </c>
      <c r="Q1582" s="8" t="s">
        <v>456</v>
      </c>
      <c r="R1582" s="8" t="s">
        <v>456</v>
      </c>
      <c r="S1582" s="8" t="s">
        <v>110</v>
      </c>
      <c r="T1582" s="8" t="s">
        <v>100</v>
      </c>
      <c r="U1582" s="7" t="s">
        <v>87</v>
      </c>
      <c r="V1582" s="7" t="s">
        <v>92</v>
      </c>
      <c r="W1582" s="7"/>
      <c r="X1582" s="7"/>
      <c r="Y1582" s="7" t="s">
        <v>125</v>
      </c>
      <c r="Z1582" s="8" t="s">
        <v>94</v>
      </c>
      <c r="AA1582" s="7"/>
      <c r="AB1582" s="7"/>
      <c r="AC1582" s="7"/>
      <c r="AD1582" s="7"/>
      <c r="AE1582" s="8"/>
      <c r="AF1582" s="9" t="s">
        <v>2217</v>
      </c>
      <c r="AG1582" s="9" t="s">
        <v>538</v>
      </c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 t="s">
        <v>98</v>
      </c>
      <c r="BC1582" s="7" t="s">
        <v>98</v>
      </c>
      <c r="BD1582" s="7" t="s">
        <v>98</v>
      </c>
      <c r="BE1582" s="7" t="s">
        <v>98</v>
      </c>
      <c r="BF1582" s="7" t="s">
        <v>98</v>
      </c>
      <c r="BG1582" s="7" t="s">
        <v>98</v>
      </c>
      <c r="BH1582" s="7" t="s">
        <v>98</v>
      </c>
      <c r="BI1582" s="7" t="s">
        <v>98</v>
      </c>
      <c r="BJ1582" s="7" t="s">
        <v>98</v>
      </c>
      <c r="BK1582" s="7" t="s">
        <v>98</v>
      </c>
      <c r="BL1582" s="7" t="s">
        <v>98</v>
      </c>
      <c r="BM1582" s="7" t="s">
        <v>97</v>
      </c>
      <c r="BN1582" s="7" t="s">
        <v>97</v>
      </c>
      <c r="BO1582" s="7"/>
      <c r="BP1582" s="7"/>
      <c r="BQ1582" s="7"/>
      <c r="BR1582" s="7"/>
      <c r="BS1582" s="7"/>
      <c r="BT1582" s="7"/>
      <c r="BU1582" s="7"/>
      <c r="BV1582" s="7"/>
      <c r="BW1582" s="7"/>
      <c r="BX1582" s="7"/>
      <c r="BY1582" s="7"/>
      <c r="BZ1582" s="7"/>
      <c r="CA1582" s="7"/>
      <c r="CB1582" s="7"/>
      <c r="CC1582" s="7"/>
      <c r="CD1582" s="7"/>
      <c r="CE1582" s="7"/>
      <c r="CF1582" s="7"/>
      <c r="CG1582" s="7"/>
      <c r="CH1582" s="7"/>
      <c r="CI1582" s="6" t="n">
        <f aca="false">SUMIF($AH1582:$CH1582,35,Base!$B$5:$BB$5)*7*$Z1582</f>
        <v>0</v>
      </c>
      <c r="CJ1582" s="6" t="n">
        <f aca="false">SUMIF($AH1582:$CH1582,"PR",Base!$B$5:$BB$5)*7*$Z1582</f>
        <v>742</v>
      </c>
      <c r="CK1582" s="6"/>
      <c r="CL1582" s="6"/>
    </row>
    <row r="1583" customFormat="false" ht="13.8" hidden="false" customHeight="false" outlineLevel="0" collapsed="false">
      <c r="A1583" s="7" t="s">
        <v>77</v>
      </c>
      <c r="B1583" s="7" t="s">
        <v>3560</v>
      </c>
      <c r="C1583" s="7" t="s">
        <v>1383</v>
      </c>
      <c r="D1583" s="7" t="s">
        <v>3832</v>
      </c>
      <c r="E1583" s="7" t="s">
        <v>1149</v>
      </c>
      <c r="F1583" s="7" t="s">
        <v>17</v>
      </c>
      <c r="G1583" s="7" t="s">
        <v>1699</v>
      </c>
      <c r="H1583" s="7" t="s">
        <v>3833</v>
      </c>
      <c r="I1583" s="7" t="s">
        <v>84</v>
      </c>
      <c r="J1583" s="7" t="s">
        <v>85</v>
      </c>
      <c r="K1583" s="8" t="n">
        <v>0</v>
      </c>
      <c r="L1583" s="7"/>
      <c r="M1583" s="8" t="n">
        <v>0</v>
      </c>
      <c r="N1583" s="7"/>
      <c r="O1583" s="7" t="s">
        <v>1452</v>
      </c>
      <c r="P1583" s="7" t="s">
        <v>155</v>
      </c>
      <c r="Q1583" s="8" t="s">
        <v>456</v>
      </c>
      <c r="R1583" s="8" t="s">
        <v>456</v>
      </c>
      <c r="S1583" s="8" t="s">
        <v>110</v>
      </c>
      <c r="T1583" s="8" t="s">
        <v>100</v>
      </c>
      <c r="U1583" s="7" t="s">
        <v>87</v>
      </c>
      <c r="V1583" s="7" t="s">
        <v>92</v>
      </c>
      <c r="W1583" s="7"/>
      <c r="X1583" s="7"/>
      <c r="Y1583" s="7" t="s">
        <v>112</v>
      </c>
      <c r="Z1583" s="8" t="s">
        <v>178</v>
      </c>
      <c r="AA1583" s="7"/>
      <c r="AB1583" s="7"/>
      <c r="AC1583" s="7"/>
      <c r="AD1583" s="7"/>
      <c r="AE1583" s="8"/>
      <c r="AF1583" s="9" t="s">
        <v>2217</v>
      </c>
      <c r="AG1583" s="9" t="s">
        <v>538</v>
      </c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 t="s">
        <v>98</v>
      </c>
      <c r="BC1583" s="7" t="s">
        <v>98</v>
      </c>
      <c r="BD1583" s="7" t="s">
        <v>98</v>
      </c>
      <c r="BE1583" s="7" t="s">
        <v>98</v>
      </c>
      <c r="BF1583" s="7" t="s">
        <v>98</v>
      </c>
      <c r="BG1583" s="7" t="s">
        <v>98</v>
      </c>
      <c r="BH1583" s="7" t="s">
        <v>98</v>
      </c>
      <c r="BI1583" s="7" t="s">
        <v>98</v>
      </c>
      <c r="BJ1583" s="7" t="s">
        <v>98</v>
      </c>
      <c r="BK1583" s="7" t="s">
        <v>98</v>
      </c>
      <c r="BL1583" s="7" t="s">
        <v>98</v>
      </c>
      <c r="BM1583" s="7" t="s">
        <v>97</v>
      </c>
      <c r="BN1583" s="7" t="s">
        <v>97</v>
      </c>
      <c r="BO1583" s="7"/>
      <c r="BP1583" s="7"/>
      <c r="BQ1583" s="7"/>
      <c r="BR1583" s="7"/>
      <c r="BS1583" s="7"/>
      <c r="BT1583" s="7"/>
      <c r="BU1583" s="7"/>
      <c r="BV1583" s="7"/>
      <c r="BW1583" s="7"/>
      <c r="BX1583" s="7"/>
      <c r="BY1583" s="7"/>
      <c r="BZ1583" s="7"/>
      <c r="CA1583" s="7"/>
      <c r="CB1583" s="7"/>
      <c r="CC1583" s="7"/>
      <c r="CD1583" s="7"/>
      <c r="CE1583" s="7"/>
      <c r="CF1583" s="7"/>
      <c r="CG1583" s="7"/>
      <c r="CH1583" s="7"/>
      <c r="CI1583" s="6" t="n">
        <f aca="false">SUMIF($AH1583:$CH1583,35,Base!$B$5:$BB$5)*7*$Z1583</f>
        <v>0</v>
      </c>
      <c r="CJ1583" s="6" t="n">
        <f aca="false">SUMIF($AH1583:$CH1583,"PR",Base!$B$5:$BB$5)*7*$Z1583</f>
        <v>1855</v>
      </c>
      <c r="CK1583" s="6"/>
      <c r="CL1583" s="6"/>
    </row>
    <row r="1584" customFormat="false" ht="13.8" hidden="false" customHeight="false" outlineLevel="0" collapsed="false">
      <c r="A1584" s="7" t="s">
        <v>77</v>
      </c>
      <c r="B1584" s="7" t="s">
        <v>3560</v>
      </c>
      <c r="C1584" s="7" t="s">
        <v>1383</v>
      </c>
      <c r="D1584" s="7" t="s">
        <v>3832</v>
      </c>
      <c r="E1584" s="7" t="s">
        <v>1149</v>
      </c>
      <c r="F1584" s="7" t="s">
        <v>17</v>
      </c>
      <c r="G1584" s="7" t="s">
        <v>1699</v>
      </c>
      <c r="H1584" s="7" t="s">
        <v>3833</v>
      </c>
      <c r="I1584" s="7" t="s">
        <v>84</v>
      </c>
      <c r="J1584" s="7" t="s">
        <v>85</v>
      </c>
      <c r="K1584" s="8" t="n">
        <v>0</v>
      </c>
      <c r="L1584" s="7"/>
      <c r="M1584" s="8" t="n">
        <v>0</v>
      </c>
      <c r="N1584" s="7"/>
      <c r="O1584" s="7" t="s">
        <v>1452</v>
      </c>
      <c r="P1584" s="7" t="s">
        <v>155</v>
      </c>
      <c r="Q1584" s="8" t="s">
        <v>456</v>
      </c>
      <c r="R1584" s="8" t="s">
        <v>456</v>
      </c>
      <c r="S1584" s="8" t="s">
        <v>110</v>
      </c>
      <c r="T1584" s="8" t="s">
        <v>100</v>
      </c>
      <c r="U1584" s="7" t="s">
        <v>87</v>
      </c>
      <c r="V1584" s="7" t="s">
        <v>92</v>
      </c>
      <c r="W1584" s="7"/>
      <c r="X1584" s="7"/>
      <c r="Y1584" s="7" t="s">
        <v>102</v>
      </c>
      <c r="Z1584" s="8" t="s">
        <v>155</v>
      </c>
      <c r="AA1584" s="7"/>
      <c r="AB1584" s="7"/>
      <c r="AC1584" s="7"/>
      <c r="AD1584" s="7"/>
      <c r="AE1584" s="8"/>
      <c r="AF1584" s="9" t="s">
        <v>2217</v>
      </c>
      <c r="AG1584" s="9" t="s">
        <v>538</v>
      </c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 t="s">
        <v>98</v>
      </c>
      <c r="BC1584" s="7" t="s">
        <v>98</v>
      </c>
      <c r="BD1584" s="7" t="s">
        <v>98</v>
      </c>
      <c r="BE1584" s="7" t="s">
        <v>98</v>
      </c>
      <c r="BF1584" s="7" t="s">
        <v>98</v>
      </c>
      <c r="BG1584" s="7" t="s">
        <v>98</v>
      </c>
      <c r="BH1584" s="7" t="s">
        <v>98</v>
      </c>
      <c r="BI1584" s="7" t="s">
        <v>98</v>
      </c>
      <c r="BJ1584" s="7" t="s">
        <v>98</v>
      </c>
      <c r="BK1584" s="7" t="s">
        <v>98</v>
      </c>
      <c r="BL1584" s="7" t="s">
        <v>98</v>
      </c>
      <c r="BM1584" s="7" t="s">
        <v>97</v>
      </c>
      <c r="BN1584" s="7" t="s">
        <v>97</v>
      </c>
      <c r="BO1584" s="7"/>
      <c r="BP1584" s="7"/>
      <c r="BQ1584" s="7"/>
      <c r="BR1584" s="7"/>
      <c r="BS1584" s="7"/>
      <c r="BT1584" s="7"/>
      <c r="BU1584" s="7"/>
      <c r="BV1584" s="7"/>
      <c r="BW1584" s="7"/>
      <c r="BX1584" s="7"/>
      <c r="BY1584" s="7"/>
      <c r="BZ1584" s="7"/>
      <c r="CA1584" s="7"/>
      <c r="CB1584" s="7"/>
      <c r="CC1584" s="7"/>
      <c r="CD1584" s="7"/>
      <c r="CE1584" s="7"/>
      <c r="CF1584" s="7"/>
      <c r="CG1584" s="7"/>
      <c r="CH1584" s="7"/>
      <c r="CI1584" s="6" t="n">
        <f aca="false">SUMIF($AH1584:$CH1584,35,Base!$B$5:$BB$5)*7*$Z1584</f>
        <v>0</v>
      </c>
      <c r="CJ1584" s="6" t="n">
        <f aca="false">SUMIF($AH1584:$CH1584,"PR",Base!$B$5:$BB$5)*7*$Z1584</f>
        <v>1113</v>
      </c>
      <c r="CK1584" s="6"/>
      <c r="CL1584" s="6"/>
    </row>
    <row r="1585" customFormat="false" ht="13.8" hidden="false" customHeight="false" outlineLevel="0" collapsed="false">
      <c r="A1585" s="7" t="s">
        <v>77</v>
      </c>
      <c r="B1585" s="7" t="s">
        <v>3560</v>
      </c>
      <c r="C1585" s="7" t="s">
        <v>1383</v>
      </c>
      <c r="D1585" s="7" t="s">
        <v>3834</v>
      </c>
      <c r="E1585" s="7" t="s">
        <v>2038</v>
      </c>
      <c r="F1585" s="7" t="s">
        <v>17</v>
      </c>
      <c r="G1585" s="7" t="s">
        <v>3835</v>
      </c>
      <c r="H1585" s="7" t="s">
        <v>3836</v>
      </c>
      <c r="I1585" s="7" t="s">
        <v>84</v>
      </c>
      <c r="J1585" s="7" t="s">
        <v>85</v>
      </c>
      <c r="K1585" s="8" t="n">
        <v>0</v>
      </c>
      <c r="L1585" s="7"/>
      <c r="M1585" s="8" t="n">
        <v>0</v>
      </c>
      <c r="N1585" s="7"/>
      <c r="O1585" s="7" t="s">
        <v>1431</v>
      </c>
      <c r="P1585" s="7" t="s">
        <v>155</v>
      </c>
      <c r="Q1585" s="8" t="s">
        <v>3837</v>
      </c>
      <c r="R1585" s="8" t="s">
        <v>3837</v>
      </c>
      <c r="S1585" s="8" t="s">
        <v>110</v>
      </c>
      <c r="T1585" s="8" t="s">
        <v>100</v>
      </c>
      <c r="U1585" s="7" t="s">
        <v>87</v>
      </c>
      <c r="V1585" s="7" t="s">
        <v>92</v>
      </c>
      <c r="W1585" s="7"/>
      <c r="X1585" s="7"/>
      <c r="Y1585" s="7" t="s">
        <v>125</v>
      </c>
      <c r="Z1585" s="8" t="s">
        <v>94</v>
      </c>
      <c r="AA1585" s="7"/>
      <c r="AB1585" s="7"/>
      <c r="AC1585" s="7"/>
      <c r="AD1585" s="7"/>
      <c r="AE1585" s="8"/>
      <c r="AF1585" s="9" t="s">
        <v>356</v>
      </c>
      <c r="AG1585" s="9" t="s">
        <v>307</v>
      </c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7"/>
      <c r="BB1585" s="7"/>
      <c r="BC1585" s="7"/>
      <c r="BD1585" s="7"/>
      <c r="BE1585" s="7"/>
      <c r="BF1585" s="7"/>
      <c r="BG1585" s="7"/>
      <c r="BH1585" s="7"/>
      <c r="BI1585" s="7"/>
      <c r="BJ1585" s="7"/>
      <c r="BK1585" s="7"/>
      <c r="BL1585" s="7"/>
      <c r="BM1585" s="7" t="s">
        <v>97</v>
      </c>
      <c r="BN1585" s="7" t="s">
        <v>97</v>
      </c>
      <c r="BO1585" s="7"/>
      <c r="BP1585" s="7"/>
      <c r="BQ1585" s="7"/>
      <c r="BR1585" s="7"/>
      <c r="BS1585" s="7"/>
      <c r="BT1585" s="7"/>
      <c r="BU1585" s="7"/>
      <c r="BV1585" s="7" t="s">
        <v>98</v>
      </c>
      <c r="BW1585" s="7" t="s">
        <v>98</v>
      </c>
      <c r="BX1585" s="7" t="s">
        <v>98</v>
      </c>
      <c r="BY1585" s="7" t="s">
        <v>98</v>
      </c>
      <c r="BZ1585" s="7" t="s">
        <v>98</v>
      </c>
      <c r="CA1585" s="7" t="s">
        <v>98</v>
      </c>
      <c r="CB1585" s="7" t="s">
        <v>98</v>
      </c>
      <c r="CC1585" s="7" t="s">
        <v>98</v>
      </c>
      <c r="CD1585" s="7" t="s">
        <v>98</v>
      </c>
      <c r="CE1585" s="7"/>
      <c r="CF1585" s="7"/>
      <c r="CG1585" s="7"/>
      <c r="CH1585" s="7"/>
      <c r="CI1585" s="6" t="n">
        <f aca="false">SUMIF($AH1585:$CH1585,35,Base!$B$5:$BB$5)*7*$Z1585</f>
        <v>0</v>
      </c>
      <c r="CJ1585" s="6" t="n">
        <f aca="false">SUMIF($AH1585:$CH1585,"PR",Base!$B$5:$BB$5)*7*$Z1585</f>
        <v>602</v>
      </c>
      <c r="CK1585" s="6"/>
      <c r="CL1585" s="6"/>
    </row>
    <row r="1586" customFormat="false" ht="13.8" hidden="false" customHeight="false" outlineLevel="0" collapsed="false">
      <c r="A1586" s="7" t="s">
        <v>77</v>
      </c>
      <c r="B1586" s="7" t="s">
        <v>3560</v>
      </c>
      <c r="C1586" s="7" t="s">
        <v>1383</v>
      </c>
      <c r="D1586" s="7" t="s">
        <v>3834</v>
      </c>
      <c r="E1586" s="7" t="s">
        <v>2038</v>
      </c>
      <c r="F1586" s="7" t="s">
        <v>17</v>
      </c>
      <c r="G1586" s="7" t="s">
        <v>3835</v>
      </c>
      <c r="H1586" s="7" t="s">
        <v>3836</v>
      </c>
      <c r="I1586" s="7" t="s">
        <v>84</v>
      </c>
      <c r="J1586" s="7" t="s">
        <v>85</v>
      </c>
      <c r="K1586" s="8" t="n">
        <v>0</v>
      </c>
      <c r="L1586" s="7"/>
      <c r="M1586" s="8" t="n">
        <v>0</v>
      </c>
      <c r="N1586" s="7"/>
      <c r="O1586" s="7" t="s">
        <v>1431</v>
      </c>
      <c r="P1586" s="7" t="s">
        <v>155</v>
      </c>
      <c r="Q1586" s="8" t="s">
        <v>3837</v>
      </c>
      <c r="R1586" s="8" t="s">
        <v>3837</v>
      </c>
      <c r="S1586" s="8" t="s">
        <v>110</v>
      </c>
      <c r="T1586" s="8" t="s">
        <v>100</v>
      </c>
      <c r="U1586" s="7" t="s">
        <v>87</v>
      </c>
      <c r="V1586" s="7" t="s">
        <v>92</v>
      </c>
      <c r="W1586" s="7"/>
      <c r="X1586" s="7"/>
      <c r="Y1586" s="7" t="s">
        <v>112</v>
      </c>
      <c r="Z1586" s="8" t="s">
        <v>178</v>
      </c>
      <c r="AA1586" s="7"/>
      <c r="AB1586" s="7"/>
      <c r="AC1586" s="7"/>
      <c r="AD1586" s="7"/>
      <c r="AE1586" s="8"/>
      <c r="AF1586" s="9" t="s">
        <v>356</v>
      </c>
      <c r="AG1586" s="9" t="s">
        <v>307</v>
      </c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  <c r="BC1586" s="7"/>
      <c r="BD1586" s="7"/>
      <c r="BE1586" s="7"/>
      <c r="BF1586" s="7"/>
      <c r="BG1586" s="7"/>
      <c r="BH1586" s="7"/>
      <c r="BI1586" s="7"/>
      <c r="BJ1586" s="7"/>
      <c r="BK1586" s="7"/>
      <c r="BL1586" s="7"/>
      <c r="BM1586" s="7" t="s">
        <v>97</v>
      </c>
      <c r="BN1586" s="7" t="s">
        <v>97</v>
      </c>
      <c r="BO1586" s="7"/>
      <c r="BP1586" s="7"/>
      <c r="BQ1586" s="7"/>
      <c r="BR1586" s="7"/>
      <c r="BS1586" s="7"/>
      <c r="BT1586" s="7"/>
      <c r="BU1586" s="7"/>
      <c r="BV1586" s="7" t="s">
        <v>98</v>
      </c>
      <c r="BW1586" s="7" t="s">
        <v>98</v>
      </c>
      <c r="BX1586" s="7" t="s">
        <v>98</v>
      </c>
      <c r="BY1586" s="7" t="s">
        <v>98</v>
      </c>
      <c r="BZ1586" s="7" t="s">
        <v>98</v>
      </c>
      <c r="CA1586" s="7" t="s">
        <v>98</v>
      </c>
      <c r="CB1586" s="7" t="s">
        <v>98</v>
      </c>
      <c r="CC1586" s="7" t="s">
        <v>98</v>
      </c>
      <c r="CD1586" s="7" t="s">
        <v>98</v>
      </c>
      <c r="CE1586" s="7"/>
      <c r="CF1586" s="7"/>
      <c r="CG1586" s="7"/>
      <c r="CH1586" s="7"/>
      <c r="CI1586" s="6" t="n">
        <f aca="false">SUMIF($AH1586:$CH1586,35,Base!$B$5:$BB$5)*7*$Z1586</f>
        <v>0</v>
      </c>
      <c r="CJ1586" s="6" t="n">
        <f aca="false">SUMIF($AH1586:$CH1586,"PR",Base!$B$5:$BB$5)*7*$Z1586</f>
        <v>1505</v>
      </c>
      <c r="CK1586" s="6"/>
      <c r="CL1586" s="6"/>
    </row>
    <row r="1587" customFormat="false" ht="13.8" hidden="false" customHeight="false" outlineLevel="0" collapsed="false">
      <c r="A1587" s="7" t="s">
        <v>77</v>
      </c>
      <c r="B1587" s="7" t="s">
        <v>3560</v>
      </c>
      <c r="C1587" s="7" t="s">
        <v>1383</v>
      </c>
      <c r="D1587" s="7" t="s">
        <v>3834</v>
      </c>
      <c r="E1587" s="7" t="s">
        <v>2038</v>
      </c>
      <c r="F1587" s="7" t="s">
        <v>17</v>
      </c>
      <c r="G1587" s="7" t="s">
        <v>3835</v>
      </c>
      <c r="H1587" s="7" t="s">
        <v>3836</v>
      </c>
      <c r="I1587" s="7" t="s">
        <v>84</v>
      </c>
      <c r="J1587" s="7" t="s">
        <v>85</v>
      </c>
      <c r="K1587" s="8" t="n">
        <v>0</v>
      </c>
      <c r="L1587" s="7"/>
      <c r="M1587" s="8" t="n">
        <v>0</v>
      </c>
      <c r="N1587" s="7"/>
      <c r="O1587" s="7" t="s">
        <v>1431</v>
      </c>
      <c r="P1587" s="7" t="s">
        <v>155</v>
      </c>
      <c r="Q1587" s="8" t="s">
        <v>3837</v>
      </c>
      <c r="R1587" s="8" t="s">
        <v>3837</v>
      </c>
      <c r="S1587" s="8" t="s">
        <v>110</v>
      </c>
      <c r="T1587" s="8" t="s">
        <v>100</v>
      </c>
      <c r="U1587" s="7" t="s">
        <v>87</v>
      </c>
      <c r="V1587" s="7" t="s">
        <v>92</v>
      </c>
      <c r="W1587" s="7"/>
      <c r="X1587" s="7"/>
      <c r="Y1587" s="7" t="s">
        <v>102</v>
      </c>
      <c r="Z1587" s="8" t="s">
        <v>155</v>
      </c>
      <c r="AA1587" s="7"/>
      <c r="AB1587" s="7"/>
      <c r="AC1587" s="7"/>
      <c r="AD1587" s="7"/>
      <c r="AE1587" s="8"/>
      <c r="AF1587" s="9" t="s">
        <v>356</v>
      </c>
      <c r="AG1587" s="9" t="s">
        <v>307</v>
      </c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7"/>
      <c r="BB1587" s="7"/>
      <c r="BC1587" s="7"/>
      <c r="BD1587" s="7"/>
      <c r="BE1587" s="7"/>
      <c r="BF1587" s="7"/>
      <c r="BG1587" s="7"/>
      <c r="BH1587" s="7"/>
      <c r="BI1587" s="7"/>
      <c r="BJ1587" s="7"/>
      <c r="BK1587" s="7"/>
      <c r="BL1587" s="7"/>
      <c r="BM1587" s="7" t="s">
        <v>97</v>
      </c>
      <c r="BN1587" s="7" t="s">
        <v>97</v>
      </c>
      <c r="BO1587" s="7"/>
      <c r="BP1587" s="7"/>
      <c r="BQ1587" s="7"/>
      <c r="BR1587" s="7"/>
      <c r="BS1587" s="7"/>
      <c r="BT1587" s="7"/>
      <c r="BU1587" s="7"/>
      <c r="BV1587" s="7" t="s">
        <v>98</v>
      </c>
      <c r="BW1587" s="7" t="s">
        <v>98</v>
      </c>
      <c r="BX1587" s="7" t="s">
        <v>98</v>
      </c>
      <c r="BY1587" s="7" t="s">
        <v>98</v>
      </c>
      <c r="BZ1587" s="7" t="s">
        <v>98</v>
      </c>
      <c r="CA1587" s="7" t="s">
        <v>98</v>
      </c>
      <c r="CB1587" s="7" t="s">
        <v>98</v>
      </c>
      <c r="CC1587" s="7" t="s">
        <v>98</v>
      </c>
      <c r="CD1587" s="7" t="s">
        <v>98</v>
      </c>
      <c r="CE1587" s="7"/>
      <c r="CF1587" s="7"/>
      <c r="CG1587" s="7"/>
      <c r="CH1587" s="7"/>
      <c r="CI1587" s="6" t="n">
        <f aca="false">SUMIF($AH1587:$CH1587,35,Base!$B$5:$BB$5)*7*$Z1587</f>
        <v>0</v>
      </c>
      <c r="CJ1587" s="6" t="n">
        <f aca="false">SUMIF($AH1587:$CH1587,"PR",Base!$B$5:$BB$5)*7*$Z1587</f>
        <v>903</v>
      </c>
      <c r="CK1587" s="6"/>
      <c r="CL1587" s="6"/>
    </row>
    <row r="1588" customFormat="false" ht="13.8" hidden="false" customHeight="false" outlineLevel="0" collapsed="false">
      <c r="A1588" s="7" t="s">
        <v>77</v>
      </c>
      <c r="B1588" s="7" t="s">
        <v>3560</v>
      </c>
      <c r="C1588" s="7" t="s">
        <v>319</v>
      </c>
      <c r="D1588" s="7" t="s">
        <v>3838</v>
      </c>
      <c r="E1588" s="7" t="s">
        <v>2031</v>
      </c>
      <c r="F1588" s="7" t="s">
        <v>17</v>
      </c>
      <c r="G1588" s="7" t="s">
        <v>3839</v>
      </c>
      <c r="H1588" s="7" t="s">
        <v>3840</v>
      </c>
      <c r="I1588" s="7" t="s">
        <v>84</v>
      </c>
      <c r="J1588" s="7" t="s">
        <v>85</v>
      </c>
      <c r="K1588" s="8" t="n">
        <v>0</v>
      </c>
      <c r="L1588" s="7"/>
      <c r="M1588" s="8" t="n">
        <v>0</v>
      </c>
      <c r="N1588" s="7"/>
      <c r="O1588" s="7" t="s">
        <v>2041</v>
      </c>
      <c r="P1588" s="7" t="s">
        <v>87</v>
      </c>
      <c r="Q1588" s="8" t="s">
        <v>2608</v>
      </c>
      <c r="R1588" s="8" t="s">
        <v>2608</v>
      </c>
      <c r="S1588" s="8" t="s">
        <v>110</v>
      </c>
      <c r="T1588" s="8" t="s">
        <v>100</v>
      </c>
      <c r="U1588" s="7" t="s">
        <v>87</v>
      </c>
      <c r="V1588" s="7" t="s">
        <v>92</v>
      </c>
      <c r="W1588" s="7"/>
      <c r="X1588" s="7"/>
      <c r="Y1588" s="7" t="s">
        <v>125</v>
      </c>
      <c r="Z1588" s="8" t="s">
        <v>94</v>
      </c>
      <c r="AA1588" s="7"/>
      <c r="AB1588" s="7"/>
      <c r="AC1588" s="7"/>
      <c r="AD1588" s="7"/>
      <c r="AE1588" s="8"/>
      <c r="AF1588" s="9" t="s">
        <v>275</v>
      </c>
      <c r="AG1588" s="9" t="s">
        <v>162</v>
      </c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7"/>
      <c r="BB1588" s="7"/>
      <c r="BC1588" s="7"/>
      <c r="BD1588" s="7"/>
      <c r="BE1588" s="7"/>
      <c r="BF1588" s="7"/>
      <c r="BG1588" s="7"/>
      <c r="BH1588" s="7"/>
      <c r="BI1588" s="7"/>
      <c r="BJ1588" s="7"/>
      <c r="BK1588" s="7"/>
      <c r="BL1588" s="7"/>
      <c r="BM1588" s="7" t="s">
        <v>97</v>
      </c>
      <c r="BN1588" s="7" t="s">
        <v>97</v>
      </c>
      <c r="BO1588" s="7"/>
      <c r="BP1588" s="7"/>
      <c r="BQ1588" s="7"/>
      <c r="BR1588" s="7" t="s">
        <v>98</v>
      </c>
      <c r="BS1588" s="7" t="s">
        <v>98</v>
      </c>
      <c r="BT1588" s="7" t="s">
        <v>98</v>
      </c>
      <c r="BU1588" s="7" t="s">
        <v>98</v>
      </c>
      <c r="BV1588" s="7" t="s">
        <v>98</v>
      </c>
      <c r="BW1588" s="7" t="s">
        <v>98</v>
      </c>
      <c r="BX1588" s="7" t="s">
        <v>98</v>
      </c>
      <c r="BY1588" s="7" t="s">
        <v>98</v>
      </c>
      <c r="BZ1588" s="7" t="s">
        <v>98</v>
      </c>
      <c r="CA1588" s="7"/>
      <c r="CB1588" s="7"/>
      <c r="CC1588" s="7"/>
      <c r="CD1588" s="7"/>
      <c r="CE1588" s="7"/>
      <c r="CF1588" s="7"/>
      <c r="CG1588" s="7"/>
      <c r="CH1588" s="7"/>
      <c r="CI1588" s="6" t="n">
        <f aca="false">SUMIF($AH1588:$CH1588,35,Base!$B$5:$BB$5)*7*$Z1588</f>
        <v>0</v>
      </c>
      <c r="CJ1588" s="6" t="n">
        <f aca="false">SUMIF($AH1588:$CH1588,"PR",Base!$B$5:$BB$5)*7*$Z1588</f>
        <v>616</v>
      </c>
      <c r="CK1588" s="6"/>
      <c r="CL1588" s="6"/>
    </row>
    <row r="1589" customFormat="false" ht="13.8" hidden="false" customHeight="false" outlineLevel="0" collapsed="false">
      <c r="A1589" s="7" t="s">
        <v>77</v>
      </c>
      <c r="B1589" s="7" t="s">
        <v>3560</v>
      </c>
      <c r="C1589" s="7" t="s">
        <v>319</v>
      </c>
      <c r="D1589" s="7" t="s">
        <v>3838</v>
      </c>
      <c r="E1589" s="7" t="s">
        <v>2031</v>
      </c>
      <c r="F1589" s="7" t="s">
        <v>17</v>
      </c>
      <c r="G1589" s="7" t="s">
        <v>3839</v>
      </c>
      <c r="H1589" s="7" t="s">
        <v>3840</v>
      </c>
      <c r="I1589" s="7" t="s">
        <v>84</v>
      </c>
      <c r="J1589" s="7" t="s">
        <v>85</v>
      </c>
      <c r="K1589" s="8" t="n">
        <v>0</v>
      </c>
      <c r="L1589" s="7"/>
      <c r="M1589" s="8" t="n">
        <v>0</v>
      </c>
      <c r="N1589" s="7"/>
      <c r="O1589" s="7" t="s">
        <v>2041</v>
      </c>
      <c r="P1589" s="7" t="s">
        <v>87</v>
      </c>
      <c r="Q1589" s="8" t="s">
        <v>2608</v>
      </c>
      <c r="R1589" s="8" t="s">
        <v>2608</v>
      </c>
      <c r="S1589" s="8" t="s">
        <v>110</v>
      </c>
      <c r="T1589" s="8" t="s">
        <v>100</v>
      </c>
      <c r="U1589" s="7" t="s">
        <v>87</v>
      </c>
      <c r="V1589" s="7" t="s">
        <v>92</v>
      </c>
      <c r="W1589" s="7"/>
      <c r="X1589" s="7"/>
      <c r="Y1589" s="7" t="s">
        <v>112</v>
      </c>
      <c r="Z1589" s="8" t="s">
        <v>178</v>
      </c>
      <c r="AA1589" s="7"/>
      <c r="AB1589" s="7"/>
      <c r="AC1589" s="7"/>
      <c r="AD1589" s="7"/>
      <c r="AE1589" s="8"/>
      <c r="AF1589" s="9" t="s">
        <v>275</v>
      </c>
      <c r="AG1589" s="9" t="s">
        <v>162</v>
      </c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7"/>
      <c r="BB1589" s="7"/>
      <c r="BC1589" s="7"/>
      <c r="BD1589" s="7"/>
      <c r="BE1589" s="7"/>
      <c r="BF1589" s="7"/>
      <c r="BG1589" s="7"/>
      <c r="BH1589" s="7"/>
      <c r="BI1589" s="7"/>
      <c r="BJ1589" s="7"/>
      <c r="BK1589" s="7"/>
      <c r="BL1589" s="7"/>
      <c r="BM1589" s="7" t="s">
        <v>97</v>
      </c>
      <c r="BN1589" s="7" t="s">
        <v>97</v>
      </c>
      <c r="BO1589" s="7"/>
      <c r="BP1589" s="7"/>
      <c r="BQ1589" s="7"/>
      <c r="BR1589" s="7" t="s">
        <v>98</v>
      </c>
      <c r="BS1589" s="7" t="s">
        <v>98</v>
      </c>
      <c r="BT1589" s="7" t="s">
        <v>98</v>
      </c>
      <c r="BU1589" s="7" t="s">
        <v>98</v>
      </c>
      <c r="BV1589" s="7" t="s">
        <v>98</v>
      </c>
      <c r="BW1589" s="7" t="s">
        <v>98</v>
      </c>
      <c r="BX1589" s="7" t="s">
        <v>98</v>
      </c>
      <c r="BY1589" s="7" t="s">
        <v>98</v>
      </c>
      <c r="BZ1589" s="7" t="s">
        <v>98</v>
      </c>
      <c r="CA1589" s="7"/>
      <c r="CB1589" s="7"/>
      <c r="CC1589" s="7"/>
      <c r="CD1589" s="7"/>
      <c r="CE1589" s="7"/>
      <c r="CF1589" s="7"/>
      <c r="CG1589" s="7"/>
      <c r="CH1589" s="7"/>
      <c r="CI1589" s="6" t="n">
        <f aca="false">SUMIF($AH1589:$CH1589,35,Base!$B$5:$BB$5)*7*$Z1589</f>
        <v>0</v>
      </c>
      <c r="CJ1589" s="6" t="n">
        <f aca="false">SUMIF($AH1589:$CH1589,"PR",Base!$B$5:$BB$5)*7*$Z1589</f>
        <v>1540</v>
      </c>
      <c r="CK1589" s="6"/>
      <c r="CL1589" s="6"/>
    </row>
    <row r="1590" customFormat="false" ht="13.8" hidden="false" customHeight="false" outlineLevel="0" collapsed="false">
      <c r="A1590" s="7" t="s">
        <v>77</v>
      </c>
      <c r="B1590" s="7" t="s">
        <v>3560</v>
      </c>
      <c r="C1590" s="7" t="s">
        <v>319</v>
      </c>
      <c r="D1590" s="7" t="s">
        <v>3838</v>
      </c>
      <c r="E1590" s="7" t="s">
        <v>2031</v>
      </c>
      <c r="F1590" s="7" t="s">
        <v>17</v>
      </c>
      <c r="G1590" s="7" t="s">
        <v>3839</v>
      </c>
      <c r="H1590" s="7" t="s">
        <v>3840</v>
      </c>
      <c r="I1590" s="7" t="s">
        <v>84</v>
      </c>
      <c r="J1590" s="7" t="s">
        <v>85</v>
      </c>
      <c r="K1590" s="8" t="n">
        <v>0</v>
      </c>
      <c r="L1590" s="7"/>
      <c r="M1590" s="8" t="n">
        <v>0</v>
      </c>
      <c r="N1590" s="7"/>
      <c r="O1590" s="7" t="s">
        <v>2041</v>
      </c>
      <c r="P1590" s="7" t="s">
        <v>87</v>
      </c>
      <c r="Q1590" s="8" t="s">
        <v>2608</v>
      </c>
      <c r="R1590" s="8" t="s">
        <v>2608</v>
      </c>
      <c r="S1590" s="8" t="s">
        <v>110</v>
      </c>
      <c r="T1590" s="8" t="s">
        <v>100</v>
      </c>
      <c r="U1590" s="7" t="s">
        <v>87</v>
      </c>
      <c r="V1590" s="7" t="s">
        <v>92</v>
      </c>
      <c r="W1590" s="7"/>
      <c r="X1590" s="7"/>
      <c r="Y1590" s="7" t="s">
        <v>102</v>
      </c>
      <c r="Z1590" s="8" t="s">
        <v>155</v>
      </c>
      <c r="AA1590" s="7"/>
      <c r="AB1590" s="7"/>
      <c r="AC1590" s="7"/>
      <c r="AD1590" s="7"/>
      <c r="AE1590" s="8"/>
      <c r="AF1590" s="9" t="s">
        <v>275</v>
      </c>
      <c r="AG1590" s="9" t="s">
        <v>162</v>
      </c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7"/>
      <c r="BB1590" s="7"/>
      <c r="BC1590" s="7"/>
      <c r="BD1590" s="7"/>
      <c r="BE1590" s="7"/>
      <c r="BF1590" s="7"/>
      <c r="BG1590" s="7"/>
      <c r="BH1590" s="7"/>
      <c r="BI1590" s="7"/>
      <c r="BJ1590" s="7"/>
      <c r="BK1590" s="7"/>
      <c r="BL1590" s="7"/>
      <c r="BM1590" s="7" t="s">
        <v>97</v>
      </c>
      <c r="BN1590" s="7" t="s">
        <v>97</v>
      </c>
      <c r="BO1590" s="7"/>
      <c r="BP1590" s="7"/>
      <c r="BQ1590" s="7"/>
      <c r="BR1590" s="7" t="s">
        <v>98</v>
      </c>
      <c r="BS1590" s="7" t="s">
        <v>98</v>
      </c>
      <c r="BT1590" s="7" t="s">
        <v>98</v>
      </c>
      <c r="BU1590" s="7" t="s">
        <v>98</v>
      </c>
      <c r="BV1590" s="7" t="s">
        <v>98</v>
      </c>
      <c r="BW1590" s="7" t="s">
        <v>98</v>
      </c>
      <c r="BX1590" s="7" t="s">
        <v>98</v>
      </c>
      <c r="BY1590" s="7" t="s">
        <v>98</v>
      </c>
      <c r="BZ1590" s="7" t="s">
        <v>98</v>
      </c>
      <c r="CA1590" s="7"/>
      <c r="CB1590" s="7"/>
      <c r="CC1590" s="7"/>
      <c r="CD1590" s="7"/>
      <c r="CE1590" s="7"/>
      <c r="CF1590" s="7"/>
      <c r="CG1590" s="7"/>
      <c r="CH1590" s="7"/>
      <c r="CI1590" s="6" t="n">
        <f aca="false">SUMIF($AH1590:$CH1590,35,Base!$B$5:$BB$5)*7*$Z1590</f>
        <v>0</v>
      </c>
      <c r="CJ1590" s="6" t="n">
        <f aca="false">SUMIF($AH1590:$CH1590,"PR",Base!$B$5:$BB$5)*7*$Z1590</f>
        <v>924</v>
      </c>
      <c r="CK1590" s="6"/>
      <c r="CL1590" s="6"/>
    </row>
    <row r="1591" customFormat="false" ht="13.8" hidden="false" customHeight="false" outlineLevel="0" collapsed="false">
      <c r="A1591" s="7" t="s">
        <v>77</v>
      </c>
      <c r="B1591" s="7" t="s">
        <v>3560</v>
      </c>
      <c r="C1591" s="7" t="s">
        <v>319</v>
      </c>
      <c r="D1591" s="7" t="s">
        <v>3841</v>
      </c>
      <c r="E1591" s="7" t="s">
        <v>2028</v>
      </c>
      <c r="F1591" s="7" t="s">
        <v>17</v>
      </c>
      <c r="G1591" s="7" t="s">
        <v>3842</v>
      </c>
      <c r="H1591" s="7" t="s">
        <v>3843</v>
      </c>
      <c r="I1591" s="7" t="s">
        <v>84</v>
      </c>
      <c r="J1591" s="7" t="s">
        <v>85</v>
      </c>
      <c r="K1591" s="8" t="n">
        <v>0</v>
      </c>
      <c r="L1591" s="7"/>
      <c r="M1591" s="8" t="n">
        <v>0</v>
      </c>
      <c r="N1591" s="7"/>
      <c r="O1591" s="7" t="s">
        <v>1761</v>
      </c>
      <c r="P1591" s="7" t="s">
        <v>124</v>
      </c>
      <c r="Q1591" s="8" t="s">
        <v>1108</v>
      </c>
      <c r="R1591" s="8" t="s">
        <v>1108</v>
      </c>
      <c r="S1591" s="8" t="s">
        <v>110</v>
      </c>
      <c r="T1591" s="8" t="s">
        <v>100</v>
      </c>
      <c r="U1591" s="7" t="s">
        <v>87</v>
      </c>
      <c r="V1591" s="7" t="s">
        <v>92</v>
      </c>
      <c r="W1591" s="7"/>
      <c r="X1591" s="7"/>
      <c r="Y1591" s="7" t="s">
        <v>125</v>
      </c>
      <c r="Z1591" s="8" t="s">
        <v>94</v>
      </c>
      <c r="AA1591" s="7"/>
      <c r="AB1591" s="7"/>
      <c r="AC1591" s="7"/>
      <c r="AD1591" s="7"/>
      <c r="AE1591" s="8"/>
      <c r="AF1591" s="9" t="s">
        <v>342</v>
      </c>
      <c r="AG1591" s="9" t="s">
        <v>1133</v>
      </c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7"/>
      <c r="BB1591" s="7"/>
      <c r="BC1591" s="7"/>
      <c r="BD1591" s="7"/>
      <c r="BE1591" s="7"/>
      <c r="BF1591" s="7"/>
      <c r="BG1591" s="7"/>
      <c r="BH1591" s="7"/>
      <c r="BI1591" s="7"/>
      <c r="BJ1591" s="7"/>
      <c r="BK1591" s="7"/>
      <c r="BL1591" s="7"/>
      <c r="BM1591" s="7" t="s">
        <v>97</v>
      </c>
      <c r="BN1591" s="7" t="s">
        <v>97</v>
      </c>
      <c r="BO1591" s="7"/>
      <c r="BP1591" s="7"/>
      <c r="BQ1591" s="7" t="s">
        <v>98</v>
      </c>
      <c r="BR1591" s="7" t="s">
        <v>98</v>
      </c>
      <c r="BS1591" s="7" t="s">
        <v>98</v>
      </c>
      <c r="BT1591" s="7" t="s">
        <v>98</v>
      </c>
      <c r="BU1591" s="7" t="s">
        <v>98</v>
      </c>
      <c r="BV1591" s="7" t="s">
        <v>98</v>
      </c>
      <c r="BW1591" s="7" t="s">
        <v>98</v>
      </c>
      <c r="BX1591" s="7" t="s">
        <v>98</v>
      </c>
      <c r="BY1591" s="7"/>
      <c r="BZ1591" s="7"/>
      <c r="CA1591" s="7"/>
      <c r="CB1591" s="7"/>
      <c r="CC1591" s="7"/>
      <c r="CD1591" s="7"/>
      <c r="CE1591" s="7"/>
      <c r="CF1591" s="7"/>
      <c r="CG1591" s="7"/>
      <c r="CH1591" s="7"/>
      <c r="CI1591" s="6" t="n">
        <f aca="false">SUMIF($AH1591:$CH1591,35,Base!$B$5:$BB$5)*7*$Z1591</f>
        <v>0</v>
      </c>
      <c r="CJ1591" s="6" t="n">
        <f aca="false">SUMIF($AH1591:$CH1591,"PR",Base!$B$5:$BB$5)*7*$Z1591</f>
        <v>560</v>
      </c>
      <c r="CK1591" s="6"/>
      <c r="CL1591" s="6"/>
    </row>
    <row r="1592" customFormat="false" ht="13.8" hidden="false" customHeight="false" outlineLevel="0" collapsed="false">
      <c r="A1592" s="7" t="s">
        <v>77</v>
      </c>
      <c r="B1592" s="7" t="s">
        <v>3560</v>
      </c>
      <c r="C1592" s="7" t="s">
        <v>319</v>
      </c>
      <c r="D1592" s="7" t="s">
        <v>3841</v>
      </c>
      <c r="E1592" s="7" t="s">
        <v>2028</v>
      </c>
      <c r="F1592" s="7" t="s">
        <v>17</v>
      </c>
      <c r="G1592" s="7" t="s">
        <v>3842</v>
      </c>
      <c r="H1592" s="7" t="s">
        <v>3843</v>
      </c>
      <c r="I1592" s="7" t="s">
        <v>84</v>
      </c>
      <c r="J1592" s="7" t="s">
        <v>85</v>
      </c>
      <c r="K1592" s="8" t="n">
        <v>0</v>
      </c>
      <c r="L1592" s="7"/>
      <c r="M1592" s="8" t="n">
        <v>0</v>
      </c>
      <c r="N1592" s="7"/>
      <c r="O1592" s="7" t="s">
        <v>1761</v>
      </c>
      <c r="P1592" s="7" t="s">
        <v>124</v>
      </c>
      <c r="Q1592" s="8" t="s">
        <v>1108</v>
      </c>
      <c r="R1592" s="8" t="s">
        <v>1108</v>
      </c>
      <c r="S1592" s="8" t="s">
        <v>110</v>
      </c>
      <c r="T1592" s="8" t="s">
        <v>100</v>
      </c>
      <c r="U1592" s="7" t="s">
        <v>87</v>
      </c>
      <c r="V1592" s="7" t="s">
        <v>92</v>
      </c>
      <c r="W1592" s="7"/>
      <c r="X1592" s="7"/>
      <c r="Y1592" s="7" t="s">
        <v>112</v>
      </c>
      <c r="Z1592" s="8" t="s">
        <v>178</v>
      </c>
      <c r="AA1592" s="7"/>
      <c r="AB1592" s="7"/>
      <c r="AC1592" s="7"/>
      <c r="AD1592" s="7"/>
      <c r="AE1592" s="8"/>
      <c r="AF1592" s="9" t="s">
        <v>342</v>
      </c>
      <c r="AG1592" s="9" t="s">
        <v>1133</v>
      </c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7"/>
      <c r="BB1592" s="7"/>
      <c r="BC1592" s="7"/>
      <c r="BD1592" s="7"/>
      <c r="BE1592" s="7"/>
      <c r="BF1592" s="7"/>
      <c r="BG1592" s="7"/>
      <c r="BH1592" s="7"/>
      <c r="BI1592" s="7"/>
      <c r="BJ1592" s="7"/>
      <c r="BK1592" s="7"/>
      <c r="BL1592" s="7"/>
      <c r="BM1592" s="7" t="s">
        <v>97</v>
      </c>
      <c r="BN1592" s="7" t="s">
        <v>97</v>
      </c>
      <c r="BO1592" s="7"/>
      <c r="BP1592" s="7"/>
      <c r="BQ1592" s="7" t="s">
        <v>98</v>
      </c>
      <c r="BR1592" s="7" t="s">
        <v>98</v>
      </c>
      <c r="BS1592" s="7" t="s">
        <v>98</v>
      </c>
      <c r="BT1592" s="7" t="s">
        <v>98</v>
      </c>
      <c r="BU1592" s="7" t="s">
        <v>98</v>
      </c>
      <c r="BV1592" s="7" t="s">
        <v>98</v>
      </c>
      <c r="BW1592" s="7" t="s">
        <v>98</v>
      </c>
      <c r="BX1592" s="7" t="s">
        <v>98</v>
      </c>
      <c r="BY1592" s="7"/>
      <c r="BZ1592" s="7"/>
      <c r="CA1592" s="7"/>
      <c r="CB1592" s="7"/>
      <c r="CC1592" s="7"/>
      <c r="CD1592" s="7"/>
      <c r="CE1592" s="7"/>
      <c r="CF1592" s="7"/>
      <c r="CG1592" s="7"/>
      <c r="CH1592" s="7"/>
      <c r="CI1592" s="6" t="n">
        <f aca="false">SUMIF($AH1592:$CH1592,35,Base!$B$5:$BB$5)*7*$Z1592</f>
        <v>0</v>
      </c>
      <c r="CJ1592" s="6" t="n">
        <f aca="false">SUMIF($AH1592:$CH1592,"PR",Base!$B$5:$BB$5)*7*$Z1592</f>
        <v>1400</v>
      </c>
      <c r="CK1592" s="6"/>
      <c r="CL1592" s="6"/>
    </row>
    <row r="1593" customFormat="false" ht="13.8" hidden="false" customHeight="false" outlineLevel="0" collapsed="false">
      <c r="A1593" s="7" t="s">
        <v>77</v>
      </c>
      <c r="B1593" s="7" t="s">
        <v>3560</v>
      </c>
      <c r="C1593" s="7" t="s">
        <v>319</v>
      </c>
      <c r="D1593" s="7" t="s">
        <v>3841</v>
      </c>
      <c r="E1593" s="7" t="s">
        <v>2028</v>
      </c>
      <c r="F1593" s="7" t="s">
        <v>17</v>
      </c>
      <c r="G1593" s="7" t="s">
        <v>3842</v>
      </c>
      <c r="H1593" s="7" t="s">
        <v>3843</v>
      </c>
      <c r="I1593" s="7" t="s">
        <v>84</v>
      </c>
      <c r="J1593" s="7" t="s">
        <v>85</v>
      </c>
      <c r="K1593" s="8" t="n">
        <v>0</v>
      </c>
      <c r="L1593" s="7"/>
      <c r="M1593" s="8" t="n">
        <v>0</v>
      </c>
      <c r="N1593" s="7"/>
      <c r="O1593" s="7" t="s">
        <v>1761</v>
      </c>
      <c r="P1593" s="7" t="s">
        <v>124</v>
      </c>
      <c r="Q1593" s="8" t="s">
        <v>1108</v>
      </c>
      <c r="R1593" s="8" t="s">
        <v>1108</v>
      </c>
      <c r="S1593" s="8" t="s">
        <v>110</v>
      </c>
      <c r="T1593" s="8" t="s">
        <v>100</v>
      </c>
      <c r="U1593" s="7" t="s">
        <v>87</v>
      </c>
      <c r="V1593" s="7" t="s">
        <v>92</v>
      </c>
      <c r="W1593" s="7"/>
      <c r="X1593" s="7"/>
      <c r="Y1593" s="7" t="s">
        <v>102</v>
      </c>
      <c r="Z1593" s="8" t="s">
        <v>155</v>
      </c>
      <c r="AA1593" s="7"/>
      <c r="AB1593" s="7"/>
      <c r="AC1593" s="7"/>
      <c r="AD1593" s="7"/>
      <c r="AE1593" s="8"/>
      <c r="AF1593" s="9" t="s">
        <v>342</v>
      </c>
      <c r="AG1593" s="9" t="s">
        <v>1133</v>
      </c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  <c r="BC1593" s="7"/>
      <c r="BD1593" s="7"/>
      <c r="BE1593" s="7"/>
      <c r="BF1593" s="7"/>
      <c r="BG1593" s="7"/>
      <c r="BH1593" s="7"/>
      <c r="BI1593" s="7"/>
      <c r="BJ1593" s="7"/>
      <c r="BK1593" s="7"/>
      <c r="BL1593" s="7"/>
      <c r="BM1593" s="7" t="s">
        <v>97</v>
      </c>
      <c r="BN1593" s="7" t="s">
        <v>97</v>
      </c>
      <c r="BO1593" s="7"/>
      <c r="BP1593" s="7"/>
      <c r="BQ1593" s="7" t="s">
        <v>98</v>
      </c>
      <c r="BR1593" s="7" t="s">
        <v>98</v>
      </c>
      <c r="BS1593" s="7" t="s">
        <v>98</v>
      </c>
      <c r="BT1593" s="7" t="s">
        <v>98</v>
      </c>
      <c r="BU1593" s="7" t="s">
        <v>98</v>
      </c>
      <c r="BV1593" s="7" t="s">
        <v>98</v>
      </c>
      <c r="BW1593" s="7" t="s">
        <v>98</v>
      </c>
      <c r="BX1593" s="7" t="s">
        <v>98</v>
      </c>
      <c r="BY1593" s="7"/>
      <c r="BZ1593" s="7"/>
      <c r="CA1593" s="7"/>
      <c r="CB1593" s="7"/>
      <c r="CC1593" s="7"/>
      <c r="CD1593" s="7"/>
      <c r="CE1593" s="7"/>
      <c r="CF1593" s="7"/>
      <c r="CG1593" s="7"/>
      <c r="CH1593" s="7"/>
      <c r="CI1593" s="6" t="n">
        <f aca="false">SUMIF($AH1593:$CH1593,35,Base!$B$5:$BB$5)*7*$Z1593</f>
        <v>0</v>
      </c>
      <c r="CJ1593" s="6" t="n">
        <f aca="false">SUMIF($AH1593:$CH1593,"PR",Base!$B$5:$BB$5)*7*$Z1593</f>
        <v>840</v>
      </c>
      <c r="CK1593" s="6"/>
      <c r="CL1593" s="6"/>
    </row>
    <row r="1594" customFormat="false" ht="13.8" hidden="false" customHeight="false" outlineLevel="0" collapsed="false">
      <c r="A1594" s="7" t="s">
        <v>77</v>
      </c>
      <c r="B1594" s="7" t="s">
        <v>3560</v>
      </c>
      <c r="C1594" s="7" t="s">
        <v>1383</v>
      </c>
      <c r="D1594" s="7" t="s">
        <v>3844</v>
      </c>
      <c r="E1594" s="7" t="s">
        <v>1171</v>
      </c>
      <c r="F1594" s="7" t="s">
        <v>17</v>
      </c>
      <c r="G1594" s="7" t="s">
        <v>1532</v>
      </c>
      <c r="H1594" s="7" t="s">
        <v>1533</v>
      </c>
      <c r="I1594" s="7" t="s">
        <v>84</v>
      </c>
      <c r="J1594" s="7" t="s">
        <v>85</v>
      </c>
      <c r="K1594" s="8" t="n">
        <v>0</v>
      </c>
      <c r="L1594" s="7"/>
      <c r="M1594" s="8" t="n">
        <v>0</v>
      </c>
      <c r="N1594" s="7"/>
      <c r="O1594" s="7" t="s">
        <v>1431</v>
      </c>
      <c r="P1594" s="7" t="s">
        <v>155</v>
      </c>
      <c r="Q1594" s="8" t="s">
        <v>1207</v>
      </c>
      <c r="R1594" s="8" t="s">
        <v>1766</v>
      </c>
      <c r="S1594" s="8" t="s">
        <v>325</v>
      </c>
      <c r="T1594" s="8" t="s">
        <v>108</v>
      </c>
      <c r="U1594" s="7" t="s">
        <v>87</v>
      </c>
      <c r="V1594" s="7" t="s">
        <v>92</v>
      </c>
      <c r="W1594" s="7"/>
      <c r="X1594" s="7"/>
      <c r="Y1594" s="7" t="s">
        <v>125</v>
      </c>
      <c r="Z1594" s="8" t="s">
        <v>87</v>
      </c>
      <c r="AA1594" s="7"/>
      <c r="AB1594" s="7"/>
      <c r="AC1594" s="7"/>
      <c r="AD1594" s="7"/>
      <c r="AE1594" s="8"/>
      <c r="AF1594" s="9" t="s">
        <v>870</v>
      </c>
      <c r="AG1594" s="9" t="s">
        <v>1169</v>
      </c>
      <c r="AH1594" s="7" t="s">
        <v>98</v>
      </c>
      <c r="AI1594" s="7" t="s">
        <v>98</v>
      </c>
      <c r="AJ1594" s="7" t="s">
        <v>98</v>
      </c>
      <c r="AK1594" s="7" t="s">
        <v>98</v>
      </c>
      <c r="AL1594" s="7" t="s">
        <v>98</v>
      </c>
      <c r="AM1594" s="7" t="s">
        <v>98</v>
      </c>
      <c r="AN1594" s="7" t="s">
        <v>98</v>
      </c>
      <c r="AO1594" s="7" t="s">
        <v>98</v>
      </c>
      <c r="AP1594" s="7" t="s">
        <v>98</v>
      </c>
      <c r="AQ1594" s="7" t="s">
        <v>98</v>
      </c>
      <c r="AR1594" s="7" t="s">
        <v>98</v>
      </c>
      <c r="AS1594" s="7" t="n">
        <v>35</v>
      </c>
      <c r="AT1594" s="7" t="n">
        <v>35</v>
      </c>
      <c r="AU1594" s="7" t="n">
        <v>35</v>
      </c>
      <c r="AV1594" s="7" t="n">
        <v>35</v>
      </c>
      <c r="AW1594" s="7" t="s">
        <v>98</v>
      </c>
      <c r="AX1594" s="7" t="s">
        <v>98</v>
      </c>
      <c r="AY1594" s="7" t="s">
        <v>98</v>
      </c>
      <c r="AZ1594" s="7"/>
      <c r="BA1594" s="7"/>
      <c r="BB1594" s="7"/>
      <c r="BC1594" s="7"/>
      <c r="BD1594" s="7"/>
      <c r="BE1594" s="7"/>
      <c r="BF1594" s="7"/>
      <c r="BG1594" s="7"/>
      <c r="BH1594" s="7"/>
      <c r="BI1594" s="7"/>
      <c r="BJ1594" s="7"/>
      <c r="BK1594" s="7"/>
      <c r="BL1594" s="7"/>
      <c r="BM1594" s="7" t="s">
        <v>97</v>
      </c>
      <c r="BN1594" s="7" t="s">
        <v>97</v>
      </c>
      <c r="BO1594" s="7"/>
      <c r="BP1594" s="7"/>
      <c r="BQ1594" s="7"/>
      <c r="BR1594" s="7"/>
      <c r="BS1594" s="7"/>
      <c r="BT1594" s="7"/>
      <c r="BU1594" s="7"/>
      <c r="BV1594" s="7"/>
      <c r="BW1594" s="7"/>
      <c r="BX1594" s="7"/>
      <c r="BY1594" s="7"/>
      <c r="BZ1594" s="7"/>
      <c r="CA1594" s="7"/>
      <c r="CB1594" s="7"/>
      <c r="CC1594" s="7"/>
      <c r="CD1594" s="7"/>
      <c r="CE1594" s="7"/>
      <c r="CF1594" s="7"/>
      <c r="CG1594" s="7"/>
      <c r="CH1594" s="7"/>
      <c r="CI1594" s="6" t="n">
        <f aca="false">SUMIF($AH1594:$CH1594,35,Base!$B$5:$BB$5)*7*$Z1594</f>
        <v>140</v>
      </c>
      <c r="CJ1594" s="6" t="n">
        <f aca="false">SUMIF($AH1594:$CH1594,"PR",Base!$B$5:$BB$5)*7*$Z1594</f>
        <v>469</v>
      </c>
      <c r="CK1594" s="6"/>
      <c r="CL1594" s="6"/>
    </row>
    <row r="1595" customFormat="false" ht="13.8" hidden="false" customHeight="false" outlineLevel="0" collapsed="false">
      <c r="A1595" s="7" t="s">
        <v>77</v>
      </c>
      <c r="B1595" s="7" t="s">
        <v>3560</v>
      </c>
      <c r="C1595" s="7" t="s">
        <v>319</v>
      </c>
      <c r="D1595" s="7" t="s">
        <v>3845</v>
      </c>
      <c r="E1595" s="7" t="s">
        <v>1715</v>
      </c>
      <c r="F1595" s="7" t="s">
        <v>17</v>
      </c>
      <c r="G1595" s="7" t="s">
        <v>1517</v>
      </c>
      <c r="H1595" s="7" t="s">
        <v>1518</v>
      </c>
      <c r="I1595" s="7" t="s">
        <v>84</v>
      </c>
      <c r="J1595" s="7" t="s">
        <v>85</v>
      </c>
      <c r="K1595" s="8" t="n">
        <v>0</v>
      </c>
      <c r="L1595" s="7"/>
      <c r="M1595" s="8" t="n">
        <v>0</v>
      </c>
      <c r="N1595" s="7"/>
      <c r="O1595" s="7" t="s">
        <v>1520</v>
      </c>
      <c r="P1595" s="7" t="s">
        <v>155</v>
      </c>
      <c r="Q1595" s="8" t="s">
        <v>1360</v>
      </c>
      <c r="R1595" s="8" t="s">
        <v>3846</v>
      </c>
      <c r="S1595" s="8" t="s">
        <v>362</v>
      </c>
      <c r="T1595" s="8" t="s">
        <v>108</v>
      </c>
      <c r="U1595" s="7" t="s">
        <v>87</v>
      </c>
      <c r="V1595" s="7" t="s">
        <v>92</v>
      </c>
      <c r="W1595" s="7"/>
      <c r="X1595" s="7"/>
      <c r="Y1595" s="7" t="s">
        <v>102</v>
      </c>
      <c r="Z1595" s="8" t="s">
        <v>87</v>
      </c>
      <c r="AA1595" s="7"/>
      <c r="AB1595" s="7"/>
      <c r="AC1595" s="7"/>
      <c r="AD1595" s="7"/>
      <c r="AE1595" s="8"/>
      <c r="AF1595" s="9" t="s">
        <v>3718</v>
      </c>
      <c r="AG1595" s="9" t="s">
        <v>458</v>
      </c>
      <c r="AH1595" s="7" t="s">
        <v>98</v>
      </c>
      <c r="AI1595" s="7" t="s">
        <v>98</v>
      </c>
      <c r="AJ1595" s="7" t="s">
        <v>98</v>
      </c>
      <c r="AK1595" s="7" t="s">
        <v>98</v>
      </c>
      <c r="AL1595" s="7" t="s">
        <v>98</v>
      </c>
      <c r="AM1595" s="7" t="s">
        <v>98</v>
      </c>
      <c r="AN1595" s="7" t="s">
        <v>98</v>
      </c>
      <c r="AO1595" s="7" t="s">
        <v>98</v>
      </c>
      <c r="AP1595" s="7" t="n">
        <v>35</v>
      </c>
      <c r="AQ1595" s="7" t="n">
        <v>35</v>
      </c>
      <c r="AR1595" s="7" t="n">
        <v>35</v>
      </c>
      <c r="AS1595" s="7" t="n">
        <v>35</v>
      </c>
      <c r="AT1595" s="7" t="n">
        <v>35</v>
      </c>
      <c r="AU1595" s="7" t="n">
        <v>35</v>
      </c>
      <c r="AV1595" s="7" t="s">
        <v>98</v>
      </c>
      <c r="AW1595" s="7" t="s">
        <v>98</v>
      </c>
      <c r="AX1595" s="7" t="s">
        <v>98</v>
      </c>
      <c r="AY1595" s="7"/>
      <c r="AZ1595" s="7"/>
      <c r="BA1595" s="7"/>
      <c r="BB1595" s="7"/>
      <c r="BC1595" s="7"/>
      <c r="BD1595" s="7"/>
      <c r="BE1595" s="7"/>
      <c r="BF1595" s="7"/>
      <c r="BG1595" s="7"/>
      <c r="BH1595" s="7"/>
      <c r="BI1595" s="7"/>
      <c r="BJ1595" s="7"/>
      <c r="BK1595" s="7"/>
      <c r="BL1595" s="7"/>
      <c r="BM1595" s="7" t="s">
        <v>97</v>
      </c>
      <c r="BN1595" s="7" t="s">
        <v>97</v>
      </c>
      <c r="BO1595" s="7"/>
      <c r="BP1595" s="7"/>
      <c r="BQ1595" s="7"/>
      <c r="BR1595" s="7"/>
      <c r="BS1595" s="7"/>
      <c r="BT1595" s="7"/>
      <c r="BU1595" s="7"/>
      <c r="BV1595" s="7"/>
      <c r="BW1595" s="7"/>
      <c r="BX1595" s="7"/>
      <c r="BY1595" s="7"/>
      <c r="BZ1595" s="7"/>
      <c r="CA1595" s="7"/>
      <c r="CB1595" s="7"/>
      <c r="CC1595" s="7"/>
      <c r="CD1595" s="7"/>
      <c r="CE1595" s="7"/>
      <c r="CF1595" s="7"/>
      <c r="CG1595" s="7"/>
      <c r="CH1595" s="7"/>
      <c r="CI1595" s="6" t="n">
        <f aca="false">SUMIF($AH1595:$CH1595,35,Base!$B$5:$BB$5)*7*$Z1595</f>
        <v>210</v>
      </c>
      <c r="CJ1595" s="6" t="n">
        <f aca="false">SUMIF($AH1595:$CH1595,"PR",Base!$B$5:$BB$5)*7*$Z1595</f>
        <v>371</v>
      </c>
      <c r="CK1595" s="6"/>
      <c r="CL1595" s="6"/>
    </row>
    <row r="1596" customFormat="false" ht="13.8" hidden="false" customHeight="false" outlineLevel="0" collapsed="false">
      <c r="A1596" s="7" t="s">
        <v>77</v>
      </c>
      <c r="B1596" s="7" t="s">
        <v>3560</v>
      </c>
      <c r="C1596" s="7" t="s">
        <v>756</v>
      </c>
      <c r="D1596" s="7" t="s">
        <v>3847</v>
      </c>
      <c r="E1596" s="7" t="s">
        <v>1184</v>
      </c>
      <c r="F1596" s="7" t="s">
        <v>17</v>
      </c>
      <c r="G1596" s="7" t="s">
        <v>1234</v>
      </c>
      <c r="H1596" s="7" t="s">
        <v>1235</v>
      </c>
      <c r="I1596" s="7" t="s">
        <v>84</v>
      </c>
      <c r="J1596" s="7" t="s">
        <v>85</v>
      </c>
      <c r="K1596" s="8" t="n">
        <v>0</v>
      </c>
      <c r="L1596" s="7"/>
      <c r="M1596" s="8" t="n">
        <v>0</v>
      </c>
      <c r="N1596" s="7"/>
      <c r="O1596" s="7" t="s">
        <v>1236</v>
      </c>
      <c r="P1596" s="7" t="s">
        <v>87</v>
      </c>
      <c r="Q1596" s="8" t="s">
        <v>1237</v>
      </c>
      <c r="R1596" s="8" t="s">
        <v>1237</v>
      </c>
      <c r="S1596" s="8" t="s">
        <v>110</v>
      </c>
      <c r="T1596" s="8" t="s">
        <v>1115</v>
      </c>
      <c r="U1596" s="7" t="s">
        <v>94</v>
      </c>
      <c r="V1596" s="7" t="s">
        <v>92</v>
      </c>
      <c r="W1596" s="7"/>
      <c r="X1596" s="7"/>
      <c r="Y1596" s="7" t="s">
        <v>101</v>
      </c>
      <c r="Z1596" s="8" t="s">
        <v>1115</v>
      </c>
      <c r="AA1596" s="7"/>
      <c r="AB1596" s="7"/>
      <c r="AC1596" s="7"/>
      <c r="AD1596" s="7"/>
      <c r="AE1596" s="8"/>
      <c r="AF1596" s="9" t="s">
        <v>1238</v>
      </c>
      <c r="AG1596" s="9" t="s">
        <v>1224</v>
      </c>
      <c r="AH1596" s="7" t="s">
        <v>98</v>
      </c>
      <c r="AI1596" s="7" t="s">
        <v>98</v>
      </c>
      <c r="AJ1596" s="7" t="s">
        <v>98</v>
      </c>
      <c r="AK1596" s="7" t="s">
        <v>98</v>
      </c>
      <c r="AL1596" s="7" t="s">
        <v>98</v>
      </c>
      <c r="AM1596" s="7" t="s">
        <v>98</v>
      </c>
      <c r="AN1596" s="7" t="s">
        <v>98</v>
      </c>
      <c r="AO1596" s="7" t="s">
        <v>98</v>
      </c>
      <c r="AP1596" s="7" t="s">
        <v>98</v>
      </c>
      <c r="AQ1596" s="7" t="s">
        <v>98</v>
      </c>
      <c r="AR1596" s="7" t="s">
        <v>98</v>
      </c>
      <c r="AS1596" s="7" t="s">
        <v>98</v>
      </c>
      <c r="AT1596" s="7" t="s">
        <v>98</v>
      </c>
      <c r="AU1596" s="7" t="s">
        <v>98</v>
      </c>
      <c r="AV1596" s="7" t="s">
        <v>98</v>
      </c>
      <c r="AW1596" s="7" t="s">
        <v>98</v>
      </c>
      <c r="AX1596" s="7" t="s">
        <v>98</v>
      </c>
      <c r="AY1596" s="7" t="s">
        <v>98</v>
      </c>
      <c r="AZ1596" s="7" t="s">
        <v>98</v>
      </c>
      <c r="BA1596" s="7" t="s">
        <v>98</v>
      </c>
      <c r="BB1596" s="7" t="s">
        <v>98</v>
      </c>
      <c r="BC1596" s="7" t="s">
        <v>98</v>
      </c>
      <c r="BD1596" s="7" t="s">
        <v>98</v>
      </c>
      <c r="BE1596" s="7" t="s">
        <v>98</v>
      </c>
      <c r="BF1596" s="7" t="s">
        <v>98</v>
      </c>
      <c r="BG1596" s="7" t="s">
        <v>98</v>
      </c>
      <c r="BH1596" s="7"/>
      <c r="BI1596" s="7"/>
      <c r="BJ1596" s="7"/>
      <c r="BK1596" s="7"/>
      <c r="BL1596" s="7"/>
      <c r="BM1596" s="7" t="s">
        <v>97</v>
      </c>
      <c r="BN1596" s="7" t="s">
        <v>97</v>
      </c>
      <c r="BO1596" s="7"/>
      <c r="BP1596" s="7"/>
      <c r="BQ1596" s="7"/>
      <c r="BR1596" s="7"/>
      <c r="BS1596" s="7"/>
      <c r="BT1596" s="7"/>
      <c r="BU1596" s="7"/>
      <c r="BV1596" s="7"/>
      <c r="BW1596" s="7"/>
      <c r="BX1596" s="7"/>
      <c r="BY1596" s="7"/>
      <c r="BZ1596" s="7"/>
      <c r="CA1596" s="7"/>
      <c r="CB1596" s="7"/>
      <c r="CC1596" s="7"/>
      <c r="CD1596" s="7"/>
      <c r="CE1596" s="7"/>
      <c r="CF1596" s="7"/>
      <c r="CG1596" s="7"/>
      <c r="CH1596" s="7"/>
      <c r="CI1596" s="6" t="n">
        <f aca="false">SUMIF($AH1596:$CH1596,35,Base!$B$5:$BB$5)*7*$Z1596</f>
        <v>0</v>
      </c>
      <c r="CJ1596" s="6" t="n">
        <f aca="false">SUMIF($AH1596:$CH1596,"PR",Base!$B$5:$BB$5)*7*$Z1596</f>
        <v>217000</v>
      </c>
      <c r="CK1596" s="6"/>
      <c r="CL1596" s="6"/>
    </row>
    <row r="1597" customFormat="false" ht="13.8" hidden="false" customHeight="false" outlineLevel="0" collapsed="false">
      <c r="A1597" s="7" t="s">
        <v>77</v>
      </c>
      <c r="B1597" s="7" t="s">
        <v>3560</v>
      </c>
      <c r="C1597" s="7" t="s">
        <v>756</v>
      </c>
      <c r="D1597" s="7" t="s">
        <v>3848</v>
      </c>
      <c r="E1597" s="7" t="s">
        <v>1724</v>
      </c>
      <c r="F1597" s="7" t="s">
        <v>17</v>
      </c>
      <c r="G1597" s="7" t="s">
        <v>1241</v>
      </c>
      <c r="H1597" s="7" t="s">
        <v>1242</v>
      </c>
      <c r="I1597" s="7" t="s">
        <v>84</v>
      </c>
      <c r="J1597" s="7" t="s">
        <v>85</v>
      </c>
      <c r="K1597" s="8" t="n">
        <v>0</v>
      </c>
      <c r="L1597" s="7"/>
      <c r="M1597" s="8" t="n">
        <v>0</v>
      </c>
      <c r="N1597" s="7"/>
      <c r="O1597" s="7" t="s">
        <v>1243</v>
      </c>
      <c r="P1597" s="7" t="s">
        <v>87</v>
      </c>
      <c r="Q1597" s="8" t="s">
        <v>1237</v>
      </c>
      <c r="R1597" s="8" t="s">
        <v>1237</v>
      </c>
      <c r="S1597" s="8" t="s">
        <v>110</v>
      </c>
      <c r="T1597" s="8" t="s">
        <v>1115</v>
      </c>
      <c r="U1597" s="7" t="s">
        <v>94</v>
      </c>
      <c r="V1597" s="7" t="s">
        <v>92</v>
      </c>
      <c r="W1597" s="7"/>
      <c r="X1597" s="7"/>
      <c r="Y1597" s="7" t="s">
        <v>101</v>
      </c>
      <c r="Z1597" s="8" t="s">
        <v>1115</v>
      </c>
      <c r="AA1597" s="7"/>
      <c r="AB1597" s="7"/>
      <c r="AC1597" s="7"/>
      <c r="AD1597" s="7"/>
      <c r="AE1597" s="8"/>
      <c r="AF1597" s="9" t="s">
        <v>1238</v>
      </c>
      <c r="AG1597" s="9" t="s">
        <v>1224</v>
      </c>
      <c r="AH1597" s="7" t="s">
        <v>98</v>
      </c>
      <c r="AI1597" s="7" t="s">
        <v>98</v>
      </c>
      <c r="AJ1597" s="7" t="s">
        <v>98</v>
      </c>
      <c r="AK1597" s="7" t="s">
        <v>98</v>
      </c>
      <c r="AL1597" s="7" t="s">
        <v>98</v>
      </c>
      <c r="AM1597" s="7" t="s">
        <v>98</v>
      </c>
      <c r="AN1597" s="7" t="s">
        <v>98</v>
      </c>
      <c r="AO1597" s="7" t="s">
        <v>98</v>
      </c>
      <c r="AP1597" s="7" t="s">
        <v>98</v>
      </c>
      <c r="AQ1597" s="7" t="s">
        <v>98</v>
      </c>
      <c r="AR1597" s="7" t="s">
        <v>98</v>
      </c>
      <c r="AS1597" s="7" t="s">
        <v>98</v>
      </c>
      <c r="AT1597" s="7" t="s">
        <v>98</v>
      </c>
      <c r="AU1597" s="7" t="s">
        <v>98</v>
      </c>
      <c r="AV1597" s="7" t="s">
        <v>98</v>
      </c>
      <c r="AW1597" s="7" t="s">
        <v>98</v>
      </c>
      <c r="AX1597" s="7" t="s">
        <v>98</v>
      </c>
      <c r="AY1597" s="7" t="s">
        <v>98</v>
      </c>
      <c r="AZ1597" s="7" t="s">
        <v>98</v>
      </c>
      <c r="BA1597" s="7" t="s">
        <v>98</v>
      </c>
      <c r="BB1597" s="7" t="s">
        <v>98</v>
      </c>
      <c r="BC1597" s="7" t="s">
        <v>98</v>
      </c>
      <c r="BD1597" s="7" t="s">
        <v>98</v>
      </c>
      <c r="BE1597" s="7" t="s">
        <v>98</v>
      </c>
      <c r="BF1597" s="7" t="s">
        <v>98</v>
      </c>
      <c r="BG1597" s="7" t="s">
        <v>98</v>
      </c>
      <c r="BH1597" s="7"/>
      <c r="BI1597" s="7"/>
      <c r="BJ1597" s="7"/>
      <c r="BK1597" s="7"/>
      <c r="BL1597" s="7"/>
      <c r="BM1597" s="7" t="s">
        <v>97</v>
      </c>
      <c r="BN1597" s="7" t="s">
        <v>97</v>
      </c>
      <c r="BO1597" s="7"/>
      <c r="BP1597" s="7"/>
      <c r="BQ1597" s="7"/>
      <c r="BR1597" s="7"/>
      <c r="BS1597" s="7"/>
      <c r="BT1597" s="7"/>
      <c r="BU1597" s="7"/>
      <c r="BV1597" s="7"/>
      <c r="BW1597" s="7"/>
      <c r="BX1597" s="7"/>
      <c r="BY1597" s="7"/>
      <c r="BZ1597" s="7"/>
      <c r="CA1597" s="7"/>
      <c r="CB1597" s="7"/>
      <c r="CC1597" s="7"/>
      <c r="CD1597" s="7"/>
      <c r="CE1597" s="7"/>
      <c r="CF1597" s="7"/>
      <c r="CG1597" s="7"/>
      <c r="CH1597" s="7"/>
      <c r="CI1597" s="6" t="n">
        <f aca="false">SUMIF($AH1597:$CH1597,35,Base!$B$5:$BB$5)*7*$Z1597</f>
        <v>0</v>
      </c>
      <c r="CJ1597" s="6" t="n">
        <f aca="false">SUMIF($AH1597:$CH1597,"PR",Base!$B$5:$BB$5)*7*$Z1597</f>
        <v>217000</v>
      </c>
      <c r="CK1597" s="6"/>
      <c r="CL1597" s="6"/>
    </row>
    <row r="1598" customFormat="false" ht="13.8" hidden="false" customHeight="false" outlineLevel="0" collapsed="false">
      <c r="A1598" s="7" t="s">
        <v>77</v>
      </c>
      <c r="B1598" s="7" t="s">
        <v>3560</v>
      </c>
      <c r="C1598" s="7" t="s">
        <v>756</v>
      </c>
      <c r="D1598" s="7" t="s">
        <v>3849</v>
      </c>
      <c r="E1598" s="7" t="s">
        <v>3132</v>
      </c>
      <c r="F1598" s="7" t="s">
        <v>17</v>
      </c>
      <c r="G1598" s="7" t="s">
        <v>3850</v>
      </c>
      <c r="H1598" s="7" t="s">
        <v>3851</v>
      </c>
      <c r="I1598" s="7" t="s">
        <v>84</v>
      </c>
      <c r="J1598" s="7" t="s">
        <v>85</v>
      </c>
      <c r="K1598" s="8" t="n">
        <v>0</v>
      </c>
      <c r="L1598" s="7"/>
      <c r="M1598" s="8" t="n">
        <v>0</v>
      </c>
      <c r="N1598" s="7"/>
      <c r="O1598" s="7" t="s">
        <v>3852</v>
      </c>
      <c r="P1598" s="7" t="s">
        <v>87</v>
      </c>
      <c r="Q1598" s="8" t="s">
        <v>3853</v>
      </c>
      <c r="R1598" s="8" t="s">
        <v>3853</v>
      </c>
      <c r="S1598" s="8" t="s">
        <v>110</v>
      </c>
      <c r="T1598" s="8" t="s">
        <v>1115</v>
      </c>
      <c r="U1598" s="7" t="s">
        <v>94</v>
      </c>
      <c r="V1598" s="7" t="s">
        <v>92</v>
      </c>
      <c r="W1598" s="7"/>
      <c r="X1598" s="7"/>
      <c r="Y1598" s="7" t="s">
        <v>101</v>
      </c>
      <c r="Z1598" s="8" t="s">
        <v>1115</v>
      </c>
      <c r="AA1598" s="7"/>
      <c r="AB1598" s="7"/>
      <c r="AC1598" s="7"/>
      <c r="AD1598" s="7"/>
      <c r="AE1598" s="8"/>
      <c r="AF1598" s="9" t="s">
        <v>1899</v>
      </c>
      <c r="AG1598" s="9" t="s">
        <v>1224</v>
      </c>
      <c r="AH1598" s="7" t="s">
        <v>98</v>
      </c>
      <c r="AI1598" s="7" t="s">
        <v>98</v>
      </c>
      <c r="AJ1598" s="7" t="s">
        <v>98</v>
      </c>
      <c r="AK1598" s="7" t="s">
        <v>98</v>
      </c>
      <c r="AL1598" s="7" t="s">
        <v>98</v>
      </c>
      <c r="AM1598" s="7" t="s">
        <v>98</v>
      </c>
      <c r="AN1598" s="7" t="s">
        <v>98</v>
      </c>
      <c r="AO1598" s="7" t="s">
        <v>98</v>
      </c>
      <c r="AP1598" s="7" t="s">
        <v>98</v>
      </c>
      <c r="AQ1598" s="7" t="s">
        <v>98</v>
      </c>
      <c r="AR1598" s="7" t="s">
        <v>98</v>
      </c>
      <c r="AS1598" s="7" t="s">
        <v>98</v>
      </c>
      <c r="AT1598" s="7" t="s">
        <v>98</v>
      </c>
      <c r="AU1598" s="7" t="s">
        <v>98</v>
      </c>
      <c r="AV1598" s="7" t="s">
        <v>98</v>
      </c>
      <c r="AW1598" s="7" t="s">
        <v>98</v>
      </c>
      <c r="AX1598" s="7" t="s">
        <v>98</v>
      </c>
      <c r="AY1598" s="7" t="s">
        <v>98</v>
      </c>
      <c r="AZ1598" s="7" t="s">
        <v>98</v>
      </c>
      <c r="BA1598" s="7" t="s">
        <v>98</v>
      </c>
      <c r="BB1598" s="7" t="s">
        <v>98</v>
      </c>
      <c r="BC1598" s="7" t="s">
        <v>98</v>
      </c>
      <c r="BD1598" s="7" t="s">
        <v>98</v>
      </c>
      <c r="BE1598" s="7" t="s">
        <v>98</v>
      </c>
      <c r="BF1598" s="7" t="s">
        <v>98</v>
      </c>
      <c r="BG1598" s="7" t="s">
        <v>98</v>
      </c>
      <c r="BH1598" s="7"/>
      <c r="BI1598" s="7"/>
      <c r="BJ1598" s="7"/>
      <c r="BK1598" s="7"/>
      <c r="BL1598" s="7"/>
      <c r="BM1598" s="7" t="s">
        <v>97</v>
      </c>
      <c r="BN1598" s="7" t="s">
        <v>97</v>
      </c>
      <c r="BO1598" s="7"/>
      <c r="BP1598" s="7"/>
      <c r="BQ1598" s="7"/>
      <c r="BR1598" s="7"/>
      <c r="BS1598" s="7"/>
      <c r="BT1598" s="7"/>
      <c r="BU1598" s="7"/>
      <c r="BV1598" s="7"/>
      <c r="BW1598" s="7"/>
      <c r="BX1598" s="7"/>
      <c r="BY1598" s="7"/>
      <c r="BZ1598" s="7"/>
      <c r="CA1598" s="7"/>
      <c r="CB1598" s="7"/>
      <c r="CC1598" s="7"/>
      <c r="CD1598" s="7"/>
      <c r="CE1598" s="7"/>
      <c r="CF1598" s="7"/>
      <c r="CG1598" s="7"/>
      <c r="CH1598" s="7"/>
      <c r="CI1598" s="6" t="n">
        <f aca="false">SUMIF($AH1598:$CH1598,35,Base!$B$5:$BB$5)*7*$Z1598</f>
        <v>0</v>
      </c>
      <c r="CJ1598" s="6" t="n">
        <f aca="false">SUMIF($AH1598:$CH1598,"PR",Base!$B$5:$BB$5)*7*$Z1598</f>
        <v>217000</v>
      </c>
      <c r="CK1598" s="6"/>
      <c r="CL1598" s="6"/>
    </row>
    <row r="1599" customFormat="false" ht="13.8" hidden="false" customHeight="false" outlineLevel="0" collapsed="false">
      <c r="A1599" s="7" t="s">
        <v>77</v>
      </c>
      <c r="B1599" s="7" t="s">
        <v>3560</v>
      </c>
      <c r="C1599" s="7" t="s">
        <v>1892</v>
      </c>
      <c r="D1599" s="7" t="s">
        <v>3854</v>
      </c>
      <c r="E1599" s="7" t="s">
        <v>1204</v>
      </c>
      <c r="F1599" s="7" t="s">
        <v>17</v>
      </c>
      <c r="G1599" s="7" t="s">
        <v>3855</v>
      </c>
      <c r="H1599" s="7" t="s">
        <v>3856</v>
      </c>
      <c r="I1599" s="7" t="s">
        <v>84</v>
      </c>
      <c r="J1599" s="7" t="s">
        <v>85</v>
      </c>
      <c r="K1599" s="8" t="n">
        <v>0</v>
      </c>
      <c r="L1599" s="7"/>
      <c r="M1599" s="8" t="n">
        <v>0</v>
      </c>
      <c r="N1599" s="7" t="s">
        <v>3857</v>
      </c>
      <c r="O1599" s="7" t="s">
        <v>3588</v>
      </c>
      <c r="P1599" s="7" t="s">
        <v>168</v>
      </c>
      <c r="Q1599" s="8" t="s">
        <v>1960</v>
      </c>
      <c r="R1599" s="8" t="s">
        <v>3858</v>
      </c>
      <c r="S1599" s="8" t="s">
        <v>2862</v>
      </c>
      <c r="T1599" s="8" t="s">
        <v>109</v>
      </c>
      <c r="U1599" s="7" t="s">
        <v>87</v>
      </c>
      <c r="V1599" s="7" t="s">
        <v>92</v>
      </c>
      <c r="W1599" s="7"/>
      <c r="X1599" s="7"/>
      <c r="Y1599" s="7" t="s">
        <v>93</v>
      </c>
      <c r="Z1599" s="8" t="s">
        <v>87</v>
      </c>
      <c r="AA1599" s="7"/>
      <c r="AB1599" s="7"/>
      <c r="AC1599" s="7"/>
      <c r="AD1599" s="7"/>
      <c r="AE1599" s="8"/>
      <c r="AF1599" s="9" t="s">
        <v>1922</v>
      </c>
      <c r="AG1599" s="9" t="s">
        <v>230</v>
      </c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 t="s">
        <v>98</v>
      </c>
      <c r="AU1599" s="7" t="s">
        <v>98</v>
      </c>
      <c r="AV1599" s="7" t="s">
        <v>98</v>
      </c>
      <c r="AW1599" s="7" t="s">
        <v>98</v>
      </c>
      <c r="AX1599" s="7" t="s">
        <v>98</v>
      </c>
      <c r="AY1599" s="7" t="s">
        <v>98</v>
      </c>
      <c r="AZ1599" s="7" t="s">
        <v>98</v>
      </c>
      <c r="BA1599" s="7" t="s">
        <v>98</v>
      </c>
      <c r="BB1599" s="7" t="s">
        <v>98</v>
      </c>
      <c r="BC1599" s="7" t="s">
        <v>98</v>
      </c>
      <c r="BD1599" s="7" t="s">
        <v>98</v>
      </c>
      <c r="BE1599" s="7" t="s">
        <v>98</v>
      </c>
      <c r="BF1599" s="7" t="s">
        <v>98</v>
      </c>
      <c r="BG1599" s="7" t="s">
        <v>98</v>
      </c>
      <c r="BH1599" s="7" t="s">
        <v>98</v>
      </c>
      <c r="BI1599" s="7" t="s">
        <v>98</v>
      </c>
      <c r="BJ1599" s="7" t="s">
        <v>98</v>
      </c>
      <c r="BK1599" s="7" t="s">
        <v>98</v>
      </c>
      <c r="BL1599" s="7" t="s">
        <v>98</v>
      </c>
      <c r="BM1599" s="7" t="s">
        <v>97</v>
      </c>
      <c r="BN1599" s="7" t="s">
        <v>97</v>
      </c>
      <c r="BO1599" s="7" t="s">
        <v>98</v>
      </c>
      <c r="BP1599" s="7" t="s">
        <v>98</v>
      </c>
      <c r="BQ1599" s="7" t="s">
        <v>98</v>
      </c>
      <c r="BR1599" s="7" t="s">
        <v>98</v>
      </c>
      <c r="BS1599" s="7" t="s">
        <v>98</v>
      </c>
      <c r="BT1599" s="7" t="s">
        <v>98</v>
      </c>
      <c r="BU1599" s="7" t="s">
        <v>98</v>
      </c>
      <c r="BV1599" s="7" t="s">
        <v>98</v>
      </c>
      <c r="BW1599" s="7" t="s">
        <v>98</v>
      </c>
      <c r="BX1599" s="7" t="n">
        <v>35</v>
      </c>
      <c r="BY1599" s="7" t="n">
        <v>35</v>
      </c>
      <c r="BZ1599" s="7" t="n">
        <v>35</v>
      </c>
      <c r="CA1599" s="7" t="n">
        <v>35</v>
      </c>
      <c r="CB1599" s="7" t="n">
        <v>35</v>
      </c>
      <c r="CC1599" s="7" t="n">
        <v>35</v>
      </c>
      <c r="CD1599" s="7" t="s">
        <v>98</v>
      </c>
      <c r="CE1599" s="7" t="s">
        <v>98</v>
      </c>
      <c r="CF1599" s="7"/>
      <c r="CG1599" s="7"/>
      <c r="CH1599" s="7"/>
      <c r="CI1599" s="6" t="n">
        <f aca="false">SUMIF($AH1599:$CH1599,35,Base!$B$5:$BB$5)*7*$Z1599</f>
        <v>196</v>
      </c>
      <c r="CJ1599" s="6" t="n">
        <f aca="false">SUMIF($AH1599:$CH1599,"PR",Base!$B$5:$BB$5)*7*$Z1599</f>
        <v>1015</v>
      </c>
      <c r="CK1599" s="6"/>
      <c r="CL1599" s="6"/>
    </row>
    <row r="1600" customFormat="false" ht="13.8" hidden="false" customHeight="false" outlineLevel="0" collapsed="false">
      <c r="A1600" s="7" t="s">
        <v>77</v>
      </c>
      <c r="B1600" s="7" t="s">
        <v>3560</v>
      </c>
      <c r="C1600" s="7" t="s">
        <v>1892</v>
      </c>
      <c r="D1600" s="7" t="s">
        <v>3854</v>
      </c>
      <c r="E1600" s="7" t="s">
        <v>1204</v>
      </c>
      <c r="F1600" s="7" t="s">
        <v>17</v>
      </c>
      <c r="G1600" s="7" t="s">
        <v>3855</v>
      </c>
      <c r="H1600" s="7" t="s">
        <v>3856</v>
      </c>
      <c r="I1600" s="7" t="s">
        <v>84</v>
      </c>
      <c r="J1600" s="7" t="s">
        <v>85</v>
      </c>
      <c r="K1600" s="8" t="n">
        <v>0</v>
      </c>
      <c r="L1600" s="7"/>
      <c r="M1600" s="8" t="n">
        <v>0</v>
      </c>
      <c r="N1600" s="7" t="s">
        <v>3857</v>
      </c>
      <c r="O1600" s="7" t="s">
        <v>3588</v>
      </c>
      <c r="P1600" s="7" t="s">
        <v>168</v>
      </c>
      <c r="Q1600" s="8" t="s">
        <v>1960</v>
      </c>
      <c r="R1600" s="8" t="s">
        <v>3858</v>
      </c>
      <c r="S1600" s="8" t="s">
        <v>2862</v>
      </c>
      <c r="T1600" s="8" t="s">
        <v>109</v>
      </c>
      <c r="U1600" s="7" t="s">
        <v>87</v>
      </c>
      <c r="V1600" s="7" t="s">
        <v>92</v>
      </c>
      <c r="W1600" s="7"/>
      <c r="X1600" s="7"/>
      <c r="Y1600" s="7" t="s">
        <v>99</v>
      </c>
      <c r="Z1600" s="8" t="s">
        <v>242</v>
      </c>
      <c r="AA1600" s="7"/>
      <c r="AB1600" s="7"/>
      <c r="AC1600" s="7"/>
      <c r="AD1600" s="7"/>
      <c r="AE1600" s="8"/>
      <c r="AF1600" s="9" t="s">
        <v>1922</v>
      </c>
      <c r="AG1600" s="9" t="s">
        <v>230</v>
      </c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 t="s">
        <v>98</v>
      </c>
      <c r="AU1600" s="7" t="s">
        <v>98</v>
      </c>
      <c r="AV1600" s="7" t="s">
        <v>98</v>
      </c>
      <c r="AW1600" s="7" t="s">
        <v>98</v>
      </c>
      <c r="AX1600" s="7" t="s">
        <v>98</v>
      </c>
      <c r="AY1600" s="7" t="s">
        <v>98</v>
      </c>
      <c r="AZ1600" s="7" t="s">
        <v>98</v>
      </c>
      <c r="BA1600" s="7" t="s">
        <v>98</v>
      </c>
      <c r="BB1600" s="7" t="s">
        <v>98</v>
      </c>
      <c r="BC1600" s="7" t="s">
        <v>98</v>
      </c>
      <c r="BD1600" s="7" t="s">
        <v>98</v>
      </c>
      <c r="BE1600" s="7" t="s">
        <v>98</v>
      </c>
      <c r="BF1600" s="7" t="s">
        <v>98</v>
      </c>
      <c r="BG1600" s="7" t="s">
        <v>98</v>
      </c>
      <c r="BH1600" s="7" t="s">
        <v>98</v>
      </c>
      <c r="BI1600" s="7" t="s">
        <v>98</v>
      </c>
      <c r="BJ1600" s="7" t="s">
        <v>98</v>
      </c>
      <c r="BK1600" s="7" t="s">
        <v>98</v>
      </c>
      <c r="BL1600" s="7" t="s">
        <v>98</v>
      </c>
      <c r="BM1600" s="7" t="s">
        <v>97</v>
      </c>
      <c r="BN1600" s="7" t="s">
        <v>97</v>
      </c>
      <c r="BO1600" s="7" t="s">
        <v>98</v>
      </c>
      <c r="BP1600" s="7" t="s">
        <v>98</v>
      </c>
      <c r="BQ1600" s="7" t="s">
        <v>98</v>
      </c>
      <c r="BR1600" s="7" t="s">
        <v>98</v>
      </c>
      <c r="BS1600" s="7" t="s">
        <v>98</v>
      </c>
      <c r="BT1600" s="7" t="s">
        <v>98</v>
      </c>
      <c r="BU1600" s="7" t="s">
        <v>98</v>
      </c>
      <c r="BV1600" s="7" t="s">
        <v>98</v>
      </c>
      <c r="BW1600" s="7" t="s">
        <v>98</v>
      </c>
      <c r="BX1600" s="7" t="n">
        <v>35</v>
      </c>
      <c r="BY1600" s="7" t="n">
        <v>35</v>
      </c>
      <c r="BZ1600" s="7" t="n">
        <v>35</v>
      </c>
      <c r="CA1600" s="7" t="n">
        <v>35</v>
      </c>
      <c r="CB1600" s="7" t="n">
        <v>35</v>
      </c>
      <c r="CC1600" s="7" t="n">
        <v>35</v>
      </c>
      <c r="CD1600" s="7" t="s">
        <v>98</v>
      </c>
      <c r="CE1600" s="7" t="s">
        <v>98</v>
      </c>
      <c r="CF1600" s="7"/>
      <c r="CG1600" s="7"/>
      <c r="CH1600" s="7"/>
      <c r="CI1600" s="6" t="n">
        <f aca="false">SUMIF($AH1600:$CH1600,35,Base!$B$5:$BB$5)*7*$Z1600</f>
        <v>2352</v>
      </c>
      <c r="CJ1600" s="6" t="n">
        <f aca="false">SUMIF($AH1600:$CH1600,"PR",Base!$B$5:$BB$5)*7*$Z1600</f>
        <v>12180</v>
      </c>
      <c r="CK1600" s="6"/>
      <c r="CL1600" s="6"/>
    </row>
    <row r="1601" customFormat="false" ht="13.8" hidden="false" customHeight="false" outlineLevel="0" collapsed="false">
      <c r="A1601" s="7" t="s">
        <v>77</v>
      </c>
      <c r="B1601" s="7" t="s">
        <v>3560</v>
      </c>
      <c r="C1601" s="7" t="s">
        <v>173</v>
      </c>
      <c r="D1601" s="7" t="s">
        <v>3859</v>
      </c>
      <c r="E1601" s="7" t="s">
        <v>1210</v>
      </c>
      <c r="F1601" s="7" t="s">
        <v>17</v>
      </c>
      <c r="G1601" s="7" t="s">
        <v>3860</v>
      </c>
      <c r="H1601" s="7" t="s">
        <v>3861</v>
      </c>
      <c r="I1601" s="7" t="s">
        <v>84</v>
      </c>
      <c r="J1601" s="7" t="s">
        <v>85</v>
      </c>
      <c r="K1601" s="8" t="n">
        <v>0</v>
      </c>
      <c r="L1601" s="7"/>
      <c r="M1601" s="8" t="n">
        <v>0</v>
      </c>
      <c r="N1601" s="7" t="s">
        <v>3862</v>
      </c>
      <c r="O1601" s="7" t="s">
        <v>267</v>
      </c>
      <c r="P1601" s="7" t="s">
        <v>155</v>
      </c>
      <c r="Q1601" s="8" t="s">
        <v>1581</v>
      </c>
      <c r="R1601" s="8" t="s">
        <v>1540</v>
      </c>
      <c r="S1601" s="8" t="s">
        <v>647</v>
      </c>
      <c r="T1601" s="8" t="s">
        <v>242</v>
      </c>
      <c r="U1601" s="7" t="s">
        <v>87</v>
      </c>
      <c r="V1601" s="7" t="s">
        <v>92</v>
      </c>
      <c r="W1601" s="7"/>
      <c r="X1601" s="7"/>
      <c r="Y1601" s="7" t="s">
        <v>93</v>
      </c>
      <c r="Z1601" s="8" t="s">
        <v>87</v>
      </c>
      <c r="AA1601" s="7"/>
      <c r="AB1601" s="7"/>
      <c r="AC1601" s="7"/>
      <c r="AD1601" s="7"/>
      <c r="AE1601" s="8"/>
      <c r="AF1601" s="9" t="s">
        <v>326</v>
      </c>
      <c r="AG1601" s="9" t="s">
        <v>1583</v>
      </c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  <c r="BC1601" s="7"/>
      <c r="BD1601" s="7"/>
      <c r="BE1601" s="7"/>
      <c r="BF1601" s="7"/>
      <c r="BG1601" s="7"/>
      <c r="BH1601" s="7"/>
      <c r="BI1601" s="7"/>
      <c r="BJ1601" s="7"/>
      <c r="BK1601" s="7"/>
      <c r="BL1601" s="7"/>
      <c r="BM1601" s="7" t="s">
        <v>97</v>
      </c>
      <c r="BN1601" s="7" t="s">
        <v>97</v>
      </c>
      <c r="BO1601" s="7"/>
      <c r="BP1601" s="7"/>
      <c r="BQ1601" s="7" t="s">
        <v>98</v>
      </c>
      <c r="BR1601" s="7" t="s">
        <v>98</v>
      </c>
      <c r="BS1601" s="7" t="s">
        <v>98</v>
      </c>
      <c r="BT1601" s="7" t="s">
        <v>98</v>
      </c>
      <c r="BU1601" s="7" t="s">
        <v>98</v>
      </c>
      <c r="BV1601" s="7" t="s">
        <v>98</v>
      </c>
      <c r="BW1601" s="7" t="s">
        <v>98</v>
      </c>
      <c r="BX1601" s="7" t="s">
        <v>98</v>
      </c>
      <c r="BY1601" s="7" t="s">
        <v>98</v>
      </c>
      <c r="BZ1601" s="7" t="s">
        <v>98</v>
      </c>
      <c r="CA1601" s="7" t="s">
        <v>98</v>
      </c>
      <c r="CB1601" s="7" t="s">
        <v>98</v>
      </c>
      <c r="CC1601" s="7" t="s">
        <v>98</v>
      </c>
      <c r="CD1601" s="7" t="s">
        <v>98</v>
      </c>
      <c r="CE1601" s="7" t="s">
        <v>98</v>
      </c>
      <c r="CF1601" s="7" t="s">
        <v>98</v>
      </c>
      <c r="CG1601" s="7" t="s">
        <v>98</v>
      </c>
      <c r="CH1601" s="7" t="s">
        <v>98</v>
      </c>
      <c r="CI1601" s="6" t="n">
        <f aca="false">SUMIF($AH1601:$CH1601,35,Base!$B$5:$BB$5)*7*$Z1601</f>
        <v>0</v>
      </c>
      <c r="CJ1601" s="6" t="n">
        <f aca="false">SUMIF($AH1601:$CH1601,"PR",Base!$B$5:$BB$5)*7*$Z1601</f>
        <v>602</v>
      </c>
      <c r="CK1601" s="6"/>
      <c r="CL1601" s="6"/>
    </row>
    <row r="1602" customFormat="false" ht="13.8" hidden="false" customHeight="false" outlineLevel="0" collapsed="false">
      <c r="A1602" s="7" t="s">
        <v>77</v>
      </c>
      <c r="B1602" s="7" t="s">
        <v>3560</v>
      </c>
      <c r="C1602" s="7" t="s">
        <v>173</v>
      </c>
      <c r="D1602" s="7" t="s">
        <v>3859</v>
      </c>
      <c r="E1602" s="7" t="s">
        <v>1210</v>
      </c>
      <c r="F1602" s="7" t="s">
        <v>17</v>
      </c>
      <c r="G1602" s="7" t="s">
        <v>3860</v>
      </c>
      <c r="H1602" s="7" t="s">
        <v>3861</v>
      </c>
      <c r="I1602" s="7" t="s">
        <v>84</v>
      </c>
      <c r="J1602" s="7" t="s">
        <v>85</v>
      </c>
      <c r="K1602" s="8" t="n">
        <v>0</v>
      </c>
      <c r="L1602" s="7"/>
      <c r="M1602" s="8" t="n">
        <v>0</v>
      </c>
      <c r="N1602" s="7" t="s">
        <v>3862</v>
      </c>
      <c r="O1602" s="7" t="s">
        <v>267</v>
      </c>
      <c r="P1602" s="7" t="s">
        <v>155</v>
      </c>
      <c r="Q1602" s="8" t="s">
        <v>1581</v>
      </c>
      <c r="R1602" s="8" t="s">
        <v>1540</v>
      </c>
      <c r="S1602" s="8" t="s">
        <v>647</v>
      </c>
      <c r="T1602" s="8" t="s">
        <v>242</v>
      </c>
      <c r="U1602" s="7" t="s">
        <v>87</v>
      </c>
      <c r="V1602" s="7" t="s">
        <v>92</v>
      </c>
      <c r="W1602" s="7"/>
      <c r="X1602" s="7"/>
      <c r="Y1602" s="7" t="s">
        <v>101</v>
      </c>
      <c r="Z1602" s="8" t="s">
        <v>94</v>
      </c>
      <c r="AA1602" s="7"/>
      <c r="AB1602" s="7"/>
      <c r="AC1602" s="7"/>
      <c r="AD1602" s="7"/>
      <c r="AE1602" s="8"/>
      <c r="AF1602" s="9" t="s">
        <v>326</v>
      </c>
      <c r="AG1602" s="9" t="s">
        <v>1583</v>
      </c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7"/>
      <c r="BB1602" s="7"/>
      <c r="BC1602" s="7"/>
      <c r="BD1602" s="7"/>
      <c r="BE1602" s="7"/>
      <c r="BF1602" s="7"/>
      <c r="BG1602" s="7"/>
      <c r="BH1602" s="7"/>
      <c r="BI1602" s="7"/>
      <c r="BJ1602" s="7"/>
      <c r="BK1602" s="7"/>
      <c r="BL1602" s="7"/>
      <c r="BM1602" s="7" t="s">
        <v>97</v>
      </c>
      <c r="BN1602" s="7" t="s">
        <v>97</v>
      </c>
      <c r="BO1602" s="7"/>
      <c r="BP1602" s="7"/>
      <c r="BQ1602" s="7" t="s">
        <v>98</v>
      </c>
      <c r="BR1602" s="7" t="s">
        <v>98</v>
      </c>
      <c r="BS1602" s="7" t="s">
        <v>98</v>
      </c>
      <c r="BT1602" s="7" t="s">
        <v>98</v>
      </c>
      <c r="BU1602" s="7" t="s">
        <v>98</v>
      </c>
      <c r="BV1602" s="7" t="s">
        <v>98</v>
      </c>
      <c r="BW1602" s="7" t="s">
        <v>98</v>
      </c>
      <c r="BX1602" s="7" t="s">
        <v>98</v>
      </c>
      <c r="BY1602" s="7" t="s">
        <v>98</v>
      </c>
      <c r="BZ1602" s="7" t="s">
        <v>98</v>
      </c>
      <c r="CA1602" s="7" t="s">
        <v>98</v>
      </c>
      <c r="CB1602" s="7" t="s">
        <v>98</v>
      </c>
      <c r="CC1602" s="7" t="s">
        <v>98</v>
      </c>
      <c r="CD1602" s="7" t="s">
        <v>98</v>
      </c>
      <c r="CE1602" s="7" t="s">
        <v>98</v>
      </c>
      <c r="CF1602" s="7" t="s">
        <v>98</v>
      </c>
      <c r="CG1602" s="7" t="s">
        <v>98</v>
      </c>
      <c r="CH1602" s="7" t="s">
        <v>98</v>
      </c>
      <c r="CI1602" s="6" t="n">
        <f aca="false">SUMIF($AH1602:$CH1602,35,Base!$B$5:$BB$5)*7*$Z1602</f>
        <v>0</v>
      </c>
      <c r="CJ1602" s="6" t="n">
        <f aca="false">SUMIF($AH1602:$CH1602,"PR",Base!$B$5:$BB$5)*7*$Z1602</f>
        <v>1204</v>
      </c>
      <c r="CK1602" s="6"/>
      <c r="CL1602" s="6"/>
    </row>
    <row r="1603" customFormat="false" ht="13.8" hidden="false" customHeight="false" outlineLevel="0" collapsed="false">
      <c r="A1603" s="7" t="s">
        <v>77</v>
      </c>
      <c r="B1603" s="7" t="s">
        <v>3560</v>
      </c>
      <c r="C1603" s="7" t="s">
        <v>173</v>
      </c>
      <c r="D1603" s="7" t="s">
        <v>3859</v>
      </c>
      <c r="E1603" s="7" t="s">
        <v>1210</v>
      </c>
      <c r="F1603" s="7" t="s">
        <v>17</v>
      </c>
      <c r="G1603" s="7" t="s">
        <v>3860</v>
      </c>
      <c r="H1603" s="7" t="s">
        <v>3861</v>
      </c>
      <c r="I1603" s="7" t="s">
        <v>84</v>
      </c>
      <c r="J1603" s="7" t="s">
        <v>85</v>
      </c>
      <c r="K1603" s="8" t="n">
        <v>0</v>
      </c>
      <c r="L1603" s="7"/>
      <c r="M1603" s="8" t="n">
        <v>0</v>
      </c>
      <c r="N1603" s="7" t="s">
        <v>3862</v>
      </c>
      <c r="O1603" s="7" t="s">
        <v>267</v>
      </c>
      <c r="P1603" s="7" t="s">
        <v>155</v>
      </c>
      <c r="Q1603" s="8" t="s">
        <v>1581</v>
      </c>
      <c r="R1603" s="8" t="s">
        <v>1540</v>
      </c>
      <c r="S1603" s="8" t="s">
        <v>647</v>
      </c>
      <c r="T1603" s="8" t="s">
        <v>242</v>
      </c>
      <c r="U1603" s="7" t="s">
        <v>87</v>
      </c>
      <c r="V1603" s="7" t="s">
        <v>92</v>
      </c>
      <c r="W1603" s="7"/>
      <c r="X1603" s="7"/>
      <c r="Y1603" s="7" t="s">
        <v>99</v>
      </c>
      <c r="Z1603" s="8" t="s">
        <v>124</v>
      </c>
      <c r="AA1603" s="7"/>
      <c r="AB1603" s="7"/>
      <c r="AC1603" s="7"/>
      <c r="AD1603" s="7"/>
      <c r="AE1603" s="8"/>
      <c r="AF1603" s="9" t="s">
        <v>326</v>
      </c>
      <c r="AG1603" s="9" t="s">
        <v>1583</v>
      </c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7"/>
      <c r="BB1603" s="7"/>
      <c r="BC1603" s="7"/>
      <c r="BD1603" s="7"/>
      <c r="BE1603" s="7"/>
      <c r="BF1603" s="7"/>
      <c r="BG1603" s="7"/>
      <c r="BH1603" s="7"/>
      <c r="BI1603" s="7"/>
      <c r="BJ1603" s="7"/>
      <c r="BK1603" s="7"/>
      <c r="BL1603" s="7"/>
      <c r="BM1603" s="7" t="s">
        <v>97</v>
      </c>
      <c r="BN1603" s="7" t="s">
        <v>97</v>
      </c>
      <c r="BO1603" s="7"/>
      <c r="BP1603" s="7"/>
      <c r="BQ1603" s="7" t="s">
        <v>98</v>
      </c>
      <c r="BR1603" s="7" t="s">
        <v>98</v>
      </c>
      <c r="BS1603" s="7" t="s">
        <v>98</v>
      </c>
      <c r="BT1603" s="7" t="s">
        <v>98</v>
      </c>
      <c r="BU1603" s="7" t="s">
        <v>98</v>
      </c>
      <c r="BV1603" s="7" t="s">
        <v>98</v>
      </c>
      <c r="BW1603" s="7" t="s">
        <v>98</v>
      </c>
      <c r="BX1603" s="7" t="s">
        <v>98</v>
      </c>
      <c r="BY1603" s="7" t="s">
        <v>98</v>
      </c>
      <c r="BZ1603" s="7" t="s">
        <v>98</v>
      </c>
      <c r="CA1603" s="7" t="s">
        <v>98</v>
      </c>
      <c r="CB1603" s="7" t="s">
        <v>98</v>
      </c>
      <c r="CC1603" s="7" t="s">
        <v>98</v>
      </c>
      <c r="CD1603" s="7" t="s">
        <v>98</v>
      </c>
      <c r="CE1603" s="7" t="s">
        <v>98</v>
      </c>
      <c r="CF1603" s="7" t="s">
        <v>98</v>
      </c>
      <c r="CG1603" s="7" t="s">
        <v>98</v>
      </c>
      <c r="CH1603" s="7" t="s">
        <v>98</v>
      </c>
      <c r="CI1603" s="6" t="n">
        <f aca="false">SUMIF($AH1603:$CH1603,35,Base!$B$5:$BB$5)*7*$Z1603</f>
        <v>0</v>
      </c>
      <c r="CJ1603" s="6" t="n">
        <f aca="false">SUMIF($AH1603:$CH1603,"PR",Base!$B$5:$BB$5)*7*$Z1603</f>
        <v>3612</v>
      </c>
      <c r="CK1603" s="6"/>
      <c r="CL1603" s="6"/>
    </row>
    <row r="1604" customFormat="false" ht="13.8" hidden="false" customHeight="false" outlineLevel="0" collapsed="false">
      <c r="A1604" s="7" t="s">
        <v>77</v>
      </c>
      <c r="B1604" s="7" t="s">
        <v>3560</v>
      </c>
      <c r="C1604" s="7" t="s">
        <v>173</v>
      </c>
      <c r="D1604" s="7" t="s">
        <v>3859</v>
      </c>
      <c r="E1604" s="7" t="s">
        <v>1210</v>
      </c>
      <c r="F1604" s="7" t="s">
        <v>17</v>
      </c>
      <c r="G1604" s="7" t="s">
        <v>3860</v>
      </c>
      <c r="H1604" s="7" t="s">
        <v>3861</v>
      </c>
      <c r="I1604" s="7" t="s">
        <v>84</v>
      </c>
      <c r="J1604" s="7" t="s">
        <v>85</v>
      </c>
      <c r="K1604" s="8" t="n">
        <v>0</v>
      </c>
      <c r="L1604" s="7"/>
      <c r="M1604" s="8" t="n">
        <v>0</v>
      </c>
      <c r="N1604" s="7" t="s">
        <v>3862</v>
      </c>
      <c r="O1604" s="7" t="s">
        <v>267</v>
      </c>
      <c r="P1604" s="7" t="s">
        <v>155</v>
      </c>
      <c r="Q1604" s="8" t="s">
        <v>1581</v>
      </c>
      <c r="R1604" s="8" t="s">
        <v>1540</v>
      </c>
      <c r="S1604" s="8" t="s">
        <v>647</v>
      </c>
      <c r="T1604" s="8" t="s">
        <v>242</v>
      </c>
      <c r="U1604" s="7" t="s">
        <v>87</v>
      </c>
      <c r="V1604" s="7" t="s">
        <v>92</v>
      </c>
      <c r="W1604" s="7"/>
      <c r="X1604" s="7"/>
      <c r="Y1604" s="7" t="s">
        <v>112</v>
      </c>
      <c r="Z1604" s="8" t="s">
        <v>94</v>
      </c>
      <c r="AA1604" s="7"/>
      <c r="AB1604" s="7"/>
      <c r="AC1604" s="7"/>
      <c r="AD1604" s="7"/>
      <c r="AE1604" s="8"/>
      <c r="AF1604" s="9" t="s">
        <v>326</v>
      </c>
      <c r="AG1604" s="9" t="s">
        <v>1583</v>
      </c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  <c r="BC1604" s="7"/>
      <c r="BD1604" s="7"/>
      <c r="BE1604" s="7"/>
      <c r="BF1604" s="7"/>
      <c r="BG1604" s="7"/>
      <c r="BH1604" s="7"/>
      <c r="BI1604" s="7"/>
      <c r="BJ1604" s="7"/>
      <c r="BK1604" s="7"/>
      <c r="BL1604" s="7"/>
      <c r="BM1604" s="7" t="s">
        <v>97</v>
      </c>
      <c r="BN1604" s="7" t="s">
        <v>97</v>
      </c>
      <c r="BO1604" s="7"/>
      <c r="BP1604" s="7"/>
      <c r="BQ1604" s="7" t="s">
        <v>98</v>
      </c>
      <c r="BR1604" s="7" t="s">
        <v>98</v>
      </c>
      <c r="BS1604" s="7" t="s">
        <v>98</v>
      </c>
      <c r="BT1604" s="7" t="s">
        <v>98</v>
      </c>
      <c r="BU1604" s="7" t="s">
        <v>98</v>
      </c>
      <c r="BV1604" s="7" t="s">
        <v>98</v>
      </c>
      <c r="BW1604" s="7" t="s">
        <v>98</v>
      </c>
      <c r="BX1604" s="7" t="s">
        <v>98</v>
      </c>
      <c r="BY1604" s="7" t="s">
        <v>98</v>
      </c>
      <c r="BZ1604" s="7" t="s">
        <v>98</v>
      </c>
      <c r="CA1604" s="7" t="s">
        <v>98</v>
      </c>
      <c r="CB1604" s="7" t="s">
        <v>98</v>
      </c>
      <c r="CC1604" s="7" t="s">
        <v>98</v>
      </c>
      <c r="CD1604" s="7" t="s">
        <v>98</v>
      </c>
      <c r="CE1604" s="7" t="s">
        <v>98</v>
      </c>
      <c r="CF1604" s="7" t="s">
        <v>98</v>
      </c>
      <c r="CG1604" s="7" t="s">
        <v>98</v>
      </c>
      <c r="CH1604" s="7" t="s">
        <v>98</v>
      </c>
      <c r="CI1604" s="6" t="n">
        <f aca="false">SUMIF($AH1604:$CH1604,35,Base!$B$5:$BB$5)*7*$Z1604</f>
        <v>0</v>
      </c>
      <c r="CJ1604" s="6" t="n">
        <f aca="false">SUMIF($AH1604:$CH1604,"PR",Base!$B$5:$BB$5)*7*$Z1604</f>
        <v>1204</v>
      </c>
      <c r="CK1604" s="6"/>
      <c r="CL1604" s="6"/>
    </row>
    <row r="1605" customFormat="false" ht="13.8" hidden="false" customHeight="false" outlineLevel="0" collapsed="false">
      <c r="A1605" s="7" t="s">
        <v>77</v>
      </c>
      <c r="B1605" s="7" t="s">
        <v>3560</v>
      </c>
      <c r="C1605" s="7" t="s">
        <v>173</v>
      </c>
      <c r="D1605" s="7" t="s">
        <v>3859</v>
      </c>
      <c r="E1605" s="7" t="s">
        <v>1210</v>
      </c>
      <c r="F1605" s="7" t="s">
        <v>17</v>
      </c>
      <c r="G1605" s="7" t="s">
        <v>3860</v>
      </c>
      <c r="H1605" s="7" t="s">
        <v>3861</v>
      </c>
      <c r="I1605" s="7" t="s">
        <v>84</v>
      </c>
      <c r="J1605" s="7" t="s">
        <v>85</v>
      </c>
      <c r="K1605" s="8" t="n">
        <v>0</v>
      </c>
      <c r="L1605" s="7"/>
      <c r="M1605" s="8" t="n">
        <v>0</v>
      </c>
      <c r="N1605" s="7" t="s">
        <v>3862</v>
      </c>
      <c r="O1605" s="7" t="s">
        <v>267</v>
      </c>
      <c r="P1605" s="7" t="s">
        <v>155</v>
      </c>
      <c r="Q1605" s="8" t="s">
        <v>1581</v>
      </c>
      <c r="R1605" s="8" t="s">
        <v>1540</v>
      </c>
      <c r="S1605" s="8" t="s">
        <v>647</v>
      </c>
      <c r="T1605" s="8" t="s">
        <v>242</v>
      </c>
      <c r="U1605" s="7" t="s">
        <v>87</v>
      </c>
      <c r="V1605" s="7" t="s">
        <v>92</v>
      </c>
      <c r="W1605" s="7"/>
      <c r="X1605" s="7"/>
      <c r="Y1605" s="7" t="s">
        <v>102</v>
      </c>
      <c r="Z1605" s="8" t="s">
        <v>87</v>
      </c>
      <c r="AA1605" s="7"/>
      <c r="AB1605" s="7"/>
      <c r="AC1605" s="7"/>
      <c r="AD1605" s="7"/>
      <c r="AE1605" s="8"/>
      <c r="AF1605" s="9" t="s">
        <v>326</v>
      </c>
      <c r="AG1605" s="9" t="s">
        <v>1583</v>
      </c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7"/>
      <c r="BB1605" s="7"/>
      <c r="BC1605" s="7"/>
      <c r="BD1605" s="7"/>
      <c r="BE1605" s="7"/>
      <c r="BF1605" s="7"/>
      <c r="BG1605" s="7"/>
      <c r="BH1605" s="7"/>
      <c r="BI1605" s="7"/>
      <c r="BJ1605" s="7"/>
      <c r="BK1605" s="7"/>
      <c r="BL1605" s="7"/>
      <c r="BM1605" s="7" t="s">
        <v>97</v>
      </c>
      <c r="BN1605" s="7" t="s">
        <v>97</v>
      </c>
      <c r="BO1605" s="7"/>
      <c r="BP1605" s="7"/>
      <c r="BQ1605" s="7" t="s">
        <v>98</v>
      </c>
      <c r="BR1605" s="7" t="s">
        <v>98</v>
      </c>
      <c r="BS1605" s="7" t="s">
        <v>98</v>
      </c>
      <c r="BT1605" s="7" t="s">
        <v>98</v>
      </c>
      <c r="BU1605" s="7" t="s">
        <v>98</v>
      </c>
      <c r="BV1605" s="7" t="s">
        <v>98</v>
      </c>
      <c r="BW1605" s="7" t="s">
        <v>98</v>
      </c>
      <c r="BX1605" s="7" t="s">
        <v>98</v>
      </c>
      <c r="BY1605" s="7" t="s">
        <v>98</v>
      </c>
      <c r="BZ1605" s="7" t="s">
        <v>98</v>
      </c>
      <c r="CA1605" s="7" t="s">
        <v>98</v>
      </c>
      <c r="CB1605" s="7" t="s">
        <v>98</v>
      </c>
      <c r="CC1605" s="7" t="s">
        <v>98</v>
      </c>
      <c r="CD1605" s="7" t="s">
        <v>98</v>
      </c>
      <c r="CE1605" s="7" t="s">
        <v>98</v>
      </c>
      <c r="CF1605" s="7" t="s">
        <v>98</v>
      </c>
      <c r="CG1605" s="7" t="s">
        <v>98</v>
      </c>
      <c r="CH1605" s="7" t="s">
        <v>98</v>
      </c>
      <c r="CI1605" s="6" t="n">
        <f aca="false">SUMIF($AH1605:$CH1605,35,Base!$B$5:$BB$5)*7*$Z1605</f>
        <v>0</v>
      </c>
      <c r="CJ1605" s="6" t="n">
        <f aca="false">SUMIF($AH1605:$CH1605,"PR",Base!$B$5:$BB$5)*7*$Z1605</f>
        <v>602</v>
      </c>
      <c r="CK1605" s="6"/>
      <c r="CL1605" s="6"/>
    </row>
    <row r="1606" customFormat="false" ht="13.8" hidden="false" customHeight="false" outlineLevel="0" collapsed="false">
      <c r="A1606" s="7" t="s">
        <v>77</v>
      </c>
      <c r="B1606" s="7" t="s">
        <v>3560</v>
      </c>
      <c r="C1606" s="7" t="s">
        <v>741</v>
      </c>
      <c r="D1606" s="7" t="s">
        <v>3863</v>
      </c>
      <c r="E1606" s="7" t="s">
        <v>3138</v>
      </c>
      <c r="F1606" s="7" t="s">
        <v>17</v>
      </c>
      <c r="G1606" s="7" t="s">
        <v>1096</v>
      </c>
      <c r="H1606" s="7" t="s">
        <v>3324</v>
      </c>
      <c r="I1606" s="7" t="s">
        <v>84</v>
      </c>
      <c r="J1606" s="7" t="s">
        <v>85</v>
      </c>
      <c r="K1606" s="8" t="n">
        <v>0</v>
      </c>
      <c r="L1606" s="7"/>
      <c r="M1606" s="8" t="n">
        <v>0</v>
      </c>
      <c r="N1606" s="7" t="s">
        <v>3864</v>
      </c>
      <c r="O1606" s="7" t="s">
        <v>1099</v>
      </c>
      <c r="P1606" s="7" t="s">
        <v>155</v>
      </c>
      <c r="Q1606" s="8" t="s">
        <v>2238</v>
      </c>
      <c r="R1606" s="8" t="s">
        <v>3366</v>
      </c>
      <c r="S1606" s="8" t="s">
        <v>336</v>
      </c>
      <c r="T1606" s="8" t="s">
        <v>242</v>
      </c>
      <c r="U1606" s="7" t="s">
        <v>87</v>
      </c>
      <c r="V1606" s="7" t="s">
        <v>92</v>
      </c>
      <c r="W1606" s="7"/>
      <c r="X1606" s="7"/>
      <c r="Y1606" s="7" t="s">
        <v>99</v>
      </c>
      <c r="Z1606" s="8" t="s">
        <v>242</v>
      </c>
      <c r="AA1606" s="7"/>
      <c r="AB1606" s="7"/>
      <c r="AC1606" s="7"/>
      <c r="AD1606" s="7"/>
      <c r="AE1606" s="8"/>
      <c r="AF1606" s="9" t="s">
        <v>147</v>
      </c>
      <c r="AG1606" s="9" t="s">
        <v>1189</v>
      </c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7"/>
      <c r="BB1606" s="7"/>
      <c r="BC1606" s="7"/>
      <c r="BD1606" s="7"/>
      <c r="BE1606" s="7"/>
      <c r="BF1606" s="7"/>
      <c r="BG1606" s="7" t="s">
        <v>98</v>
      </c>
      <c r="BH1606" s="7" t="s">
        <v>98</v>
      </c>
      <c r="BI1606" s="7" t="s">
        <v>98</v>
      </c>
      <c r="BJ1606" s="7" t="s">
        <v>98</v>
      </c>
      <c r="BK1606" s="7" t="s">
        <v>98</v>
      </c>
      <c r="BL1606" s="7" t="s">
        <v>98</v>
      </c>
      <c r="BM1606" s="7" t="s">
        <v>97</v>
      </c>
      <c r="BN1606" s="7" t="s">
        <v>97</v>
      </c>
      <c r="BO1606" s="7" t="s">
        <v>98</v>
      </c>
      <c r="BP1606" s="7" t="s">
        <v>98</v>
      </c>
      <c r="BQ1606" s="7" t="n">
        <v>35</v>
      </c>
      <c r="BR1606" s="7" t="n">
        <v>35</v>
      </c>
      <c r="BS1606" s="7" t="n">
        <v>35</v>
      </c>
      <c r="BT1606" s="7" t="s">
        <v>98</v>
      </c>
      <c r="BU1606" s="7" t="s">
        <v>98</v>
      </c>
      <c r="BV1606" s="7" t="s">
        <v>98</v>
      </c>
      <c r="BW1606" s="7" t="s">
        <v>98</v>
      </c>
      <c r="BX1606" s="7"/>
      <c r="BY1606" s="7"/>
      <c r="BZ1606" s="7"/>
      <c r="CA1606" s="7"/>
      <c r="CB1606" s="7"/>
      <c r="CC1606" s="7"/>
      <c r="CD1606" s="7"/>
      <c r="CE1606" s="7"/>
      <c r="CF1606" s="7"/>
      <c r="CG1606" s="7"/>
      <c r="CH1606" s="7"/>
      <c r="CI1606" s="6" t="n">
        <f aca="false">SUMIF($AH1606:$CH1606,35,Base!$B$5:$BB$5)*7*$Z1606</f>
        <v>1260</v>
      </c>
      <c r="CJ1606" s="6" t="n">
        <f aca="false">SUMIF($AH1606:$CH1606,"PR",Base!$B$5:$BB$5)*7*$Z1606</f>
        <v>5040</v>
      </c>
      <c r="CK1606" s="6"/>
      <c r="CL1606" s="6"/>
    </row>
    <row r="1607" customFormat="false" ht="13.8" hidden="false" customHeight="false" outlineLevel="0" collapsed="false">
      <c r="A1607" s="7" t="s">
        <v>77</v>
      </c>
      <c r="B1607" s="7" t="s">
        <v>3560</v>
      </c>
      <c r="C1607" s="7" t="s">
        <v>173</v>
      </c>
      <c r="D1607" s="7" t="s">
        <v>3865</v>
      </c>
      <c r="E1607" s="7" t="s">
        <v>1217</v>
      </c>
      <c r="F1607" s="7" t="s">
        <v>17</v>
      </c>
      <c r="G1607" s="7" t="s">
        <v>3860</v>
      </c>
      <c r="H1607" s="7" t="s">
        <v>3861</v>
      </c>
      <c r="I1607" s="7" t="s">
        <v>84</v>
      </c>
      <c r="J1607" s="7" t="s">
        <v>85</v>
      </c>
      <c r="K1607" s="8" t="n">
        <v>0</v>
      </c>
      <c r="L1607" s="7"/>
      <c r="M1607" s="8" t="n">
        <v>0</v>
      </c>
      <c r="N1607" s="7" t="s">
        <v>3866</v>
      </c>
      <c r="O1607" s="7" t="s">
        <v>267</v>
      </c>
      <c r="P1607" s="7" t="s">
        <v>155</v>
      </c>
      <c r="Q1607" s="8" t="s">
        <v>3589</v>
      </c>
      <c r="R1607" s="8" t="s">
        <v>1750</v>
      </c>
      <c r="S1607" s="8" t="s">
        <v>647</v>
      </c>
      <c r="T1607" s="8" t="s">
        <v>242</v>
      </c>
      <c r="U1607" s="7" t="s">
        <v>87</v>
      </c>
      <c r="V1607" s="7" t="s">
        <v>92</v>
      </c>
      <c r="W1607" s="7"/>
      <c r="X1607" s="7"/>
      <c r="Y1607" s="7" t="s">
        <v>99</v>
      </c>
      <c r="Z1607" s="8" t="s">
        <v>108</v>
      </c>
      <c r="AA1607" s="7"/>
      <c r="AB1607" s="7"/>
      <c r="AC1607" s="7"/>
      <c r="AD1607" s="7"/>
      <c r="AE1607" s="8"/>
      <c r="AF1607" s="9" t="s">
        <v>2875</v>
      </c>
      <c r="AG1607" s="9" t="s">
        <v>1785</v>
      </c>
      <c r="AH1607" s="7"/>
      <c r="AI1607" s="7"/>
      <c r="AJ1607" s="7"/>
      <c r="AK1607" s="7" t="s">
        <v>98</v>
      </c>
      <c r="AL1607" s="7" t="s">
        <v>98</v>
      </c>
      <c r="AM1607" s="7" t="s">
        <v>98</v>
      </c>
      <c r="AN1607" s="7" t="s">
        <v>98</v>
      </c>
      <c r="AO1607" s="7" t="s">
        <v>98</v>
      </c>
      <c r="AP1607" s="7" t="s">
        <v>98</v>
      </c>
      <c r="AQ1607" s="7" t="s">
        <v>98</v>
      </c>
      <c r="AR1607" s="7" t="s">
        <v>98</v>
      </c>
      <c r="AS1607" s="7" t="s">
        <v>98</v>
      </c>
      <c r="AT1607" s="7" t="s">
        <v>98</v>
      </c>
      <c r="AU1607" s="7" t="s">
        <v>98</v>
      </c>
      <c r="AV1607" s="7" t="s">
        <v>98</v>
      </c>
      <c r="AW1607" s="7" t="s">
        <v>98</v>
      </c>
      <c r="AX1607" s="7" t="s">
        <v>98</v>
      </c>
      <c r="AY1607" s="7" t="s">
        <v>98</v>
      </c>
      <c r="AZ1607" s="7" t="s">
        <v>98</v>
      </c>
      <c r="BA1607" s="7" t="s">
        <v>98</v>
      </c>
      <c r="BB1607" s="7" t="s">
        <v>98</v>
      </c>
      <c r="BC1607" s="7" t="s">
        <v>98</v>
      </c>
      <c r="BD1607" s="7" t="s">
        <v>98</v>
      </c>
      <c r="BE1607" s="7" t="s">
        <v>98</v>
      </c>
      <c r="BF1607" s="7" t="s">
        <v>98</v>
      </c>
      <c r="BG1607" s="7" t="s">
        <v>98</v>
      </c>
      <c r="BH1607" s="7" t="s">
        <v>98</v>
      </c>
      <c r="BI1607" s="7" t="s">
        <v>98</v>
      </c>
      <c r="BJ1607" s="7" t="s">
        <v>98</v>
      </c>
      <c r="BK1607" s="7" t="n">
        <v>35</v>
      </c>
      <c r="BL1607" s="7" t="n">
        <v>35</v>
      </c>
      <c r="BM1607" s="7" t="s">
        <v>97</v>
      </c>
      <c r="BN1607" s="7" t="s">
        <v>97</v>
      </c>
      <c r="BO1607" s="7" t="s">
        <v>98</v>
      </c>
      <c r="BP1607" s="7" t="s">
        <v>98</v>
      </c>
      <c r="BQ1607" s="7"/>
      <c r="BR1607" s="7"/>
      <c r="BS1607" s="7"/>
      <c r="BT1607" s="7"/>
      <c r="BU1607" s="7"/>
      <c r="BV1607" s="7"/>
      <c r="BW1607" s="7"/>
      <c r="BX1607" s="7"/>
      <c r="BY1607" s="7"/>
      <c r="BZ1607" s="7"/>
      <c r="CA1607" s="7"/>
      <c r="CB1607" s="7"/>
      <c r="CC1607" s="7"/>
      <c r="CD1607" s="7"/>
      <c r="CE1607" s="7"/>
      <c r="CF1607" s="7"/>
      <c r="CG1607" s="7"/>
      <c r="CH1607" s="7"/>
      <c r="CI1607" s="6" t="n">
        <f aca="false">SUMIF($AH1607:$CH1607,35,Base!$B$5:$BB$5)*7*$Z1607</f>
        <v>560</v>
      </c>
      <c r="CJ1607" s="6" t="n">
        <f aca="false">SUMIF($AH1607:$CH1607,"PR",Base!$B$5:$BB$5)*7*$Z1607</f>
        <v>7560</v>
      </c>
      <c r="CK1607" s="6"/>
      <c r="CL1607" s="6"/>
    </row>
    <row r="1608" customFormat="false" ht="13.8" hidden="false" customHeight="false" outlineLevel="0" collapsed="false">
      <c r="A1608" s="7" t="s">
        <v>77</v>
      </c>
      <c r="B1608" s="7" t="s">
        <v>3560</v>
      </c>
      <c r="C1608" s="7" t="s">
        <v>173</v>
      </c>
      <c r="D1608" s="7" t="s">
        <v>3865</v>
      </c>
      <c r="E1608" s="7" t="s">
        <v>1217</v>
      </c>
      <c r="F1608" s="7" t="s">
        <v>17</v>
      </c>
      <c r="G1608" s="7" t="s">
        <v>3860</v>
      </c>
      <c r="H1608" s="7" t="s">
        <v>3861</v>
      </c>
      <c r="I1608" s="7" t="s">
        <v>84</v>
      </c>
      <c r="J1608" s="7" t="s">
        <v>85</v>
      </c>
      <c r="K1608" s="8" t="n">
        <v>0</v>
      </c>
      <c r="L1608" s="7"/>
      <c r="M1608" s="8" t="n">
        <v>0</v>
      </c>
      <c r="N1608" s="7" t="s">
        <v>3866</v>
      </c>
      <c r="O1608" s="7" t="s">
        <v>267</v>
      </c>
      <c r="P1608" s="7" t="s">
        <v>155</v>
      </c>
      <c r="Q1608" s="8" t="s">
        <v>3589</v>
      </c>
      <c r="R1608" s="8" t="s">
        <v>1750</v>
      </c>
      <c r="S1608" s="8" t="s">
        <v>647</v>
      </c>
      <c r="T1608" s="8" t="s">
        <v>242</v>
      </c>
      <c r="U1608" s="7" t="s">
        <v>87</v>
      </c>
      <c r="V1608" s="7" t="s">
        <v>92</v>
      </c>
      <c r="W1608" s="7"/>
      <c r="X1608" s="7"/>
      <c r="Y1608" s="7" t="s">
        <v>102</v>
      </c>
      <c r="Z1608" s="8" t="s">
        <v>87</v>
      </c>
      <c r="AA1608" s="7"/>
      <c r="AB1608" s="7"/>
      <c r="AC1608" s="7"/>
      <c r="AD1608" s="7"/>
      <c r="AE1608" s="8"/>
      <c r="AF1608" s="9" t="s">
        <v>2875</v>
      </c>
      <c r="AG1608" s="9" t="s">
        <v>1785</v>
      </c>
      <c r="AH1608" s="7"/>
      <c r="AI1608" s="7"/>
      <c r="AJ1608" s="7"/>
      <c r="AK1608" s="7" t="s">
        <v>98</v>
      </c>
      <c r="AL1608" s="7" t="s">
        <v>98</v>
      </c>
      <c r="AM1608" s="7" t="s">
        <v>98</v>
      </c>
      <c r="AN1608" s="7" t="s">
        <v>98</v>
      </c>
      <c r="AO1608" s="7" t="s">
        <v>98</v>
      </c>
      <c r="AP1608" s="7" t="s">
        <v>98</v>
      </c>
      <c r="AQ1608" s="7" t="s">
        <v>98</v>
      </c>
      <c r="AR1608" s="7" t="s">
        <v>98</v>
      </c>
      <c r="AS1608" s="7" t="s">
        <v>98</v>
      </c>
      <c r="AT1608" s="7" t="s">
        <v>98</v>
      </c>
      <c r="AU1608" s="7" t="s">
        <v>98</v>
      </c>
      <c r="AV1608" s="7" t="s">
        <v>98</v>
      </c>
      <c r="AW1608" s="7" t="s">
        <v>98</v>
      </c>
      <c r="AX1608" s="7" t="s">
        <v>98</v>
      </c>
      <c r="AY1608" s="7" t="s">
        <v>98</v>
      </c>
      <c r="AZ1608" s="7" t="s">
        <v>98</v>
      </c>
      <c r="BA1608" s="7" t="s">
        <v>98</v>
      </c>
      <c r="BB1608" s="7" t="s">
        <v>98</v>
      </c>
      <c r="BC1608" s="7" t="s">
        <v>98</v>
      </c>
      <c r="BD1608" s="7" t="s">
        <v>98</v>
      </c>
      <c r="BE1608" s="7" t="s">
        <v>98</v>
      </c>
      <c r="BF1608" s="7" t="s">
        <v>98</v>
      </c>
      <c r="BG1608" s="7" t="s">
        <v>98</v>
      </c>
      <c r="BH1608" s="7" t="s">
        <v>98</v>
      </c>
      <c r="BI1608" s="7" t="s">
        <v>98</v>
      </c>
      <c r="BJ1608" s="7" t="s">
        <v>98</v>
      </c>
      <c r="BK1608" s="7" t="n">
        <v>35</v>
      </c>
      <c r="BL1608" s="7" t="n">
        <v>35</v>
      </c>
      <c r="BM1608" s="7" t="s">
        <v>97</v>
      </c>
      <c r="BN1608" s="7" t="s">
        <v>97</v>
      </c>
      <c r="BO1608" s="7" t="s">
        <v>98</v>
      </c>
      <c r="BP1608" s="7" t="s">
        <v>98</v>
      </c>
      <c r="BQ1608" s="7"/>
      <c r="BR1608" s="7"/>
      <c r="BS1608" s="7"/>
      <c r="BT1608" s="7"/>
      <c r="BU1608" s="7"/>
      <c r="BV1608" s="7"/>
      <c r="BW1608" s="7"/>
      <c r="BX1608" s="7"/>
      <c r="BY1608" s="7"/>
      <c r="BZ1608" s="7"/>
      <c r="CA1608" s="7"/>
      <c r="CB1608" s="7"/>
      <c r="CC1608" s="7"/>
      <c r="CD1608" s="7"/>
      <c r="CE1608" s="7"/>
      <c r="CF1608" s="7"/>
      <c r="CG1608" s="7"/>
      <c r="CH1608" s="7"/>
      <c r="CI1608" s="6" t="n">
        <f aca="false">SUMIF($AH1608:$CH1608,35,Base!$B$5:$BB$5)*7*$Z1608</f>
        <v>70</v>
      </c>
      <c r="CJ1608" s="6" t="n">
        <f aca="false">SUMIF($AH1608:$CH1608,"PR",Base!$B$5:$BB$5)*7*$Z1608</f>
        <v>945</v>
      </c>
      <c r="CK1608" s="6"/>
      <c r="CL1608" s="6"/>
    </row>
    <row r="1609" customFormat="false" ht="13.8" hidden="false" customHeight="false" outlineLevel="0" collapsed="false">
      <c r="A1609" s="7" t="s">
        <v>77</v>
      </c>
      <c r="B1609" s="7" t="s">
        <v>3560</v>
      </c>
      <c r="C1609" s="7" t="s">
        <v>276</v>
      </c>
      <c r="D1609" s="7" t="s">
        <v>3867</v>
      </c>
      <c r="E1609" s="7" t="s">
        <v>1233</v>
      </c>
      <c r="F1609" s="7" t="s">
        <v>17</v>
      </c>
      <c r="G1609" s="7" t="s">
        <v>3868</v>
      </c>
      <c r="H1609" s="7" t="s">
        <v>3869</v>
      </c>
      <c r="I1609" s="7" t="s">
        <v>84</v>
      </c>
      <c r="J1609" s="7" t="s">
        <v>85</v>
      </c>
      <c r="K1609" s="8" t="n">
        <v>0</v>
      </c>
      <c r="L1609" s="7"/>
      <c r="M1609" s="8" t="n">
        <v>0</v>
      </c>
      <c r="N1609" s="7" t="s">
        <v>3870</v>
      </c>
      <c r="O1609" s="7" t="s">
        <v>3871</v>
      </c>
      <c r="P1609" s="7" t="s">
        <v>113</v>
      </c>
      <c r="Q1609" s="8" t="s">
        <v>3054</v>
      </c>
      <c r="R1609" s="8" t="s">
        <v>3872</v>
      </c>
      <c r="S1609" s="8" t="s">
        <v>647</v>
      </c>
      <c r="T1609" s="8" t="s">
        <v>109</v>
      </c>
      <c r="U1609" s="7" t="s">
        <v>87</v>
      </c>
      <c r="V1609" s="7" t="s">
        <v>92</v>
      </c>
      <c r="W1609" s="7"/>
      <c r="X1609" s="7"/>
      <c r="Y1609" s="7" t="s">
        <v>99</v>
      </c>
      <c r="Z1609" s="8" t="s">
        <v>242</v>
      </c>
      <c r="AA1609" s="7"/>
      <c r="AB1609" s="7"/>
      <c r="AC1609" s="7"/>
      <c r="AD1609" s="7"/>
      <c r="AE1609" s="8"/>
      <c r="AF1609" s="9" t="s">
        <v>1231</v>
      </c>
      <c r="AG1609" s="9" t="s">
        <v>363</v>
      </c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 t="s">
        <v>98</v>
      </c>
      <c r="AY1609" s="7" t="s">
        <v>98</v>
      </c>
      <c r="AZ1609" s="7" t="s">
        <v>98</v>
      </c>
      <c r="BA1609" s="7" t="s">
        <v>98</v>
      </c>
      <c r="BB1609" s="7" t="s">
        <v>98</v>
      </c>
      <c r="BC1609" s="7" t="s">
        <v>98</v>
      </c>
      <c r="BD1609" s="7" t="s">
        <v>98</v>
      </c>
      <c r="BE1609" s="7" t="s">
        <v>98</v>
      </c>
      <c r="BF1609" s="7" t="s">
        <v>98</v>
      </c>
      <c r="BG1609" s="7" t="s">
        <v>98</v>
      </c>
      <c r="BH1609" s="7" t="s">
        <v>98</v>
      </c>
      <c r="BI1609" s="7" t="s">
        <v>98</v>
      </c>
      <c r="BJ1609" s="7" t="s">
        <v>98</v>
      </c>
      <c r="BK1609" s="7" t="s">
        <v>98</v>
      </c>
      <c r="BL1609" s="7" t="s">
        <v>98</v>
      </c>
      <c r="BM1609" s="7" t="s">
        <v>97</v>
      </c>
      <c r="BN1609" s="7" t="s">
        <v>97</v>
      </c>
      <c r="BO1609" s="7" t="s">
        <v>98</v>
      </c>
      <c r="BP1609" s="7" t="s">
        <v>98</v>
      </c>
      <c r="BQ1609" s="7" t="s">
        <v>98</v>
      </c>
      <c r="BR1609" s="7" t="s">
        <v>98</v>
      </c>
      <c r="BS1609" s="7" t="n">
        <v>35</v>
      </c>
      <c r="BT1609" s="7" t="n">
        <v>35</v>
      </c>
      <c r="BU1609" s="7" t="s">
        <v>98</v>
      </c>
      <c r="BV1609" s="7" t="s">
        <v>98</v>
      </c>
      <c r="BW1609" s="7"/>
      <c r="BX1609" s="7"/>
      <c r="BY1609" s="7"/>
      <c r="BZ1609" s="7"/>
      <c r="CA1609" s="7"/>
      <c r="CB1609" s="7"/>
      <c r="CC1609" s="7"/>
      <c r="CD1609" s="7"/>
      <c r="CE1609" s="7"/>
      <c r="CF1609" s="7"/>
      <c r="CG1609" s="7"/>
      <c r="CH1609" s="7"/>
      <c r="CI1609" s="6" t="n">
        <f aca="false">SUMIF($AH1609:$CH1609,35,Base!$B$5:$BB$5)*7*$Z1609</f>
        <v>840</v>
      </c>
      <c r="CJ1609" s="6" t="n">
        <f aca="false">SUMIF($AH1609:$CH1609,"PR",Base!$B$5:$BB$5)*7*$Z1609</f>
        <v>8400</v>
      </c>
      <c r="CK1609" s="6"/>
      <c r="CL1609" s="6"/>
    </row>
    <row r="1610" customFormat="false" ht="13.8" hidden="false" customHeight="false" outlineLevel="0" collapsed="false">
      <c r="A1610" s="7" t="s">
        <v>77</v>
      </c>
      <c r="B1610" s="7" t="s">
        <v>3560</v>
      </c>
      <c r="C1610" s="7" t="s">
        <v>2257</v>
      </c>
      <c r="D1610" s="7" t="s">
        <v>3873</v>
      </c>
      <c r="E1610" s="7" t="s">
        <v>3165</v>
      </c>
      <c r="F1610" s="7" t="s">
        <v>17</v>
      </c>
      <c r="G1610" s="7" t="s">
        <v>2301</v>
      </c>
      <c r="H1610" s="7" t="s">
        <v>3874</v>
      </c>
      <c r="I1610" s="7" t="s">
        <v>84</v>
      </c>
      <c r="J1610" s="7" t="s">
        <v>85</v>
      </c>
      <c r="K1610" s="8" t="n">
        <v>0</v>
      </c>
      <c r="L1610" s="7"/>
      <c r="M1610" s="8" t="n">
        <v>0</v>
      </c>
      <c r="N1610" s="7" t="s">
        <v>3875</v>
      </c>
      <c r="O1610" s="7" t="s">
        <v>2304</v>
      </c>
      <c r="P1610" s="7" t="s">
        <v>178</v>
      </c>
      <c r="Q1610" s="8" t="s">
        <v>2007</v>
      </c>
      <c r="R1610" s="8" t="s">
        <v>1535</v>
      </c>
      <c r="S1610" s="8" t="s">
        <v>336</v>
      </c>
      <c r="T1610" s="8" t="s">
        <v>108</v>
      </c>
      <c r="U1610" s="7" t="s">
        <v>87</v>
      </c>
      <c r="V1610" s="7" t="s">
        <v>92</v>
      </c>
      <c r="W1610" s="7"/>
      <c r="X1610" s="7"/>
      <c r="Y1610" s="7" t="s">
        <v>93</v>
      </c>
      <c r="Z1610" s="8" t="s">
        <v>87</v>
      </c>
      <c r="AA1610" s="7"/>
      <c r="AB1610" s="7"/>
      <c r="AC1610" s="7"/>
      <c r="AD1610" s="7"/>
      <c r="AE1610" s="8"/>
      <c r="AF1610" s="9" t="s">
        <v>3143</v>
      </c>
      <c r="AG1610" s="9" t="s">
        <v>162</v>
      </c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 t="s">
        <v>98</v>
      </c>
      <c r="AT1610" s="7" t="s">
        <v>98</v>
      </c>
      <c r="AU1610" s="7" t="s">
        <v>98</v>
      </c>
      <c r="AV1610" s="7" t="s">
        <v>98</v>
      </c>
      <c r="AW1610" s="7" t="s">
        <v>98</v>
      </c>
      <c r="AX1610" s="7" t="s">
        <v>98</v>
      </c>
      <c r="AY1610" s="7" t="s">
        <v>98</v>
      </c>
      <c r="AZ1610" s="7" t="s">
        <v>98</v>
      </c>
      <c r="BA1610" s="7" t="s">
        <v>98</v>
      </c>
      <c r="BB1610" s="7" t="s">
        <v>98</v>
      </c>
      <c r="BC1610" s="7" t="s">
        <v>98</v>
      </c>
      <c r="BD1610" s="7" t="s">
        <v>98</v>
      </c>
      <c r="BE1610" s="7" t="s">
        <v>98</v>
      </c>
      <c r="BF1610" s="7" t="s">
        <v>98</v>
      </c>
      <c r="BG1610" s="7" t="s">
        <v>98</v>
      </c>
      <c r="BH1610" s="7" t="s">
        <v>98</v>
      </c>
      <c r="BI1610" s="7" t="s">
        <v>98</v>
      </c>
      <c r="BJ1610" s="7" t="s">
        <v>98</v>
      </c>
      <c r="BK1610" s="7" t="s">
        <v>98</v>
      </c>
      <c r="BL1610" s="7" t="s">
        <v>98</v>
      </c>
      <c r="BM1610" s="7" t="s">
        <v>97</v>
      </c>
      <c r="BN1610" s="7" t="s">
        <v>97</v>
      </c>
      <c r="BO1610" s="7" t="s">
        <v>98</v>
      </c>
      <c r="BP1610" s="7" t="s">
        <v>98</v>
      </c>
      <c r="BQ1610" s="7" t="s">
        <v>98</v>
      </c>
      <c r="BR1610" s="7" t="s">
        <v>98</v>
      </c>
      <c r="BS1610" s="7" t="n">
        <v>35</v>
      </c>
      <c r="BT1610" s="7" t="n">
        <v>35</v>
      </c>
      <c r="BU1610" s="7" t="n">
        <v>35</v>
      </c>
      <c r="BV1610" s="7" t="s">
        <v>98</v>
      </c>
      <c r="BW1610" s="7" t="s">
        <v>98</v>
      </c>
      <c r="BX1610" s="7" t="s">
        <v>98</v>
      </c>
      <c r="BY1610" s="7" t="s">
        <v>98</v>
      </c>
      <c r="BZ1610" s="7" t="s">
        <v>98</v>
      </c>
      <c r="CA1610" s="7"/>
      <c r="CB1610" s="7"/>
      <c r="CC1610" s="7"/>
      <c r="CD1610" s="7"/>
      <c r="CE1610" s="7"/>
      <c r="CF1610" s="7"/>
      <c r="CG1610" s="7"/>
      <c r="CH1610" s="7"/>
      <c r="CI1610" s="6" t="n">
        <f aca="false">SUMIF($AH1610:$CH1610,35,Base!$B$5:$BB$5)*7*$Z1610</f>
        <v>105</v>
      </c>
      <c r="CJ1610" s="6" t="n">
        <f aca="false">SUMIF($AH1610:$CH1610,"PR",Base!$B$5:$BB$5)*7*$Z1610</f>
        <v>973</v>
      </c>
      <c r="CK1610" s="6"/>
      <c r="CL1610" s="6"/>
    </row>
    <row r="1611" customFormat="false" ht="13.8" hidden="false" customHeight="false" outlineLevel="0" collapsed="false">
      <c r="A1611" s="7" t="s">
        <v>77</v>
      </c>
      <c r="B1611" s="7" t="s">
        <v>3560</v>
      </c>
      <c r="C1611" s="7" t="s">
        <v>2257</v>
      </c>
      <c r="D1611" s="7" t="s">
        <v>3873</v>
      </c>
      <c r="E1611" s="7" t="s">
        <v>3165</v>
      </c>
      <c r="F1611" s="7" t="s">
        <v>17</v>
      </c>
      <c r="G1611" s="7" t="s">
        <v>2301</v>
      </c>
      <c r="H1611" s="7" t="s">
        <v>3874</v>
      </c>
      <c r="I1611" s="7" t="s">
        <v>84</v>
      </c>
      <c r="J1611" s="7" t="s">
        <v>85</v>
      </c>
      <c r="K1611" s="8" t="n">
        <v>0</v>
      </c>
      <c r="L1611" s="7"/>
      <c r="M1611" s="8" t="n">
        <v>0</v>
      </c>
      <c r="N1611" s="7" t="s">
        <v>3875</v>
      </c>
      <c r="O1611" s="7" t="s">
        <v>2304</v>
      </c>
      <c r="P1611" s="7" t="s">
        <v>178</v>
      </c>
      <c r="Q1611" s="8" t="s">
        <v>2007</v>
      </c>
      <c r="R1611" s="8" t="s">
        <v>1535</v>
      </c>
      <c r="S1611" s="8" t="s">
        <v>336</v>
      </c>
      <c r="T1611" s="8" t="s">
        <v>108</v>
      </c>
      <c r="U1611" s="7" t="s">
        <v>87</v>
      </c>
      <c r="V1611" s="7" t="s">
        <v>92</v>
      </c>
      <c r="W1611" s="7"/>
      <c r="X1611" s="7"/>
      <c r="Y1611" s="7" t="s">
        <v>99</v>
      </c>
      <c r="Z1611" s="8" t="s">
        <v>124</v>
      </c>
      <c r="AA1611" s="7"/>
      <c r="AB1611" s="7"/>
      <c r="AC1611" s="7"/>
      <c r="AD1611" s="7"/>
      <c r="AE1611" s="8"/>
      <c r="AF1611" s="9" t="s">
        <v>3143</v>
      </c>
      <c r="AG1611" s="9" t="s">
        <v>162</v>
      </c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 t="s">
        <v>98</v>
      </c>
      <c r="AT1611" s="7" t="s">
        <v>98</v>
      </c>
      <c r="AU1611" s="7" t="s">
        <v>98</v>
      </c>
      <c r="AV1611" s="7" t="s">
        <v>98</v>
      </c>
      <c r="AW1611" s="7" t="s">
        <v>98</v>
      </c>
      <c r="AX1611" s="7" t="s">
        <v>98</v>
      </c>
      <c r="AY1611" s="7" t="s">
        <v>98</v>
      </c>
      <c r="AZ1611" s="7" t="s">
        <v>98</v>
      </c>
      <c r="BA1611" s="7" t="s">
        <v>98</v>
      </c>
      <c r="BB1611" s="7" t="s">
        <v>98</v>
      </c>
      <c r="BC1611" s="7" t="s">
        <v>98</v>
      </c>
      <c r="BD1611" s="7" t="s">
        <v>98</v>
      </c>
      <c r="BE1611" s="7" t="s">
        <v>98</v>
      </c>
      <c r="BF1611" s="7" t="s">
        <v>98</v>
      </c>
      <c r="BG1611" s="7" t="s">
        <v>98</v>
      </c>
      <c r="BH1611" s="7" t="s">
        <v>98</v>
      </c>
      <c r="BI1611" s="7" t="s">
        <v>98</v>
      </c>
      <c r="BJ1611" s="7" t="s">
        <v>98</v>
      </c>
      <c r="BK1611" s="7" t="s">
        <v>98</v>
      </c>
      <c r="BL1611" s="7" t="s">
        <v>98</v>
      </c>
      <c r="BM1611" s="7" t="s">
        <v>97</v>
      </c>
      <c r="BN1611" s="7" t="s">
        <v>97</v>
      </c>
      <c r="BO1611" s="7" t="s">
        <v>98</v>
      </c>
      <c r="BP1611" s="7" t="s">
        <v>98</v>
      </c>
      <c r="BQ1611" s="7" t="s">
        <v>98</v>
      </c>
      <c r="BR1611" s="7" t="s">
        <v>98</v>
      </c>
      <c r="BS1611" s="7" t="n">
        <v>35</v>
      </c>
      <c r="BT1611" s="7" t="n">
        <v>35</v>
      </c>
      <c r="BU1611" s="7" t="n">
        <v>35</v>
      </c>
      <c r="BV1611" s="7" t="s">
        <v>98</v>
      </c>
      <c r="BW1611" s="7" t="s">
        <v>98</v>
      </c>
      <c r="BX1611" s="7" t="s">
        <v>98</v>
      </c>
      <c r="BY1611" s="7" t="s">
        <v>98</v>
      </c>
      <c r="BZ1611" s="7" t="s">
        <v>98</v>
      </c>
      <c r="CA1611" s="7"/>
      <c r="CB1611" s="7"/>
      <c r="CC1611" s="7"/>
      <c r="CD1611" s="7"/>
      <c r="CE1611" s="7"/>
      <c r="CF1611" s="7"/>
      <c r="CG1611" s="7"/>
      <c r="CH1611" s="7"/>
      <c r="CI1611" s="6" t="n">
        <f aca="false">SUMIF($AH1611:$CH1611,35,Base!$B$5:$BB$5)*7*$Z1611</f>
        <v>630</v>
      </c>
      <c r="CJ1611" s="6" t="n">
        <f aca="false">SUMIF($AH1611:$CH1611,"PR",Base!$B$5:$BB$5)*7*$Z1611</f>
        <v>5838</v>
      </c>
      <c r="CK1611" s="6"/>
      <c r="CL1611" s="6"/>
    </row>
    <row r="1612" customFormat="false" ht="13.8" hidden="false" customHeight="false" outlineLevel="0" collapsed="false">
      <c r="A1612" s="7" t="s">
        <v>77</v>
      </c>
      <c r="B1612" s="7" t="s">
        <v>3560</v>
      </c>
      <c r="C1612" s="7" t="s">
        <v>2257</v>
      </c>
      <c r="D1612" s="7" t="s">
        <v>3876</v>
      </c>
      <c r="E1612" s="7" t="s">
        <v>1250</v>
      </c>
      <c r="F1612" s="7" t="s">
        <v>17</v>
      </c>
      <c r="G1612" s="7" t="s">
        <v>2259</v>
      </c>
      <c r="H1612" s="7" t="s">
        <v>3877</v>
      </c>
      <c r="I1612" s="7" t="s">
        <v>84</v>
      </c>
      <c r="J1612" s="7" t="s">
        <v>85</v>
      </c>
      <c r="K1612" s="8" t="n">
        <v>0</v>
      </c>
      <c r="L1612" s="7"/>
      <c r="M1612" s="8" t="n">
        <v>0</v>
      </c>
      <c r="N1612" s="7" t="s">
        <v>3878</v>
      </c>
      <c r="O1612" s="7" t="s">
        <v>2262</v>
      </c>
      <c r="P1612" s="7" t="s">
        <v>124</v>
      </c>
      <c r="Q1612" s="8" t="s">
        <v>2007</v>
      </c>
      <c r="R1612" s="8" t="s">
        <v>1535</v>
      </c>
      <c r="S1612" s="8" t="s">
        <v>336</v>
      </c>
      <c r="T1612" s="8" t="s">
        <v>108</v>
      </c>
      <c r="U1612" s="7" t="s">
        <v>87</v>
      </c>
      <c r="V1612" s="7" t="s">
        <v>92</v>
      </c>
      <c r="W1612" s="7"/>
      <c r="X1612" s="7"/>
      <c r="Y1612" s="7" t="s">
        <v>99</v>
      </c>
      <c r="Z1612" s="8" t="s">
        <v>94</v>
      </c>
      <c r="AA1612" s="7"/>
      <c r="AB1612" s="7"/>
      <c r="AC1612" s="7"/>
      <c r="AD1612" s="7"/>
      <c r="AE1612" s="8"/>
      <c r="AF1612" s="9" t="s">
        <v>3143</v>
      </c>
      <c r="AG1612" s="9" t="s">
        <v>162</v>
      </c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 t="s">
        <v>98</v>
      </c>
      <c r="AT1612" s="7" t="s">
        <v>98</v>
      </c>
      <c r="AU1612" s="7" t="s">
        <v>98</v>
      </c>
      <c r="AV1612" s="7" t="s">
        <v>98</v>
      </c>
      <c r="AW1612" s="7" t="s">
        <v>98</v>
      </c>
      <c r="AX1612" s="7" t="s">
        <v>98</v>
      </c>
      <c r="AY1612" s="7" t="s">
        <v>98</v>
      </c>
      <c r="AZ1612" s="7" t="s">
        <v>98</v>
      </c>
      <c r="BA1612" s="7" t="s">
        <v>98</v>
      </c>
      <c r="BB1612" s="7" t="s">
        <v>98</v>
      </c>
      <c r="BC1612" s="7" t="s">
        <v>98</v>
      </c>
      <c r="BD1612" s="7" t="s">
        <v>98</v>
      </c>
      <c r="BE1612" s="7" t="s">
        <v>98</v>
      </c>
      <c r="BF1612" s="7" t="s">
        <v>98</v>
      </c>
      <c r="BG1612" s="7" t="s">
        <v>98</v>
      </c>
      <c r="BH1612" s="7" t="s">
        <v>98</v>
      </c>
      <c r="BI1612" s="7" t="s">
        <v>98</v>
      </c>
      <c r="BJ1612" s="7" t="s">
        <v>98</v>
      </c>
      <c r="BK1612" s="7" t="s">
        <v>98</v>
      </c>
      <c r="BL1612" s="7" t="s">
        <v>98</v>
      </c>
      <c r="BM1612" s="7" t="s">
        <v>97</v>
      </c>
      <c r="BN1612" s="7" t="s">
        <v>97</v>
      </c>
      <c r="BO1612" s="7" t="s">
        <v>98</v>
      </c>
      <c r="BP1612" s="7" t="s">
        <v>98</v>
      </c>
      <c r="BQ1612" s="7" t="s">
        <v>98</v>
      </c>
      <c r="BR1612" s="7" t="s">
        <v>98</v>
      </c>
      <c r="BS1612" s="7" t="n">
        <v>35</v>
      </c>
      <c r="BT1612" s="7" t="n">
        <v>35</v>
      </c>
      <c r="BU1612" s="7" t="n">
        <v>35</v>
      </c>
      <c r="BV1612" s="7" t="s">
        <v>98</v>
      </c>
      <c r="BW1612" s="7" t="s">
        <v>98</v>
      </c>
      <c r="BX1612" s="7" t="s">
        <v>98</v>
      </c>
      <c r="BY1612" s="7" t="s">
        <v>98</v>
      </c>
      <c r="BZ1612" s="7" t="s">
        <v>98</v>
      </c>
      <c r="CA1612" s="7"/>
      <c r="CB1612" s="7"/>
      <c r="CC1612" s="7"/>
      <c r="CD1612" s="7"/>
      <c r="CE1612" s="7"/>
      <c r="CF1612" s="7"/>
      <c r="CG1612" s="7"/>
      <c r="CH1612" s="7"/>
      <c r="CI1612" s="6" t="n">
        <f aca="false">SUMIF($AH1612:$CH1612,35,Base!$B$5:$BB$5)*7*$Z1612</f>
        <v>210</v>
      </c>
      <c r="CJ1612" s="6" t="n">
        <f aca="false">SUMIF($AH1612:$CH1612,"PR",Base!$B$5:$BB$5)*7*$Z1612</f>
        <v>1946</v>
      </c>
      <c r="CK1612" s="6"/>
      <c r="CL1612" s="6"/>
    </row>
    <row r="1613" customFormat="false" ht="13.8" hidden="false" customHeight="false" outlineLevel="0" collapsed="false">
      <c r="A1613" s="7" t="s">
        <v>77</v>
      </c>
      <c r="B1613" s="7" t="s">
        <v>3560</v>
      </c>
      <c r="C1613" s="7" t="s">
        <v>1383</v>
      </c>
      <c r="D1613" s="7" t="s">
        <v>3879</v>
      </c>
      <c r="E1613" s="7" t="s">
        <v>3880</v>
      </c>
      <c r="F1613" s="7" t="s">
        <v>17</v>
      </c>
      <c r="G1613" s="7" t="s">
        <v>1532</v>
      </c>
      <c r="H1613" s="7" t="s">
        <v>1533</v>
      </c>
      <c r="I1613" s="7" t="s">
        <v>84</v>
      </c>
      <c r="J1613" s="7" t="s">
        <v>85</v>
      </c>
      <c r="K1613" s="8" t="n">
        <v>0</v>
      </c>
      <c r="L1613" s="7"/>
      <c r="M1613" s="8" t="n">
        <v>0</v>
      </c>
      <c r="N1613" s="7"/>
      <c r="O1613" s="7" t="s">
        <v>1431</v>
      </c>
      <c r="P1613" s="7" t="s">
        <v>155</v>
      </c>
      <c r="Q1613" s="8" t="s">
        <v>2444</v>
      </c>
      <c r="R1613" s="8" t="s">
        <v>3881</v>
      </c>
      <c r="S1613" s="8" t="s">
        <v>1085</v>
      </c>
      <c r="T1613" s="8" t="s">
        <v>108</v>
      </c>
      <c r="U1613" s="7" t="s">
        <v>87</v>
      </c>
      <c r="V1613" s="7" t="s">
        <v>92</v>
      </c>
      <c r="W1613" s="7"/>
      <c r="X1613" s="7"/>
      <c r="Y1613" s="7" t="s">
        <v>125</v>
      </c>
      <c r="Z1613" s="8" t="s">
        <v>155</v>
      </c>
      <c r="AA1613" s="7"/>
      <c r="AB1613" s="7"/>
      <c r="AC1613" s="7"/>
      <c r="AD1613" s="7"/>
      <c r="AE1613" s="8"/>
      <c r="AF1613" s="9" t="s">
        <v>2308</v>
      </c>
      <c r="AG1613" s="9" t="s">
        <v>814</v>
      </c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7" t="s">
        <v>98</v>
      </c>
      <c r="BD1613" s="7" t="s">
        <v>98</v>
      </c>
      <c r="BE1613" s="7" t="s">
        <v>98</v>
      </c>
      <c r="BF1613" s="7" t="s">
        <v>98</v>
      </c>
      <c r="BG1613" s="7" t="s">
        <v>98</v>
      </c>
      <c r="BH1613" s="7" t="s">
        <v>98</v>
      </c>
      <c r="BI1613" s="7" t="s">
        <v>98</v>
      </c>
      <c r="BJ1613" s="7" t="s">
        <v>98</v>
      </c>
      <c r="BK1613" s="7" t="s">
        <v>98</v>
      </c>
      <c r="BL1613" s="7" t="s">
        <v>98</v>
      </c>
      <c r="BM1613" s="7" t="s">
        <v>97</v>
      </c>
      <c r="BN1613" s="7" t="s">
        <v>97</v>
      </c>
      <c r="BO1613" s="7" t="s">
        <v>98</v>
      </c>
      <c r="BP1613" s="7" t="s">
        <v>98</v>
      </c>
      <c r="BQ1613" s="7" t="s">
        <v>98</v>
      </c>
      <c r="BR1613" s="7" t="s">
        <v>98</v>
      </c>
      <c r="BS1613" s="7" t="s">
        <v>98</v>
      </c>
      <c r="BT1613" s="7" t="s">
        <v>98</v>
      </c>
      <c r="BU1613" s="7" t="s">
        <v>98</v>
      </c>
      <c r="BV1613" s="7" t="s">
        <v>98</v>
      </c>
      <c r="BW1613" s="7" t="s">
        <v>98</v>
      </c>
      <c r="BX1613" s="7" t="s">
        <v>98</v>
      </c>
      <c r="BY1613" s="7" t="s">
        <v>98</v>
      </c>
      <c r="BZ1613" s="7" t="n">
        <v>35</v>
      </c>
      <c r="CA1613" s="7" t="n">
        <v>35</v>
      </c>
      <c r="CB1613" s="7" t="n">
        <v>35</v>
      </c>
      <c r="CC1613" s="7" t="n">
        <v>35</v>
      </c>
      <c r="CD1613" s="7" t="s">
        <v>98</v>
      </c>
      <c r="CE1613" s="7" t="s">
        <v>98</v>
      </c>
      <c r="CF1613" s="7" t="s">
        <v>98</v>
      </c>
      <c r="CG1613" s="7"/>
      <c r="CH1613" s="7"/>
      <c r="CI1613" s="6" t="n">
        <f aca="false">SUMIF($AH1613:$CH1613,35,Base!$B$5:$BB$5)*7*$Z1613</f>
        <v>399</v>
      </c>
      <c r="CJ1613" s="6" t="n">
        <f aca="false">SUMIF($AH1613:$CH1613,"PR",Base!$B$5:$BB$5)*7*$Z1613</f>
        <v>2457</v>
      </c>
      <c r="CK1613" s="6"/>
      <c r="CL1613" s="6"/>
    </row>
    <row r="1614" customFormat="false" ht="13.8" hidden="false" customHeight="false" outlineLevel="0" collapsed="false">
      <c r="A1614" s="7" t="s">
        <v>77</v>
      </c>
      <c r="B1614" s="7" t="s">
        <v>3560</v>
      </c>
      <c r="C1614" s="7" t="s">
        <v>1383</v>
      </c>
      <c r="D1614" s="7" t="s">
        <v>3879</v>
      </c>
      <c r="E1614" s="7" t="s">
        <v>3880</v>
      </c>
      <c r="F1614" s="7" t="s">
        <v>17</v>
      </c>
      <c r="G1614" s="7" t="s">
        <v>1532</v>
      </c>
      <c r="H1614" s="7" t="s">
        <v>1533</v>
      </c>
      <c r="I1614" s="7" t="s">
        <v>84</v>
      </c>
      <c r="J1614" s="7" t="s">
        <v>85</v>
      </c>
      <c r="K1614" s="8" t="n">
        <v>0</v>
      </c>
      <c r="L1614" s="7"/>
      <c r="M1614" s="8" t="n">
        <v>0</v>
      </c>
      <c r="N1614" s="7"/>
      <c r="O1614" s="7" t="s">
        <v>1431</v>
      </c>
      <c r="P1614" s="7" t="s">
        <v>155</v>
      </c>
      <c r="Q1614" s="8" t="s">
        <v>2444</v>
      </c>
      <c r="R1614" s="8" t="s">
        <v>3881</v>
      </c>
      <c r="S1614" s="8" t="s">
        <v>1085</v>
      </c>
      <c r="T1614" s="8" t="s">
        <v>108</v>
      </c>
      <c r="U1614" s="7" t="s">
        <v>87</v>
      </c>
      <c r="V1614" s="7" t="s">
        <v>92</v>
      </c>
      <c r="W1614" s="7"/>
      <c r="X1614" s="7"/>
      <c r="Y1614" s="7" t="s">
        <v>93</v>
      </c>
      <c r="Z1614" s="8" t="s">
        <v>155</v>
      </c>
      <c r="AA1614" s="7"/>
      <c r="AB1614" s="7"/>
      <c r="AC1614" s="7"/>
      <c r="AD1614" s="7"/>
      <c r="AE1614" s="8"/>
      <c r="AF1614" s="9" t="s">
        <v>2308</v>
      </c>
      <c r="AG1614" s="9" t="s">
        <v>814</v>
      </c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7" t="s">
        <v>98</v>
      </c>
      <c r="BD1614" s="7" t="s">
        <v>98</v>
      </c>
      <c r="BE1614" s="7" t="s">
        <v>98</v>
      </c>
      <c r="BF1614" s="7" t="s">
        <v>98</v>
      </c>
      <c r="BG1614" s="7" t="s">
        <v>98</v>
      </c>
      <c r="BH1614" s="7" t="s">
        <v>98</v>
      </c>
      <c r="BI1614" s="7" t="s">
        <v>98</v>
      </c>
      <c r="BJ1614" s="7" t="s">
        <v>98</v>
      </c>
      <c r="BK1614" s="7" t="s">
        <v>98</v>
      </c>
      <c r="BL1614" s="7" t="s">
        <v>98</v>
      </c>
      <c r="BM1614" s="7" t="s">
        <v>97</v>
      </c>
      <c r="BN1614" s="7" t="s">
        <v>97</v>
      </c>
      <c r="BO1614" s="7" t="s">
        <v>98</v>
      </c>
      <c r="BP1614" s="7" t="s">
        <v>98</v>
      </c>
      <c r="BQ1614" s="7" t="s">
        <v>98</v>
      </c>
      <c r="BR1614" s="7" t="s">
        <v>98</v>
      </c>
      <c r="BS1614" s="7" t="s">
        <v>98</v>
      </c>
      <c r="BT1614" s="7" t="s">
        <v>98</v>
      </c>
      <c r="BU1614" s="7" t="s">
        <v>98</v>
      </c>
      <c r="BV1614" s="7" t="s">
        <v>98</v>
      </c>
      <c r="BW1614" s="7" t="s">
        <v>98</v>
      </c>
      <c r="BX1614" s="7" t="s">
        <v>98</v>
      </c>
      <c r="BY1614" s="7" t="s">
        <v>98</v>
      </c>
      <c r="BZ1614" s="7" t="n">
        <v>35</v>
      </c>
      <c r="CA1614" s="7" t="n">
        <v>35</v>
      </c>
      <c r="CB1614" s="7" t="n">
        <v>35</v>
      </c>
      <c r="CC1614" s="7" t="n">
        <v>35</v>
      </c>
      <c r="CD1614" s="7" t="s">
        <v>98</v>
      </c>
      <c r="CE1614" s="7" t="s">
        <v>98</v>
      </c>
      <c r="CF1614" s="7" t="s">
        <v>98</v>
      </c>
      <c r="CG1614" s="7"/>
      <c r="CH1614" s="7"/>
      <c r="CI1614" s="6" t="n">
        <f aca="false">SUMIF($AH1614:$CH1614,35,Base!$B$5:$BB$5)*7*$Z1614</f>
        <v>399</v>
      </c>
      <c r="CJ1614" s="6" t="n">
        <f aca="false">SUMIF($AH1614:$CH1614,"PR",Base!$B$5:$BB$5)*7*$Z1614</f>
        <v>2457</v>
      </c>
      <c r="CK1614" s="6"/>
      <c r="CL1614" s="6"/>
    </row>
    <row r="1615" customFormat="false" ht="13.8" hidden="false" customHeight="false" outlineLevel="0" collapsed="false">
      <c r="A1615" s="7" t="s">
        <v>77</v>
      </c>
      <c r="B1615" s="7" t="s">
        <v>3560</v>
      </c>
      <c r="C1615" s="7" t="s">
        <v>1383</v>
      </c>
      <c r="D1615" s="7" t="s">
        <v>3879</v>
      </c>
      <c r="E1615" s="7" t="s">
        <v>3880</v>
      </c>
      <c r="F1615" s="7" t="s">
        <v>17</v>
      </c>
      <c r="G1615" s="7" t="s">
        <v>1532</v>
      </c>
      <c r="H1615" s="7" t="s">
        <v>1533</v>
      </c>
      <c r="I1615" s="7" t="s">
        <v>84</v>
      </c>
      <c r="J1615" s="7" t="s">
        <v>85</v>
      </c>
      <c r="K1615" s="8" t="n">
        <v>0</v>
      </c>
      <c r="L1615" s="7"/>
      <c r="M1615" s="8" t="n">
        <v>0</v>
      </c>
      <c r="N1615" s="7"/>
      <c r="O1615" s="7" t="s">
        <v>1431</v>
      </c>
      <c r="P1615" s="7" t="s">
        <v>155</v>
      </c>
      <c r="Q1615" s="8" t="s">
        <v>2444</v>
      </c>
      <c r="R1615" s="8" t="s">
        <v>3881</v>
      </c>
      <c r="S1615" s="8" t="s">
        <v>1085</v>
      </c>
      <c r="T1615" s="8" t="s">
        <v>108</v>
      </c>
      <c r="U1615" s="7" t="s">
        <v>87</v>
      </c>
      <c r="V1615" s="7" t="s">
        <v>92</v>
      </c>
      <c r="W1615" s="7"/>
      <c r="X1615" s="7"/>
      <c r="Y1615" s="7" t="s">
        <v>430</v>
      </c>
      <c r="Z1615" s="8" t="s">
        <v>87</v>
      </c>
      <c r="AA1615" s="7"/>
      <c r="AB1615" s="7"/>
      <c r="AC1615" s="7"/>
      <c r="AD1615" s="7"/>
      <c r="AE1615" s="8"/>
      <c r="AF1615" s="9" t="s">
        <v>2308</v>
      </c>
      <c r="AG1615" s="9" t="s">
        <v>814</v>
      </c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  <c r="BC1615" s="7" t="s">
        <v>98</v>
      </c>
      <c r="BD1615" s="7" t="s">
        <v>98</v>
      </c>
      <c r="BE1615" s="7" t="s">
        <v>98</v>
      </c>
      <c r="BF1615" s="7" t="s">
        <v>98</v>
      </c>
      <c r="BG1615" s="7" t="s">
        <v>98</v>
      </c>
      <c r="BH1615" s="7" t="s">
        <v>98</v>
      </c>
      <c r="BI1615" s="7" t="s">
        <v>98</v>
      </c>
      <c r="BJ1615" s="7" t="s">
        <v>98</v>
      </c>
      <c r="BK1615" s="7" t="s">
        <v>98</v>
      </c>
      <c r="BL1615" s="7" t="s">
        <v>98</v>
      </c>
      <c r="BM1615" s="7" t="s">
        <v>97</v>
      </c>
      <c r="BN1615" s="7" t="s">
        <v>97</v>
      </c>
      <c r="BO1615" s="7" t="s">
        <v>98</v>
      </c>
      <c r="BP1615" s="7" t="s">
        <v>98</v>
      </c>
      <c r="BQ1615" s="7" t="s">
        <v>98</v>
      </c>
      <c r="BR1615" s="7" t="s">
        <v>98</v>
      </c>
      <c r="BS1615" s="7" t="s">
        <v>98</v>
      </c>
      <c r="BT1615" s="7" t="s">
        <v>98</v>
      </c>
      <c r="BU1615" s="7" t="s">
        <v>98</v>
      </c>
      <c r="BV1615" s="7" t="s">
        <v>98</v>
      </c>
      <c r="BW1615" s="7" t="s">
        <v>98</v>
      </c>
      <c r="BX1615" s="7" t="s">
        <v>98</v>
      </c>
      <c r="BY1615" s="7" t="s">
        <v>98</v>
      </c>
      <c r="BZ1615" s="7" t="n">
        <v>35</v>
      </c>
      <c r="CA1615" s="7" t="n">
        <v>35</v>
      </c>
      <c r="CB1615" s="7" t="n">
        <v>35</v>
      </c>
      <c r="CC1615" s="7" t="n">
        <v>35</v>
      </c>
      <c r="CD1615" s="7" t="s">
        <v>98</v>
      </c>
      <c r="CE1615" s="7" t="s">
        <v>98</v>
      </c>
      <c r="CF1615" s="7" t="s">
        <v>98</v>
      </c>
      <c r="CG1615" s="7"/>
      <c r="CH1615" s="7"/>
      <c r="CI1615" s="6" t="n">
        <f aca="false">SUMIF($AH1615:$CH1615,35,Base!$B$5:$BB$5)*7*$Z1615</f>
        <v>133</v>
      </c>
      <c r="CJ1615" s="6" t="n">
        <f aca="false">SUMIF($AH1615:$CH1615,"PR",Base!$B$5:$BB$5)*7*$Z1615</f>
        <v>819</v>
      </c>
      <c r="CK1615" s="6"/>
      <c r="CL1615" s="6"/>
    </row>
    <row r="1616" customFormat="false" ht="13.8" hidden="false" customHeight="false" outlineLevel="0" collapsed="false">
      <c r="A1616" s="7" t="s">
        <v>77</v>
      </c>
      <c r="B1616" s="7" t="s">
        <v>3560</v>
      </c>
      <c r="C1616" s="7" t="s">
        <v>1383</v>
      </c>
      <c r="D1616" s="7" t="s">
        <v>3879</v>
      </c>
      <c r="E1616" s="7" t="s">
        <v>3880</v>
      </c>
      <c r="F1616" s="7" t="s">
        <v>17</v>
      </c>
      <c r="G1616" s="7" t="s">
        <v>1532</v>
      </c>
      <c r="H1616" s="7" t="s">
        <v>1533</v>
      </c>
      <c r="I1616" s="7" t="s">
        <v>84</v>
      </c>
      <c r="J1616" s="7" t="s">
        <v>85</v>
      </c>
      <c r="K1616" s="8" t="n">
        <v>0</v>
      </c>
      <c r="L1616" s="7"/>
      <c r="M1616" s="8" t="n">
        <v>0</v>
      </c>
      <c r="N1616" s="7"/>
      <c r="O1616" s="7" t="s">
        <v>1431</v>
      </c>
      <c r="P1616" s="7" t="s">
        <v>155</v>
      </c>
      <c r="Q1616" s="8" t="s">
        <v>2444</v>
      </c>
      <c r="R1616" s="8" t="s">
        <v>3881</v>
      </c>
      <c r="S1616" s="8" t="s">
        <v>1085</v>
      </c>
      <c r="T1616" s="8" t="s">
        <v>108</v>
      </c>
      <c r="U1616" s="7" t="s">
        <v>87</v>
      </c>
      <c r="V1616" s="7" t="s">
        <v>92</v>
      </c>
      <c r="W1616" s="7"/>
      <c r="X1616" s="7"/>
      <c r="Y1616" s="7" t="s">
        <v>112</v>
      </c>
      <c r="Z1616" s="8" t="s">
        <v>87</v>
      </c>
      <c r="AA1616" s="7"/>
      <c r="AB1616" s="7"/>
      <c r="AC1616" s="7"/>
      <c r="AD1616" s="7"/>
      <c r="AE1616" s="8"/>
      <c r="AF1616" s="9" t="s">
        <v>2308</v>
      </c>
      <c r="AG1616" s="9" t="s">
        <v>814</v>
      </c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  <c r="AZ1616" s="7"/>
      <c r="BA1616" s="7"/>
      <c r="BB1616" s="7"/>
      <c r="BC1616" s="7" t="s">
        <v>98</v>
      </c>
      <c r="BD1616" s="7" t="s">
        <v>98</v>
      </c>
      <c r="BE1616" s="7" t="s">
        <v>98</v>
      </c>
      <c r="BF1616" s="7" t="s">
        <v>98</v>
      </c>
      <c r="BG1616" s="7" t="s">
        <v>98</v>
      </c>
      <c r="BH1616" s="7" t="s">
        <v>98</v>
      </c>
      <c r="BI1616" s="7" t="s">
        <v>98</v>
      </c>
      <c r="BJ1616" s="7" t="s">
        <v>98</v>
      </c>
      <c r="BK1616" s="7" t="s">
        <v>98</v>
      </c>
      <c r="BL1616" s="7" t="s">
        <v>98</v>
      </c>
      <c r="BM1616" s="7" t="s">
        <v>97</v>
      </c>
      <c r="BN1616" s="7" t="s">
        <v>97</v>
      </c>
      <c r="BO1616" s="7" t="s">
        <v>98</v>
      </c>
      <c r="BP1616" s="7" t="s">
        <v>98</v>
      </c>
      <c r="BQ1616" s="7" t="s">
        <v>98</v>
      </c>
      <c r="BR1616" s="7" t="s">
        <v>98</v>
      </c>
      <c r="BS1616" s="7" t="s">
        <v>98</v>
      </c>
      <c r="BT1616" s="7" t="s">
        <v>98</v>
      </c>
      <c r="BU1616" s="7" t="s">
        <v>98</v>
      </c>
      <c r="BV1616" s="7" t="s">
        <v>98</v>
      </c>
      <c r="BW1616" s="7" t="s">
        <v>98</v>
      </c>
      <c r="BX1616" s="7" t="s">
        <v>98</v>
      </c>
      <c r="BY1616" s="7" t="s">
        <v>98</v>
      </c>
      <c r="BZ1616" s="7" t="n">
        <v>35</v>
      </c>
      <c r="CA1616" s="7" t="n">
        <v>35</v>
      </c>
      <c r="CB1616" s="7" t="n">
        <v>35</v>
      </c>
      <c r="CC1616" s="7" t="n">
        <v>35</v>
      </c>
      <c r="CD1616" s="7" t="s">
        <v>98</v>
      </c>
      <c r="CE1616" s="7" t="s">
        <v>98</v>
      </c>
      <c r="CF1616" s="7" t="s">
        <v>98</v>
      </c>
      <c r="CG1616" s="7"/>
      <c r="CH1616" s="7"/>
      <c r="CI1616" s="6" t="n">
        <f aca="false">SUMIF($AH1616:$CH1616,35,Base!$B$5:$BB$5)*7*$Z1616</f>
        <v>133</v>
      </c>
      <c r="CJ1616" s="6" t="n">
        <f aca="false">SUMIF($AH1616:$CH1616,"PR",Base!$B$5:$BB$5)*7*$Z1616</f>
        <v>819</v>
      </c>
      <c r="CK1616" s="6"/>
      <c r="CL1616" s="6"/>
    </row>
    <row r="1617" customFormat="false" ht="13.8" hidden="false" customHeight="false" outlineLevel="0" collapsed="false">
      <c r="A1617" s="7" t="s">
        <v>77</v>
      </c>
      <c r="B1617" s="7" t="s">
        <v>3560</v>
      </c>
      <c r="C1617" s="7" t="s">
        <v>1383</v>
      </c>
      <c r="D1617" s="7" t="s">
        <v>3879</v>
      </c>
      <c r="E1617" s="7" t="s">
        <v>3880</v>
      </c>
      <c r="F1617" s="7" t="s">
        <v>17</v>
      </c>
      <c r="G1617" s="7" t="s">
        <v>1532</v>
      </c>
      <c r="H1617" s="7" t="s">
        <v>1533</v>
      </c>
      <c r="I1617" s="7" t="s">
        <v>84</v>
      </c>
      <c r="J1617" s="7" t="s">
        <v>85</v>
      </c>
      <c r="K1617" s="8" t="n">
        <v>0</v>
      </c>
      <c r="L1617" s="7"/>
      <c r="M1617" s="8" t="n">
        <v>0</v>
      </c>
      <c r="N1617" s="7"/>
      <c r="O1617" s="7" t="s">
        <v>1431</v>
      </c>
      <c r="P1617" s="7" t="s">
        <v>155</v>
      </c>
      <c r="Q1617" s="8" t="s">
        <v>2444</v>
      </c>
      <c r="R1617" s="8" t="s">
        <v>3881</v>
      </c>
      <c r="S1617" s="8" t="s">
        <v>1085</v>
      </c>
      <c r="T1617" s="8" t="s">
        <v>108</v>
      </c>
      <c r="U1617" s="7" t="s">
        <v>87</v>
      </c>
      <c r="V1617" s="7" t="s">
        <v>92</v>
      </c>
      <c r="W1617" s="7"/>
      <c r="X1617" s="7"/>
      <c r="Y1617" s="7" t="s">
        <v>102</v>
      </c>
      <c r="Z1617" s="8" t="s">
        <v>127</v>
      </c>
      <c r="AA1617" s="7"/>
      <c r="AB1617" s="7"/>
      <c r="AC1617" s="7"/>
      <c r="AD1617" s="7"/>
      <c r="AE1617" s="8"/>
      <c r="AF1617" s="9" t="s">
        <v>2308</v>
      </c>
      <c r="AG1617" s="9" t="s">
        <v>814</v>
      </c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  <c r="AZ1617" s="7"/>
      <c r="BA1617" s="7"/>
      <c r="BB1617" s="7"/>
      <c r="BC1617" s="7" t="s">
        <v>98</v>
      </c>
      <c r="BD1617" s="7" t="s">
        <v>98</v>
      </c>
      <c r="BE1617" s="7" t="s">
        <v>98</v>
      </c>
      <c r="BF1617" s="7" t="s">
        <v>98</v>
      </c>
      <c r="BG1617" s="7" t="s">
        <v>98</v>
      </c>
      <c r="BH1617" s="7" t="s">
        <v>98</v>
      </c>
      <c r="BI1617" s="7" t="s">
        <v>98</v>
      </c>
      <c r="BJ1617" s="7" t="s">
        <v>98</v>
      </c>
      <c r="BK1617" s="7" t="s">
        <v>98</v>
      </c>
      <c r="BL1617" s="7" t="s">
        <v>98</v>
      </c>
      <c r="BM1617" s="7" t="s">
        <v>97</v>
      </c>
      <c r="BN1617" s="7" t="s">
        <v>97</v>
      </c>
      <c r="BO1617" s="7" t="s">
        <v>98</v>
      </c>
      <c r="BP1617" s="7" t="s">
        <v>98</v>
      </c>
      <c r="BQ1617" s="7" t="s">
        <v>98</v>
      </c>
      <c r="BR1617" s="7" t="s">
        <v>98</v>
      </c>
      <c r="BS1617" s="7" t="s">
        <v>98</v>
      </c>
      <c r="BT1617" s="7" t="s">
        <v>98</v>
      </c>
      <c r="BU1617" s="7" t="s">
        <v>98</v>
      </c>
      <c r="BV1617" s="7" t="s">
        <v>98</v>
      </c>
      <c r="BW1617" s="7" t="s">
        <v>98</v>
      </c>
      <c r="BX1617" s="7" t="s">
        <v>98</v>
      </c>
      <c r="BY1617" s="7" t="s">
        <v>98</v>
      </c>
      <c r="BZ1617" s="7" t="n">
        <v>35</v>
      </c>
      <c r="CA1617" s="7" t="n">
        <v>35</v>
      </c>
      <c r="CB1617" s="7" t="n">
        <v>35</v>
      </c>
      <c r="CC1617" s="7" t="n">
        <v>35</v>
      </c>
      <c r="CD1617" s="7" t="s">
        <v>98</v>
      </c>
      <c r="CE1617" s="7" t="s">
        <v>98</v>
      </c>
      <c r="CF1617" s="7" t="s">
        <v>98</v>
      </c>
      <c r="CG1617" s="7"/>
      <c r="CH1617" s="7"/>
      <c r="CI1617" s="6" t="n">
        <f aca="false">SUMIF($AH1617:$CH1617,35,Base!$B$5:$BB$5)*7*$Z1617</f>
        <v>532</v>
      </c>
      <c r="CJ1617" s="6" t="n">
        <f aca="false">SUMIF($AH1617:$CH1617,"PR",Base!$B$5:$BB$5)*7*$Z1617</f>
        <v>3276</v>
      </c>
      <c r="CK1617" s="6"/>
      <c r="CL1617" s="6"/>
    </row>
    <row r="1618" customFormat="false" ht="13.8" hidden="false" customHeight="false" outlineLevel="0" collapsed="false">
      <c r="A1618" s="7" t="s">
        <v>77</v>
      </c>
      <c r="B1618" s="7" t="s">
        <v>3560</v>
      </c>
      <c r="C1618" s="7" t="s">
        <v>887</v>
      </c>
      <c r="D1618" s="7" t="s">
        <v>3882</v>
      </c>
      <c r="E1618" s="7" t="s">
        <v>1811</v>
      </c>
      <c r="F1618" s="7" t="s">
        <v>17</v>
      </c>
      <c r="G1618" s="7" t="s">
        <v>3883</v>
      </c>
      <c r="H1618" s="7" t="s">
        <v>3884</v>
      </c>
      <c r="I1618" s="7" t="s">
        <v>84</v>
      </c>
      <c r="J1618" s="7" t="s">
        <v>85</v>
      </c>
      <c r="K1618" s="8" t="n">
        <v>0</v>
      </c>
      <c r="L1618" s="7"/>
      <c r="M1618" s="8" t="n">
        <v>0</v>
      </c>
      <c r="N1618" s="7"/>
      <c r="O1618" s="7" t="s">
        <v>892</v>
      </c>
      <c r="P1618" s="7" t="s">
        <v>168</v>
      </c>
      <c r="Q1618" s="8" t="s">
        <v>3235</v>
      </c>
      <c r="R1618" s="8" t="s">
        <v>550</v>
      </c>
      <c r="S1618" s="8" t="s">
        <v>325</v>
      </c>
      <c r="T1618" s="8" t="s">
        <v>242</v>
      </c>
      <c r="U1618" s="7" t="s">
        <v>87</v>
      </c>
      <c r="V1618" s="7" t="s">
        <v>92</v>
      </c>
      <c r="W1618" s="7"/>
      <c r="X1618" s="7"/>
      <c r="Y1618" s="7" t="s">
        <v>1012</v>
      </c>
      <c r="Z1618" s="8" t="s">
        <v>100</v>
      </c>
      <c r="AA1618" s="7"/>
      <c r="AB1618" s="7"/>
      <c r="AC1618" s="7"/>
      <c r="AD1618" s="7"/>
      <c r="AE1618" s="8"/>
      <c r="AF1618" s="9" t="s">
        <v>3715</v>
      </c>
      <c r="AG1618" s="9" t="s">
        <v>3226</v>
      </c>
      <c r="AH1618" s="7" t="s">
        <v>98</v>
      </c>
      <c r="AI1618" s="7" t="n">
        <v>35</v>
      </c>
      <c r="AJ1618" s="7" t="n">
        <v>35</v>
      </c>
      <c r="AK1618" s="7" t="n">
        <v>35</v>
      </c>
      <c r="AL1618" s="7" t="n">
        <v>35</v>
      </c>
      <c r="AM1618" s="7" t="s">
        <v>98</v>
      </c>
      <c r="AN1618" s="7" t="s">
        <v>98</v>
      </c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  <c r="AZ1618" s="7"/>
      <c r="BA1618" s="7"/>
      <c r="BB1618" s="7"/>
      <c r="BC1618" s="7"/>
      <c r="BD1618" s="7"/>
      <c r="BE1618" s="7"/>
      <c r="BF1618" s="7"/>
      <c r="BG1618" s="7"/>
      <c r="BH1618" s="7"/>
      <c r="BI1618" s="7"/>
      <c r="BJ1618" s="7"/>
      <c r="BK1618" s="7"/>
      <c r="BL1618" s="7"/>
      <c r="BM1618" s="7" t="s">
        <v>97</v>
      </c>
      <c r="BN1618" s="7" t="s">
        <v>97</v>
      </c>
      <c r="BO1618" s="7"/>
      <c r="BP1618" s="7"/>
      <c r="BQ1618" s="7"/>
      <c r="BR1618" s="7"/>
      <c r="BS1618" s="7"/>
      <c r="BT1618" s="7"/>
      <c r="BU1618" s="7"/>
      <c r="BV1618" s="7"/>
      <c r="BW1618" s="7"/>
      <c r="BX1618" s="7"/>
      <c r="BY1618" s="7"/>
      <c r="BZ1618" s="7"/>
      <c r="CA1618" s="7"/>
      <c r="CB1618" s="7"/>
      <c r="CC1618" s="7"/>
      <c r="CD1618" s="7"/>
      <c r="CE1618" s="7"/>
      <c r="CF1618" s="7"/>
      <c r="CG1618" s="7"/>
      <c r="CH1618" s="7"/>
      <c r="CI1618" s="6" t="n">
        <f aca="false">SUMIF($AH1618:$CH1618,35,Base!$B$5:$BB$5)*7*$Z1618</f>
        <v>1400</v>
      </c>
      <c r="CJ1618" s="6" t="n">
        <f aca="false">SUMIF($AH1618:$CH1618,"PR",Base!$B$5:$BB$5)*7*$Z1618</f>
        <v>980</v>
      </c>
      <c r="CK1618" s="6"/>
      <c r="CL1618" s="6"/>
    </row>
    <row r="1619" customFormat="false" ht="13.8" hidden="false" customHeight="false" outlineLevel="0" collapsed="false">
      <c r="A1619" s="7" t="s">
        <v>77</v>
      </c>
      <c r="B1619" s="7" t="s">
        <v>3560</v>
      </c>
      <c r="C1619" s="7" t="s">
        <v>1383</v>
      </c>
      <c r="D1619" s="7" t="s">
        <v>3885</v>
      </c>
      <c r="E1619" s="7" t="s">
        <v>3886</v>
      </c>
      <c r="F1619" s="7" t="s">
        <v>17</v>
      </c>
      <c r="G1619" s="7" t="s">
        <v>1532</v>
      </c>
      <c r="H1619" s="7" t="s">
        <v>1533</v>
      </c>
      <c r="I1619" s="7" t="s">
        <v>84</v>
      </c>
      <c r="J1619" s="7" t="s">
        <v>85</v>
      </c>
      <c r="K1619" s="8" t="n">
        <v>0</v>
      </c>
      <c r="L1619" s="7"/>
      <c r="M1619" s="8" t="n">
        <v>0</v>
      </c>
      <c r="N1619" s="7"/>
      <c r="O1619" s="7" t="s">
        <v>1431</v>
      </c>
      <c r="P1619" s="7" t="s">
        <v>155</v>
      </c>
      <c r="Q1619" s="8" t="s">
        <v>2444</v>
      </c>
      <c r="R1619" s="8" t="s">
        <v>3881</v>
      </c>
      <c r="S1619" s="8" t="s">
        <v>1085</v>
      </c>
      <c r="T1619" s="8" t="s">
        <v>242</v>
      </c>
      <c r="U1619" s="7" t="s">
        <v>87</v>
      </c>
      <c r="V1619" s="7" t="s">
        <v>92</v>
      </c>
      <c r="W1619" s="7"/>
      <c r="X1619" s="7"/>
      <c r="Y1619" s="7" t="s">
        <v>125</v>
      </c>
      <c r="Z1619" s="8" t="s">
        <v>155</v>
      </c>
      <c r="AA1619" s="7"/>
      <c r="AB1619" s="7"/>
      <c r="AC1619" s="7"/>
      <c r="AD1619" s="7"/>
      <c r="AE1619" s="8"/>
      <c r="AF1619" s="9" t="s">
        <v>1156</v>
      </c>
      <c r="AG1619" s="9" t="s">
        <v>1872</v>
      </c>
      <c r="AH1619" s="7"/>
      <c r="AI1619" s="7"/>
      <c r="AJ1619" s="7" t="s">
        <v>98</v>
      </c>
      <c r="AK1619" s="7" t="s">
        <v>98</v>
      </c>
      <c r="AL1619" s="7" t="s">
        <v>98</v>
      </c>
      <c r="AM1619" s="7" t="s">
        <v>98</v>
      </c>
      <c r="AN1619" s="7" t="s">
        <v>98</v>
      </c>
      <c r="AO1619" s="7" t="s">
        <v>98</v>
      </c>
      <c r="AP1619" s="7" t="s">
        <v>98</v>
      </c>
      <c r="AQ1619" s="7" t="s">
        <v>98</v>
      </c>
      <c r="AR1619" s="7" t="s">
        <v>98</v>
      </c>
      <c r="AS1619" s="7" t="s">
        <v>98</v>
      </c>
      <c r="AT1619" s="7" t="s">
        <v>98</v>
      </c>
      <c r="AU1619" s="7" t="s">
        <v>98</v>
      </c>
      <c r="AV1619" s="7" t="s">
        <v>98</v>
      </c>
      <c r="AW1619" s="7" t="s">
        <v>98</v>
      </c>
      <c r="AX1619" s="7" t="s">
        <v>98</v>
      </c>
      <c r="AY1619" s="7" t="s">
        <v>98</v>
      </c>
      <c r="AZ1619" s="7" t="s">
        <v>98</v>
      </c>
      <c r="BA1619" s="7" t="s">
        <v>98</v>
      </c>
      <c r="BB1619" s="7" t="s">
        <v>98</v>
      </c>
      <c r="BC1619" s="7" t="s">
        <v>98</v>
      </c>
      <c r="BD1619" s="7" t="s">
        <v>98</v>
      </c>
      <c r="BE1619" s="7" t="n">
        <v>35</v>
      </c>
      <c r="BF1619" s="7" t="n">
        <v>35</v>
      </c>
      <c r="BG1619" s="7" t="n">
        <v>35</v>
      </c>
      <c r="BH1619" s="7" t="n">
        <v>35</v>
      </c>
      <c r="BI1619" s="7" t="s">
        <v>98</v>
      </c>
      <c r="BJ1619" s="7" t="s">
        <v>98</v>
      </c>
      <c r="BK1619" s="7" t="s">
        <v>98</v>
      </c>
      <c r="BL1619" s="7"/>
      <c r="BM1619" s="7" t="s">
        <v>97</v>
      </c>
      <c r="BN1619" s="7" t="s">
        <v>97</v>
      </c>
      <c r="BO1619" s="7"/>
      <c r="BP1619" s="7"/>
      <c r="BQ1619" s="7"/>
      <c r="BR1619" s="7"/>
      <c r="BS1619" s="7"/>
      <c r="BT1619" s="7"/>
      <c r="BU1619" s="7"/>
      <c r="BV1619" s="7"/>
      <c r="BW1619" s="7"/>
      <c r="BX1619" s="7"/>
      <c r="BY1619" s="7"/>
      <c r="BZ1619" s="7"/>
      <c r="CA1619" s="7"/>
      <c r="CB1619" s="7"/>
      <c r="CC1619" s="7"/>
      <c r="CD1619" s="7"/>
      <c r="CE1619" s="7"/>
      <c r="CF1619" s="7"/>
      <c r="CG1619" s="7"/>
      <c r="CH1619" s="7"/>
      <c r="CI1619" s="6" t="n">
        <f aca="false">SUMIF($AH1619:$CH1619,35,Base!$B$5:$BB$5)*7*$Z1619</f>
        <v>399</v>
      </c>
      <c r="CJ1619" s="6" t="n">
        <f aca="false">SUMIF($AH1619:$CH1619,"PR",Base!$B$5:$BB$5)*7*$Z1619</f>
        <v>2436</v>
      </c>
      <c r="CK1619" s="6"/>
      <c r="CL1619" s="6"/>
    </row>
    <row r="1620" customFormat="false" ht="13.8" hidden="false" customHeight="false" outlineLevel="0" collapsed="false">
      <c r="A1620" s="7" t="s">
        <v>77</v>
      </c>
      <c r="B1620" s="7" t="s">
        <v>3560</v>
      </c>
      <c r="C1620" s="7" t="s">
        <v>1383</v>
      </c>
      <c r="D1620" s="7" t="s">
        <v>3885</v>
      </c>
      <c r="E1620" s="7" t="s">
        <v>3886</v>
      </c>
      <c r="F1620" s="7" t="s">
        <v>17</v>
      </c>
      <c r="G1620" s="7" t="s">
        <v>1532</v>
      </c>
      <c r="H1620" s="7" t="s">
        <v>1533</v>
      </c>
      <c r="I1620" s="7" t="s">
        <v>84</v>
      </c>
      <c r="J1620" s="7" t="s">
        <v>85</v>
      </c>
      <c r="K1620" s="8" t="n">
        <v>0</v>
      </c>
      <c r="L1620" s="7"/>
      <c r="M1620" s="8" t="n">
        <v>0</v>
      </c>
      <c r="N1620" s="7"/>
      <c r="O1620" s="7" t="s">
        <v>1431</v>
      </c>
      <c r="P1620" s="7" t="s">
        <v>155</v>
      </c>
      <c r="Q1620" s="8" t="s">
        <v>2444</v>
      </c>
      <c r="R1620" s="8" t="s">
        <v>3881</v>
      </c>
      <c r="S1620" s="8" t="s">
        <v>1085</v>
      </c>
      <c r="T1620" s="8" t="s">
        <v>242</v>
      </c>
      <c r="U1620" s="7" t="s">
        <v>87</v>
      </c>
      <c r="V1620" s="7" t="s">
        <v>92</v>
      </c>
      <c r="W1620" s="7"/>
      <c r="X1620" s="7"/>
      <c r="Y1620" s="7" t="s">
        <v>93</v>
      </c>
      <c r="Z1620" s="8" t="s">
        <v>155</v>
      </c>
      <c r="AA1620" s="7"/>
      <c r="AB1620" s="7"/>
      <c r="AC1620" s="7"/>
      <c r="AD1620" s="7"/>
      <c r="AE1620" s="8"/>
      <c r="AF1620" s="9" t="s">
        <v>1156</v>
      </c>
      <c r="AG1620" s="9" t="s">
        <v>1872</v>
      </c>
      <c r="AH1620" s="7"/>
      <c r="AI1620" s="7"/>
      <c r="AJ1620" s="7" t="s">
        <v>98</v>
      </c>
      <c r="AK1620" s="7" t="s">
        <v>98</v>
      </c>
      <c r="AL1620" s="7" t="s">
        <v>98</v>
      </c>
      <c r="AM1620" s="7" t="s">
        <v>98</v>
      </c>
      <c r="AN1620" s="7" t="s">
        <v>98</v>
      </c>
      <c r="AO1620" s="7" t="s">
        <v>98</v>
      </c>
      <c r="AP1620" s="7" t="s">
        <v>98</v>
      </c>
      <c r="AQ1620" s="7" t="s">
        <v>98</v>
      </c>
      <c r="AR1620" s="7" t="s">
        <v>98</v>
      </c>
      <c r="AS1620" s="7" t="s">
        <v>98</v>
      </c>
      <c r="AT1620" s="7" t="s">
        <v>98</v>
      </c>
      <c r="AU1620" s="7" t="s">
        <v>98</v>
      </c>
      <c r="AV1620" s="7" t="s">
        <v>98</v>
      </c>
      <c r="AW1620" s="7" t="s">
        <v>98</v>
      </c>
      <c r="AX1620" s="7" t="s">
        <v>98</v>
      </c>
      <c r="AY1620" s="7" t="s">
        <v>98</v>
      </c>
      <c r="AZ1620" s="7" t="s">
        <v>98</v>
      </c>
      <c r="BA1620" s="7" t="s">
        <v>98</v>
      </c>
      <c r="BB1620" s="7" t="s">
        <v>98</v>
      </c>
      <c r="BC1620" s="7" t="s">
        <v>98</v>
      </c>
      <c r="BD1620" s="7" t="s">
        <v>98</v>
      </c>
      <c r="BE1620" s="7" t="n">
        <v>35</v>
      </c>
      <c r="BF1620" s="7" t="n">
        <v>35</v>
      </c>
      <c r="BG1620" s="7" t="n">
        <v>35</v>
      </c>
      <c r="BH1620" s="7" t="n">
        <v>35</v>
      </c>
      <c r="BI1620" s="7" t="s">
        <v>98</v>
      </c>
      <c r="BJ1620" s="7" t="s">
        <v>98</v>
      </c>
      <c r="BK1620" s="7" t="s">
        <v>98</v>
      </c>
      <c r="BL1620" s="7"/>
      <c r="BM1620" s="7" t="s">
        <v>97</v>
      </c>
      <c r="BN1620" s="7" t="s">
        <v>97</v>
      </c>
      <c r="BO1620" s="7"/>
      <c r="BP1620" s="7"/>
      <c r="BQ1620" s="7"/>
      <c r="BR1620" s="7"/>
      <c r="BS1620" s="7"/>
      <c r="BT1620" s="7"/>
      <c r="BU1620" s="7"/>
      <c r="BV1620" s="7"/>
      <c r="BW1620" s="7"/>
      <c r="BX1620" s="7"/>
      <c r="BY1620" s="7"/>
      <c r="BZ1620" s="7"/>
      <c r="CA1620" s="7"/>
      <c r="CB1620" s="7"/>
      <c r="CC1620" s="7"/>
      <c r="CD1620" s="7"/>
      <c r="CE1620" s="7"/>
      <c r="CF1620" s="7"/>
      <c r="CG1620" s="7"/>
      <c r="CH1620" s="7"/>
      <c r="CI1620" s="6" t="n">
        <f aca="false">SUMIF($AH1620:$CH1620,35,Base!$B$5:$BB$5)*7*$Z1620</f>
        <v>399</v>
      </c>
      <c r="CJ1620" s="6" t="n">
        <f aca="false">SUMIF($AH1620:$CH1620,"PR",Base!$B$5:$BB$5)*7*$Z1620</f>
        <v>2436</v>
      </c>
      <c r="CK1620" s="6"/>
      <c r="CL1620" s="6"/>
    </row>
    <row r="1621" customFormat="false" ht="13.8" hidden="false" customHeight="false" outlineLevel="0" collapsed="false">
      <c r="A1621" s="7" t="s">
        <v>77</v>
      </c>
      <c r="B1621" s="7" t="s">
        <v>3560</v>
      </c>
      <c r="C1621" s="7" t="s">
        <v>1383</v>
      </c>
      <c r="D1621" s="7" t="s">
        <v>3885</v>
      </c>
      <c r="E1621" s="7" t="s">
        <v>3886</v>
      </c>
      <c r="F1621" s="7" t="s">
        <v>17</v>
      </c>
      <c r="G1621" s="7" t="s">
        <v>1532</v>
      </c>
      <c r="H1621" s="7" t="s">
        <v>1533</v>
      </c>
      <c r="I1621" s="7" t="s">
        <v>84</v>
      </c>
      <c r="J1621" s="7" t="s">
        <v>85</v>
      </c>
      <c r="K1621" s="8" t="n">
        <v>0</v>
      </c>
      <c r="L1621" s="7"/>
      <c r="M1621" s="8" t="n">
        <v>0</v>
      </c>
      <c r="N1621" s="7"/>
      <c r="O1621" s="7" t="s">
        <v>1431</v>
      </c>
      <c r="P1621" s="7" t="s">
        <v>155</v>
      </c>
      <c r="Q1621" s="8" t="s">
        <v>2444</v>
      </c>
      <c r="R1621" s="8" t="s">
        <v>3881</v>
      </c>
      <c r="S1621" s="8" t="s">
        <v>1085</v>
      </c>
      <c r="T1621" s="8" t="s">
        <v>242</v>
      </c>
      <c r="U1621" s="7" t="s">
        <v>87</v>
      </c>
      <c r="V1621" s="7" t="s">
        <v>92</v>
      </c>
      <c r="W1621" s="7"/>
      <c r="X1621" s="7"/>
      <c r="Y1621" s="7" t="s">
        <v>112</v>
      </c>
      <c r="Z1621" s="8" t="s">
        <v>87</v>
      </c>
      <c r="AA1621" s="7"/>
      <c r="AB1621" s="7"/>
      <c r="AC1621" s="7"/>
      <c r="AD1621" s="7"/>
      <c r="AE1621" s="8"/>
      <c r="AF1621" s="9" t="s">
        <v>1156</v>
      </c>
      <c r="AG1621" s="9" t="s">
        <v>1872</v>
      </c>
      <c r="AH1621" s="7"/>
      <c r="AI1621" s="7"/>
      <c r="AJ1621" s="7" t="s">
        <v>98</v>
      </c>
      <c r="AK1621" s="7" t="s">
        <v>98</v>
      </c>
      <c r="AL1621" s="7" t="s">
        <v>98</v>
      </c>
      <c r="AM1621" s="7" t="s">
        <v>98</v>
      </c>
      <c r="AN1621" s="7" t="s">
        <v>98</v>
      </c>
      <c r="AO1621" s="7" t="s">
        <v>98</v>
      </c>
      <c r="AP1621" s="7" t="s">
        <v>98</v>
      </c>
      <c r="AQ1621" s="7" t="s">
        <v>98</v>
      </c>
      <c r="AR1621" s="7" t="s">
        <v>98</v>
      </c>
      <c r="AS1621" s="7" t="s">
        <v>98</v>
      </c>
      <c r="AT1621" s="7" t="s">
        <v>98</v>
      </c>
      <c r="AU1621" s="7" t="s">
        <v>98</v>
      </c>
      <c r="AV1621" s="7" t="s">
        <v>98</v>
      </c>
      <c r="AW1621" s="7" t="s">
        <v>98</v>
      </c>
      <c r="AX1621" s="7" t="s">
        <v>98</v>
      </c>
      <c r="AY1621" s="7" t="s">
        <v>98</v>
      </c>
      <c r="AZ1621" s="7" t="s">
        <v>98</v>
      </c>
      <c r="BA1621" s="7" t="s">
        <v>98</v>
      </c>
      <c r="BB1621" s="7" t="s">
        <v>98</v>
      </c>
      <c r="BC1621" s="7" t="s">
        <v>98</v>
      </c>
      <c r="BD1621" s="7" t="s">
        <v>98</v>
      </c>
      <c r="BE1621" s="7" t="n">
        <v>35</v>
      </c>
      <c r="BF1621" s="7" t="n">
        <v>35</v>
      </c>
      <c r="BG1621" s="7" t="n">
        <v>35</v>
      </c>
      <c r="BH1621" s="7" t="n">
        <v>35</v>
      </c>
      <c r="BI1621" s="7" t="s">
        <v>98</v>
      </c>
      <c r="BJ1621" s="7" t="s">
        <v>98</v>
      </c>
      <c r="BK1621" s="7" t="s">
        <v>98</v>
      </c>
      <c r="BL1621" s="7"/>
      <c r="BM1621" s="7" t="s">
        <v>97</v>
      </c>
      <c r="BN1621" s="7" t="s">
        <v>97</v>
      </c>
      <c r="BO1621" s="7"/>
      <c r="BP1621" s="7"/>
      <c r="BQ1621" s="7"/>
      <c r="BR1621" s="7"/>
      <c r="BS1621" s="7"/>
      <c r="BT1621" s="7"/>
      <c r="BU1621" s="7"/>
      <c r="BV1621" s="7"/>
      <c r="BW1621" s="7"/>
      <c r="BX1621" s="7"/>
      <c r="BY1621" s="7"/>
      <c r="BZ1621" s="7"/>
      <c r="CA1621" s="7"/>
      <c r="CB1621" s="7"/>
      <c r="CC1621" s="7"/>
      <c r="CD1621" s="7"/>
      <c r="CE1621" s="7"/>
      <c r="CF1621" s="7"/>
      <c r="CG1621" s="7"/>
      <c r="CH1621" s="7"/>
      <c r="CI1621" s="6" t="n">
        <f aca="false">SUMIF($AH1621:$CH1621,35,Base!$B$5:$BB$5)*7*$Z1621</f>
        <v>133</v>
      </c>
      <c r="CJ1621" s="6" t="n">
        <f aca="false">SUMIF($AH1621:$CH1621,"PR",Base!$B$5:$BB$5)*7*$Z1621</f>
        <v>812</v>
      </c>
      <c r="CK1621" s="6"/>
      <c r="CL1621" s="6"/>
    </row>
    <row r="1622" customFormat="false" ht="13.8" hidden="false" customHeight="false" outlineLevel="0" collapsed="false">
      <c r="A1622" s="7" t="s">
        <v>77</v>
      </c>
      <c r="B1622" s="7" t="s">
        <v>3560</v>
      </c>
      <c r="C1622" s="7" t="s">
        <v>319</v>
      </c>
      <c r="D1622" s="7" t="s">
        <v>3887</v>
      </c>
      <c r="E1622" s="7" t="s">
        <v>3888</v>
      </c>
      <c r="F1622" s="7" t="s">
        <v>17</v>
      </c>
      <c r="G1622" s="7" t="s">
        <v>1517</v>
      </c>
      <c r="H1622" s="7" t="s">
        <v>1518</v>
      </c>
      <c r="I1622" s="7" t="s">
        <v>84</v>
      </c>
      <c r="J1622" s="7" t="s">
        <v>85</v>
      </c>
      <c r="K1622" s="8" t="n">
        <v>0</v>
      </c>
      <c r="L1622" s="7"/>
      <c r="M1622" s="8" t="n">
        <v>0</v>
      </c>
      <c r="N1622" s="7"/>
      <c r="O1622" s="7" t="s">
        <v>1520</v>
      </c>
      <c r="P1622" s="7" t="s">
        <v>155</v>
      </c>
      <c r="Q1622" s="8" t="s">
        <v>3209</v>
      </c>
      <c r="R1622" s="8" t="s">
        <v>560</v>
      </c>
      <c r="S1622" s="8" t="s">
        <v>756</v>
      </c>
      <c r="T1622" s="8" t="s">
        <v>91</v>
      </c>
      <c r="U1622" s="7" t="s">
        <v>87</v>
      </c>
      <c r="V1622" s="7" t="s">
        <v>92</v>
      </c>
      <c r="W1622" s="7"/>
      <c r="X1622" s="7"/>
      <c r="Y1622" s="7" t="s">
        <v>125</v>
      </c>
      <c r="Z1622" s="8" t="s">
        <v>87</v>
      </c>
      <c r="AA1622" s="7"/>
      <c r="AB1622" s="7"/>
      <c r="AC1622" s="7"/>
      <c r="AD1622" s="7"/>
      <c r="AE1622" s="8"/>
      <c r="AF1622" s="9" t="s">
        <v>1156</v>
      </c>
      <c r="AG1622" s="9" t="s">
        <v>465</v>
      </c>
      <c r="AH1622" s="7"/>
      <c r="AI1622" s="7"/>
      <c r="AJ1622" s="7" t="s">
        <v>98</v>
      </c>
      <c r="AK1622" s="7" t="s">
        <v>98</v>
      </c>
      <c r="AL1622" s="7" t="s">
        <v>98</v>
      </c>
      <c r="AM1622" s="7" t="s">
        <v>98</v>
      </c>
      <c r="AN1622" s="7" t="s">
        <v>98</v>
      </c>
      <c r="AO1622" s="7" t="s">
        <v>98</v>
      </c>
      <c r="AP1622" s="7" t="s">
        <v>98</v>
      </c>
      <c r="AQ1622" s="7" t="s">
        <v>98</v>
      </c>
      <c r="AR1622" s="7" t="s">
        <v>98</v>
      </c>
      <c r="AS1622" s="7" t="s">
        <v>98</v>
      </c>
      <c r="AT1622" s="7" t="s">
        <v>98</v>
      </c>
      <c r="AU1622" s="7" t="s">
        <v>98</v>
      </c>
      <c r="AV1622" s="7" t="s">
        <v>98</v>
      </c>
      <c r="AW1622" s="7" t="s">
        <v>98</v>
      </c>
      <c r="AX1622" s="7" t="s">
        <v>98</v>
      </c>
      <c r="AY1622" s="7" t="s">
        <v>98</v>
      </c>
      <c r="AZ1622" s="7" t="s">
        <v>98</v>
      </c>
      <c r="BA1622" s="7" t="s">
        <v>98</v>
      </c>
      <c r="BB1622" s="7" t="n">
        <v>35</v>
      </c>
      <c r="BC1622" s="7" t="n">
        <v>35</v>
      </c>
      <c r="BD1622" s="7" t="n">
        <v>35</v>
      </c>
      <c r="BE1622" s="7" t="n">
        <v>35</v>
      </c>
      <c r="BF1622" s="7" t="n">
        <v>35</v>
      </c>
      <c r="BG1622" s="7" t="n">
        <v>35</v>
      </c>
      <c r="BH1622" s="7" t="s">
        <v>98</v>
      </c>
      <c r="BI1622" s="7" t="s">
        <v>98</v>
      </c>
      <c r="BJ1622" s="7" t="s">
        <v>98</v>
      </c>
      <c r="BK1622" s="7"/>
      <c r="BL1622" s="7"/>
      <c r="BM1622" s="7" t="s">
        <v>97</v>
      </c>
      <c r="BN1622" s="7" t="s">
        <v>97</v>
      </c>
      <c r="BO1622" s="7"/>
      <c r="BP1622" s="7"/>
      <c r="BQ1622" s="7"/>
      <c r="BR1622" s="7"/>
      <c r="BS1622" s="7"/>
      <c r="BT1622" s="7"/>
      <c r="BU1622" s="7"/>
      <c r="BV1622" s="7"/>
      <c r="BW1622" s="7"/>
      <c r="BX1622" s="7"/>
      <c r="BY1622" s="7"/>
      <c r="BZ1622" s="7"/>
      <c r="CA1622" s="7"/>
      <c r="CB1622" s="7"/>
      <c r="CC1622" s="7"/>
      <c r="CD1622" s="7"/>
      <c r="CE1622" s="7"/>
      <c r="CF1622" s="7"/>
      <c r="CG1622" s="7"/>
      <c r="CH1622" s="7"/>
      <c r="CI1622" s="6" t="n">
        <f aca="false">SUMIF($AH1622:$CH1622,35,Base!$B$5:$BB$5)*7*$Z1622</f>
        <v>196</v>
      </c>
      <c r="CJ1622" s="6" t="n">
        <f aca="false">SUMIF($AH1622:$CH1622,"PR",Base!$B$5:$BB$5)*7*$Z1622</f>
        <v>714</v>
      </c>
      <c r="CK1622" s="6"/>
      <c r="CL1622" s="6"/>
    </row>
    <row r="1623" customFormat="false" ht="13.8" hidden="false" customHeight="false" outlineLevel="0" collapsed="false">
      <c r="A1623" s="7" t="s">
        <v>77</v>
      </c>
      <c r="B1623" s="7" t="s">
        <v>3560</v>
      </c>
      <c r="C1623" s="7" t="s">
        <v>319</v>
      </c>
      <c r="D1623" s="7" t="s">
        <v>3887</v>
      </c>
      <c r="E1623" s="7" t="s">
        <v>3888</v>
      </c>
      <c r="F1623" s="7" t="s">
        <v>17</v>
      </c>
      <c r="G1623" s="7" t="s">
        <v>1517</v>
      </c>
      <c r="H1623" s="7" t="s">
        <v>1518</v>
      </c>
      <c r="I1623" s="7" t="s">
        <v>84</v>
      </c>
      <c r="J1623" s="7" t="s">
        <v>85</v>
      </c>
      <c r="K1623" s="8" t="n">
        <v>0</v>
      </c>
      <c r="L1623" s="7"/>
      <c r="M1623" s="8" t="n">
        <v>0</v>
      </c>
      <c r="N1623" s="7"/>
      <c r="O1623" s="7" t="s">
        <v>1520</v>
      </c>
      <c r="P1623" s="7" t="s">
        <v>155</v>
      </c>
      <c r="Q1623" s="8" t="s">
        <v>3209</v>
      </c>
      <c r="R1623" s="8" t="s">
        <v>560</v>
      </c>
      <c r="S1623" s="8" t="s">
        <v>756</v>
      </c>
      <c r="T1623" s="8" t="s">
        <v>91</v>
      </c>
      <c r="U1623" s="7" t="s">
        <v>87</v>
      </c>
      <c r="V1623" s="7" t="s">
        <v>92</v>
      </c>
      <c r="W1623" s="7"/>
      <c r="X1623" s="7"/>
      <c r="Y1623" s="7" t="s">
        <v>93</v>
      </c>
      <c r="Z1623" s="8" t="s">
        <v>178</v>
      </c>
      <c r="AA1623" s="7"/>
      <c r="AB1623" s="7"/>
      <c r="AC1623" s="7"/>
      <c r="AD1623" s="7"/>
      <c r="AE1623" s="8"/>
      <c r="AF1623" s="9" t="s">
        <v>1156</v>
      </c>
      <c r="AG1623" s="9" t="s">
        <v>465</v>
      </c>
      <c r="AH1623" s="7"/>
      <c r="AI1623" s="7"/>
      <c r="AJ1623" s="7" t="s">
        <v>98</v>
      </c>
      <c r="AK1623" s="7" t="s">
        <v>98</v>
      </c>
      <c r="AL1623" s="7" t="s">
        <v>98</v>
      </c>
      <c r="AM1623" s="7" t="s">
        <v>98</v>
      </c>
      <c r="AN1623" s="7" t="s">
        <v>98</v>
      </c>
      <c r="AO1623" s="7" t="s">
        <v>98</v>
      </c>
      <c r="AP1623" s="7" t="s">
        <v>98</v>
      </c>
      <c r="AQ1623" s="7" t="s">
        <v>98</v>
      </c>
      <c r="AR1623" s="7" t="s">
        <v>98</v>
      </c>
      <c r="AS1623" s="7" t="s">
        <v>98</v>
      </c>
      <c r="AT1623" s="7" t="s">
        <v>98</v>
      </c>
      <c r="AU1623" s="7" t="s">
        <v>98</v>
      </c>
      <c r="AV1623" s="7" t="s">
        <v>98</v>
      </c>
      <c r="AW1623" s="7" t="s">
        <v>98</v>
      </c>
      <c r="AX1623" s="7" t="s">
        <v>98</v>
      </c>
      <c r="AY1623" s="7" t="s">
        <v>98</v>
      </c>
      <c r="AZ1623" s="7" t="s">
        <v>98</v>
      </c>
      <c r="BA1623" s="7" t="s">
        <v>98</v>
      </c>
      <c r="BB1623" s="7" t="n">
        <v>35</v>
      </c>
      <c r="BC1623" s="7" t="n">
        <v>35</v>
      </c>
      <c r="BD1623" s="7" t="n">
        <v>35</v>
      </c>
      <c r="BE1623" s="7" t="n">
        <v>35</v>
      </c>
      <c r="BF1623" s="7" t="n">
        <v>35</v>
      </c>
      <c r="BG1623" s="7" t="n">
        <v>35</v>
      </c>
      <c r="BH1623" s="7" t="s">
        <v>98</v>
      </c>
      <c r="BI1623" s="7" t="s">
        <v>98</v>
      </c>
      <c r="BJ1623" s="7" t="s">
        <v>98</v>
      </c>
      <c r="BK1623" s="7"/>
      <c r="BL1623" s="7"/>
      <c r="BM1623" s="7" t="s">
        <v>97</v>
      </c>
      <c r="BN1623" s="7" t="s">
        <v>97</v>
      </c>
      <c r="BO1623" s="7"/>
      <c r="BP1623" s="7"/>
      <c r="BQ1623" s="7"/>
      <c r="BR1623" s="7"/>
      <c r="BS1623" s="7"/>
      <c r="BT1623" s="7"/>
      <c r="BU1623" s="7"/>
      <c r="BV1623" s="7"/>
      <c r="BW1623" s="7"/>
      <c r="BX1623" s="7"/>
      <c r="BY1623" s="7"/>
      <c r="BZ1623" s="7"/>
      <c r="CA1623" s="7"/>
      <c r="CB1623" s="7"/>
      <c r="CC1623" s="7"/>
      <c r="CD1623" s="7"/>
      <c r="CE1623" s="7"/>
      <c r="CF1623" s="7"/>
      <c r="CG1623" s="7"/>
      <c r="CH1623" s="7"/>
      <c r="CI1623" s="6" t="n">
        <f aca="false">SUMIF($AH1623:$CH1623,35,Base!$B$5:$BB$5)*7*$Z1623</f>
        <v>980</v>
      </c>
      <c r="CJ1623" s="6" t="n">
        <f aca="false">SUMIF($AH1623:$CH1623,"PR",Base!$B$5:$BB$5)*7*$Z1623</f>
        <v>3570</v>
      </c>
      <c r="CK1623" s="6"/>
      <c r="CL1623" s="6"/>
    </row>
    <row r="1624" customFormat="false" ht="13.8" hidden="false" customHeight="false" outlineLevel="0" collapsed="false">
      <c r="A1624" s="7" t="s">
        <v>77</v>
      </c>
      <c r="B1624" s="7" t="s">
        <v>3560</v>
      </c>
      <c r="C1624" s="7" t="s">
        <v>319</v>
      </c>
      <c r="D1624" s="7" t="s">
        <v>3887</v>
      </c>
      <c r="E1624" s="7" t="s">
        <v>3888</v>
      </c>
      <c r="F1624" s="7" t="s">
        <v>17</v>
      </c>
      <c r="G1624" s="7" t="s">
        <v>1517</v>
      </c>
      <c r="H1624" s="7" t="s">
        <v>1518</v>
      </c>
      <c r="I1624" s="7" t="s">
        <v>84</v>
      </c>
      <c r="J1624" s="7" t="s">
        <v>85</v>
      </c>
      <c r="K1624" s="8" t="n">
        <v>0</v>
      </c>
      <c r="L1624" s="7"/>
      <c r="M1624" s="8" t="n">
        <v>0</v>
      </c>
      <c r="N1624" s="7"/>
      <c r="O1624" s="7" t="s">
        <v>1520</v>
      </c>
      <c r="P1624" s="7" t="s">
        <v>155</v>
      </c>
      <c r="Q1624" s="8" t="s">
        <v>3209</v>
      </c>
      <c r="R1624" s="8" t="s">
        <v>560</v>
      </c>
      <c r="S1624" s="8" t="s">
        <v>756</v>
      </c>
      <c r="T1624" s="8" t="s">
        <v>91</v>
      </c>
      <c r="U1624" s="7" t="s">
        <v>87</v>
      </c>
      <c r="V1624" s="7" t="s">
        <v>92</v>
      </c>
      <c r="W1624" s="7"/>
      <c r="X1624" s="7"/>
      <c r="Y1624" s="7" t="s">
        <v>112</v>
      </c>
      <c r="Z1624" s="8" t="s">
        <v>94</v>
      </c>
      <c r="AA1624" s="7"/>
      <c r="AB1624" s="7"/>
      <c r="AC1624" s="7"/>
      <c r="AD1624" s="7"/>
      <c r="AE1624" s="8"/>
      <c r="AF1624" s="9" t="s">
        <v>1156</v>
      </c>
      <c r="AG1624" s="9" t="s">
        <v>465</v>
      </c>
      <c r="AH1624" s="7"/>
      <c r="AI1624" s="7"/>
      <c r="AJ1624" s="7" t="s">
        <v>98</v>
      </c>
      <c r="AK1624" s="7" t="s">
        <v>98</v>
      </c>
      <c r="AL1624" s="7" t="s">
        <v>98</v>
      </c>
      <c r="AM1624" s="7" t="s">
        <v>98</v>
      </c>
      <c r="AN1624" s="7" t="s">
        <v>98</v>
      </c>
      <c r="AO1624" s="7" t="s">
        <v>98</v>
      </c>
      <c r="AP1624" s="7" t="s">
        <v>98</v>
      </c>
      <c r="AQ1624" s="7" t="s">
        <v>98</v>
      </c>
      <c r="AR1624" s="7" t="s">
        <v>98</v>
      </c>
      <c r="AS1624" s="7" t="s">
        <v>98</v>
      </c>
      <c r="AT1624" s="7" t="s">
        <v>98</v>
      </c>
      <c r="AU1624" s="7" t="s">
        <v>98</v>
      </c>
      <c r="AV1624" s="7" t="s">
        <v>98</v>
      </c>
      <c r="AW1624" s="7" t="s">
        <v>98</v>
      </c>
      <c r="AX1624" s="7" t="s">
        <v>98</v>
      </c>
      <c r="AY1624" s="7" t="s">
        <v>98</v>
      </c>
      <c r="AZ1624" s="7" t="s">
        <v>98</v>
      </c>
      <c r="BA1624" s="7" t="s">
        <v>98</v>
      </c>
      <c r="BB1624" s="7" t="n">
        <v>35</v>
      </c>
      <c r="BC1624" s="7" t="n">
        <v>35</v>
      </c>
      <c r="BD1624" s="7" t="n">
        <v>35</v>
      </c>
      <c r="BE1624" s="7" t="n">
        <v>35</v>
      </c>
      <c r="BF1624" s="7" t="n">
        <v>35</v>
      </c>
      <c r="BG1624" s="7" t="n">
        <v>35</v>
      </c>
      <c r="BH1624" s="7" t="s">
        <v>98</v>
      </c>
      <c r="BI1624" s="7" t="s">
        <v>98</v>
      </c>
      <c r="BJ1624" s="7" t="s">
        <v>98</v>
      </c>
      <c r="BK1624" s="7"/>
      <c r="BL1624" s="7"/>
      <c r="BM1624" s="7" t="s">
        <v>97</v>
      </c>
      <c r="BN1624" s="7" t="s">
        <v>97</v>
      </c>
      <c r="BO1624" s="7"/>
      <c r="BP1624" s="7"/>
      <c r="BQ1624" s="7"/>
      <c r="BR1624" s="7"/>
      <c r="BS1624" s="7"/>
      <c r="BT1624" s="7"/>
      <c r="BU1624" s="7"/>
      <c r="BV1624" s="7"/>
      <c r="BW1624" s="7"/>
      <c r="BX1624" s="7"/>
      <c r="BY1624" s="7"/>
      <c r="BZ1624" s="7"/>
      <c r="CA1624" s="7"/>
      <c r="CB1624" s="7"/>
      <c r="CC1624" s="7"/>
      <c r="CD1624" s="7"/>
      <c r="CE1624" s="7"/>
      <c r="CF1624" s="7"/>
      <c r="CG1624" s="7"/>
      <c r="CH1624" s="7"/>
      <c r="CI1624" s="6" t="n">
        <f aca="false">SUMIF($AH1624:$CH1624,35,Base!$B$5:$BB$5)*7*$Z1624</f>
        <v>392</v>
      </c>
      <c r="CJ1624" s="6" t="n">
        <f aca="false">SUMIF($AH1624:$CH1624,"PR",Base!$B$5:$BB$5)*7*$Z1624</f>
        <v>1428</v>
      </c>
      <c r="CK1624" s="6"/>
      <c r="CL1624" s="6"/>
    </row>
    <row r="1625" customFormat="false" ht="13.8" hidden="false" customHeight="false" outlineLevel="0" collapsed="false">
      <c r="A1625" s="7" t="s">
        <v>77</v>
      </c>
      <c r="B1625" s="7" t="s">
        <v>3560</v>
      </c>
      <c r="C1625" s="7" t="s">
        <v>319</v>
      </c>
      <c r="D1625" s="7" t="s">
        <v>3887</v>
      </c>
      <c r="E1625" s="7" t="s">
        <v>3888</v>
      </c>
      <c r="F1625" s="7" t="s">
        <v>17</v>
      </c>
      <c r="G1625" s="7" t="s">
        <v>1517</v>
      </c>
      <c r="H1625" s="7" t="s">
        <v>1518</v>
      </c>
      <c r="I1625" s="7" t="s">
        <v>84</v>
      </c>
      <c r="J1625" s="7" t="s">
        <v>85</v>
      </c>
      <c r="K1625" s="8" t="n">
        <v>0</v>
      </c>
      <c r="L1625" s="7"/>
      <c r="M1625" s="8" t="n">
        <v>0</v>
      </c>
      <c r="N1625" s="7"/>
      <c r="O1625" s="7" t="s">
        <v>1520</v>
      </c>
      <c r="P1625" s="7" t="s">
        <v>155</v>
      </c>
      <c r="Q1625" s="8" t="s">
        <v>3209</v>
      </c>
      <c r="R1625" s="8" t="s">
        <v>560</v>
      </c>
      <c r="S1625" s="8" t="s">
        <v>756</v>
      </c>
      <c r="T1625" s="8" t="s">
        <v>91</v>
      </c>
      <c r="U1625" s="7" t="s">
        <v>87</v>
      </c>
      <c r="V1625" s="7" t="s">
        <v>92</v>
      </c>
      <c r="W1625" s="7"/>
      <c r="X1625" s="7"/>
      <c r="Y1625" s="7" t="s">
        <v>102</v>
      </c>
      <c r="Z1625" s="8" t="s">
        <v>87</v>
      </c>
      <c r="AA1625" s="7"/>
      <c r="AB1625" s="7"/>
      <c r="AC1625" s="7"/>
      <c r="AD1625" s="7"/>
      <c r="AE1625" s="8"/>
      <c r="AF1625" s="9" t="s">
        <v>1156</v>
      </c>
      <c r="AG1625" s="9" t="s">
        <v>465</v>
      </c>
      <c r="AH1625" s="7"/>
      <c r="AI1625" s="7"/>
      <c r="AJ1625" s="7" t="s">
        <v>98</v>
      </c>
      <c r="AK1625" s="7" t="s">
        <v>98</v>
      </c>
      <c r="AL1625" s="7" t="s">
        <v>98</v>
      </c>
      <c r="AM1625" s="7" t="s">
        <v>98</v>
      </c>
      <c r="AN1625" s="7" t="s">
        <v>98</v>
      </c>
      <c r="AO1625" s="7" t="s">
        <v>98</v>
      </c>
      <c r="AP1625" s="7" t="s">
        <v>98</v>
      </c>
      <c r="AQ1625" s="7" t="s">
        <v>98</v>
      </c>
      <c r="AR1625" s="7" t="s">
        <v>98</v>
      </c>
      <c r="AS1625" s="7" t="s">
        <v>98</v>
      </c>
      <c r="AT1625" s="7" t="s">
        <v>98</v>
      </c>
      <c r="AU1625" s="7" t="s">
        <v>98</v>
      </c>
      <c r="AV1625" s="7" t="s">
        <v>98</v>
      </c>
      <c r="AW1625" s="7" t="s">
        <v>98</v>
      </c>
      <c r="AX1625" s="7" t="s">
        <v>98</v>
      </c>
      <c r="AY1625" s="7" t="s">
        <v>98</v>
      </c>
      <c r="AZ1625" s="7" t="s">
        <v>98</v>
      </c>
      <c r="BA1625" s="7" t="s">
        <v>98</v>
      </c>
      <c r="BB1625" s="7" t="n">
        <v>35</v>
      </c>
      <c r="BC1625" s="7" t="n">
        <v>35</v>
      </c>
      <c r="BD1625" s="7" t="n">
        <v>35</v>
      </c>
      <c r="BE1625" s="7" t="n">
        <v>35</v>
      </c>
      <c r="BF1625" s="7" t="n">
        <v>35</v>
      </c>
      <c r="BG1625" s="7" t="n">
        <v>35</v>
      </c>
      <c r="BH1625" s="7" t="s">
        <v>98</v>
      </c>
      <c r="BI1625" s="7" t="s">
        <v>98</v>
      </c>
      <c r="BJ1625" s="7" t="s">
        <v>98</v>
      </c>
      <c r="BK1625" s="7"/>
      <c r="BL1625" s="7"/>
      <c r="BM1625" s="7" t="s">
        <v>97</v>
      </c>
      <c r="BN1625" s="7" t="s">
        <v>97</v>
      </c>
      <c r="BO1625" s="7"/>
      <c r="BP1625" s="7"/>
      <c r="BQ1625" s="7"/>
      <c r="BR1625" s="7"/>
      <c r="BS1625" s="7"/>
      <c r="BT1625" s="7"/>
      <c r="BU1625" s="7"/>
      <c r="BV1625" s="7"/>
      <c r="BW1625" s="7"/>
      <c r="BX1625" s="7"/>
      <c r="BY1625" s="7"/>
      <c r="BZ1625" s="7"/>
      <c r="CA1625" s="7"/>
      <c r="CB1625" s="7"/>
      <c r="CC1625" s="7"/>
      <c r="CD1625" s="7"/>
      <c r="CE1625" s="7"/>
      <c r="CF1625" s="7"/>
      <c r="CG1625" s="7"/>
      <c r="CH1625" s="7"/>
      <c r="CI1625" s="6" t="n">
        <f aca="false">SUMIF($AH1625:$CH1625,35,Base!$B$5:$BB$5)*7*$Z1625</f>
        <v>196</v>
      </c>
      <c r="CJ1625" s="6" t="n">
        <f aca="false">SUMIF($AH1625:$CH1625,"PR",Base!$B$5:$BB$5)*7*$Z1625</f>
        <v>714</v>
      </c>
      <c r="CK1625" s="6"/>
      <c r="CL1625" s="6"/>
    </row>
    <row r="1626" customFormat="false" ht="13.8" hidden="false" customHeight="false" outlineLevel="0" collapsed="false">
      <c r="A1626" s="7" t="s">
        <v>77</v>
      </c>
      <c r="B1626" s="7" t="s">
        <v>3560</v>
      </c>
      <c r="C1626" s="7" t="s">
        <v>289</v>
      </c>
      <c r="D1626" s="7" t="s">
        <v>3889</v>
      </c>
      <c r="E1626" s="7" t="s">
        <v>3890</v>
      </c>
      <c r="F1626" s="7" t="s">
        <v>17</v>
      </c>
      <c r="G1626" s="7" t="s">
        <v>3891</v>
      </c>
      <c r="H1626" s="7" t="s">
        <v>3631</v>
      </c>
      <c r="I1626" s="7" t="s">
        <v>84</v>
      </c>
      <c r="J1626" s="7" t="s">
        <v>85</v>
      </c>
      <c r="K1626" s="8" t="n">
        <v>0</v>
      </c>
      <c r="L1626" s="7"/>
      <c r="M1626" s="8" t="n">
        <v>0</v>
      </c>
      <c r="N1626" s="7"/>
      <c r="O1626" s="7" t="s">
        <v>2909</v>
      </c>
      <c r="P1626" s="7" t="s">
        <v>124</v>
      </c>
      <c r="Q1626" s="8" t="s">
        <v>3892</v>
      </c>
      <c r="R1626" s="8" t="s">
        <v>1373</v>
      </c>
      <c r="S1626" s="8" t="s">
        <v>1818</v>
      </c>
      <c r="T1626" s="8" t="s">
        <v>124</v>
      </c>
      <c r="U1626" s="7" t="s">
        <v>87</v>
      </c>
      <c r="V1626" s="7" t="s">
        <v>92</v>
      </c>
      <c r="W1626" s="7"/>
      <c r="X1626" s="7"/>
      <c r="Y1626" s="7" t="s">
        <v>99</v>
      </c>
      <c r="Z1626" s="8" t="s">
        <v>124</v>
      </c>
      <c r="AA1626" s="7"/>
      <c r="AB1626" s="7"/>
      <c r="AC1626" s="7"/>
      <c r="AD1626" s="7"/>
      <c r="AE1626" s="8"/>
      <c r="AF1626" s="9" t="s">
        <v>877</v>
      </c>
      <c r="AG1626" s="9" t="s">
        <v>1819</v>
      </c>
      <c r="AH1626" s="7" t="s">
        <v>98</v>
      </c>
      <c r="AI1626" s="7" t="s">
        <v>98</v>
      </c>
      <c r="AJ1626" s="7" t="s">
        <v>98</v>
      </c>
      <c r="AK1626" s="7" t="s">
        <v>98</v>
      </c>
      <c r="AL1626" s="7" t="s">
        <v>98</v>
      </c>
      <c r="AM1626" s="7" t="s">
        <v>98</v>
      </c>
      <c r="AN1626" s="7" t="s">
        <v>98</v>
      </c>
      <c r="AO1626" s="7" t="s">
        <v>98</v>
      </c>
      <c r="AP1626" s="7" t="s">
        <v>98</v>
      </c>
      <c r="AQ1626" s="7" t="s">
        <v>98</v>
      </c>
      <c r="AR1626" s="7" t="s">
        <v>98</v>
      </c>
      <c r="AS1626" s="7" t="s">
        <v>98</v>
      </c>
      <c r="AT1626" s="7" t="s">
        <v>98</v>
      </c>
      <c r="AU1626" s="7" t="s">
        <v>98</v>
      </c>
      <c r="AV1626" s="7" t="n">
        <v>35</v>
      </c>
      <c r="AW1626" s="7" t="n">
        <v>35</v>
      </c>
      <c r="AX1626" s="7" t="n">
        <v>35</v>
      </c>
      <c r="AY1626" s="7" t="n">
        <v>35</v>
      </c>
      <c r="AZ1626" s="7" t="s">
        <v>98</v>
      </c>
      <c r="BA1626" s="7" t="s">
        <v>98</v>
      </c>
      <c r="BB1626" s="7" t="s">
        <v>98</v>
      </c>
      <c r="BC1626" s="7"/>
      <c r="BD1626" s="7"/>
      <c r="BE1626" s="7"/>
      <c r="BF1626" s="7"/>
      <c r="BG1626" s="7"/>
      <c r="BH1626" s="7"/>
      <c r="BI1626" s="7"/>
      <c r="BJ1626" s="7"/>
      <c r="BK1626" s="7"/>
      <c r="BL1626" s="7"/>
      <c r="BM1626" s="7" t="s">
        <v>97</v>
      </c>
      <c r="BN1626" s="7" t="s">
        <v>97</v>
      </c>
      <c r="BO1626" s="7"/>
      <c r="BP1626" s="7"/>
      <c r="BQ1626" s="7"/>
      <c r="BR1626" s="7"/>
      <c r="BS1626" s="7"/>
      <c r="BT1626" s="7"/>
      <c r="BU1626" s="7"/>
      <c r="BV1626" s="7"/>
      <c r="BW1626" s="7"/>
      <c r="BX1626" s="7"/>
      <c r="BY1626" s="7"/>
      <c r="BZ1626" s="7"/>
      <c r="CA1626" s="7"/>
      <c r="CB1626" s="7"/>
      <c r="CC1626" s="7"/>
      <c r="CD1626" s="7"/>
      <c r="CE1626" s="7"/>
      <c r="CF1626" s="7"/>
      <c r="CG1626" s="7"/>
      <c r="CH1626" s="7"/>
      <c r="CI1626" s="6" t="n">
        <f aca="false">SUMIF($AH1626:$CH1626,35,Base!$B$5:$BB$5)*7*$Z1626</f>
        <v>756</v>
      </c>
      <c r="CJ1626" s="6" t="n">
        <f aca="false">SUMIF($AH1626:$CH1626,"PR",Base!$B$5:$BB$5)*7*$Z1626</f>
        <v>3486</v>
      </c>
      <c r="CK1626" s="6"/>
      <c r="CL1626" s="6"/>
    </row>
    <row r="1627" customFormat="false" ht="13.8" hidden="false" customHeight="false" outlineLevel="0" collapsed="false">
      <c r="A1627" s="7" t="s">
        <v>77</v>
      </c>
      <c r="B1627" s="7" t="s">
        <v>3560</v>
      </c>
      <c r="C1627" s="7" t="s">
        <v>2336</v>
      </c>
      <c r="D1627" s="7" t="s">
        <v>3893</v>
      </c>
      <c r="E1627" s="7" t="s">
        <v>3894</v>
      </c>
      <c r="F1627" s="7" t="s">
        <v>17</v>
      </c>
      <c r="G1627" s="7" t="s">
        <v>3895</v>
      </c>
      <c r="H1627" s="7" t="s">
        <v>3896</v>
      </c>
      <c r="I1627" s="7" t="s">
        <v>84</v>
      </c>
      <c r="J1627" s="7" t="s">
        <v>85</v>
      </c>
      <c r="K1627" s="8" t="n">
        <v>0</v>
      </c>
      <c r="L1627" s="7"/>
      <c r="M1627" s="8" t="n">
        <v>0</v>
      </c>
      <c r="N1627" s="7"/>
      <c r="O1627" s="7" t="s">
        <v>2478</v>
      </c>
      <c r="P1627" s="7" t="s">
        <v>113</v>
      </c>
      <c r="Q1627" s="8" t="s">
        <v>3446</v>
      </c>
      <c r="R1627" s="8" t="s">
        <v>1366</v>
      </c>
      <c r="S1627" s="8" t="s">
        <v>325</v>
      </c>
      <c r="T1627" s="8" t="s">
        <v>124</v>
      </c>
      <c r="U1627" s="7" t="s">
        <v>87</v>
      </c>
      <c r="V1627" s="7" t="s">
        <v>92</v>
      </c>
      <c r="W1627" s="7"/>
      <c r="X1627" s="7"/>
      <c r="Y1627" s="7" t="s">
        <v>125</v>
      </c>
      <c r="Z1627" s="8" t="s">
        <v>87</v>
      </c>
      <c r="AA1627" s="7"/>
      <c r="AB1627" s="7"/>
      <c r="AC1627" s="7"/>
      <c r="AD1627" s="7"/>
      <c r="AE1627" s="8"/>
      <c r="AF1627" s="9" t="s">
        <v>1328</v>
      </c>
      <c r="AG1627" s="9" t="s">
        <v>1109</v>
      </c>
      <c r="AH1627" s="7" t="s">
        <v>98</v>
      </c>
      <c r="AI1627" s="7" t="s">
        <v>98</v>
      </c>
      <c r="AJ1627" s="7" t="s">
        <v>98</v>
      </c>
      <c r="AK1627" s="7" t="s">
        <v>98</v>
      </c>
      <c r="AL1627" s="7" t="s">
        <v>98</v>
      </c>
      <c r="AM1627" s="7" t="s">
        <v>98</v>
      </c>
      <c r="AN1627" s="7" t="n">
        <v>35</v>
      </c>
      <c r="AO1627" s="7" t="n">
        <v>35</v>
      </c>
      <c r="AP1627" s="7" t="n">
        <v>35</v>
      </c>
      <c r="AQ1627" s="7" t="n">
        <v>35</v>
      </c>
      <c r="AR1627" s="7" t="s">
        <v>98</v>
      </c>
      <c r="AS1627" s="7" t="s">
        <v>98</v>
      </c>
      <c r="AT1627" s="7" t="s">
        <v>98</v>
      </c>
      <c r="AU1627" s="7"/>
      <c r="AV1627" s="7"/>
      <c r="AW1627" s="7"/>
      <c r="AX1627" s="7"/>
      <c r="AY1627" s="7"/>
      <c r="AZ1627" s="7"/>
      <c r="BA1627" s="7"/>
      <c r="BB1627" s="7"/>
      <c r="BC1627" s="7"/>
      <c r="BD1627" s="7"/>
      <c r="BE1627" s="7"/>
      <c r="BF1627" s="7"/>
      <c r="BG1627" s="7"/>
      <c r="BH1627" s="7"/>
      <c r="BI1627" s="7"/>
      <c r="BJ1627" s="7"/>
      <c r="BK1627" s="7"/>
      <c r="BL1627" s="7"/>
      <c r="BM1627" s="7" t="s">
        <v>97</v>
      </c>
      <c r="BN1627" s="7" t="s">
        <v>97</v>
      </c>
      <c r="BO1627" s="7"/>
      <c r="BP1627" s="7"/>
      <c r="BQ1627" s="7"/>
      <c r="BR1627" s="7"/>
      <c r="BS1627" s="7"/>
      <c r="BT1627" s="7"/>
      <c r="BU1627" s="7"/>
      <c r="BV1627" s="7"/>
      <c r="BW1627" s="7"/>
      <c r="BX1627" s="7"/>
      <c r="BY1627" s="7"/>
      <c r="BZ1627" s="7"/>
      <c r="CA1627" s="7"/>
      <c r="CB1627" s="7"/>
      <c r="CC1627" s="7"/>
      <c r="CD1627" s="7"/>
      <c r="CE1627" s="7"/>
      <c r="CF1627" s="7"/>
      <c r="CG1627" s="7"/>
      <c r="CH1627" s="7"/>
      <c r="CI1627" s="6" t="n">
        <f aca="false">SUMIF($AH1627:$CH1627,35,Base!$B$5:$BB$5)*7*$Z1627</f>
        <v>140</v>
      </c>
      <c r="CJ1627" s="6" t="n">
        <f aca="false">SUMIF($AH1627:$CH1627,"PR",Base!$B$5:$BB$5)*7*$Z1627</f>
        <v>308</v>
      </c>
      <c r="CK1627" s="6"/>
      <c r="CL1627" s="6"/>
    </row>
    <row r="1628" customFormat="false" ht="13.8" hidden="false" customHeight="false" outlineLevel="0" collapsed="false">
      <c r="A1628" s="7" t="s">
        <v>77</v>
      </c>
      <c r="B1628" s="7" t="s">
        <v>3560</v>
      </c>
      <c r="C1628" s="7" t="s">
        <v>2336</v>
      </c>
      <c r="D1628" s="7" t="s">
        <v>3893</v>
      </c>
      <c r="E1628" s="7" t="s">
        <v>3894</v>
      </c>
      <c r="F1628" s="7" t="s">
        <v>17</v>
      </c>
      <c r="G1628" s="7" t="s">
        <v>3895</v>
      </c>
      <c r="H1628" s="7" t="s">
        <v>3896</v>
      </c>
      <c r="I1628" s="7" t="s">
        <v>84</v>
      </c>
      <c r="J1628" s="7" t="s">
        <v>85</v>
      </c>
      <c r="K1628" s="8" t="n">
        <v>0</v>
      </c>
      <c r="L1628" s="7"/>
      <c r="M1628" s="8" t="n">
        <v>0</v>
      </c>
      <c r="N1628" s="7"/>
      <c r="O1628" s="7" t="s">
        <v>2478</v>
      </c>
      <c r="P1628" s="7" t="s">
        <v>113</v>
      </c>
      <c r="Q1628" s="8" t="s">
        <v>3446</v>
      </c>
      <c r="R1628" s="8" t="s">
        <v>1366</v>
      </c>
      <c r="S1628" s="8" t="s">
        <v>325</v>
      </c>
      <c r="T1628" s="8" t="s">
        <v>124</v>
      </c>
      <c r="U1628" s="7" t="s">
        <v>87</v>
      </c>
      <c r="V1628" s="7" t="s">
        <v>92</v>
      </c>
      <c r="W1628" s="7"/>
      <c r="X1628" s="7"/>
      <c r="Y1628" s="7" t="s">
        <v>93</v>
      </c>
      <c r="Z1628" s="8" t="s">
        <v>94</v>
      </c>
      <c r="AA1628" s="7"/>
      <c r="AB1628" s="7"/>
      <c r="AC1628" s="7"/>
      <c r="AD1628" s="7"/>
      <c r="AE1628" s="8"/>
      <c r="AF1628" s="9" t="s">
        <v>1328</v>
      </c>
      <c r="AG1628" s="9" t="s">
        <v>1109</v>
      </c>
      <c r="AH1628" s="7" t="s">
        <v>98</v>
      </c>
      <c r="AI1628" s="7" t="s">
        <v>98</v>
      </c>
      <c r="AJ1628" s="7" t="s">
        <v>98</v>
      </c>
      <c r="AK1628" s="7" t="s">
        <v>98</v>
      </c>
      <c r="AL1628" s="7" t="s">
        <v>98</v>
      </c>
      <c r="AM1628" s="7" t="s">
        <v>98</v>
      </c>
      <c r="AN1628" s="7" t="n">
        <v>35</v>
      </c>
      <c r="AO1628" s="7" t="n">
        <v>35</v>
      </c>
      <c r="AP1628" s="7" t="n">
        <v>35</v>
      </c>
      <c r="AQ1628" s="7" t="n">
        <v>35</v>
      </c>
      <c r="AR1628" s="7" t="s">
        <v>98</v>
      </c>
      <c r="AS1628" s="7" t="s">
        <v>98</v>
      </c>
      <c r="AT1628" s="7" t="s">
        <v>98</v>
      </c>
      <c r="AU1628" s="7"/>
      <c r="AV1628" s="7"/>
      <c r="AW1628" s="7"/>
      <c r="AX1628" s="7"/>
      <c r="AY1628" s="7"/>
      <c r="AZ1628" s="7"/>
      <c r="BA1628" s="7"/>
      <c r="BB1628" s="7"/>
      <c r="BC1628" s="7"/>
      <c r="BD1628" s="7"/>
      <c r="BE1628" s="7"/>
      <c r="BF1628" s="7"/>
      <c r="BG1628" s="7"/>
      <c r="BH1628" s="7"/>
      <c r="BI1628" s="7"/>
      <c r="BJ1628" s="7"/>
      <c r="BK1628" s="7"/>
      <c r="BL1628" s="7"/>
      <c r="BM1628" s="7" t="s">
        <v>97</v>
      </c>
      <c r="BN1628" s="7" t="s">
        <v>97</v>
      </c>
      <c r="BO1628" s="7"/>
      <c r="BP1628" s="7"/>
      <c r="BQ1628" s="7"/>
      <c r="BR1628" s="7"/>
      <c r="BS1628" s="7"/>
      <c r="BT1628" s="7"/>
      <c r="BU1628" s="7"/>
      <c r="BV1628" s="7"/>
      <c r="BW1628" s="7"/>
      <c r="BX1628" s="7"/>
      <c r="BY1628" s="7"/>
      <c r="BZ1628" s="7"/>
      <c r="CA1628" s="7"/>
      <c r="CB1628" s="7"/>
      <c r="CC1628" s="7"/>
      <c r="CD1628" s="7"/>
      <c r="CE1628" s="7"/>
      <c r="CF1628" s="7"/>
      <c r="CG1628" s="7"/>
      <c r="CH1628" s="7"/>
      <c r="CI1628" s="6" t="n">
        <f aca="false">SUMIF($AH1628:$CH1628,35,Base!$B$5:$BB$5)*7*$Z1628</f>
        <v>280</v>
      </c>
      <c r="CJ1628" s="6" t="n">
        <f aca="false">SUMIF($AH1628:$CH1628,"PR",Base!$B$5:$BB$5)*7*$Z1628</f>
        <v>616</v>
      </c>
      <c r="CK1628" s="6"/>
      <c r="CL1628" s="6"/>
    </row>
    <row r="1629" customFormat="false" ht="13.8" hidden="false" customHeight="false" outlineLevel="0" collapsed="false">
      <c r="A1629" s="7" t="s">
        <v>77</v>
      </c>
      <c r="B1629" s="7" t="s">
        <v>3560</v>
      </c>
      <c r="C1629" s="7" t="s">
        <v>2336</v>
      </c>
      <c r="D1629" s="7" t="s">
        <v>3893</v>
      </c>
      <c r="E1629" s="7" t="s">
        <v>3894</v>
      </c>
      <c r="F1629" s="7" t="s">
        <v>17</v>
      </c>
      <c r="G1629" s="7" t="s">
        <v>3895</v>
      </c>
      <c r="H1629" s="7" t="s">
        <v>3896</v>
      </c>
      <c r="I1629" s="7" t="s">
        <v>84</v>
      </c>
      <c r="J1629" s="7" t="s">
        <v>85</v>
      </c>
      <c r="K1629" s="8" t="n">
        <v>0</v>
      </c>
      <c r="L1629" s="7"/>
      <c r="M1629" s="8" t="n">
        <v>0</v>
      </c>
      <c r="N1629" s="7"/>
      <c r="O1629" s="7" t="s">
        <v>2478</v>
      </c>
      <c r="P1629" s="7" t="s">
        <v>113</v>
      </c>
      <c r="Q1629" s="8" t="s">
        <v>3446</v>
      </c>
      <c r="R1629" s="8" t="s">
        <v>1366</v>
      </c>
      <c r="S1629" s="8" t="s">
        <v>325</v>
      </c>
      <c r="T1629" s="8" t="s">
        <v>124</v>
      </c>
      <c r="U1629" s="7" t="s">
        <v>87</v>
      </c>
      <c r="V1629" s="7" t="s">
        <v>92</v>
      </c>
      <c r="W1629" s="7"/>
      <c r="X1629" s="7"/>
      <c r="Y1629" s="7" t="s">
        <v>101</v>
      </c>
      <c r="Z1629" s="8" t="s">
        <v>87</v>
      </c>
      <c r="AA1629" s="7"/>
      <c r="AB1629" s="7"/>
      <c r="AC1629" s="7"/>
      <c r="AD1629" s="7"/>
      <c r="AE1629" s="8"/>
      <c r="AF1629" s="9" t="s">
        <v>1328</v>
      </c>
      <c r="AG1629" s="9" t="s">
        <v>1109</v>
      </c>
      <c r="AH1629" s="7" t="s">
        <v>98</v>
      </c>
      <c r="AI1629" s="7" t="s">
        <v>98</v>
      </c>
      <c r="AJ1629" s="7" t="s">
        <v>98</v>
      </c>
      <c r="AK1629" s="7" t="s">
        <v>98</v>
      </c>
      <c r="AL1629" s="7" t="s">
        <v>98</v>
      </c>
      <c r="AM1629" s="7" t="s">
        <v>98</v>
      </c>
      <c r="AN1629" s="7" t="n">
        <v>35</v>
      </c>
      <c r="AO1629" s="7" t="n">
        <v>35</v>
      </c>
      <c r="AP1629" s="7" t="n">
        <v>35</v>
      </c>
      <c r="AQ1629" s="7" t="n">
        <v>35</v>
      </c>
      <c r="AR1629" s="7" t="s">
        <v>98</v>
      </c>
      <c r="AS1629" s="7" t="s">
        <v>98</v>
      </c>
      <c r="AT1629" s="7" t="s">
        <v>98</v>
      </c>
      <c r="AU1629" s="7"/>
      <c r="AV1629" s="7"/>
      <c r="AW1629" s="7"/>
      <c r="AX1629" s="7"/>
      <c r="AY1629" s="7"/>
      <c r="AZ1629" s="7"/>
      <c r="BA1629" s="7"/>
      <c r="BB1629" s="7"/>
      <c r="BC1629" s="7"/>
      <c r="BD1629" s="7"/>
      <c r="BE1629" s="7"/>
      <c r="BF1629" s="7"/>
      <c r="BG1629" s="7"/>
      <c r="BH1629" s="7"/>
      <c r="BI1629" s="7"/>
      <c r="BJ1629" s="7"/>
      <c r="BK1629" s="7"/>
      <c r="BL1629" s="7"/>
      <c r="BM1629" s="7" t="s">
        <v>97</v>
      </c>
      <c r="BN1629" s="7" t="s">
        <v>97</v>
      </c>
      <c r="BO1629" s="7"/>
      <c r="BP1629" s="7"/>
      <c r="BQ1629" s="7"/>
      <c r="BR1629" s="7"/>
      <c r="BS1629" s="7"/>
      <c r="BT1629" s="7"/>
      <c r="BU1629" s="7"/>
      <c r="BV1629" s="7"/>
      <c r="BW1629" s="7"/>
      <c r="BX1629" s="7"/>
      <c r="BY1629" s="7"/>
      <c r="BZ1629" s="7"/>
      <c r="CA1629" s="7"/>
      <c r="CB1629" s="7"/>
      <c r="CC1629" s="7"/>
      <c r="CD1629" s="7"/>
      <c r="CE1629" s="7"/>
      <c r="CF1629" s="7"/>
      <c r="CG1629" s="7"/>
      <c r="CH1629" s="7"/>
      <c r="CI1629" s="6" t="n">
        <f aca="false">SUMIF($AH1629:$CH1629,35,Base!$B$5:$BB$5)*7*$Z1629</f>
        <v>140</v>
      </c>
      <c r="CJ1629" s="6" t="n">
        <f aca="false">SUMIF($AH1629:$CH1629,"PR",Base!$B$5:$BB$5)*7*$Z1629</f>
        <v>308</v>
      </c>
      <c r="CK1629" s="6"/>
      <c r="CL1629" s="6"/>
    </row>
    <row r="1630" customFormat="false" ht="13.8" hidden="false" customHeight="false" outlineLevel="0" collapsed="false">
      <c r="A1630" s="7" t="s">
        <v>77</v>
      </c>
      <c r="B1630" s="7" t="s">
        <v>3560</v>
      </c>
      <c r="C1630" s="7" t="s">
        <v>2336</v>
      </c>
      <c r="D1630" s="7" t="s">
        <v>3893</v>
      </c>
      <c r="E1630" s="7" t="s">
        <v>3894</v>
      </c>
      <c r="F1630" s="7" t="s">
        <v>17</v>
      </c>
      <c r="G1630" s="7" t="s">
        <v>3895</v>
      </c>
      <c r="H1630" s="7" t="s">
        <v>3896</v>
      </c>
      <c r="I1630" s="7" t="s">
        <v>84</v>
      </c>
      <c r="J1630" s="7" t="s">
        <v>85</v>
      </c>
      <c r="K1630" s="8" t="n">
        <v>0</v>
      </c>
      <c r="L1630" s="7"/>
      <c r="M1630" s="8" t="n">
        <v>0</v>
      </c>
      <c r="N1630" s="7"/>
      <c r="O1630" s="7" t="s">
        <v>2478</v>
      </c>
      <c r="P1630" s="7" t="s">
        <v>113</v>
      </c>
      <c r="Q1630" s="8" t="s">
        <v>3446</v>
      </c>
      <c r="R1630" s="8" t="s">
        <v>1366</v>
      </c>
      <c r="S1630" s="8" t="s">
        <v>325</v>
      </c>
      <c r="T1630" s="8" t="s">
        <v>124</v>
      </c>
      <c r="U1630" s="7" t="s">
        <v>87</v>
      </c>
      <c r="V1630" s="7" t="s">
        <v>92</v>
      </c>
      <c r="W1630" s="7"/>
      <c r="X1630" s="7"/>
      <c r="Y1630" s="7" t="s">
        <v>112</v>
      </c>
      <c r="Z1630" s="8" t="s">
        <v>87</v>
      </c>
      <c r="AA1630" s="7"/>
      <c r="AB1630" s="7"/>
      <c r="AC1630" s="7"/>
      <c r="AD1630" s="7"/>
      <c r="AE1630" s="8"/>
      <c r="AF1630" s="9" t="s">
        <v>1328</v>
      </c>
      <c r="AG1630" s="9" t="s">
        <v>1109</v>
      </c>
      <c r="AH1630" s="7" t="s">
        <v>98</v>
      </c>
      <c r="AI1630" s="7" t="s">
        <v>98</v>
      </c>
      <c r="AJ1630" s="7" t="s">
        <v>98</v>
      </c>
      <c r="AK1630" s="7" t="s">
        <v>98</v>
      </c>
      <c r="AL1630" s="7" t="s">
        <v>98</v>
      </c>
      <c r="AM1630" s="7" t="s">
        <v>98</v>
      </c>
      <c r="AN1630" s="7" t="n">
        <v>35</v>
      </c>
      <c r="AO1630" s="7" t="n">
        <v>35</v>
      </c>
      <c r="AP1630" s="7" t="n">
        <v>35</v>
      </c>
      <c r="AQ1630" s="7" t="n">
        <v>35</v>
      </c>
      <c r="AR1630" s="7" t="s">
        <v>98</v>
      </c>
      <c r="AS1630" s="7" t="s">
        <v>98</v>
      </c>
      <c r="AT1630" s="7" t="s">
        <v>98</v>
      </c>
      <c r="AU1630" s="7"/>
      <c r="AV1630" s="7"/>
      <c r="AW1630" s="7"/>
      <c r="AX1630" s="7"/>
      <c r="AY1630" s="7"/>
      <c r="AZ1630" s="7"/>
      <c r="BA1630" s="7"/>
      <c r="BB1630" s="7"/>
      <c r="BC1630" s="7"/>
      <c r="BD1630" s="7"/>
      <c r="BE1630" s="7"/>
      <c r="BF1630" s="7"/>
      <c r="BG1630" s="7"/>
      <c r="BH1630" s="7"/>
      <c r="BI1630" s="7"/>
      <c r="BJ1630" s="7"/>
      <c r="BK1630" s="7"/>
      <c r="BL1630" s="7"/>
      <c r="BM1630" s="7" t="s">
        <v>97</v>
      </c>
      <c r="BN1630" s="7" t="s">
        <v>97</v>
      </c>
      <c r="BO1630" s="7"/>
      <c r="BP1630" s="7"/>
      <c r="BQ1630" s="7"/>
      <c r="BR1630" s="7"/>
      <c r="BS1630" s="7"/>
      <c r="BT1630" s="7"/>
      <c r="BU1630" s="7"/>
      <c r="BV1630" s="7"/>
      <c r="BW1630" s="7"/>
      <c r="BX1630" s="7"/>
      <c r="BY1630" s="7"/>
      <c r="BZ1630" s="7"/>
      <c r="CA1630" s="7"/>
      <c r="CB1630" s="7"/>
      <c r="CC1630" s="7"/>
      <c r="CD1630" s="7"/>
      <c r="CE1630" s="7"/>
      <c r="CF1630" s="7"/>
      <c r="CG1630" s="7"/>
      <c r="CH1630" s="7"/>
      <c r="CI1630" s="6" t="n">
        <f aca="false">SUMIF($AH1630:$CH1630,35,Base!$B$5:$BB$5)*7*$Z1630</f>
        <v>140</v>
      </c>
      <c r="CJ1630" s="6" t="n">
        <f aca="false">SUMIF($AH1630:$CH1630,"PR",Base!$B$5:$BB$5)*7*$Z1630</f>
        <v>308</v>
      </c>
      <c r="CK1630" s="6"/>
      <c r="CL1630" s="6"/>
    </row>
    <row r="1631" customFormat="false" ht="13.8" hidden="false" customHeight="false" outlineLevel="0" collapsed="false">
      <c r="A1631" s="7" t="s">
        <v>77</v>
      </c>
      <c r="B1631" s="7" t="s">
        <v>3560</v>
      </c>
      <c r="C1631" s="7" t="s">
        <v>2336</v>
      </c>
      <c r="D1631" s="7" t="s">
        <v>3893</v>
      </c>
      <c r="E1631" s="7" t="s">
        <v>3894</v>
      </c>
      <c r="F1631" s="7" t="s">
        <v>17</v>
      </c>
      <c r="G1631" s="7" t="s">
        <v>3895</v>
      </c>
      <c r="H1631" s="7" t="s">
        <v>3896</v>
      </c>
      <c r="I1631" s="7" t="s">
        <v>84</v>
      </c>
      <c r="J1631" s="7" t="s">
        <v>85</v>
      </c>
      <c r="K1631" s="8" t="n">
        <v>0</v>
      </c>
      <c r="L1631" s="7"/>
      <c r="M1631" s="8" t="n">
        <v>0</v>
      </c>
      <c r="N1631" s="7"/>
      <c r="O1631" s="7" t="s">
        <v>2478</v>
      </c>
      <c r="P1631" s="7" t="s">
        <v>113</v>
      </c>
      <c r="Q1631" s="8" t="s">
        <v>3446</v>
      </c>
      <c r="R1631" s="8" t="s">
        <v>1366</v>
      </c>
      <c r="S1631" s="8" t="s">
        <v>325</v>
      </c>
      <c r="T1631" s="8" t="s">
        <v>124</v>
      </c>
      <c r="U1631" s="7" t="s">
        <v>87</v>
      </c>
      <c r="V1631" s="7" t="s">
        <v>92</v>
      </c>
      <c r="W1631" s="7"/>
      <c r="X1631" s="7"/>
      <c r="Y1631" s="7" t="s">
        <v>102</v>
      </c>
      <c r="Z1631" s="8" t="s">
        <v>87</v>
      </c>
      <c r="AA1631" s="7"/>
      <c r="AB1631" s="7"/>
      <c r="AC1631" s="7"/>
      <c r="AD1631" s="7"/>
      <c r="AE1631" s="8"/>
      <c r="AF1631" s="9" t="s">
        <v>1328</v>
      </c>
      <c r="AG1631" s="9" t="s">
        <v>1109</v>
      </c>
      <c r="AH1631" s="7" t="s">
        <v>98</v>
      </c>
      <c r="AI1631" s="7" t="s">
        <v>98</v>
      </c>
      <c r="AJ1631" s="7" t="s">
        <v>98</v>
      </c>
      <c r="AK1631" s="7" t="s">
        <v>98</v>
      </c>
      <c r="AL1631" s="7" t="s">
        <v>98</v>
      </c>
      <c r="AM1631" s="7" t="s">
        <v>98</v>
      </c>
      <c r="AN1631" s="7" t="n">
        <v>35</v>
      </c>
      <c r="AO1631" s="7" t="n">
        <v>35</v>
      </c>
      <c r="AP1631" s="7" t="n">
        <v>35</v>
      </c>
      <c r="AQ1631" s="7" t="n">
        <v>35</v>
      </c>
      <c r="AR1631" s="7" t="s">
        <v>98</v>
      </c>
      <c r="AS1631" s="7" t="s">
        <v>98</v>
      </c>
      <c r="AT1631" s="7" t="s">
        <v>98</v>
      </c>
      <c r="AU1631" s="7"/>
      <c r="AV1631" s="7"/>
      <c r="AW1631" s="7"/>
      <c r="AX1631" s="7"/>
      <c r="AY1631" s="7"/>
      <c r="AZ1631" s="7"/>
      <c r="BA1631" s="7"/>
      <c r="BB1631" s="7"/>
      <c r="BC1631" s="7"/>
      <c r="BD1631" s="7"/>
      <c r="BE1631" s="7"/>
      <c r="BF1631" s="7"/>
      <c r="BG1631" s="7"/>
      <c r="BH1631" s="7"/>
      <c r="BI1631" s="7"/>
      <c r="BJ1631" s="7"/>
      <c r="BK1631" s="7"/>
      <c r="BL1631" s="7"/>
      <c r="BM1631" s="7" t="s">
        <v>97</v>
      </c>
      <c r="BN1631" s="7" t="s">
        <v>97</v>
      </c>
      <c r="BO1631" s="7"/>
      <c r="BP1631" s="7"/>
      <c r="BQ1631" s="7"/>
      <c r="BR1631" s="7"/>
      <c r="BS1631" s="7"/>
      <c r="BT1631" s="7"/>
      <c r="BU1631" s="7"/>
      <c r="BV1631" s="7"/>
      <c r="BW1631" s="7"/>
      <c r="BX1631" s="7"/>
      <c r="BY1631" s="7"/>
      <c r="BZ1631" s="7"/>
      <c r="CA1631" s="7"/>
      <c r="CB1631" s="7"/>
      <c r="CC1631" s="7"/>
      <c r="CD1631" s="7"/>
      <c r="CE1631" s="7"/>
      <c r="CF1631" s="7"/>
      <c r="CG1631" s="7"/>
      <c r="CH1631" s="7"/>
      <c r="CI1631" s="6" t="n">
        <f aca="false">SUMIF($AH1631:$CH1631,35,Base!$B$5:$BB$5)*7*$Z1631</f>
        <v>140</v>
      </c>
      <c r="CJ1631" s="6" t="n">
        <f aca="false">SUMIF($AH1631:$CH1631,"PR",Base!$B$5:$BB$5)*7*$Z1631</f>
        <v>308</v>
      </c>
      <c r="CK1631" s="6"/>
      <c r="CL1631" s="6"/>
    </row>
    <row r="1632" customFormat="false" ht="13.8" hidden="false" customHeight="false" outlineLevel="0" collapsed="false">
      <c r="A1632" s="7" t="s">
        <v>77</v>
      </c>
      <c r="B1632" s="7" t="s">
        <v>3560</v>
      </c>
      <c r="C1632" s="7" t="s">
        <v>319</v>
      </c>
      <c r="D1632" s="7" t="s">
        <v>3897</v>
      </c>
      <c r="E1632" s="7" t="s">
        <v>3898</v>
      </c>
      <c r="F1632" s="7" t="s">
        <v>17</v>
      </c>
      <c r="G1632" s="7" t="s">
        <v>3899</v>
      </c>
      <c r="H1632" s="7" t="s">
        <v>3900</v>
      </c>
      <c r="I1632" s="7" t="s">
        <v>84</v>
      </c>
      <c r="J1632" s="7" t="s">
        <v>85</v>
      </c>
      <c r="K1632" s="8" t="n">
        <v>0</v>
      </c>
      <c r="L1632" s="7"/>
      <c r="M1632" s="8" t="n">
        <v>0</v>
      </c>
      <c r="N1632" s="7"/>
      <c r="O1632" s="7" t="s">
        <v>2162</v>
      </c>
      <c r="P1632" s="7" t="s">
        <v>168</v>
      </c>
      <c r="Q1632" s="8" t="s">
        <v>3901</v>
      </c>
      <c r="R1632" s="8" t="s">
        <v>1961</v>
      </c>
      <c r="S1632" s="8" t="s">
        <v>325</v>
      </c>
      <c r="T1632" s="8" t="s">
        <v>124</v>
      </c>
      <c r="U1632" s="7" t="s">
        <v>87</v>
      </c>
      <c r="V1632" s="7" t="s">
        <v>92</v>
      </c>
      <c r="W1632" s="7"/>
      <c r="X1632" s="7"/>
      <c r="Y1632" s="7" t="s">
        <v>102</v>
      </c>
      <c r="Z1632" s="8" t="s">
        <v>87</v>
      </c>
      <c r="AA1632" s="7"/>
      <c r="AB1632" s="7"/>
      <c r="AC1632" s="7"/>
      <c r="AD1632" s="7"/>
      <c r="AE1632" s="8"/>
      <c r="AF1632" s="9" t="s">
        <v>3902</v>
      </c>
      <c r="AG1632" s="9" t="s">
        <v>1672</v>
      </c>
      <c r="AH1632" s="7" t="s">
        <v>98</v>
      </c>
      <c r="AI1632" s="7" t="s">
        <v>98</v>
      </c>
      <c r="AJ1632" s="7" t="n">
        <v>35</v>
      </c>
      <c r="AK1632" s="7" t="n">
        <v>35</v>
      </c>
      <c r="AL1632" s="7" t="n">
        <v>35</v>
      </c>
      <c r="AM1632" s="7" t="n">
        <v>35</v>
      </c>
      <c r="AN1632" s="7" t="s">
        <v>98</v>
      </c>
      <c r="AO1632" s="7" t="s">
        <v>98</v>
      </c>
      <c r="AP1632" s="7" t="s">
        <v>98</v>
      </c>
      <c r="AQ1632" s="7"/>
      <c r="AR1632" s="7"/>
      <c r="AS1632" s="7"/>
      <c r="AT1632" s="7"/>
      <c r="AU1632" s="7"/>
      <c r="AV1632" s="7"/>
      <c r="AW1632" s="7"/>
      <c r="AX1632" s="7"/>
      <c r="AY1632" s="7"/>
      <c r="AZ1632" s="7"/>
      <c r="BA1632" s="7"/>
      <c r="BB1632" s="7"/>
      <c r="BC1632" s="7"/>
      <c r="BD1632" s="7"/>
      <c r="BE1632" s="7"/>
      <c r="BF1632" s="7"/>
      <c r="BG1632" s="7"/>
      <c r="BH1632" s="7"/>
      <c r="BI1632" s="7"/>
      <c r="BJ1632" s="7"/>
      <c r="BK1632" s="7"/>
      <c r="BL1632" s="7"/>
      <c r="BM1632" s="7" t="s">
        <v>97</v>
      </c>
      <c r="BN1632" s="7" t="s">
        <v>97</v>
      </c>
      <c r="BO1632" s="7"/>
      <c r="BP1632" s="7"/>
      <c r="BQ1632" s="7"/>
      <c r="BR1632" s="7"/>
      <c r="BS1632" s="7"/>
      <c r="BT1632" s="7"/>
      <c r="BU1632" s="7"/>
      <c r="BV1632" s="7"/>
      <c r="BW1632" s="7"/>
      <c r="BX1632" s="7"/>
      <c r="BY1632" s="7"/>
      <c r="BZ1632" s="7"/>
      <c r="CA1632" s="7"/>
      <c r="CB1632" s="7"/>
      <c r="CC1632" s="7"/>
      <c r="CD1632" s="7"/>
      <c r="CE1632" s="7"/>
      <c r="CF1632" s="7"/>
      <c r="CG1632" s="7"/>
      <c r="CH1632" s="7"/>
      <c r="CI1632" s="6" t="n">
        <f aca="false">SUMIF($AH1632:$CH1632,35,Base!$B$5:$BB$5)*7*$Z1632</f>
        <v>140</v>
      </c>
      <c r="CJ1632" s="6" t="n">
        <f aca="false">SUMIF($AH1632:$CH1632,"PR",Base!$B$5:$BB$5)*7*$Z1632</f>
        <v>168</v>
      </c>
      <c r="CK1632" s="6"/>
      <c r="CL1632" s="6"/>
    </row>
    <row r="1633" customFormat="false" ht="13.8" hidden="false" customHeight="false" outlineLevel="0" collapsed="false">
      <c r="A1633" s="7" t="s">
        <v>77</v>
      </c>
      <c r="B1633" s="7" t="s">
        <v>3560</v>
      </c>
      <c r="C1633" s="7" t="s">
        <v>173</v>
      </c>
      <c r="D1633" s="7" t="s">
        <v>3903</v>
      </c>
      <c r="E1633" s="7" t="s">
        <v>1338</v>
      </c>
      <c r="F1633" s="7" t="s">
        <v>17</v>
      </c>
      <c r="G1633" s="7" t="s">
        <v>3904</v>
      </c>
      <c r="H1633" s="7" t="s">
        <v>3904</v>
      </c>
      <c r="I1633" s="7" t="s">
        <v>84</v>
      </c>
      <c r="J1633" s="7" t="s">
        <v>85</v>
      </c>
      <c r="K1633" s="8" t="n">
        <v>71010172928</v>
      </c>
      <c r="L1633" s="7"/>
      <c r="M1633" s="8" t="n">
        <v>0</v>
      </c>
      <c r="N1633" s="7"/>
      <c r="O1633" s="7" t="s">
        <v>267</v>
      </c>
      <c r="P1633" s="7" t="s">
        <v>155</v>
      </c>
      <c r="Q1633" s="8" t="s">
        <v>3229</v>
      </c>
      <c r="R1633" s="8" t="s">
        <v>1582</v>
      </c>
      <c r="S1633" s="8" t="s">
        <v>3905</v>
      </c>
      <c r="T1633" s="8" t="s">
        <v>87</v>
      </c>
      <c r="U1633" s="7" t="s">
        <v>127</v>
      </c>
      <c r="V1633" s="7" t="s">
        <v>159</v>
      </c>
      <c r="W1633" s="7"/>
      <c r="X1633" s="7"/>
      <c r="Y1633" s="7" t="s">
        <v>160</v>
      </c>
      <c r="Z1633" s="8" t="s">
        <v>87</v>
      </c>
      <c r="AA1633" s="7"/>
      <c r="AB1633" s="7"/>
      <c r="AC1633" s="7"/>
      <c r="AD1633" s="7"/>
      <c r="AE1633" s="8"/>
      <c r="AF1633" s="9" t="s">
        <v>3906</v>
      </c>
      <c r="AG1633" s="9" t="s">
        <v>458</v>
      </c>
      <c r="AH1633" s="7" t="n">
        <v>35</v>
      </c>
      <c r="AI1633" s="7" t="n">
        <v>35</v>
      </c>
      <c r="AJ1633" s="7" t="n">
        <v>35</v>
      </c>
      <c r="AK1633" s="7" t="n">
        <v>35</v>
      </c>
      <c r="AL1633" s="7" t="n">
        <v>35</v>
      </c>
      <c r="AM1633" s="7" t="n">
        <v>35</v>
      </c>
      <c r="AN1633" s="7" t="n">
        <v>35</v>
      </c>
      <c r="AO1633" s="7" t="n">
        <v>35</v>
      </c>
      <c r="AP1633" s="7" t="n">
        <v>35</v>
      </c>
      <c r="AQ1633" s="7" t="n">
        <v>35</v>
      </c>
      <c r="AR1633" s="7" t="n">
        <v>35</v>
      </c>
      <c r="AS1633" s="7" t="n">
        <v>35</v>
      </c>
      <c r="AT1633" s="7" t="n">
        <v>35</v>
      </c>
      <c r="AU1633" s="7" t="n">
        <v>35</v>
      </c>
      <c r="AV1633" s="7" t="n">
        <v>35</v>
      </c>
      <c r="AW1633" s="7" t="n">
        <v>35</v>
      </c>
      <c r="AX1633" s="7" t="s">
        <v>98</v>
      </c>
      <c r="AY1633" s="7"/>
      <c r="AZ1633" s="7"/>
      <c r="BA1633" s="7"/>
      <c r="BB1633" s="7"/>
      <c r="BC1633" s="7"/>
      <c r="BD1633" s="7"/>
      <c r="BE1633" s="7"/>
      <c r="BF1633" s="7"/>
      <c r="BG1633" s="7"/>
      <c r="BH1633" s="7"/>
      <c r="BI1633" s="7"/>
      <c r="BJ1633" s="7"/>
      <c r="BK1633" s="7"/>
      <c r="BL1633" s="7"/>
      <c r="BM1633" s="7" t="s">
        <v>97</v>
      </c>
      <c r="BN1633" s="7" t="s">
        <v>97</v>
      </c>
      <c r="BO1633" s="7"/>
      <c r="BP1633" s="7"/>
      <c r="BQ1633" s="7"/>
      <c r="BR1633" s="7"/>
      <c r="BS1633" s="7"/>
      <c r="BT1633" s="7"/>
      <c r="BU1633" s="7"/>
      <c r="BV1633" s="7"/>
      <c r="BW1633" s="7"/>
      <c r="BX1633" s="7"/>
      <c r="BY1633" s="7"/>
      <c r="BZ1633" s="7"/>
      <c r="CA1633" s="7"/>
      <c r="CB1633" s="7"/>
      <c r="CC1633" s="7"/>
      <c r="CD1633" s="7"/>
      <c r="CE1633" s="7"/>
      <c r="CF1633" s="7"/>
      <c r="CG1633" s="7"/>
      <c r="CH1633" s="7"/>
      <c r="CI1633" s="6" t="n">
        <f aca="false">SUMIF($AH1633:$CH1633,35,Base!$B$5:$BB$5)*7*$Z1633</f>
        <v>553</v>
      </c>
      <c r="CJ1633" s="6" t="n">
        <f aca="false">SUMIF($AH1633:$CH1633,"PR",Base!$B$5:$BB$5)*7*$Z1633</f>
        <v>28</v>
      </c>
      <c r="CK1633" s="6"/>
      <c r="CL1633" s="6"/>
    </row>
    <row r="1634" customFormat="false" ht="13.8" hidden="false" customHeight="false" outlineLevel="0" collapsed="false">
      <c r="A1634" s="7" t="s">
        <v>77</v>
      </c>
      <c r="B1634" s="7" t="s">
        <v>3560</v>
      </c>
      <c r="C1634" s="7" t="s">
        <v>173</v>
      </c>
      <c r="D1634" s="7" t="s">
        <v>3907</v>
      </c>
      <c r="E1634" s="7" t="s">
        <v>1342</v>
      </c>
      <c r="F1634" s="7" t="s">
        <v>17</v>
      </c>
      <c r="G1634" s="7" t="s">
        <v>3860</v>
      </c>
      <c r="H1634" s="7" t="s">
        <v>3861</v>
      </c>
      <c r="I1634" s="7" t="s">
        <v>84</v>
      </c>
      <c r="J1634" s="7" t="s">
        <v>85</v>
      </c>
      <c r="K1634" s="8" t="n">
        <v>0</v>
      </c>
      <c r="L1634" s="7"/>
      <c r="M1634" s="8" t="n">
        <v>0</v>
      </c>
      <c r="N1634" s="7"/>
      <c r="O1634" s="7" t="s">
        <v>267</v>
      </c>
      <c r="P1634" s="7" t="s">
        <v>155</v>
      </c>
      <c r="Q1634" s="8" t="s">
        <v>2816</v>
      </c>
      <c r="R1634" s="8" t="s">
        <v>258</v>
      </c>
      <c r="S1634" s="8" t="s">
        <v>647</v>
      </c>
      <c r="T1634" s="8" t="s">
        <v>91</v>
      </c>
      <c r="U1634" s="7" t="s">
        <v>87</v>
      </c>
      <c r="V1634" s="7" t="s">
        <v>92</v>
      </c>
      <c r="W1634" s="7"/>
      <c r="X1634" s="7"/>
      <c r="Y1634" s="7" t="s">
        <v>93</v>
      </c>
      <c r="Z1634" s="8" t="s">
        <v>127</v>
      </c>
      <c r="AA1634" s="7"/>
      <c r="AB1634" s="7"/>
      <c r="AC1634" s="7"/>
      <c r="AD1634" s="7"/>
      <c r="AE1634" s="8"/>
      <c r="AF1634" s="9" t="s">
        <v>1328</v>
      </c>
      <c r="AG1634" s="9" t="s">
        <v>1109</v>
      </c>
      <c r="AH1634" s="7" t="s">
        <v>98</v>
      </c>
      <c r="AI1634" s="7" t="s">
        <v>98</v>
      </c>
      <c r="AJ1634" s="7" t="s">
        <v>98</v>
      </c>
      <c r="AK1634" s="7" t="s">
        <v>98</v>
      </c>
      <c r="AL1634" s="7" t="s">
        <v>98</v>
      </c>
      <c r="AM1634" s="7" t="s">
        <v>98</v>
      </c>
      <c r="AN1634" s="7" t="s">
        <v>98</v>
      </c>
      <c r="AO1634" s="7" t="s">
        <v>98</v>
      </c>
      <c r="AP1634" s="7" t="n">
        <v>35</v>
      </c>
      <c r="AQ1634" s="7" t="n">
        <v>35</v>
      </c>
      <c r="AR1634" s="7" t="s">
        <v>98</v>
      </c>
      <c r="AS1634" s="7" t="s">
        <v>98</v>
      </c>
      <c r="AT1634" s="7" t="s">
        <v>98</v>
      </c>
      <c r="AU1634" s="7"/>
      <c r="AV1634" s="7"/>
      <c r="AW1634" s="7"/>
      <c r="AX1634" s="7"/>
      <c r="AY1634" s="7"/>
      <c r="AZ1634" s="7"/>
      <c r="BA1634" s="7"/>
      <c r="BB1634" s="7"/>
      <c r="BC1634" s="7"/>
      <c r="BD1634" s="7"/>
      <c r="BE1634" s="7"/>
      <c r="BF1634" s="7"/>
      <c r="BG1634" s="7"/>
      <c r="BH1634" s="7"/>
      <c r="BI1634" s="7"/>
      <c r="BJ1634" s="7"/>
      <c r="BK1634" s="7"/>
      <c r="BL1634" s="7"/>
      <c r="BM1634" s="7" t="s">
        <v>97</v>
      </c>
      <c r="BN1634" s="7" t="s">
        <v>97</v>
      </c>
      <c r="BO1634" s="7"/>
      <c r="BP1634" s="7"/>
      <c r="BQ1634" s="7"/>
      <c r="BR1634" s="7"/>
      <c r="BS1634" s="7"/>
      <c r="BT1634" s="7"/>
      <c r="BU1634" s="7"/>
      <c r="BV1634" s="7"/>
      <c r="BW1634" s="7"/>
      <c r="BX1634" s="7"/>
      <c r="BY1634" s="7"/>
      <c r="BZ1634" s="7"/>
      <c r="CA1634" s="7"/>
      <c r="CB1634" s="7"/>
      <c r="CC1634" s="7"/>
      <c r="CD1634" s="7"/>
      <c r="CE1634" s="7"/>
      <c r="CF1634" s="7"/>
      <c r="CG1634" s="7"/>
      <c r="CH1634" s="7"/>
      <c r="CI1634" s="6" t="n">
        <f aca="false">SUMIF($AH1634:$CH1634,35,Base!$B$5:$BB$5)*7*$Z1634</f>
        <v>280</v>
      </c>
      <c r="CJ1634" s="6" t="n">
        <f aca="false">SUMIF($AH1634:$CH1634,"PR",Base!$B$5:$BB$5)*7*$Z1634</f>
        <v>1512</v>
      </c>
      <c r="CK1634" s="6"/>
      <c r="CL1634" s="6"/>
    </row>
    <row r="1635" customFormat="false" ht="13.8" hidden="false" customHeight="false" outlineLevel="0" collapsed="false">
      <c r="A1635" s="7" t="s">
        <v>77</v>
      </c>
      <c r="B1635" s="7" t="s">
        <v>3560</v>
      </c>
      <c r="C1635" s="7" t="s">
        <v>173</v>
      </c>
      <c r="D1635" s="7" t="s">
        <v>3907</v>
      </c>
      <c r="E1635" s="7" t="s">
        <v>1342</v>
      </c>
      <c r="F1635" s="7" t="s">
        <v>17</v>
      </c>
      <c r="G1635" s="7" t="s">
        <v>3860</v>
      </c>
      <c r="H1635" s="7" t="s">
        <v>3861</v>
      </c>
      <c r="I1635" s="7" t="s">
        <v>84</v>
      </c>
      <c r="J1635" s="7" t="s">
        <v>85</v>
      </c>
      <c r="K1635" s="8" t="n">
        <v>0</v>
      </c>
      <c r="L1635" s="7"/>
      <c r="M1635" s="8" t="n">
        <v>0</v>
      </c>
      <c r="N1635" s="7"/>
      <c r="O1635" s="7" t="s">
        <v>267</v>
      </c>
      <c r="P1635" s="7" t="s">
        <v>155</v>
      </c>
      <c r="Q1635" s="8" t="s">
        <v>2816</v>
      </c>
      <c r="R1635" s="8" t="s">
        <v>258</v>
      </c>
      <c r="S1635" s="8" t="s">
        <v>647</v>
      </c>
      <c r="T1635" s="8" t="s">
        <v>91</v>
      </c>
      <c r="U1635" s="7" t="s">
        <v>87</v>
      </c>
      <c r="V1635" s="7" t="s">
        <v>92</v>
      </c>
      <c r="W1635" s="7"/>
      <c r="X1635" s="7"/>
      <c r="Y1635" s="7" t="s">
        <v>99</v>
      </c>
      <c r="Z1635" s="8" t="s">
        <v>124</v>
      </c>
      <c r="AA1635" s="7"/>
      <c r="AB1635" s="7"/>
      <c r="AC1635" s="7"/>
      <c r="AD1635" s="7"/>
      <c r="AE1635" s="8"/>
      <c r="AF1635" s="9" t="s">
        <v>1328</v>
      </c>
      <c r="AG1635" s="9" t="s">
        <v>1109</v>
      </c>
      <c r="AH1635" s="7" t="s">
        <v>98</v>
      </c>
      <c r="AI1635" s="7" t="s">
        <v>98</v>
      </c>
      <c r="AJ1635" s="7" t="s">
        <v>98</v>
      </c>
      <c r="AK1635" s="7" t="s">
        <v>98</v>
      </c>
      <c r="AL1635" s="7" t="s">
        <v>98</v>
      </c>
      <c r="AM1635" s="7" t="s">
        <v>98</v>
      </c>
      <c r="AN1635" s="7" t="s">
        <v>98</v>
      </c>
      <c r="AO1635" s="7" t="s">
        <v>98</v>
      </c>
      <c r="AP1635" s="7" t="n">
        <v>35</v>
      </c>
      <c r="AQ1635" s="7" t="n">
        <v>35</v>
      </c>
      <c r="AR1635" s="7" t="s">
        <v>98</v>
      </c>
      <c r="AS1635" s="7" t="s">
        <v>98</v>
      </c>
      <c r="AT1635" s="7" t="s">
        <v>98</v>
      </c>
      <c r="AU1635" s="7"/>
      <c r="AV1635" s="7"/>
      <c r="AW1635" s="7"/>
      <c r="AX1635" s="7"/>
      <c r="AY1635" s="7"/>
      <c r="AZ1635" s="7"/>
      <c r="BA1635" s="7"/>
      <c r="BB1635" s="7"/>
      <c r="BC1635" s="7"/>
      <c r="BD1635" s="7"/>
      <c r="BE1635" s="7"/>
      <c r="BF1635" s="7"/>
      <c r="BG1635" s="7"/>
      <c r="BH1635" s="7"/>
      <c r="BI1635" s="7"/>
      <c r="BJ1635" s="7"/>
      <c r="BK1635" s="7"/>
      <c r="BL1635" s="7"/>
      <c r="BM1635" s="7" t="s">
        <v>97</v>
      </c>
      <c r="BN1635" s="7" t="s">
        <v>97</v>
      </c>
      <c r="BO1635" s="7"/>
      <c r="BP1635" s="7"/>
      <c r="BQ1635" s="7"/>
      <c r="BR1635" s="7"/>
      <c r="BS1635" s="7"/>
      <c r="BT1635" s="7"/>
      <c r="BU1635" s="7"/>
      <c r="BV1635" s="7"/>
      <c r="BW1635" s="7"/>
      <c r="BX1635" s="7"/>
      <c r="BY1635" s="7"/>
      <c r="BZ1635" s="7"/>
      <c r="CA1635" s="7"/>
      <c r="CB1635" s="7"/>
      <c r="CC1635" s="7"/>
      <c r="CD1635" s="7"/>
      <c r="CE1635" s="7"/>
      <c r="CF1635" s="7"/>
      <c r="CG1635" s="7"/>
      <c r="CH1635" s="7"/>
      <c r="CI1635" s="6" t="n">
        <f aca="false">SUMIF($AH1635:$CH1635,35,Base!$B$5:$BB$5)*7*$Z1635</f>
        <v>420</v>
      </c>
      <c r="CJ1635" s="6" t="n">
        <f aca="false">SUMIF($AH1635:$CH1635,"PR",Base!$B$5:$BB$5)*7*$Z1635</f>
        <v>2268</v>
      </c>
      <c r="CK1635" s="6"/>
      <c r="CL1635" s="6"/>
    </row>
    <row r="1636" customFormat="false" ht="13.8" hidden="false" customHeight="false" outlineLevel="0" collapsed="false">
      <c r="A1636" s="7" t="s">
        <v>77</v>
      </c>
      <c r="B1636" s="7" t="s">
        <v>3560</v>
      </c>
      <c r="C1636" s="7" t="s">
        <v>173</v>
      </c>
      <c r="D1636" s="7" t="s">
        <v>3907</v>
      </c>
      <c r="E1636" s="7" t="s">
        <v>1342</v>
      </c>
      <c r="F1636" s="7" t="s">
        <v>17</v>
      </c>
      <c r="G1636" s="7" t="s">
        <v>3860</v>
      </c>
      <c r="H1636" s="7" t="s">
        <v>3861</v>
      </c>
      <c r="I1636" s="7" t="s">
        <v>84</v>
      </c>
      <c r="J1636" s="7" t="s">
        <v>85</v>
      </c>
      <c r="K1636" s="8" t="n">
        <v>0</v>
      </c>
      <c r="L1636" s="7"/>
      <c r="M1636" s="8" t="n">
        <v>0</v>
      </c>
      <c r="N1636" s="7"/>
      <c r="O1636" s="7" t="s">
        <v>267</v>
      </c>
      <c r="P1636" s="7" t="s">
        <v>155</v>
      </c>
      <c r="Q1636" s="8" t="s">
        <v>2816</v>
      </c>
      <c r="R1636" s="8" t="s">
        <v>258</v>
      </c>
      <c r="S1636" s="8" t="s">
        <v>647</v>
      </c>
      <c r="T1636" s="8" t="s">
        <v>91</v>
      </c>
      <c r="U1636" s="7" t="s">
        <v>87</v>
      </c>
      <c r="V1636" s="7" t="s">
        <v>92</v>
      </c>
      <c r="W1636" s="7"/>
      <c r="X1636" s="7"/>
      <c r="Y1636" s="7" t="s">
        <v>101</v>
      </c>
      <c r="Z1636" s="8" t="s">
        <v>94</v>
      </c>
      <c r="AA1636" s="7"/>
      <c r="AB1636" s="7"/>
      <c r="AC1636" s="7"/>
      <c r="AD1636" s="7"/>
      <c r="AE1636" s="8"/>
      <c r="AF1636" s="9" t="s">
        <v>1328</v>
      </c>
      <c r="AG1636" s="9" t="s">
        <v>1109</v>
      </c>
      <c r="AH1636" s="7" t="s">
        <v>98</v>
      </c>
      <c r="AI1636" s="7" t="s">
        <v>98</v>
      </c>
      <c r="AJ1636" s="7" t="s">
        <v>98</v>
      </c>
      <c r="AK1636" s="7" t="s">
        <v>98</v>
      </c>
      <c r="AL1636" s="7" t="s">
        <v>98</v>
      </c>
      <c r="AM1636" s="7" t="s">
        <v>98</v>
      </c>
      <c r="AN1636" s="7" t="s">
        <v>98</v>
      </c>
      <c r="AO1636" s="7" t="s">
        <v>98</v>
      </c>
      <c r="AP1636" s="7" t="n">
        <v>35</v>
      </c>
      <c r="AQ1636" s="7" t="n">
        <v>35</v>
      </c>
      <c r="AR1636" s="7" t="s">
        <v>98</v>
      </c>
      <c r="AS1636" s="7" t="s">
        <v>98</v>
      </c>
      <c r="AT1636" s="7" t="s">
        <v>98</v>
      </c>
      <c r="AU1636" s="7"/>
      <c r="AV1636" s="7"/>
      <c r="AW1636" s="7"/>
      <c r="AX1636" s="7"/>
      <c r="AY1636" s="7"/>
      <c r="AZ1636" s="7"/>
      <c r="BA1636" s="7"/>
      <c r="BB1636" s="7"/>
      <c r="BC1636" s="7"/>
      <c r="BD1636" s="7"/>
      <c r="BE1636" s="7"/>
      <c r="BF1636" s="7"/>
      <c r="BG1636" s="7"/>
      <c r="BH1636" s="7"/>
      <c r="BI1636" s="7"/>
      <c r="BJ1636" s="7"/>
      <c r="BK1636" s="7"/>
      <c r="BL1636" s="7"/>
      <c r="BM1636" s="7" t="s">
        <v>97</v>
      </c>
      <c r="BN1636" s="7" t="s">
        <v>97</v>
      </c>
      <c r="BO1636" s="7"/>
      <c r="BP1636" s="7"/>
      <c r="BQ1636" s="7"/>
      <c r="BR1636" s="7"/>
      <c r="BS1636" s="7"/>
      <c r="BT1636" s="7"/>
      <c r="BU1636" s="7"/>
      <c r="BV1636" s="7"/>
      <c r="BW1636" s="7"/>
      <c r="BX1636" s="7"/>
      <c r="BY1636" s="7"/>
      <c r="BZ1636" s="7"/>
      <c r="CA1636" s="7"/>
      <c r="CB1636" s="7"/>
      <c r="CC1636" s="7"/>
      <c r="CD1636" s="7"/>
      <c r="CE1636" s="7"/>
      <c r="CF1636" s="7"/>
      <c r="CG1636" s="7"/>
      <c r="CH1636" s="7"/>
      <c r="CI1636" s="6" t="n">
        <f aca="false">SUMIF($AH1636:$CH1636,35,Base!$B$5:$BB$5)*7*$Z1636</f>
        <v>140</v>
      </c>
      <c r="CJ1636" s="6" t="n">
        <f aca="false">SUMIF($AH1636:$CH1636,"PR",Base!$B$5:$BB$5)*7*$Z1636</f>
        <v>756</v>
      </c>
      <c r="CK1636" s="6"/>
      <c r="CL1636" s="6"/>
    </row>
    <row r="1637" customFormat="false" ht="13.8" hidden="false" customHeight="false" outlineLevel="0" collapsed="false">
      <c r="A1637" s="7" t="s">
        <v>77</v>
      </c>
      <c r="B1637" s="7" t="s">
        <v>3560</v>
      </c>
      <c r="C1637" s="7" t="s">
        <v>173</v>
      </c>
      <c r="D1637" s="7" t="s">
        <v>3907</v>
      </c>
      <c r="E1637" s="7" t="s">
        <v>1342</v>
      </c>
      <c r="F1637" s="7" t="s">
        <v>17</v>
      </c>
      <c r="G1637" s="7" t="s">
        <v>3860</v>
      </c>
      <c r="H1637" s="7" t="s">
        <v>3861</v>
      </c>
      <c r="I1637" s="7" t="s">
        <v>84</v>
      </c>
      <c r="J1637" s="7" t="s">
        <v>85</v>
      </c>
      <c r="K1637" s="8" t="n">
        <v>0</v>
      </c>
      <c r="L1637" s="7"/>
      <c r="M1637" s="8" t="n">
        <v>0</v>
      </c>
      <c r="N1637" s="7"/>
      <c r="O1637" s="7" t="s">
        <v>267</v>
      </c>
      <c r="P1637" s="7" t="s">
        <v>155</v>
      </c>
      <c r="Q1637" s="8" t="s">
        <v>2816</v>
      </c>
      <c r="R1637" s="8" t="s">
        <v>258</v>
      </c>
      <c r="S1637" s="8" t="s">
        <v>647</v>
      </c>
      <c r="T1637" s="8" t="s">
        <v>91</v>
      </c>
      <c r="U1637" s="7" t="s">
        <v>87</v>
      </c>
      <c r="V1637" s="7" t="s">
        <v>92</v>
      </c>
      <c r="W1637" s="7"/>
      <c r="X1637" s="7"/>
      <c r="Y1637" s="7" t="s">
        <v>102</v>
      </c>
      <c r="Z1637" s="8" t="s">
        <v>94</v>
      </c>
      <c r="AA1637" s="7"/>
      <c r="AB1637" s="7"/>
      <c r="AC1637" s="7"/>
      <c r="AD1637" s="7"/>
      <c r="AE1637" s="8"/>
      <c r="AF1637" s="9" t="s">
        <v>1328</v>
      </c>
      <c r="AG1637" s="9" t="s">
        <v>1109</v>
      </c>
      <c r="AH1637" s="7" t="s">
        <v>98</v>
      </c>
      <c r="AI1637" s="7" t="s">
        <v>98</v>
      </c>
      <c r="AJ1637" s="7" t="s">
        <v>98</v>
      </c>
      <c r="AK1637" s="7" t="s">
        <v>98</v>
      </c>
      <c r="AL1637" s="7" t="s">
        <v>98</v>
      </c>
      <c r="AM1637" s="7" t="s">
        <v>98</v>
      </c>
      <c r="AN1637" s="7" t="s">
        <v>98</v>
      </c>
      <c r="AO1637" s="7" t="s">
        <v>98</v>
      </c>
      <c r="AP1637" s="7" t="n">
        <v>35</v>
      </c>
      <c r="AQ1637" s="7" t="n">
        <v>35</v>
      </c>
      <c r="AR1637" s="7" t="s">
        <v>98</v>
      </c>
      <c r="AS1637" s="7" t="s">
        <v>98</v>
      </c>
      <c r="AT1637" s="7" t="s">
        <v>98</v>
      </c>
      <c r="AU1637" s="7"/>
      <c r="AV1637" s="7"/>
      <c r="AW1637" s="7"/>
      <c r="AX1637" s="7"/>
      <c r="AY1637" s="7"/>
      <c r="AZ1637" s="7"/>
      <c r="BA1637" s="7"/>
      <c r="BB1637" s="7"/>
      <c r="BC1637" s="7"/>
      <c r="BD1637" s="7"/>
      <c r="BE1637" s="7"/>
      <c r="BF1637" s="7"/>
      <c r="BG1637" s="7"/>
      <c r="BH1637" s="7"/>
      <c r="BI1637" s="7"/>
      <c r="BJ1637" s="7"/>
      <c r="BK1637" s="7"/>
      <c r="BL1637" s="7"/>
      <c r="BM1637" s="7" t="s">
        <v>97</v>
      </c>
      <c r="BN1637" s="7" t="s">
        <v>97</v>
      </c>
      <c r="BO1637" s="7"/>
      <c r="BP1637" s="7"/>
      <c r="BQ1637" s="7"/>
      <c r="BR1637" s="7"/>
      <c r="BS1637" s="7"/>
      <c r="BT1637" s="7"/>
      <c r="BU1637" s="7"/>
      <c r="BV1637" s="7"/>
      <c r="BW1637" s="7"/>
      <c r="BX1637" s="7"/>
      <c r="BY1637" s="7"/>
      <c r="BZ1637" s="7"/>
      <c r="CA1637" s="7"/>
      <c r="CB1637" s="7"/>
      <c r="CC1637" s="7"/>
      <c r="CD1637" s="7"/>
      <c r="CE1637" s="7"/>
      <c r="CF1637" s="7"/>
      <c r="CG1637" s="7"/>
      <c r="CH1637" s="7"/>
      <c r="CI1637" s="6" t="n">
        <f aca="false">SUMIF($AH1637:$CH1637,35,Base!$B$5:$BB$5)*7*$Z1637</f>
        <v>140</v>
      </c>
      <c r="CJ1637" s="6" t="n">
        <f aca="false">SUMIF($AH1637:$CH1637,"PR",Base!$B$5:$BB$5)*7*$Z1637</f>
        <v>756</v>
      </c>
      <c r="CK1637" s="6"/>
      <c r="CL1637" s="6"/>
    </row>
    <row r="1638" customFormat="false" ht="13.8" hidden="false" customHeight="false" outlineLevel="0" collapsed="false">
      <c r="A1638" s="7" t="s">
        <v>77</v>
      </c>
      <c r="B1638" s="7" t="s">
        <v>3560</v>
      </c>
      <c r="C1638" s="7" t="s">
        <v>173</v>
      </c>
      <c r="D1638" s="7" t="s">
        <v>3907</v>
      </c>
      <c r="E1638" s="7" t="s">
        <v>1342</v>
      </c>
      <c r="F1638" s="7" t="s">
        <v>17</v>
      </c>
      <c r="G1638" s="7" t="s">
        <v>3860</v>
      </c>
      <c r="H1638" s="7" t="s">
        <v>3861</v>
      </c>
      <c r="I1638" s="7" t="s">
        <v>84</v>
      </c>
      <c r="J1638" s="7" t="s">
        <v>85</v>
      </c>
      <c r="K1638" s="8" t="n">
        <v>0</v>
      </c>
      <c r="L1638" s="7"/>
      <c r="M1638" s="8" t="n">
        <v>0</v>
      </c>
      <c r="N1638" s="7"/>
      <c r="O1638" s="7" t="s">
        <v>267</v>
      </c>
      <c r="P1638" s="7" t="s">
        <v>155</v>
      </c>
      <c r="Q1638" s="8" t="s">
        <v>2816</v>
      </c>
      <c r="R1638" s="8" t="s">
        <v>258</v>
      </c>
      <c r="S1638" s="8" t="s">
        <v>647</v>
      </c>
      <c r="T1638" s="8" t="s">
        <v>91</v>
      </c>
      <c r="U1638" s="7" t="s">
        <v>87</v>
      </c>
      <c r="V1638" s="7" t="s">
        <v>92</v>
      </c>
      <c r="W1638" s="7"/>
      <c r="X1638" s="7"/>
      <c r="Y1638" s="7" t="s">
        <v>125</v>
      </c>
      <c r="Z1638" s="8" t="s">
        <v>87</v>
      </c>
      <c r="AA1638" s="7"/>
      <c r="AB1638" s="7"/>
      <c r="AC1638" s="7"/>
      <c r="AD1638" s="7"/>
      <c r="AE1638" s="8"/>
      <c r="AF1638" s="9" t="s">
        <v>1328</v>
      </c>
      <c r="AG1638" s="9" t="s">
        <v>1109</v>
      </c>
      <c r="AH1638" s="7" t="s">
        <v>98</v>
      </c>
      <c r="AI1638" s="7" t="s">
        <v>98</v>
      </c>
      <c r="AJ1638" s="7" t="s">
        <v>98</v>
      </c>
      <c r="AK1638" s="7" t="s">
        <v>98</v>
      </c>
      <c r="AL1638" s="7" t="s">
        <v>98</v>
      </c>
      <c r="AM1638" s="7" t="s">
        <v>98</v>
      </c>
      <c r="AN1638" s="7" t="s">
        <v>98</v>
      </c>
      <c r="AO1638" s="7" t="s">
        <v>98</v>
      </c>
      <c r="AP1638" s="7" t="n">
        <v>35</v>
      </c>
      <c r="AQ1638" s="7" t="n">
        <v>35</v>
      </c>
      <c r="AR1638" s="7" t="s">
        <v>98</v>
      </c>
      <c r="AS1638" s="7" t="s">
        <v>98</v>
      </c>
      <c r="AT1638" s="7" t="s">
        <v>98</v>
      </c>
      <c r="AU1638" s="7"/>
      <c r="AV1638" s="7"/>
      <c r="AW1638" s="7"/>
      <c r="AX1638" s="7"/>
      <c r="AY1638" s="7"/>
      <c r="AZ1638" s="7"/>
      <c r="BA1638" s="7"/>
      <c r="BB1638" s="7"/>
      <c r="BC1638" s="7"/>
      <c r="BD1638" s="7"/>
      <c r="BE1638" s="7"/>
      <c r="BF1638" s="7"/>
      <c r="BG1638" s="7"/>
      <c r="BH1638" s="7"/>
      <c r="BI1638" s="7"/>
      <c r="BJ1638" s="7"/>
      <c r="BK1638" s="7"/>
      <c r="BL1638" s="7"/>
      <c r="BM1638" s="7" t="s">
        <v>97</v>
      </c>
      <c r="BN1638" s="7" t="s">
        <v>97</v>
      </c>
      <c r="BO1638" s="7"/>
      <c r="BP1638" s="7"/>
      <c r="BQ1638" s="7"/>
      <c r="BR1638" s="7"/>
      <c r="BS1638" s="7"/>
      <c r="BT1638" s="7"/>
      <c r="BU1638" s="7"/>
      <c r="BV1638" s="7"/>
      <c r="BW1638" s="7"/>
      <c r="BX1638" s="7"/>
      <c r="BY1638" s="7"/>
      <c r="BZ1638" s="7"/>
      <c r="CA1638" s="7"/>
      <c r="CB1638" s="7"/>
      <c r="CC1638" s="7"/>
      <c r="CD1638" s="7"/>
      <c r="CE1638" s="7"/>
      <c r="CF1638" s="7"/>
      <c r="CG1638" s="7"/>
      <c r="CH1638" s="7"/>
      <c r="CI1638" s="6" t="n">
        <f aca="false">SUMIF($AH1638:$CH1638,35,Base!$B$5:$BB$5)*7*$Z1638</f>
        <v>70</v>
      </c>
      <c r="CJ1638" s="6" t="n">
        <f aca="false">SUMIF($AH1638:$CH1638,"PR",Base!$B$5:$BB$5)*7*$Z1638</f>
        <v>378</v>
      </c>
      <c r="CK1638" s="6"/>
      <c r="CL1638" s="6"/>
    </row>
    <row r="1639" customFormat="false" ht="13.8" hidden="false" customHeight="false" outlineLevel="0" collapsed="false">
      <c r="A1639" s="7" t="s">
        <v>77</v>
      </c>
      <c r="B1639" s="7" t="s">
        <v>3560</v>
      </c>
      <c r="C1639" s="7" t="s">
        <v>2257</v>
      </c>
      <c r="D1639" s="7" t="s">
        <v>3908</v>
      </c>
      <c r="E1639" s="7" t="s">
        <v>3909</v>
      </c>
      <c r="F1639" s="7" t="s">
        <v>17</v>
      </c>
      <c r="G1639" s="7" t="s">
        <v>3910</v>
      </c>
      <c r="H1639" s="7" t="s">
        <v>3911</v>
      </c>
      <c r="I1639" s="7" t="s">
        <v>84</v>
      </c>
      <c r="J1639" s="7" t="s">
        <v>85</v>
      </c>
      <c r="K1639" s="8" t="n">
        <v>71010172928</v>
      </c>
      <c r="L1639" s="7"/>
      <c r="M1639" s="8" t="n">
        <v>0</v>
      </c>
      <c r="N1639" s="7"/>
      <c r="O1639" s="7" t="s">
        <v>3578</v>
      </c>
      <c r="P1639" s="7" t="s">
        <v>127</v>
      </c>
      <c r="Q1639" s="8" t="s">
        <v>3912</v>
      </c>
      <c r="R1639" s="8" t="s">
        <v>295</v>
      </c>
      <c r="S1639" s="8" t="s">
        <v>3913</v>
      </c>
      <c r="T1639" s="8" t="s">
        <v>87</v>
      </c>
      <c r="U1639" s="7" t="s">
        <v>127</v>
      </c>
      <c r="V1639" s="7" t="s">
        <v>159</v>
      </c>
      <c r="W1639" s="7"/>
      <c r="X1639" s="7"/>
      <c r="Y1639" s="7" t="s">
        <v>160</v>
      </c>
      <c r="Z1639" s="8" t="s">
        <v>87</v>
      </c>
      <c r="AA1639" s="7"/>
      <c r="AB1639" s="7"/>
      <c r="AC1639" s="7"/>
      <c r="AD1639" s="7"/>
      <c r="AE1639" s="8"/>
      <c r="AF1639" s="9" t="s">
        <v>3914</v>
      </c>
      <c r="AG1639" s="9" t="s">
        <v>1336</v>
      </c>
      <c r="AH1639" s="7" t="n">
        <v>35</v>
      </c>
      <c r="AI1639" s="7" t="n">
        <v>35</v>
      </c>
      <c r="AJ1639" s="7" t="s">
        <v>98</v>
      </c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  <c r="AZ1639" s="7"/>
      <c r="BA1639" s="7"/>
      <c r="BB1639" s="7"/>
      <c r="BC1639" s="7"/>
      <c r="BD1639" s="7"/>
      <c r="BE1639" s="7"/>
      <c r="BF1639" s="7"/>
      <c r="BG1639" s="7"/>
      <c r="BH1639" s="7"/>
      <c r="BI1639" s="7"/>
      <c r="BJ1639" s="7"/>
      <c r="BK1639" s="7"/>
      <c r="BL1639" s="7"/>
      <c r="BM1639" s="7" t="s">
        <v>97</v>
      </c>
      <c r="BN1639" s="7" t="s">
        <v>97</v>
      </c>
      <c r="BO1639" s="7"/>
      <c r="BP1639" s="7"/>
      <c r="BQ1639" s="7"/>
      <c r="BR1639" s="7"/>
      <c r="BS1639" s="7"/>
      <c r="BT1639" s="7"/>
      <c r="BU1639" s="7"/>
      <c r="BV1639" s="7"/>
      <c r="BW1639" s="7"/>
      <c r="BX1639" s="7"/>
      <c r="BY1639" s="7"/>
      <c r="BZ1639" s="7"/>
      <c r="CA1639" s="7"/>
      <c r="CB1639" s="7"/>
      <c r="CC1639" s="7"/>
      <c r="CD1639" s="7"/>
      <c r="CE1639" s="7"/>
      <c r="CF1639" s="7"/>
      <c r="CG1639" s="7"/>
      <c r="CH1639" s="7"/>
      <c r="CI1639" s="6" t="n">
        <f aca="false">SUMIF($AH1639:$CH1639,35,Base!$B$5:$BB$5)*7*$Z1639</f>
        <v>63</v>
      </c>
      <c r="CJ1639" s="6" t="n">
        <f aca="false">SUMIF($AH1639:$CH1639,"PR",Base!$B$5:$BB$5)*7*$Z1639</f>
        <v>35</v>
      </c>
      <c r="CK1639" s="6"/>
      <c r="CL1639" s="6"/>
    </row>
    <row r="1640" customFormat="false" ht="13.8" hidden="false" customHeight="false" outlineLevel="0" collapsed="false">
      <c r="A1640" s="7" t="s">
        <v>77</v>
      </c>
      <c r="B1640" s="7" t="s">
        <v>3915</v>
      </c>
      <c r="C1640" s="7" t="s">
        <v>1649</v>
      </c>
      <c r="D1640" s="7" t="s">
        <v>3916</v>
      </c>
      <c r="E1640" s="7" t="s">
        <v>740</v>
      </c>
      <c r="F1640" s="7" t="s">
        <v>17</v>
      </c>
      <c r="G1640" s="7" t="s">
        <v>3917</v>
      </c>
      <c r="H1640" s="7" t="s">
        <v>3918</v>
      </c>
      <c r="I1640" s="7" t="s">
        <v>84</v>
      </c>
      <c r="J1640" s="7" t="s">
        <v>85</v>
      </c>
      <c r="K1640" s="8" t="n">
        <v>0</v>
      </c>
      <c r="L1640" s="7"/>
      <c r="M1640" s="8" t="n">
        <v>0</v>
      </c>
      <c r="N1640" s="7"/>
      <c r="O1640" s="7" t="s">
        <v>3919</v>
      </c>
      <c r="P1640" s="7" t="s">
        <v>87</v>
      </c>
      <c r="Q1640" s="8" t="s">
        <v>3402</v>
      </c>
      <c r="R1640" s="8" t="s">
        <v>532</v>
      </c>
      <c r="S1640" s="8" t="s">
        <v>3920</v>
      </c>
      <c r="T1640" s="8" t="s">
        <v>100</v>
      </c>
      <c r="U1640" s="7" t="s">
        <v>127</v>
      </c>
      <c r="V1640" s="7" t="s">
        <v>159</v>
      </c>
      <c r="W1640" s="7"/>
      <c r="X1640" s="7"/>
      <c r="Y1640" s="7" t="s">
        <v>160</v>
      </c>
      <c r="Z1640" s="8" t="s">
        <v>100</v>
      </c>
      <c r="AA1640" s="7"/>
      <c r="AB1640" s="7"/>
      <c r="AC1640" s="7"/>
      <c r="AD1640" s="7"/>
      <c r="AE1640" s="8"/>
      <c r="AF1640" s="9" t="s">
        <v>275</v>
      </c>
      <c r="AG1640" s="9" t="s">
        <v>3379</v>
      </c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  <c r="BC1640" s="7"/>
      <c r="BD1640" s="7"/>
      <c r="BE1640" s="7"/>
      <c r="BF1640" s="7"/>
      <c r="BG1640" s="7"/>
      <c r="BH1640" s="7"/>
      <c r="BI1640" s="7"/>
      <c r="BJ1640" s="7"/>
      <c r="BK1640" s="7"/>
      <c r="BL1640" s="7"/>
      <c r="BM1640" s="7" t="s">
        <v>97</v>
      </c>
      <c r="BN1640" s="7" t="s">
        <v>97</v>
      </c>
      <c r="BO1640" s="7"/>
      <c r="BP1640" s="7"/>
      <c r="BQ1640" s="7"/>
      <c r="BR1640" s="7" t="s">
        <v>98</v>
      </c>
      <c r="BS1640" s="7" t="s">
        <v>98</v>
      </c>
      <c r="BT1640" s="7" t="s">
        <v>98</v>
      </c>
      <c r="BU1640" s="7" t="s">
        <v>98</v>
      </c>
      <c r="BV1640" s="7" t="s">
        <v>98</v>
      </c>
      <c r="BW1640" s="7" t="s">
        <v>98</v>
      </c>
      <c r="BX1640" s="7" t="s">
        <v>98</v>
      </c>
      <c r="BY1640" s="7" t="s">
        <v>98</v>
      </c>
      <c r="BZ1640" s="7" t="s">
        <v>98</v>
      </c>
      <c r="CA1640" s="7" t="s">
        <v>98</v>
      </c>
      <c r="CB1640" s="7" t="n">
        <v>35</v>
      </c>
      <c r="CC1640" s="7" t="n">
        <v>35</v>
      </c>
      <c r="CD1640" s="7" t="n">
        <v>35</v>
      </c>
      <c r="CE1640" s="7" t="n">
        <v>35</v>
      </c>
      <c r="CF1640" s="7" t="n">
        <v>35</v>
      </c>
      <c r="CG1640" s="7" t="n">
        <v>35</v>
      </c>
      <c r="CH1640" s="7" t="n">
        <v>35</v>
      </c>
      <c r="CI1640" s="6" t="n">
        <f aca="false">SUMIF($AH1640:$CH1640,35,Base!$B$5:$BB$5)*7*$Z1640</f>
        <v>2310</v>
      </c>
      <c r="CJ1640" s="6" t="n">
        <f aca="false">SUMIF($AH1640:$CH1640,"PR",Base!$B$5:$BB$5)*7*$Z1640</f>
        <v>3360</v>
      </c>
      <c r="CK1640" s="6"/>
      <c r="CL1640" s="6"/>
    </row>
    <row r="1641" customFormat="false" ht="13.8" hidden="false" customHeight="false" outlineLevel="0" collapsed="false">
      <c r="A1641" s="7" t="s">
        <v>77</v>
      </c>
      <c r="B1641" s="7" t="s">
        <v>3915</v>
      </c>
      <c r="C1641" s="7" t="s">
        <v>1649</v>
      </c>
      <c r="D1641" s="7" t="s">
        <v>3921</v>
      </c>
      <c r="E1641" s="7" t="s">
        <v>750</v>
      </c>
      <c r="F1641" s="7" t="s">
        <v>17</v>
      </c>
      <c r="G1641" s="7" t="s">
        <v>3922</v>
      </c>
      <c r="H1641" s="7" t="s">
        <v>3923</v>
      </c>
      <c r="I1641" s="7" t="s">
        <v>84</v>
      </c>
      <c r="J1641" s="7" t="s">
        <v>85</v>
      </c>
      <c r="K1641" s="8" t="n">
        <v>0</v>
      </c>
      <c r="L1641" s="7"/>
      <c r="M1641" s="8" t="n">
        <v>0</v>
      </c>
      <c r="N1641" s="7"/>
      <c r="O1641" s="7" t="s">
        <v>3924</v>
      </c>
      <c r="P1641" s="7" t="s">
        <v>87</v>
      </c>
      <c r="Q1641" s="8" t="s">
        <v>1108</v>
      </c>
      <c r="R1641" s="8" t="s">
        <v>1108</v>
      </c>
      <c r="S1641" s="8" t="s">
        <v>110</v>
      </c>
      <c r="T1641" s="8" t="s">
        <v>100</v>
      </c>
      <c r="U1641" s="7" t="s">
        <v>87</v>
      </c>
      <c r="V1641" s="7" t="s">
        <v>92</v>
      </c>
      <c r="W1641" s="7"/>
      <c r="X1641" s="7"/>
      <c r="Y1641" s="7" t="s">
        <v>125</v>
      </c>
      <c r="Z1641" s="8" t="s">
        <v>94</v>
      </c>
      <c r="AA1641" s="7"/>
      <c r="AB1641" s="7"/>
      <c r="AC1641" s="7"/>
      <c r="AD1641" s="7"/>
      <c r="AE1641" s="8"/>
      <c r="AF1641" s="9" t="s">
        <v>2046</v>
      </c>
      <c r="AG1641" s="9" t="s">
        <v>404</v>
      </c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  <c r="AZ1641" s="7"/>
      <c r="BA1641" s="7"/>
      <c r="BB1641" s="7"/>
      <c r="BC1641" s="7"/>
      <c r="BD1641" s="7"/>
      <c r="BE1641" s="7"/>
      <c r="BF1641" s="7"/>
      <c r="BG1641" s="7"/>
      <c r="BH1641" s="7"/>
      <c r="BI1641" s="7"/>
      <c r="BJ1641" s="7"/>
      <c r="BK1641" s="7"/>
      <c r="BL1641" s="7"/>
      <c r="BM1641" s="7" t="s">
        <v>97</v>
      </c>
      <c r="BN1641" s="7" t="s">
        <v>97</v>
      </c>
      <c r="BO1641" s="7" t="s">
        <v>98</v>
      </c>
      <c r="BP1641" s="7" t="s">
        <v>98</v>
      </c>
      <c r="BQ1641" s="7" t="s">
        <v>98</v>
      </c>
      <c r="BR1641" s="7" t="s">
        <v>98</v>
      </c>
      <c r="BS1641" s="7" t="s">
        <v>98</v>
      </c>
      <c r="BT1641" s="7" t="s">
        <v>98</v>
      </c>
      <c r="BU1641" s="7" t="s">
        <v>98</v>
      </c>
      <c r="BV1641" s="7" t="s">
        <v>98</v>
      </c>
      <c r="BW1641" s="7" t="s">
        <v>98</v>
      </c>
      <c r="BX1641" s="7"/>
      <c r="BY1641" s="7"/>
      <c r="BZ1641" s="7"/>
      <c r="CA1641" s="7"/>
      <c r="CB1641" s="7"/>
      <c r="CC1641" s="7"/>
      <c r="CD1641" s="7"/>
      <c r="CE1641" s="7"/>
      <c r="CF1641" s="7"/>
      <c r="CG1641" s="7"/>
      <c r="CH1641" s="7"/>
      <c r="CI1641" s="6" t="n">
        <f aca="false">SUMIF($AH1641:$CH1641,35,Base!$B$5:$BB$5)*7*$Z1641</f>
        <v>0</v>
      </c>
      <c r="CJ1641" s="6" t="n">
        <f aca="false">SUMIF($AH1641:$CH1641,"PR",Base!$B$5:$BB$5)*7*$Z1641</f>
        <v>630</v>
      </c>
      <c r="CK1641" s="6"/>
      <c r="CL1641" s="6"/>
    </row>
    <row r="1642" customFormat="false" ht="13.8" hidden="false" customHeight="false" outlineLevel="0" collapsed="false">
      <c r="A1642" s="7" t="s">
        <v>77</v>
      </c>
      <c r="B1642" s="7" t="s">
        <v>3915</v>
      </c>
      <c r="C1642" s="7" t="s">
        <v>1649</v>
      </c>
      <c r="D1642" s="7" t="s">
        <v>3921</v>
      </c>
      <c r="E1642" s="7" t="s">
        <v>750</v>
      </c>
      <c r="F1642" s="7" t="s">
        <v>17</v>
      </c>
      <c r="G1642" s="7" t="s">
        <v>3922</v>
      </c>
      <c r="H1642" s="7" t="s">
        <v>3923</v>
      </c>
      <c r="I1642" s="7" t="s">
        <v>84</v>
      </c>
      <c r="J1642" s="7" t="s">
        <v>85</v>
      </c>
      <c r="K1642" s="8" t="n">
        <v>0</v>
      </c>
      <c r="L1642" s="7"/>
      <c r="M1642" s="8" t="n">
        <v>0</v>
      </c>
      <c r="N1642" s="7"/>
      <c r="O1642" s="7" t="s">
        <v>3924</v>
      </c>
      <c r="P1642" s="7" t="s">
        <v>87</v>
      </c>
      <c r="Q1642" s="8" t="s">
        <v>1108</v>
      </c>
      <c r="R1642" s="8" t="s">
        <v>1108</v>
      </c>
      <c r="S1642" s="8" t="s">
        <v>110</v>
      </c>
      <c r="T1642" s="8" t="s">
        <v>100</v>
      </c>
      <c r="U1642" s="7" t="s">
        <v>87</v>
      </c>
      <c r="V1642" s="7" t="s">
        <v>92</v>
      </c>
      <c r="W1642" s="7"/>
      <c r="X1642" s="7"/>
      <c r="Y1642" s="7" t="s">
        <v>112</v>
      </c>
      <c r="Z1642" s="8" t="s">
        <v>178</v>
      </c>
      <c r="AA1642" s="7"/>
      <c r="AB1642" s="7"/>
      <c r="AC1642" s="7"/>
      <c r="AD1642" s="7"/>
      <c r="AE1642" s="8"/>
      <c r="AF1642" s="9" t="s">
        <v>2046</v>
      </c>
      <c r="AG1642" s="9" t="s">
        <v>404</v>
      </c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  <c r="AZ1642" s="7"/>
      <c r="BA1642" s="7"/>
      <c r="BB1642" s="7"/>
      <c r="BC1642" s="7"/>
      <c r="BD1642" s="7"/>
      <c r="BE1642" s="7"/>
      <c r="BF1642" s="7"/>
      <c r="BG1642" s="7"/>
      <c r="BH1642" s="7"/>
      <c r="BI1642" s="7"/>
      <c r="BJ1642" s="7"/>
      <c r="BK1642" s="7"/>
      <c r="BL1642" s="7"/>
      <c r="BM1642" s="7" t="s">
        <v>97</v>
      </c>
      <c r="BN1642" s="7" t="s">
        <v>97</v>
      </c>
      <c r="BO1642" s="7" t="s">
        <v>98</v>
      </c>
      <c r="BP1642" s="7" t="s">
        <v>98</v>
      </c>
      <c r="BQ1642" s="7" t="s">
        <v>98</v>
      </c>
      <c r="BR1642" s="7" t="s">
        <v>98</v>
      </c>
      <c r="BS1642" s="7" t="s">
        <v>98</v>
      </c>
      <c r="BT1642" s="7" t="s">
        <v>98</v>
      </c>
      <c r="BU1642" s="7" t="s">
        <v>98</v>
      </c>
      <c r="BV1642" s="7" t="s">
        <v>98</v>
      </c>
      <c r="BW1642" s="7" t="s">
        <v>98</v>
      </c>
      <c r="BX1642" s="7"/>
      <c r="BY1642" s="7"/>
      <c r="BZ1642" s="7"/>
      <c r="CA1642" s="7"/>
      <c r="CB1642" s="7"/>
      <c r="CC1642" s="7"/>
      <c r="CD1642" s="7"/>
      <c r="CE1642" s="7"/>
      <c r="CF1642" s="7"/>
      <c r="CG1642" s="7"/>
      <c r="CH1642" s="7"/>
      <c r="CI1642" s="6" t="n">
        <f aca="false">SUMIF($AH1642:$CH1642,35,Base!$B$5:$BB$5)*7*$Z1642</f>
        <v>0</v>
      </c>
      <c r="CJ1642" s="6" t="n">
        <f aca="false">SUMIF($AH1642:$CH1642,"PR",Base!$B$5:$BB$5)*7*$Z1642</f>
        <v>1575</v>
      </c>
      <c r="CK1642" s="6"/>
      <c r="CL1642" s="6"/>
    </row>
    <row r="1643" customFormat="false" ht="13.8" hidden="false" customHeight="false" outlineLevel="0" collapsed="false">
      <c r="A1643" s="7" t="s">
        <v>77</v>
      </c>
      <c r="B1643" s="7" t="s">
        <v>3915</v>
      </c>
      <c r="C1643" s="7" t="s">
        <v>1649</v>
      </c>
      <c r="D1643" s="7" t="s">
        <v>3921</v>
      </c>
      <c r="E1643" s="7" t="s">
        <v>750</v>
      </c>
      <c r="F1643" s="7" t="s">
        <v>17</v>
      </c>
      <c r="G1643" s="7" t="s">
        <v>3922</v>
      </c>
      <c r="H1643" s="7" t="s">
        <v>3923</v>
      </c>
      <c r="I1643" s="7" t="s">
        <v>84</v>
      </c>
      <c r="J1643" s="7" t="s">
        <v>85</v>
      </c>
      <c r="K1643" s="8" t="n">
        <v>0</v>
      </c>
      <c r="L1643" s="7"/>
      <c r="M1643" s="8" t="n">
        <v>0</v>
      </c>
      <c r="N1643" s="7"/>
      <c r="O1643" s="7" t="s">
        <v>3924</v>
      </c>
      <c r="P1643" s="7" t="s">
        <v>87</v>
      </c>
      <c r="Q1643" s="8" t="s">
        <v>1108</v>
      </c>
      <c r="R1643" s="8" t="s">
        <v>1108</v>
      </c>
      <c r="S1643" s="8" t="s">
        <v>110</v>
      </c>
      <c r="T1643" s="8" t="s">
        <v>100</v>
      </c>
      <c r="U1643" s="7" t="s">
        <v>87</v>
      </c>
      <c r="V1643" s="7" t="s">
        <v>92</v>
      </c>
      <c r="W1643" s="7"/>
      <c r="X1643" s="7"/>
      <c r="Y1643" s="7" t="s">
        <v>102</v>
      </c>
      <c r="Z1643" s="8" t="s">
        <v>155</v>
      </c>
      <c r="AA1643" s="7"/>
      <c r="AB1643" s="7"/>
      <c r="AC1643" s="7"/>
      <c r="AD1643" s="7"/>
      <c r="AE1643" s="8"/>
      <c r="AF1643" s="9" t="s">
        <v>2046</v>
      </c>
      <c r="AG1643" s="9" t="s">
        <v>404</v>
      </c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  <c r="AZ1643" s="7"/>
      <c r="BA1643" s="7"/>
      <c r="BB1643" s="7"/>
      <c r="BC1643" s="7"/>
      <c r="BD1643" s="7"/>
      <c r="BE1643" s="7"/>
      <c r="BF1643" s="7"/>
      <c r="BG1643" s="7"/>
      <c r="BH1643" s="7"/>
      <c r="BI1643" s="7"/>
      <c r="BJ1643" s="7"/>
      <c r="BK1643" s="7"/>
      <c r="BL1643" s="7"/>
      <c r="BM1643" s="7" t="s">
        <v>97</v>
      </c>
      <c r="BN1643" s="7" t="s">
        <v>97</v>
      </c>
      <c r="BO1643" s="7" t="s">
        <v>98</v>
      </c>
      <c r="BP1643" s="7" t="s">
        <v>98</v>
      </c>
      <c r="BQ1643" s="7" t="s">
        <v>98</v>
      </c>
      <c r="BR1643" s="7" t="s">
        <v>98</v>
      </c>
      <c r="BS1643" s="7" t="s">
        <v>98</v>
      </c>
      <c r="BT1643" s="7" t="s">
        <v>98</v>
      </c>
      <c r="BU1643" s="7" t="s">
        <v>98</v>
      </c>
      <c r="BV1643" s="7" t="s">
        <v>98</v>
      </c>
      <c r="BW1643" s="7" t="s">
        <v>98</v>
      </c>
      <c r="BX1643" s="7"/>
      <c r="BY1643" s="7"/>
      <c r="BZ1643" s="7"/>
      <c r="CA1643" s="7"/>
      <c r="CB1643" s="7"/>
      <c r="CC1643" s="7"/>
      <c r="CD1643" s="7"/>
      <c r="CE1643" s="7"/>
      <c r="CF1643" s="7"/>
      <c r="CG1643" s="7"/>
      <c r="CH1643" s="7"/>
      <c r="CI1643" s="6" t="n">
        <f aca="false">SUMIF($AH1643:$CH1643,35,Base!$B$5:$BB$5)*7*$Z1643</f>
        <v>0</v>
      </c>
      <c r="CJ1643" s="6" t="n">
        <f aca="false">SUMIF($AH1643:$CH1643,"PR",Base!$B$5:$BB$5)*7*$Z1643</f>
        <v>945</v>
      </c>
      <c r="CK1643" s="6"/>
      <c r="CL1643" s="6"/>
    </row>
    <row r="1644" customFormat="false" ht="13.8" hidden="false" customHeight="false" outlineLevel="0" collapsed="false">
      <c r="A1644" s="7" t="s">
        <v>77</v>
      </c>
      <c r="B1644" s="7" t="s">
        <v>3915</v>
      </c>
      <c r="C1644" s="7" t="s">
        <v>1556</v>
      </c>
      <c r="D1644" s="7" t="s">
        <v>3925</v>
      </c>
      <c r="E1644" s="7" t="s">
        <v>2660</v>
      </c>
      <c r="F1644" s="7" t="s">
        <v>17</v>
      </c>
      <c r="G1644" s="7" t="s">
        <v>3926</v>
      </c>
      <c r="H1644" s="7" t="s">
        <v>3927</v>
      </c>
      <c r="I1644" s="7" t="s">
        <v>84</v>
      </c>
      <c r="J1644" s="7" t="s">
        <v>85</v>
      </c>
      <c r="K1644" s="8" t="n">
        <v>0</v>
      </c>
      <c r="L1644" s="7"/>
      <c r="M1644" s="8" t="n">
        <v>0</v>
      </c>
      <c r="N1644" s="7"/>
      <c r="O1644" s="7" t="s">
        <v>1623</v>
      </c>
      <c r="P1644" s="7" t="s">
        <v>124</v>
      </c>
      <c r="Q1644" s="8" t="s">
        <v>808</v>
      </c>
      <c r="R1644" s="8" t="s">
        <v>808</v>
      </c>
      <c r="S1644" s="8" t="s">
        <v>110</v>
      </c>
      <c r="T1644" s="8" t="s">
        <v>100</v>
      </c>
      <c r="U1644" s="7" t="s">
        <v>87</v>
      </c>
      <c r="V1644" s="7" t="s">
        <v>92</v>
      </c>
      <c r="W1644" s="7"/>
      <c r="X1644" s="7"/>
      <c r="Y1644" s="7" t="s">
        <v>125</v>
      </c>
      <c r="Z1644" s="8" t="s">
        <v>94</v>
      </c>
      <c r="AA1644" s="7"/>
      <c r="AB1644" s="7"/>
      <c r="AC1644" s="7"/>
      <c r="AD1644" s="7"/>
      <c r="AE1644" s="8"/>
      <c r="AF1644" s="9" t="s">
        <v>2308</v>
      </c>
      <c r="AG1644" s="9" t="s">
        <v>1710</v>
      </c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  <c r="AZ1644" s="7"/>
      <c r="BA1644" s="7"/>
      <c r="BB1644" s="7"/>
      <c r="BC1644" s="7" t="s">
        <v>98</v>
      </c>
      <c r="BD1644" s="7" t="s">
        <v>98</v>
      </c>
      <c r="BE1644" s="7" t="s">
        <v>98</v>
      </c>
      <c r="BF1644" s="7" t="s">
        <v>98</v>
      </c>
      <c r="BG1644" s="7" t="s">
        <v>98</v>
      </c>
      <c r="BH1644" s="7" t="s">
        <v>98</v>
      </c>
      <c r="BI1644" s="7" t="s">
        <v>98</v>
      </c>
      <c r="BJ1644" s="7" t="s">
        <v>98</v>
      </c>
      <c r="BK1644" s="7"/>
      <c r="BL1644" s="7"/>
      <c r="BM1644" s="7" t="s">
        <v>97</v>
      </c>
      <c r="BN1644" s="7" t="s">
        <v>97</v>
      </c>
      <c r="BO1644" s="7"/>
      <c r="BP1644" s="7"/>
      <c r="BQ1644" s="7"/>
      <c r="BR1644" s="7"/>
      <c r="BS1644" s="7"/>
      <c r="BT1644" s="7"/>
      <c r="BU1644" s="7"/>
      <c r="BV1644" s="7"/>
      <c r="BW1644" s="7"/>
      <c r="BX1644" s="7"/>
      <c r="BY1644" s="7"/>
      <c r="BZ1644" s="7"/>
      <c r="CA1644" s="7"/>
      <c r="CB1644" s="7"/>
      <c r="CC1644" s="7"/>
      <c r="CD1644" s="7"/>
      <c r="CE1644" s="7"/>
      <c r="CF1644" s="7"/>
      <c r="CG1644" s="7"/>
      <c r="CH1644" s="7"/>
      <c r="CI1644" s="6" t="n">
        <f aca="false">SUMIF($AH1644:$CH1644,35,Base!$B$5:$BB$5)*7*$Z1644</f>
        <v>0</v>
      </c>
      <c r="CJ1644" s="6" t="n">
        <f aca="false">SUMIF($AH1644:$CH1644,"PR",Base!$B$5:$BB$5)*7*$Z1644</f>
        <v>532</v>
      </c>
      <c r="CK1644" s="6"/>
      <c r="CL1644" s="6"/>
    </row>
    <row r="1645" customFormat="false" ht="13.8" hidden="false" customHeight="false" outlineLevel="0" collapsed="false">
      <c r="A1645" s="7" t="s">
        <v>77</v>
      </c>
      <c r="B1645" s="7" t="s">
        <v>3915</v>
      </c>
      <c r="C1645" s="7" t="s">
        <v>1556</v>
      </c>
      <c r="D1645" s="7" t="s">
        <v>3925</v>
      </c>
      <c r="E1645" s="7" t="s">
        <v>2660</v>
      </c>
      <c r="F1645" s="7" t="s">
        <v>17</v>
      </c>
      <c r="G1645" s="7" t="s">
        <v>3926</v>
      </c>
      <c r="H1645" s="7" t="s">
        <v>3927</v>
      </c>
      <c r="I1645" s="7" t="s">
        <v>84</v>
      </c>
      <c r="J1645" s="7" t="s">
        <v>85</v>
      </c>
      <c r="K1645" s="8" t="n">
        <v>0</v>
      </c>
      <c r="L1645" s="7"/>
      <c r="M1645" s="8" t="n">
        <v>0</v>
      </c>
      <c r="N1645" s="7"/>
      <c r="O1645" s="7" t="s">
        <v>1623</v>
      </c>
      <c r="P1645" s="7" t="s">
        <v>124</v>
      </c>
      <c r="Q1645" s="8" t="s">
        <v>808</v>
      </c>
      <c r="R1645" s="8" t="s">
        <v>808</v>
      </c>
      <c r="S1645" s="8" t="s">
        <v>110</v>
      </c>
      <c r="T1645" s="8" t="s">
        <v>100</v>
      </c>
      <c r="U1645" s="7" t="s">
        <v>87</v>
      </c>
      <c r="V1645" s="7" t="s">
        <v>92</v>
      </c>
      <c r="W1645" s="7"/>
      <c r="X1645" s="7"/>
      <c r="Y1645" s="7" t="s">
        <v>112</v>
      </c>
      <c r="Z1645" s="8" t="s">
        <v>178</v>
      </c>
      <c r="AA1645" s="7"/>
      <c r="AB1645" s="7"/>
      <c r="AC1645" s="7"/>
      <c r="AD1645" s="7"/>
      <c r="AE1645" s="8"/>
      <c r="AF1645" s="9" t="s">
        <v>2308</v>
      </c>
      <c r="AG1645" s="9" t="s">
        <v>1710</v>
      </c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  <c r="AZ1645" s="7"/>
      <c r="BA1645" s="7"/>
      <c r="BB1645" s="7"/>
      <c r="BC1645" s="7" t="s">
        <v>98</v>
      </c>
      <c r="BD1645" s="7" t="s">
        <v>98</v>
      </c>
      <c r="BE1645" s="7" t="s">
        <v>98</v>
      </c>
      <c r="BF1645" s="7" t="s">
        <v>98</v>
      </c>
      <c r="BG1645" s="7" t="s">
        <v>98</v>
      </c>
      <c r="BH1645" s="7" t="s">
        <v>98</v>
      </c>
      <c r="BI1645" s="7" t="s">
        <v>98</v>
      </c>
      <c r="BJ1645" s="7" t="s">
        <v>98</v>
      </c>
      <c r="BK1645" s="7"/>
      <c r="BL1645" s="7"/>
      <c r="BM1645" s="7" t="s">
        <v>97</v>
      </c>
      <c r="BN1645" s="7" t="s">
        <v>97</v>
      </c>
      <c r="BO1645" s="7"/>
      <c r="BP1645" s="7"/>
      <c r="BQ1645" s="7"/>
      <c r="BR1645" s="7"/>
      <c r="BS1645" s="7"/>
      <c r="BT1645" s="7"/>
      <c r="BU1645" s="7"/>
      <c r="BV1645" s="7"/>
      <c r="BW1645" s="7"/>
      <c r="BX1645" s="7"/>
      <c r="BY1645" s="7"/>
      <c r="BZ1645" s="7"/>
      <c r="CA1645" s="7"/>
      <c r="CB1645" s="7"/>
      <c r="CC1645" s="7"/>
      <c r="CD1645" s="7"/>
      <c r="CE1645" s="7"/>
      <c r="CF1645" s="7"/>
      <c r="CG1645" s="7"/>
      <c r="CH1645" s="7"/>
      <c r="CI1645" s="6" t="n">
        <f aca="false">SUMIF($AH1645:$CH1645,35,Base!$B$5:$BB$5)*7*$Z1645</f>
        <v>0</v>
      </c>
      <c r="CJ1645" s="6" t="n">
        <f aca="false">SUMIF($AH1645:$CH1645,"PR",Base!$B$5:$BB$5)*7*$Z1645</f>
        <v>1330</v>
      </c>
      <c r="CK1645" s="6"/>
      <c r="CL1645" s="6"/>
    </row>
    <row r="1646" customFormat="false" ht="13.8" hidden="false" customHeight="false" outlineLevel="0" collapsed="false">
      <c r="A1646" s="7" t="s">
        <v>77</v>
      </c>
      <c r="B1646" s="7" t="s">
        <v>3915</v>
      </c>
      <c r="C1646" s="7" t="s">
        <v>1556</v>
      </c>
      <c r="D1646" s="7" t="s">
        <v>3925</v>
      </c>
      <c r="E1646" s="7" t="s">
        <v>2660</v>
      </c>
      <c r="F1646" s="7" t="s">
        <v>17</v>
      </c>
      <c r="G1646" s="7" t="s">
        <v>3926</v>
      </c>
      <c r="H1646" s="7" t="s">
        <v>3927</v>
      </c>
      <c r="I1646" s="7" t="s">
        <v>84</v>
      </c>
      <c r="J1646" s="7" t="s">
        <v>85</v>
      </c>
      <c r="K1646" s="8" t="n">
        <v>0</v>
      </c>
      <c r="L1646" s="7"/>
      <c r="M1646" s="8" t="n">
        <v>0</v>
      </c>
      <c r="N1646" s="7"/>
      <c r="O1646" s="7" t="s">
        <v>1623</v>
      </c>
      <c r="P1646" s="7" t="s">
        <v>124</v>
      </c>
      <c r="Q1646" s="8" t="s">
        <v>808</v>
      </c>
      <c r="R1646" s="8" t="s">
        <v>808</v>
      </c>
      <c r="S1646" s="8" t="s">
        <v>110</v>
      </c>
      <c r="T1646" s="8" t="s">
        <v>100</v>
      </c>
      <c r="U1646" s="7" t="s">
        <v>87</v>
      </c>
      <c r="V1646" s="7" t="s">
        <v>92</v>
      </c>
      <c r="W1646" s="7"/>
      <c r="X1646" s="7"/>
      <c r="Y1646" s="7" t="s">
        <v>102</v>
      </c>
      <c r="Z1646" s="8" t="s">
        <v>155</v>
      </c>
      <c r="AA1646" s="7"/>
      <c r="AB1646" s="7"/>
      <c r="AC1646" s="7"/>
      <c r="AD1646" s="7"/>
      <c r="AE1646" s="8"/>
      <c r="AF1646" s="9" t="s">
        <v>2308</v>
      </c>
      <c r="AG1646" s="9" t="s">
        <v>1710</v>
      </c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7"/>
      <c r="BB1646" s="7"/>
      <c r="BC1646" s="7" t="s">
        <v>98</v>
      </c>
      <c r="BD1646" s="7" t="s">
        <v>98</v>
      </c>
      <c r="BE1646" s="7" t="s">
        <v>98</v>
      </c>
      <c r="BF1646" s="7" t="s">
        <v>98</v>
      </c>
      <c r="BG1646" s="7" t="s">
        <v>98</v>
      </c>
      <c r="BH1646" s="7" t="s">
        <v>98</v>
      </c>
      <c r="BI1646" s="7" t="s">
        <v>98</v>
      </c>
      <c r="BJ1646" s="7" t="s">
        <v>98</v>
      </c>
      <c r="BK1646" s="7"/>
      <c r="BL1646" s="7"/>
      <c r="BM1646" s="7" t="s">
        <v>97</v>
      </c>
      <c r="BN1646" s="7" t="s">
        <v>97</v>
      </c>
      <c r="BO1646" s="7"/>
      <c r="BP1646" s="7"/>
      <c r="BQ1646" s="7"/>
      <c r="BR1646" s="7"/>
      <c r="BS1646" s="7"/>
      <c r="BT1646" s="7"/>
      <c r="BU1646" s="7"/>
      <c r="BV1646" s="7"/>
      <c r="BW1646" s="7"/>
      <c r="BX1646" s="7"/>
      <c r="BY1646" s="7"/>
      <c r="BZ1646" s="7"/>
      <c r="CA1646" s="7"/>
      <c r="CB1646" s="7"/>
      <c r="CC1646" s="7"/>
      <c r="CD1646" s="7"/>
      <c r="CE1646" s="7"/>
      <c r="CF1646" s="7"/>
      <c r="CG1646" s="7"/>
      <c r="CH1646" s="7"/>
      <c r="CI1646" s="6" t="n">
        <f aca="false">SUMIF($AH1646:$CH1646,35,Base!$B$5:$BB$5)*7*$Z1646</f>
        <v>0</v>
      </c>
      <c r="CJ1646" s="6" t="n">
        <f aca="false">SUMIF($AH1646:$CH1646,"PR",Base!$B$5:$BB$5)*7*$Z1646</f>
        <v>798</v>
      </c>
      <c r="CK1646" s="6"/>
      <c r="CL1646" s="6"/>
    </row>
    <row r="1647" customFormat="false" ht="13.8" hidden="false" customHeight="false" outlineLevel="0" collapsed="false">
      <c r="A1647" s="7" t="s">
        <v>77</v>
      </c>
      <c r="B1647" s="7" t="s">
        <v>3915</v>
      </c>
      <c r="C1647" s="7" t="s">
        <v>1649</v>
      </c>
      <c r="D1647" s="7" t="s">
        <v>3928</v>
      </c>
      <c r="E1647" s="7" t="s">
        <v>2851</v>
      </c>
      <c r="F1647" s="7" t="s">
        <v>17</v>
      </c>
      <c r="G1647" s="7" t="s">
        <v>3929</v>
      </c>
      <c r="H1647" s="7" t="s">
        <v>3930</v>
      </c>
      <c r="I1647" s="7" t="s">
        <v>84</v>
      </c>
      <c r="J1647" s="7" t="s">
        <v>85</v>
      </c>
      <c r="K1647" s="8" t="n">
        <v>0</v>
      </c>
      <c r="L1647" s="7"/>
      <c r="M1647" s="8" t="n">
        <v>0</v>
      </c>
      <c r="N1647" s="7" t="s">
        <v>3931</v>
      </c>
      <c r="O1647" s="7" t="s">
        <v>3932</v>
      </c>
      <c r="P1647" s="7" t="s">
        <v>87</v>
      </c>
      <c r="Q1647" s="8" t="s">
        <v>3253</v>
      </c>
      <c r="R1647" s="8" t="s">
        <v>3933</v>
      </c>
      <c r="S1647" s="8" t="s">
        <v>362</v>
      </c>
      <c r="T1647" s="8" t="s">
        <v>109</v>
      </c>
      <c r="U1647" s="7" t="s">
        <v>87</v>
      </c>
      <c r="V1647" s="7" t="s">
        <v>92</v>
      </c>
      <c r="W1647" s="7"/>
      <c r="X1647" s="7"/>
      <c r="Y1647" s="7" t="s">
        <v>93</v>
      </c>
      <c r="Z1647" s="8" t="s">
        <v>87</v>
      </c>
      <c r="AA1647" s="7"/>
      <c r="AB1647" s="7"/>
      <c r="AC1647" s="7"/>
      <c r="AD1647" s="7"/>
      <c r="AE1647" s="8"/>
      <c r="AF1647" s="9" t="s">
        <v>1058</v>
      </c>
      <c r="AG1647" s="9" t="s">
        <v>3060</v>
      </c>
      <c r="AH1647" s="7"/>
      <c r="AI1647" s="7"/>
      <c r="AJ1647" s="7"/>
      <c r="AK1647" s="7"/>
      <c r="AL1647" s="7"/>
      <c r="AM1647" s="7"/>
      <c r="AN1647" s="7"/>
      <c r="AO1647" s="7"/>
      <c r="AP1647" s="7" t="s">
        <v>98</v>
      </c>
      <c r="AQ1647" s="7" t="s">
        <v>98</v>
      </c>
      <c r="AR1647" s="7" t="s">
        <v>98</v>
      </c>
      <c r="AS1647" s="7" t="s">
        <v>98</v>
      </c>
      <c r="AT1647" s="7" t="s">
        <v>98</v>
      </c>
      <c r="AU1647" s="7" t="s">
        <v>98</v>
      </c>
      <c r="AV1647" s="7" t="s">
        <v>98</v>
      </c>
      <c r="AW1647" s="7" t="s">
        <v>98</v>
      </c>
      <c r="AX1647" s="7" t="s">
        <v>98</v>
      </c>
      <c r="AY1647" s="7" t="s">
        <v>98</v>
      </c>
      <c r="AZ1647" s="7" t="s">
        <v>98</v>
      </c>
      <c r="BA1647" s="7" t="s">
        <v>98</v>
      </c>
      <c r="BB1647" s="7" t="s">
        <v>98</v>
      </c>
      <c r="BC1647" s="7" t="s">
        <v>98</v>
      </c>
      <c r="BD1647" s="7" t="s">
        <v>98</v>
      </c>
      <c r="BE1647" s="7" t="s">
        <v>98</v>
      </c>
      <c r="BF1647" s="7" t="s">
        <v>98</v>
      </c>
      <c r="BG1647" s="7" t="s">
        <v>98</v>
      </c>
      <c r="BH1647" s="7" t="s">
        <v>98</v>
      </c>
      <c r="BI1647" s="7" t="s">
        <v>98</v>
      </c>
      <c r="BJ1647" s="7" t="s">
        <v>98</v>
      </c>
      <c r="BK1647" s="7" t="s">
        <v>98</v>
      </c>
      <c r="BL1647" s="7" t="s">
        <v>98</v>
      </c>
      <c r="BM1647" s="7" t="s">
        <v>97</v>
      </c>
      <c r="BN1647" s="7" t="s">
        <v>97</v>
      </c>
      <c r="BO1647" s="7" t="s">
        <v>98</v>
      </c>
      <c r="BP1647" s="7" t="s">
        <v>98</v>
      </c>
      <c r="BQ1647" s="7" t="s">
        <v>98</v>
      </c>
      <c r="BR1647" s="7" t="s">
        <v>98</v>
      </c>
      <c r="BS1647" s="7" t="n">
        <v>35</v>
      </c>
      <c r="BT1647" s="7" t="n">
        <v>35</v>
      </c>
      <c r="BU1647" s="7" t="n">
        <v>35</v>
      </c>
      <c r="BV1647" s="7" t="n">
        <v>35</v>
      </c>
      <c r="BW1647" s="7" t="n">
        <v>35</v>
      </c>
      <c r="BX1647" s="7" t="n">
        <v>35</v>
      </c>
      <c r="BY1647" s="7" t="s">
        <v>98</v>
      </c>
      <c r="BZ1647" s="7" t="s">
        <v>98</v>
      </c>
      <c r="CA1647" s="7" t="s">
        <v>98</v>
      </c>
      <c r="CB1647" s="7"/>
      <c r="CC1647" s="7"/>
      <c r="CD1647" s="7"/>
      <c r="CE1647" s="7"/>
      <c r="CF1647" s="7"/>
      <c r="CG1647" s="7"/>
      <c r="CH1647" s="7"/>
      <c r="CI1647" s="6" t="n">
        <f aca="false">SUMIF($AH1647:$CH1647,35,Base!$B$5:$BB$5)*7*$Z1647</f>
        <v>210</v>
      </c>
      <c r="CJ1647" s="6" t="n">
        <f aca="false">SUMIF($AH1647:$CH1647,"PR",Base!$B$5:$BB$5)*7*$Z1647</f>
        <v>1001</v>
      </c>
      <c r="CK1647" s="6"/>
      <c r="CL1647" s="6"/>
    </row>
    <row r="1648" customFormat="false" ht="13.8" hidden="false" customHeight="false" outlineLevel="0" collapsed="false">
      <c r="A1648" s="7" t="s">
        <v>77</v>
      </c>
      <c r="B1648" s="7" t="s">
        <v>3915</v>
      </c>
      <c r="C1648" s="7" t="s">
        <v>1649</v>
      </c>
      <c r="D1648" s="7" t="s">
        <v>3928</v>
      </c>
      <c r="E1648" s="7" t="s">
        <v>2851</v>
      </c>
      <c r="F1648" s="7" t="s">
        <v>17</v>
      </c>
      <c r="G1648" s="7" t="s">
        <v>3929</v>
      </c>
      <c r="H1648" s="7" t="s">
        <v>3930</v>
      </c>
      <c r="I1648" s="7" t="s">
        <v>84</v>
      </c>
      <c r="J1648" s="7" t="s">
        <v>85</v>
      </c>
      <c r="K1648" s="8" t="n">
        <v>0</v>
      </c>
      <c r="L1648" s="7"/>
      <c r="M1648" s="8" t="n">
        <v>0</v>
      </c>
      <c r="N1648" s="7" t="s">
        <v>3931</v>
      </c>
      <c r="O1648" s="7" t="s">
        <v>3932</v>
      </c>
      <c r="P1648" s="7" t="s">
        <v>87</v>
      </c>
      <c r="Q1648" s="8" t="s">
        <v>3253</v>
      </c>
      <c r="R1648" s="8" t="s">
        <v>3933</v>
      </c>
      <c r="S1648" s="8" t="s">
        <v>362</v>
      </c>
      <c r="T1648" s="8" t="s">
        <v>109</v>
      </c>
      <c r="U1648" s="7" t="s">
        <v>87</v>
      </c>
      <c r="V1648" s="7" t="s">
        <v>92</v>
      </c>
      <c r="W1648" s="7"/>
      <c r="X1648" s="7"/>
      <c r="Y1648" s="7" t="s">
        <v>99</v>
      </c>
      <c r="Z1648" s="8" t="s">
        <v>242</v>
      </c>
      <c r="AA1648" s="7"/>
      <c r="AB1648" s="7"/>
      <c r="AC1648" s="7"/>
      <c r="AD1648" s="7"/>
      <c r="AE1648" s="8"/>
      <c r="AF1648" s="9" t="s">
        <v>1058</v>
      </c>
      <c r="AG1648" s="9" t="s">
        <v>3060</v>
      </c>
      <c r="AH1648" s="7"/>
      <c r="AI1648" s="7"/>
      <c r="AJ1648" s="7"/>
      <c r="AK1648" s="7"/>
      <c r="AL1648" s="7"/>
      <c r="AM1648" s="7"/>
      <c r="AN1648" s="7"/>
      <c r="AO1648" s="7"/>
      <c r="AP1648" s="7" t="s">
        <v>98</v>
      </c>
      <c r="AQ1648" s="7" t="s">
        <v>98</v>
      </c>
      <c r="AR1648" s="7" t="s">
        <v>98</v>
      </c>
      <c r="AS1648" s="7" t="s">
        <v>98</v>
      </c>
      <c r="AT1648" s="7" t="s">
        <v>98</v>
      </c>
      <c r="AU1648" s="7" t="s">
        <v>98</v>
      </c>
      <c r="AV1648" s="7" t="s">
        <v>98</v>
      </c>
      <c r="AW1648" s="7" t="s">
        <v>98</v>
      </c>
      <c r="AX1648" s="7" t="s">
        <v>98</v>
      </c>
      <c r="AY1648" s="7" t="s">
        <v>98</v>
      </c>
      <c r="AZ1648" s="7" t="s">
        <v>98</v>
      </c>
      <c r="BA1648" s="7" t="s">
        <v>98</v>
      </c>
      <c r="BB1648" s="7" t="s">
        <v>98</v>
      </c>
      <c r="BC1648" s="7" t="s">
        <v>98</v>
      </c>
      <c r="BD1648" s="7" t="s">
        <v>98</v>
      </c>
      <c r="BE1648" s="7" t="s">
        <v>98</v>
      </c>
      <c r="BF1648" s="7" t="s">
        <v>98</v>
      </c>
      <c r="BG1648" s="7" t="s">
        <v>98</v>
      </c>
      <c r="BH1648" s="7" t="s">
        <v>98</v>
      </c>
      <c r="BI1648" s="7" t="s">
        <v>98</v>
      </c>
      <c r="BJ1648" s="7" t="s">
        <v>98</v>
      </c>
      <c r="BK1648" s="7" t="s">
        <v>98</v>
      </c>
      <c r="BL1648" s="7" t="s">
        <v>98</v>
      </c>
      <c r="BM1648" s="7" t="s">
        <v>97</v>
      </c>
      <c r="BN1648" s="7" t="s">
        <v>97</v>
      </c>
      <c r="BO1648" s="7" t="s">
        <v>98</v>
      </c>
      <c r="BP1648" s="7" t="s">
        <v>98</v>
      </c>
      <c r="BQ1648" s="7" t="s">
        <v>98</v>
      </c>
      <c r="BR1648" s="7" t="s">
        <v>98</v>
      </c>
      <c r="BS1648" s="7" t="n">
        <v>35</v>
      </c>
      <c r="BT1648" s="7" t="n">
        <v>35</v>
      </c>
      <c r="BU1648" s="7" t="n">
        <v>35</v>
      </c>
      <c r="BV1648" s="7" t="n">
        <v>35</v>
      </c>
      <c r="BW1648" s="7" t="n">
        <v>35</v>
      </c>
      <c r="BX1648" s="7" t="n">
        <v>35</v>
      </c>
      <c r="BY1648" s="7" t="s">
        <v>98</v>
      </c>
      <c r="BZ1648" s="7" t="s">
        <v>98</v>
      </c>
      <c r="CA1648" s="7" t="s">
        <v>98</v>
      </c>
      <c r="CB1648" s="7"/>
      <c r="CC1648" s="7"/>
      <c r="CD1648" s="7"/>
      <c r="CE1648" s="7"/>
      <c r="CF1648" s="7"/>
      <c r="CG1648" s="7"/>
      <c r="CH1648" s="7"/>
      <c r="CI1648" s="6" t="n">
        <f aca="false">SUMIF($AH1648:$CH1648,35,Base!$B$5:$BB$5)*7*$Z1648</f>
        <v>2520</v>
      </c>
      <c r="CJ1648" s="6" t="n">
        <f aca="false">SUMIF($AH1648:$CH1648,"PR",Base!$B$5:$BB$5)*7*$Z1648</f>
        <v>12012</v>
      </c>
      <c r="CK1648" s="6"/>
      <c r="CL1648" s="6"/>
    </row>
    <row r="1649" customFormat="false" ht="13.8" hidden="false" customHeight="false" outlineLevel="0" collapsed="false">
      <c r="A1649" s="7" t="s">
        <v>77</v>
      </c>
      <c r="B1649" s="7" t="s">
        <v>3915</v>
      </c>
      <c r="C1649" s="7" t="s">
        <v>1649</v>
      </c>
      <c r="D1649" s="7" t="s">
        <v>3928</v>
      </c>
      <c r="E1649" s="7" t="s">
        <v>2851</v>
      </c>
      <c r="F1649" s="7" t="s">
        <v>17</v>
      </c>
      <c r="G1649" s="7" t="s">
        <v>3929</v>
      </c>
      <c r="H1649" s="7" t="s">
        <v>3930</v>
      </c>
      <c r="I1649" s="7" t="s">
        <v>84</v>
      </c>
      <c r="J1649" s="7" t="s">
        <v>85</v>
      </c>
      <c r="K1649" s="8" t="n">
        <v>0</v>
      </c>
      <c r="L1649" s="7"/>
      <c r="M1649" s="8" t="n">
        <v>0</v>
      </c>
      <c r="N1649" s="7" t="s">
        <v>3931</v>
      </c>
      <c r="O1649" s="7" t="s">
        <v>3932</v>
      </c>
      <c r="P1649" s="7" t="s">
        <v>87</v>
      </c>
      <c r="Q1649" s="8" t="s">
        <v>3253</v>
      </c>
      <c r="R1649" s="8" t="s">
        <v>3933</v>
      </c>
      <c r="S1649" s="8" t="s">
        <v>362</v>
      </c>
      <c r="T1649" s="8" t="s">
        <v>109</v>
      </c>
      <c r="U1649" s="7" t="s">
        <v>87</v>
      </c>
      <c r="V1649" s="7" t="s">
        <v>92</v>
      </c>
      <c r="W1649" s="7"/>
      <c r="X1649" s="7"/>
      <c r="Y1649" s="7" t="s">
        <v>430</v>
      </c>
      <c r="Z1649" s="8" t="s">
        <v>87</v>
      </c>
      <c r="AA1649" s="7"/>
      <c r="AB1649" s="7"/>
      <c r="AC1649" s="7"/>
      <c r="AD1649" s="7"/>
      <c r="AE1649" s="8"/>
      <c r="AF1649" s="9" t="s">
        <v>1058</v>
      </c>
      <c r="AG1649" s="9" t="s">
        <v>3060</v>
      </c>
      <c r="AH1649" s="7"/>
      <c r="AI1649" s="7"/>
      <c r="AJ1649" s="7"/>
      <c r="AK1649" s="7"/>
      <c r="AL1649" s="7"/>
      <c r="AM1649" s="7"/>
      <c r="AN1649" s="7"/>
      <c r="AO1649" s="7"/>
      <c r="AP1649" s="7" t="s">
        <v>98</v>
      </c>
      <c r="AQ1649" s="7" t="s">
        <v>98</v>
      </c>
      <c r="AR1649" s="7" t="s">
        <v>98</v>
      </c>
      <c r="AS1649" s="7" t="s">
        <v>98</v>
      </c>
      <c r="AT1649" s="7" t="s">
        <v>98</v>
      </c>
      <c r="AU1649" s="7" t="s">
        <v>98</v>
      </c>
      <c r="AV1649" s="7" t="s">
        <v>98</v>
      </c>
      <c r="AW1649" s="7" t="s">
        <v>98</v>
      </c>
      <c r="AX1649" s="7" t="s">
        <v>98</v>
      </c>
      <c r="AY1649" s="7" t="s">
        <v>98</v>
      </c>
      <c r="AZ1649" s="7" t="s">
        <v>98</v>
      </c>
      <c r="BA1649" s="7" t="s">
        <v>98</v>
      </c>
      <c r="BB1649" s="7" t="s">
        <v>98</v>
      </c>
      <c r="BC1649" s="7" t="s">
        <v>98</v>
      </c>
      <c r="BD1649" s="7" t="s">
        <v>98</v>
      </c>
      <c r="BE1649" s="7" t="s">
        <v>98</v>
      </c>
      <c r="BF1649" s="7" t="s">
        <v>98</v>
      </c>
      <c r="BG1649" s="7" t="s">
        <v>98</v>
      </c>
      <c r="BH1649" s="7" t="s">
        <v>98</v>
      </c>
      <c r="BI1649" s="7" t="s">
        <v>98</v>
      </c>
      <c r="BJ1649" s="7" t="s">
        <v>98</v>
      </c>
      <c r="BK1649" s="7" t="s">
        <v>98</v>
      </c>
      <c r="BL1649" s="7" t="s">
        <v>98</v>
      </c>
      <c r="BM1649" s="7" t="s">
        <v>97</v>
      </c>
      <c r="BN1649" s="7" t="s">
        <v>97</v>
      </c>
      <c r="BO1649" s="7" t="s">
        <v>98</v>
      </c>
      <c r="BP1649" s="7" t="s">
        <v>98</v>
      </c>
      <c r="BQ1649" s="7" t="s">
        <v>98</v>
      </c>
      <c r="BR1649" s="7" t="s">
        <v>98</v>
      </c>
      <c r="BS1649" s="7" t="n">
        <v>35</v>
      </c>
      <c r="BT1649" s="7" t="n">
        <v>35</v>
      </c>
      <c r="BU1649" s="7" t="n">
        <v>35</v>
      </c>
      <c r="BV1649" s="7" t="n">
        <v>35</v>
      </c>
      <c r="BW1649" s="7" t="n">
        <v>35</v>
      </c>
      <c r="BX1649" s="7" t="n">
        <v>35</v>
      </c>
      <c r="BY1649" s="7" t="s">
        <v>98</v>
      </c>
      <c r="BZ1649" s="7" t="s">
        <v>98</v>
      </c>
      <c r="CA1649" s="7" t="s">
        <v>98</v>
      </c>
      <c r="CB1649" s="7"/>
      <c r="CC1649" s="7"/>
      <c r="CD1649" s="7"/>
      <c r="CE1649" s="7"/>
      <c r="CF1649" s="7"/>
      <c r="CG1649" s="7"/>
      <c r="CH1649" s="7"/>
      <c r="CI1649" s="6" t="n">
        <f aca="false">SUMIF($AH1649:$CH1649,35,Base!$B$5:$BB$5)*7*$Z1649</f>
        <v>210</v>
      </c>
      <c r="CJ1649" s="6" t="n">
        <f aca="false">SUMIF($AH1649:$CH1649,"PR",Base!$B$5:$BB$5)*7*$Z1649</f>
        <v>1001</v>
      </c>
      <c r="CK1649" s="6"/>
      <c r="CL1649" s="6"/>
    </row>
    <row r="1650" customFormat="false" ht="13.8" hidden="false" customHeight="false" outlineLevel="0" collapsed="false">
      <c r="A1650" s="7" t="s">
        <v>77</v>
      </c>
      <c r="B1650" s="7" t="s">
        <v>3915</v>
      </c>
      <c r="C1650" s="7" t="s">
        <v>79</v>
      </c>
      <c r="D1650" s="7" t="s">
        <v>3934</v>
      </c>
      <c r="E1650" s="7" t="s">
        <v>2853</v>
      </c>
      <c r="F1650" s="7" t="s">
        <v>17</v>
      </c>
      <c r="G1650" s="7" t="s">
        <v>3935</v>
      </c>
      <c r="H1650" s="7" t="s">
        <v>3936</v>
      </c>
      <c r="I1650" s="7" t="s">
        <v>84</v>
      </c>
      <c r="J1650" s="7" t="s">
        <v>85</v>
      </c>
      <c r="K1650" s="8" t="n">
        <v>0</v>
      </c>
      <c r="L1650" s="7"/>
      <c r="M1650" s="8" t="n">
        <v>0</v>
      </c>
      <c r="N1650" s="7"/>
      <c r="O1650" s="7" t="s">
        <v>3937</v>
      </c>
      <c r="P1650" s="7" t="s">
        <v>87</v>
      </c>
      <c r="Q1650" s="8" t="s">
        <v>3837</v>
      </c>
      <c r="R1650" s="8" t="s">
        <v>3837</v>
      </c>
      <c r="S1650" s="8" t="s">
        <v>110</v>
      </c>
      <c r="T1650" s="8" t="s">
        <v>242</v>
      </c>
      <c r="U1650" s="7" t="s">
        <v>87</v>
      </c>
      <c r="V1650" s="7" t="s">
        <v>92</v>
      </c>
      <c r="W1650" s="7"/>
      <c r="X1650" s="7"/>
      <c r="Y1650" s="7" t="s">
        <v>809</v>
      </c>
      <c r="Z1650" s="8" t="s">
        <v>242</v>
      </c>
      <c r="AA1650" s="7"/>
      <c r="AB1650" s="7"/>
      <c r="AC1650" s="7"/>
      <c r="AD1650" s="7"/>
      <c r="AE1650" s="8"/>
      <c r="AF1650" s="9" t="s">
        <v>765</v>
      </c>
      <c r="AG1650" s="9" t="s">
        <v>1311</v>
      </c>
      <c r="AH1650" s="7" t="s">
        <v>98</v>
      </c>
      <c r="AI1650" s="7" t="s">
        <v>98</v>
      </c>
      <c r="AJ1650" s="7" t="s">
        <v>98</v>
      </c>
      <c r="AK1650" s="7" t="s">
        <v>98</v>
      </c>
      <c r="AL1650" s="7" t="s">
        <v>98</v>
      </c>
      <c r="AM1650" s="7" t="s">
        <v>98</v>
      </c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  <c r="AZ1650" s="7"/>
      <c r="BA1650" s="7"/>
      <c r="BB1650" s="7"/>
      <c r="BC1650" s="7"/>
      <c r="BD1650" s="7"/>
      <c r="BE1650" s="7"/>
      <c r="BF1650" s="7"/>
      <c r="BG1650" s="7"/>
      <c r="BH1650" s="7"/>
      <c r="BI1650" s="7"/>
      <c r="BJ1650" s="7"/>
      <c r="BK1650" s="7"/>
      <c r="BL1650" s="7"/>
      <c r="BM1650" s="7" t="s">
        <v>97</v>
      </c>
      <c r="BN1650" s="7" t="s">
        <v>97</v>
      </c>
      <c r="BO1650" s="7"/>
      <c r="BP1650" s="7"/>
      <c r="BQ1650" s="7"/>
      <c r="BR1650" s="7"/>
      <c r="BS1650" s="7"/>
      <c r="BT1650" s="7"/>
      <c r="BU1650" s="7"/>
      <c r="BV1650" s="7"/>
      <c r="BW1650" s="7"/>
      <c r="BX1650" s="7"/>
      <c r="BY1650" s="7"/>
      <c r="BZ1650" s="7"/>
      <c r="CA1650" s="7"/>
      <c r="CB1650" s="7"/>
      <c r="CC1650" s="7"/>
      <c r="CD1650" s="7"/>
      <c r="CE1650" s="7"/>
      <c r="CF1650" s="7"/>
      <c r="CG1650" s="7"/>
      <c r="CH1650" s="7"/>
      <c r="CI1650" s="6" t="n">
        <f aca="false">SUMIF($AH1650:$CH1650,35,Base!$B$5:$BB$5)*7*$Z1650</f>
        <v>0</v>
      </c>
      <c r="CJ1650" s="6" t="n">
        <f aca="false">SUMIF($AH1650:$CH1650,"PR",Base!$B$5:$BB$5)*7*$Z1650</f>
        <v>2436</v>
      </c>
      <c r="CK1650" s="6"/>
      <c r="CL1650" s="6"/>
    </row>
    <row r="1651" customFormat="false" ht="13.8" hidden="false" customHeight="false" outlineLevel="0" collapsed="false">
      <c r="A1651" s="7" t="s">
        <v>77</v>
      </c>
      <c r="B1651" s="7" t="s">
        <v>3915</v>
      </c>
      <c r="C1651" s="7" t="s">
        <v>1649</v>
      </c>
      <c r="D1651" s="7" t="s">
        <v>3938</v>
      </c>
      <c r="E1651" s="7" t="s">
        <v>1830</v>
      </c>
      <c r="F1651" s="7" t="s">
        <v>17</v>
      </c>
      <c r="G1651" s="7" t="s">
        <v>3939</v>
      </c>
      <c r="H1651" s="7" t="s">
        <v>3940</v>
      </c>
      <c r="I1651" s="7" t="s">
        <v>84</v>
      </c>
      <c r="J1651" s="7" t="s">
        <v>85</v>
      </c>
      <c r="K1651" s="8" t="n">
        <v>0</v>
      </c>
      <c r="L1651" s="7"/>
      <c r="M1651" s="8" t="n">
        <v>0</v>
      </c>
      <c r="N1651" s="7"/>
      <c r="O1651" s="7" t="s">
        <v>3941</v>
      </c>
      <c r="P1651" s="7" t="s">
        <v>87</v>
      </c>
      <c r="Q1651" s="8" t="s">
        <v>362</v>
      </c>
      <c r="R1651" s="8" t="s">
        <v>362</v>
      </c>
      <c r="S1651" s="8" t="s">
        <v>110</v>
      </c>
      <c r="T1651" s="8" t="s">
        <v>100</v>
      </c>
      <c r="U1651" s="7" t="s">
        <v>87</v>
      </c>
      <c r="V1651" s="7" t="s">
        <v>92</v>
      </c>
      <c r="W1651" s="7"/>
      <c r="X1651" s="7"/>
      <c r="Y1651" s="7" t="s">
        <v>125</v>
      </c>
      <c r="Z1651" s="8" t="s">
        <v>94</v>
      </c>
      <c r="AA1651" s="7"/>
      <c r="AB1651" s="7"/>
      <c r="AC1651" s="7"/>
      <c r="AD1651" s="7"/>
      <c r="AE1651" s="8"/>
      <c r="AF1651" s="9" t="s">
        <v>1022</v>
      </c>
      <c r="AG1651" s="9" t="s">
        <v>172</v>
      </c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7"/>
      <c r="BC1651" s="7"/>
      <c r="BD1651" s="7"/>
      <c r="BE1651" s="7" t="s">
        <v>98</v>
      </c>
      <c r="BF1651" s="7" t="s">
        <v>98</v>
      </c>
      <c r="BG1651" s="7" t="s">
        <v>98</v>
      </c>
      <c r="BH1651" s="7" t="s">
        <v>98</v>
      </c>
      <c r="BI1651" s="7" t="s">
        <v>98</v>
      </c>
      <c r="BJ1651" s="7" t="s">
        <v>98</v>
      </c>
      <c r="BK1651" s="7" t="s">
        <v>98</v>
      </c>
      <c r="BL1651" s="7"/>
      <c r="BM1651" s="7" t="s">
        <v>97</v>
      </c>
      <c r="BN1651" s="7" t="s">
        <v>97</v>
      </c>
      <c r="BO1651" s="7"/>
      <c r="BP1651" s="7"/>
      <c r="BQ1651" s="7"/>
      <c r="BR1651" s="7"/>
      <c r="BS1651" s="7"/>
      <c r="BT1651" s="7"/>
      <c r="BU1651" s="7"/>
      <c r="BV1651" s="7"/>
      <c r="BW1651" s="7"/>
      <c r="BX1651" s="7"/>
      <c r="BY1651" s="7"/>
      <c r="BZ1651" s="7"/>
      <c r="CA1651" s="7"/>
      <c r="CB1651" s="7"/>
      <c r="CC1651" s="7"/>
      <c r="CD1651" s="7"/>
      <c r="CE1651" s="7"/>
      <c r="CF1651" s="7"/>
      <c r="CG1651" s="7"/>
      <c r="CH1651" s="7"/>
      <c r="CI1651" s="6" t="n">
        <f aca="false">SUMIF($AH1651:$CH1651,35,Base!$B$5:$BB$5)*7*$Z1651</f>
        <v>0</v>
      </c>
      <c r="CJ1651" s="6" t="n">
        <f aca="false">SUMIF($AH1651:$CH1651,"PR",Base!$B$5:$BB$5)*7*$Z1651</f>
        <v>476</v>
      </c>
      <c r="CK1651" s="6"/>
      <c r="CL1651" s="6"/>
    </row>
    <row r="1652" customFormat="false" ht="13.8" hidden="false" customHeight="false" outlineLevel="0" collapsed="false">
      <c r="A1652" s="7" t="s">
        <v>77</v>
      </c>
      <c r="B1652" s="7" t="s">
        <v>3915</v>
      </c>
      <c r="C1652" s="7" t="s">
        <v>1649</v>
      </c>
      <c r="D1652" s="7" t="s">
        <v>3938</v>
      </c>
      <c r="E1652" s="7" t="s">
        <v>1830</v>
      </c>
      <c r="F1652" s="7" t="s">
        <v>17</v>
      </c>
      <c r="G1652" s="7" t="s">
        <v>3939</v>
      </c>
      <c r="H1652" s="7" t="s">
        <v>3940</v>
      </c>
      <c r="I1652" s="7" t="s">
        <v>84</v>
      </c>
      <c r="J1652" s="7" t="s">
        <v>85</v>
      </c>
      <c r="K1652" s="8" t="n">
        <v>0</v>
      </c>
      <c r="L1652" s="7"/>
      <c r="M1652" s="8" t="n">
        <v>0</v>
      </c>
      <c r="N1652" s="7"/>
      <c r="O1652" s="7" t="s">
        <v>3941</v>
      </c>
      <c r="P1652" s="7" t="s">
        <v>87</v>
      </c>
      <c r="Q1652" s="8" t="s">
        <v>362</v>
      </c>
      <c r="R1652" s="8" t="s">
        <v>362</v>
      </c>
      <c r="S1652" s="8" t="s">
        <v>110</v>
      </c>
      <c r="T1652" s="8" t="s">
        <v>100</v>
      </c>
      <c r="U1652" s="7" t="s">
        <v>87</v>
      </c>
      <c r="V1652" s="7" t="s">
        <v>92</v>
      </c>
      <c r="W1652" s="7"/>
      <c r="X1652" s="7"/>
      <c r="Y1652" s="7" t="s">
        <v>112</v>
      </c>
      <c r="Z1652" s="8" t="s">
        <v>178</v>
      </c>
      <c r="AA1652" s="7"/>
      <c r="AB1652" s="7"/>
      <c r="AC1652" s="7"/>
      <c r="AD1652" s="7"/>
      <c r="AE1652" s="8"/>
      <c r="AF1652" s="9" t="s">
        <v>1022</v>
      </c>
      <c r="AG1652" s="9" t="s">
        <v>172</v>
      </c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7"/>
      <c r="BC1652" s="7"/>
      <c r="BD1652" s="7"/>
      <c r="BE1652" s="7" t="s">
        <v>98</v>
      </c>
      <c r="BF1652" s="7" t="s">
        <v>98</v>
      </c>
      <c r="BG1652" s="7" t="s">
        <v>98</v>
      </c>
      <c r="BH1652" s="7" t="s">
        <v>98</v>
      </c>
      <c r="BI1652" s="7" t="s">
        <v>98</v>
      </c>
      <c r="BJ1652" s="7" t="s">
        <v>98</v>
      </c>
      <c r="BK1652" s="7" t="s">
        <v>98</v>
      </c>
      <c r="BL1652" s="7"/>
      <c r="BM1652" s="7" t="s">
        <v>97</v>
      </c>
      <c r="BN1652" s="7" t="s">
        <v>97</v>
      </c>
      <c r="BO1652" s="7"/>
      <c r="BP1652" s="7"/>
      <c r="BQ1652" s="7"/>
      <c r="BR1652" s="7"/>
      <c r="BS1652" s="7"/>
      <c r="BT1652" s="7"/>
      <c r="BU1652" s="7"/>
      <c r="BV1652" s="7"/>
      <c r="BW1652" s="7"/>
      <c r="BX1652" s="7"/>
      <c r="BY1652" s="7"/>
      <c r="BZ1652" s="7"/>
      <c r="CA1652" s="7"/>
      <c r="CB1652" s="7"/>
      <c r="CC1652" s="7"/>
      <c r="CD1652" s="7"/>
      <c r="CE1652" s="7"/>
      <c r="CF1652" s="7"/>
      <c r="CG1652" s="7"/>
      <c r="CH1652" s="7"/>
      <c r="CI1652" s="6" t="n">
        <f aca="false">SUMIF($AH1652:$CH1652,35,Base!$B$5:$BB$5)*7*$Z1652</f>
        <v>0</v>
      </c>
      <c r="CJ1652" s="6" t="n">
        <f aca="false">SUMIF($AH1652:$CH1652,"PR",Base!$B$5:$BB$5)*7*$Z1652</f>
        <v>1190</v>
      </c>
      <c r="CK1652" s="6"/>
      <c r="CL1652" s="6"/>
    </row>
    <row r="1653" customFormat="false" ht="13.8" hidden="false" customHeight="false" outlineLevel="0" collapsed="false">
      <c r="A1653" s="7" t="s">
        <v>77</v>
      </c>
      <c r="B1653" s="7" t="s">
        <v>3915</v>
      </c>
      <c r="C1653" s="7" t="s">
        <v>1649</v>
      </c>
      <c r="D1653" s="7" t="s">
        <v>3938</v>
      </c>
      <c r="E1653" s="7" t="s">
        <v>1830</v>
      </c>
      <c r="F1653" s="7" t="s">
        <v>17</v>
      </c>
      <c r="G1653" s="7" t="s">
        <v>3939</v>
      </c>
      <c r="H1653" s="7" t="s">
        <v>3940</v>
      </c>
      <c r="I1653" s="7" t="s">
        <v>84</v>
      </c>
      <c r="J1653" s="7" t="s">
        <v>85</v>
      </c>
      <c r="K1653" s="8" t="n">
        <v>0</v>
      </c>
      <c r="L1653" s="7"/>
      <c r="M1653" s="8" t="n">
        <v>0</v>
      </c>
      <c r="N1653" s="7"/>
      <c r="O1653" s="7" t="s">
        <v>3941</v>
      </c>
      <c r="P1653" s="7" t="s">
        <v>87</v>
      </c>
      <c r="Q1653" s="8" t="s">
        <v>362</v>
      </c>
      <c r="R1653" s="8" t="s">
        <v>362</v>
      </c>
      <c r="S1653" s="8" t="s">
        <v>110</v>
      </c>
      <c r="T1653" s="8" t="s">
        <v>100</v>
      </c>
      <c r="U1653" s="7" t="s">
        <v>87</v>
      </c>
      <c r="V1653" s="7" t="s">
        <v>92</v>
      </c>
      <c r="W1653" s="7"/>
      <c r="X1653" s="7"/>
      <c r="Y1653" s="7" t="s">
        <v>102</v>
      </c>
      <c r="Z1653" s="8" t="s">
        <v>155</v>
      </c>
      <c r="AA1653" s="7"/>
      <c r="AB1653" s="7"/>
      <c r="AC1653" s="7"/>
      <c r="AD1653" s="7"/>
      <c r="AE1653" s="8"/>
      <c r="AF1653" s="9" t="s">
        <v>1022</v>
      </c>
      <c r="AG1653" s="9" t="s">
        <v>172</v>
      </c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  <c r="AZ1653" s="7"/>
      <c r="BA1653" s="7"/>
      <c r="BB1653" s="7"/>
      <c r="BC1653" s="7"/>
      <c r="BD1653" s="7"/>
      <c r="BE1653" s="7" t="s">
        <v>98</v>
      </c>
      <c r="BF1653" s="7" t="s">
        <v>98</v>
      </c>
      <c r="BG1653" s="7" t="s">
        <v>98</v>
      </c>
      <c r="BH1653" s="7" t="s">
        <v>98</v>
      </c>
      <c r="BI1653" s="7" t="s">
        <v>98</v>
      </c>
      <c r="BJ1653" s="7" t="s">
        <v>98</v>
      </c>
      <c r="BK1653" s="7" t="s">
        <v>98</v>
      </c>
      <c r="BL1653" s="7"/>
      <c r="BM1653" s="7" t="s">
        <v>97</v>
      </c>
      <c r="BN1653" s="7" t="s">
        <v>97</v>
      </c>
      <c r="BO1653" s="7"/>
      <c r="BP1653" s="7"/>
      <c r="BQ1653" s="7"/>
      <c r="BR1653" s="7"/>
      <c r="BS1653" s="7"/>
      <c r="BT1653" s="7"/>
      <c r="BU1653" s="7"/>
      <c r="BV1653" s="7"/>
      <c r="BW1653" s="7"/>
      <c r="BX1653" s="7"/>
      <c r="BY1653" s="7"/>
      <c r="BZ1653" s="7"/>
      <c r="CA1653" s="7"/>
      <c r="CB1653" s="7"/>
      <c r="CC1653" s="7"/>
      <c r="CD1653" s="7"/>
      <c r="CE1653" s="7"/>
      <c r="CF1653" s="7"/>
      <c r="CG1653" s="7"/>
      <c r="CH1653" s="7"/>
      <c r="CI1653" s="6" t="n">
        <f aca="false">SUMIF($AH1653:$CH1653,35,Base!$B$5:$BB$5)*7*$Z1653</f>
        <v>0</v>
      </c>
      <c r="CJ1653" s="6" t="n">
        <f aca="false">SUMIF($AH1653:$CH1653,"PR",Base!$B$5:$BB$5)*7*$Z1653</f>
        <v>714</v>
      </c>
      <c r="CK1653" s="6"/>
      <c r="CL1653" s="6"/>
    </row>
    <row r="1654" customFormat="false" ht="13.8" hidden="false" customHeight="false" outlineLevel="0" collapsed="false">
      <c r="A1654" s="7" t="s">
        <v>77</v>
      </c>
      <c r="B1654" s="7" t="s">
        <v>3915</v>
      </c>
      <c r="C1654" s="7" t="s">
        <v>1649</v>
      </c>
      <c r="D1654" s="7" t="s">
        <v>3942</v>
      </c>
      <c r="E1654" s="7" t="s">
        <v>3943</v>
      </c>
      <c r="F1654" s="7" t="s">
        <v>17</v>
      </c>
      <c r="G1654" s="7" t="s">
        <v>3944</v>
      </c>
      <c r="H1654" s="7" t="s">
        <v>3945</v>
      </c>
      <c r="I1654" s="7" t="s">
        <v>84</v>
      </c>
      <c r="J1654" s="7" t="s">
        <v>85</v>
      </c>
      <c r="K1654" s="8" t="n">
        <v>0</v>
      </c>
      <c r="L1654" s="7"/>
      <c r="M1654" s="8" t="n">
        <v>0</v>
      </c>
      <c r="N1654" s="7" t="s">
        <v>3946</v>
      </c>
      <c r="O1654" s="7" t="s">
        <v>3947</v>
      </c>
      <c r="P1654" s="7" t="s">
        <v>124</v>
      </c>
      <c r="Q1654" s="8" t="s">
        <v>3348</v>
      </c>
      <c r="R1654" s="8" t="s">
        <v>3249</v>
      </c>
      <c r="S1654" s="8" t="s">
        <v>90</v>
      </c>
      <c r="T1654" s="8" t="s">
        <v>109</v>
      </c>
      <c r="U1654" s="7" t="s">
        <v>87</v>
      </c>
      <c r="V1654" s="7" t="s">
        <v>92</v>
      </c>
      <c r="W1654" s="7"/>
      <c r="X1654" s="7"/>
      <c r="Y1654" s="7" t="s">
        <v>99</v>
      </c>
      <c r="Z1654" s="8" t="s">
        <v>91</v>
      </c>
      <c r="AA1654" s="7"/>
      <c r="AB1654" s="7"/>
      <c r="AC1654" s="7"/>
      <c r="AD1654" s="7"/>
      <c r="AE1654" s="8"/>
      <c r="AF1654" s="9" t="s">
        <v>3948</v>
      </c>
      <c r="AG1654" s="9" t="s">
        <v>1189</v>
      </c>
      <c r="AH1654" s="7"/>
      <c r="AI1654" s="7"/>
      <c r="AJ1654" s="7"/>
      <c r="AK1654" s="7"/>
      <c r="AL1654" s="7" t="s">
        <v>98</v>
      </c>
      <c r="AM1654" s="7" t="s">
        <v>98</v>
      </c>
      <c r="AN1654" s="7" t="s">
        <v>98</v>
      </c>
      <c r="AO1654" s="7" t="s">
        <v>98</v>
      </c>
      <c r="AP1654" s="7" t="s">
        <v>98</v>
      </c>
      <c r="AQ1654" s="7" t="s">
        <v>98</v>
      </c>
      <c r="AR1654" s="7" t="s">
        <v>98</v>
      </c>
      <c r="AS1654" s="7" t="s">
        <v>98</v>
      </c>
      <c r="AT1654" s="7" t="s">
        <v>98</v>
      </c>
      <c r="AU1654" s="7" t="s">
        <v>98</v>
      </c>
      <c r="AV1654" s="7" t="s">
        <v>98</v>
      </c>
      <c r="AW1654" s="7" t="s">
        <v>98</v>
      </c>
      <c r="AX1654" s="7" t="s">
        <v>98</v>
      </c>
      <c r="AY1654" s="7" t="s">
        <v>98</v>
      </c>
      <c r="AZ1654" s="7" t="s">
        <v>98</v>
      </c>
      <c r="BA1654" s="7" t="s">
        <v>98</v>
      </c>
      <c r="BB1654" s="7" t="s">
        <v>98</v>
      </c>
      <c r="BC1654" s="7" t="s">
        <v>98</v>
      </c>
      <c r="BD1654" s="7" t="s">
        <v>98</v>
      </c>
      <c r="BE1654" s="7" t="s">
        <v>98</v>
      </c>
      <c r="BF1654" s="7" t="s">
        <v>98</v>
      </c>
      <c r="BG1654" s="7" t="s">
        <v>98</v>
      </c>
      <c r="BH1654" s="7" t="s">
        <v>98</v>
      </c>
      <c r="BI1654" s="7" t="s">
        <v>98</v>
      </c>
      <c r="BJ1654" s="7" t="s">
        <v>98</v>
      </c>
      <c r="BK1654" s="7" t="s">
        <v>98</v>
      </c>
      <c r="BL1654" s="7" t="s">
        <v>98</v>
      </c>
      <c r="BM1654" s="7" t="s">
        <v>97</v>
      </c>
      <c r="BN1654" s="7" t="s">
        <v>97</v>
      </c>
      <c r="BO1654" s="7" t="n">
        <v>35</v>
      </c>
      <c r="BP1654" s="7" t="n">
        <v>35</v>
      </c>
      <c r="BQ1654" s="7" t="n">
        <v>35</v>
      </c>
      <c r="BR1654" s="7" t="n">
        <v>35</v>
      </c>
      <c r="BS1654" s="7" t="n">
        <v>35</v>
      </c>
      <c r="BT1654" s="7" t="n">
        <v>35</v>
      </c>
      <c r="BU1654" s="7" t="s">
        <v>98</v>
      </c>
      <c r="BV1654" s="7" t="s">
        <v>98</v>
      </c>
      <c r="BW1654" s="7" t="s">
        <v>98</v>
      </c>
      <c r="BX1654" s="7"/>
      <c r="BY1654" s="7"/>
      <c r="BZ1654" s="7"/>
      <c r="CA1654" s="7"/>
      <c r="CB1654" s="7"/>
      <c r="CC1654" s="7"/>
      <c r="CD1654" s="7"/>
      <c r="CE1654" s="7"/>
      <c r="CF1654" s="7"/>
      <c r="CG1654" s="7"/>
      <c r="CH1654" s="7"/>
      <c r="CI1654" s="6" t="n">
        <f aca="false">SUMIF($AH1654:$CH1654,35,Base!$B$5:$BB$5)*7*$Z1654</f>
        <v>2940</v>
      </c>
      <c r="CJ1654" s="6" t="n">
        <f aca="false">SUMIF($AH1654:$CH1654,"PR",Base!$B$5:$BB$5)*7*$Z1654</f>
        <v>14210</v>
      </c>
      <c r="CK1654" s="6"/>
      <c r="CL1654" s="6"/>
    </row>
    <row r="1655" customFormat="false" ht="13.8" hidden="false" customHeight="false" outlineLevel="0" collapsed="false">
      <c r="A1655" s="7" t="s">
        <v>77</v>
      </c>
      <c r="B1655" s="7" t="s">
        <v>3915</v>
      </c>
      <c r="C1655" s="7" t="s">
        <v>1556</v>
      </c>
      <c r="D1655" s="7" t="s">
        <v>3949</v>
      </c>
      <c r="E1655" s="7" t="s">
        <v>3950</v>
      </c>
      <c r="F1655" s="7" t="s">
        <v>17</v>
      </c>
      <c r="G1655" s="7" t="s">
        <v>3951</v>
      </c>
      <c r="H1655" s="7" t="s">
        <v>3952</v>
      </c>
      <c r="I1655" s="7" t="s">
        <v>84</v>
      </c>
      <c r="J1655" s="7" t="s">
        <v>85</v>
      </c>
      <c r="K1655" s="8" t="n">
        <v>0</v>
      </c>
      <c r="L1655" s="7"/>
      <c r="M1655" s="8" t="n">
        <v>0</v>
      </c>
      <c r="N1655" s="7" t="s">
        <v>3953</v>
      </c>
      <c r="O1655" s="7" t="s">
        <v>3954</v>
      </c>
      <c r="P1655" s="7" t="s">
        <v>108</v>
      </c>
      <c r="Q1655" s="8" t="s">
        <v>3254</v>
      </c>
      <c r="R1655" s="8" t="s">
        <v>3955</v>
      </c>
      <c r="S1655" s="8" t="s">
        <v>2052</v>
      </c>
      <c r="T1655" s="8" t="s">
        <v>109</v>
      </c>
      <c r="U1655" s="7" t="s">
        <v>87</v>
      </c>
      <c r="V1655" s="7" t="s">
        <v>92</v>
      </c>
      <c r="W1655" s="7"/>
      <c r="X1655" s="7"/>
      <c r="Y1655" s="7" t="s">
        <v>93</v>
      </c>
      <c r="Z1655" s="8" t="s">
        <v>87</v>
      </c>
      <c r="AA1655" s="7"/>
      <c r="AB1655" s="7"/>
      <c r="AC1655" s="7"/>
      <c r="AD1655" s="7"/>
      <c r="AE1655" s="8"/>
      <c r="AF1655" s="9" t="s">
        <v>1248</v>
      </c>
      <c r="AG1655" s="9" t="s">
        <v>375</v>
      </c>
      <c r="AH1655" s="7"/>
      <c r="AI1655" s="7"/>
      <c r="AJ1655" s="7"/>
      <c r="AK1655" s="7"/>
      <c r="AL1655" s="7"/>
      <c r="AM1655" s="7" t="s">
        <v>98</v>
      </c>
      <c r="AN1655" s="7" t="s">
        <v>98</v>
      </c>
      <c r="AO1655" s="7" t="s">
        <v>98</v>
      </c>
      <c r="AP1655" s="7" t="s">
        <v>98</v>
      </c>
      <c r="AQ1655" s="7" t="s">
        <v>98</v>
      </c>
      <c r="AR1655" s="7" t="s">
        <v>98</v>
      </c>
      <c r="AS1655" s="7" t="s">
        <v>98</v>
      </c>
      <c r="AT1655" s="7" t="s">
        <v>98</v>
      </c>
      <c r="AU1655" s="7" t="s">
        <v>98</v>
      </c>
      <c r="AV1655" s="7" t="s">
        <v>98</v>
      </c>
      <c r="AW1655" s="7" t="s">
        <v>98</v>
      </c>
      <c r="AX1655" s="7" t="s">
        <v>98</v>
      </c>
      <c r="AY1655" s="7" t="s">
        <v>98</v>
      </c>
      <c r="AZ1655" s="7" t="s">
        <v>98</v>
      </c>
      <c r="BA1655" s="7" t="s">
        <v>98</v>
      </c>
      <c r="BB1655" s="7" t="s">
        <v>98</v>
      </c>
      <c r="BC1655" s="7" t="s">
        <v>98</v>
      </c>
      <c r="BD1655" s="7" t="n">
        <v>35</v>
      </c>
      <c r="BE1655" s="7" t="n">
        <v>35</v>
      </c>
      <c r="BF1655" s="7" t="n">
        <v>35</v>
      </c>
      <c r="BG1655" s="7" t="n">
        <v>35</v>
      </c>
      <c r="BH1655" s="7" t="n">
        <v>35</v>
      </c>
      <c r="BI1655" s="7" t="s">
        <v>98</v>
      </c>
      <c r="BJ1655" s="7" t="s">
        <v>98</v>
      </c>
      <c r="BK1655" s="7" t="s">
        <v>98</v>
      </c>
      <c r="BL1655" s="7" t="s">
        <v>98</v>
      </c>
      <c r="BM1655" s="7" t="s">
        <v>97</v>
      </c>
      <c r="BN1655" s="7" t="s">
        <v>97</v>
      </c>
      <c r="BO1655" s="7" t="s">
        <v>98</v>
      </c>
      <c r="BP1655" s="7" t="s">
        <v>98</v>
      </c>
      <c r="BQ1655" s="7" t="s">
        <v>98</v>
      </c>
      <c r="BR1655" s="7" t="s">
        <v>98</v>
      </c>
      <c r="BS1655" s="7" t="s">
        <v>98</v>
      </c>
      <c r="BT1655" s="7"/>
      <c r="BU1655" s="7"/>
      <c r="BV1655" s="7"/>
      <c r="BW1655" s="7"/>
      <c r="BX1655" s="7"/>
      <c r="BY1655" s="7"/>
      <c r="BZ1655" s="7"/>
      <c r="CA1655" s="7"/>
      <c r="CB1655" s="7"/>
      <c r="CC1655" s="7"/>
      <c r="CD1655" s="7"/>
      <c r="CE1655" s="7"/>
      <c r="CF1655" s="7"/>
      <c r="CG1655" s="7"/>
      <c r="CH1655" s="7"/>
      <c r="CI1655" s="6" t="n">
        <f aca="false">SUMIF($AH1655:$CH1655,35,Base!$B$5:$BB$5)*7*$Z1655</f>
        <v>168</v>
      </c>
      <c r="CJ1655" s="6" t="n">
        <f aca="false">SUMIF($AH1655:$CH1655,"PR",Base!$B$5:$BB$5)*7*$Z1655</f>
        <v>882</v>
      </c>
      <c r="CK1655" s="6"/>
      <c r="CL1655" s="6"/>
    </row>
    <row r="1656" customFormat="false" ht="13.8" hidden="false" customHeight="false" outlineLevel="0" collapsed="false">
      <c r="A1656" s="7" t="s">
        <v>77</v>
      </c>
      <c r="B1656" s="7" t="s">
        <v>3915</v>
      </c>
      <c r="C1656" s="7" t="s">
        <v>1556</v>
      </c>
      <c r="D1656" s="7" t="s">
        <v>3949</v>
      </c>
      <c r="E1656" s="7" t="s">
        <v>3950</v>
      </c>
      <c r="F1656" s="7" t="s">
        <v>17</v>
      </c>
      <c r="G1656" s="7" t="s">
        <v>3951</v>
      </c>
      <c r="H1656" s="7" t="s">
        <v>3952</v>
      </c>
      <c r="I1656" s="7" t="s">
        <v>84</v>
      </c>
      <c r="J1656" s="7" t="s">
        <v>85</v>
      </c>
      <c r="K1656" s="8" t="n">
        <v>0</v>
      </c>
      <c r="L1656" s="7"/>
      <c r="M1656" s="8" t="n">
        <v>0</v>
      </c>
      <c r="N1656" s="7" t="s">
        <v>3953</v>
      </c>
      <c r="O1656" s="7" t="s">
        <v>3954</v>
      </c>
      <c r="P1656" s="7" t="s">
        <v>108</v>
      </c>
      <c r="Q1656" s="8" t="s">
        <v>3254</v>
      </c>
      <c r="R1656" s="8" t="s">
        <v>3955</v>
      </c>
      <c r="S1656" s="8" t="s">
        <v>2052</v>
      </c>
      <c r="T1656" s="8" t="s">
        <v>109</v>
      </c>
      <c r="U1656" s="7" t="s">
        <v>87</v>
      </c>
      <c r="V1656" s="7" t="s">
        <v>92</v>
      </c>
      <c r="W1656" s="7"/>
      <c r="X1656" s="7"/>
      <c r="Y1656" s="7" t="s">
        <v>99</v>
      </c>
      <c r="Z1656" s="8" t="s">
        <v>242</v>
      </c>
      <c r="AA1656" s="7"/>
      <c r="AB1656" s="7"/>
      <c r="AC1656" s="7"/>
      <c r="AD1656" s="7"/>
      <c r="AE1656" s="8"/>
      <c r="AF1656" s="9" t="s">
        <v>1248</v>
      </c>
      <c r="AG1656" s="9" t="s">
        <v>375</v>
      </c>
      <c r="AH1656" s="7"/>
      <c r="AI1656" s="7"/>
      <c r="AJ1656" s="7"/>
      <c r="AK1656" s="7"/>
      <c r="AL1656" s="7"/>
      <c r="AM1656" s="7" t="s">
        <v>98</v>
      </c>
      <c r="AN1656" s="7" t="s">
        <v>98</v>
      </c>
      <c r="AO1656" s="7" t="s">
        <v>98</v>
      </c>
      <c r="AP1656" s="7" t="s">
        <v>98</v>
      </c>
      <c r="AQ1656" s="7" t="s">
        <v>98</v>
      </c>
      <c r="AR1656" s="7" t="s">
        <v>98</v>
      </c>
      <c r="AS1656" s="7" t="s">
        <v>98</v>
      </c>
      <c r="AT1656" s="7" t="s">
        <v>98</v>
      </c>
      <c r="AU1656" s="7" t="s">
        <v>98</v>
      </c>
      <c r="AV1656" s="7" t="s">
        <v>98</v>
      </c>
      <c r="AW1656" s="7" t="s">
        <v>98</v>
      </c>
      <c r="AX1656" s="7" t="s">
        <v>98</v>
      </c>
      <c r="AY1656" s="7" t="s">
        <v>98</v>
      </c>
      <c r="AZ1656" s="7" t="s">
        <v>98</v>
      </c>
      <c r="BA1656" s="7" t="s">
        <v>98</v>
      </c>
      <c r="BB1656" s="7" t="s">
        <v>98</v>
      </c>
      <c r="BC1656" s="7" t="s">
        <v>98</v>
      </c>
      <c r="BD1656" s="7" t="n">
        <v>35</v>
      </c>
      <c r="BE1656" s="7" t="n">
        <v>35</v>
      </c>
      <c r="BF1656" s="7" t="n">
        <v>35</v>
      </c>
      <c r="BG1656" s="7" t="n">
        <v>35</v>
      </c>
      <c r="BH1656" s="7" t="n">
        <v>35</v>
      </c>
      <c r="BI1656" s="7" t="s">
        <v>98</v>
      </c>
      <c r="BJ1656" s="7" t="s">
        <v>98</v>
      </c>
      <c r="BK1656" s="7" t="s">
        <v>98</v>
      </c>
      <c r="BL1656" s="7" t="s">
        <v>98</v>
      </c>
      <c r="BM1656" s="7" t="s">
        <v>97</v>
      </c>
      <c r="BN1656" s="7" t="s">
        <v>97</v>
      </c>
      <c r="BO1656" s="7" t="s">
        <v>98</v>
      </c>
      <c r="BP1656" s="7" t="s">
        <v>98</v>
      </c>
      <c r="BQ1656" s="7" t="s">
        <v>98</v>
      </c>
      <c r="BR1656" s="7" t="s">
        <v>98</v>
      </c>
      <c r="BS1656" s="7" t="s">
        <v>98</v>
      </c>
      <c r="BT1656" s="7"/>
      <c r="BU1656" s="7"/>
      <c r="BV1656" s="7"/>
      <c r="BW1656" s="7"/>
      <c r="BX1656" s="7"/>
      <c r="BY1656" s="7"/>
      <c r="BZ1656" s="7"/>
      <c r="CA1656" s="7"/>
      <c r="CB1656" s="7"/>
      <c r="CC1656" s="7"/>
      <c r="CD1656" s="7"/>
      <c r="CE1656" s="7"/>
      <c r="CF1656" s="7"/>
      <c r="CG1656" s="7"/>
      <c r="CH1656" s="7"/>
      <c r="CI1656" s="6" t="n">
        <f aca="false">SUMIF($AH1656:$CH1656,35,Base!$B$5:$BB$5)*7*$Z1656</f>
        <v>2016</v>
      </c>
      <c r="CJ1656" s="6" t="n">
        <f aca="false">SUMIF($AH1656:$CH1656,"PR",Base!$B$5:$BB$5)*7*$Z1656</f>
        <v>10584</v>
      </c>
      <c r="CK1656" s="6"/>
      <c r="CL1656" s="6"/>
    </row>
    <row r="1657" customFormat="false" ht="13.8" hidden="false" customHeight="false" outlineLevel="0" collapsed="false">
      <c r="A1657" s="7" t="s">
        <v>77</v>
      </c>
      <c r="B1657" s="7" t="s">
        <v>3915</v>
      </c>
      <c r="C1657" s="7" t="s">
        <v>79</v>
      </c>
      <c r="D1657" s="7" t="s">
        <v>3956</v>
      </c>
      <c r="E1657" s="7" t="s">
        <v>3957</v>
      </c>
      <c r="F1657" s="7" t="s">
        <v>17</v>
      </c>
      <c r="G1657" s="7" t="s">
        <v>1150</v>
      </c>
      <c r="H1657" s="7" t="s">
        <v>3958</v>
      </c>
      <c r="I1657" s="7" t="s">
        <v>84</v>
      </c>
      <c r="J1657" s="7" t="s">
        <v>85</v>
      </c>
      <c r="K1657" s="8" t="n">
        <v>0</v>
      </c>
      <c r="L1657" s="7"/>
      <c r="M1657" s="8" t="n">
        <v>0</v>
      </c>
      <c r="N1657" s="7" t="s">
        <v>3959</v>
      </c>
      <c r="O1657" s="7" t="s">
        <v>1153</v>
      </c>
      <c r="P1657" s="7" t="s">
        <v>113</v>
      </c>
      <c r="Q1657" s="8" t="s">
        <v>1756</v>
      </c>
      <c r="R1657" s="8" t="s">
        <v>3362</v>
      </c>
      <c r="S1657" s="8" t="s">
        <v>1304</v>
      </c>
      <c r="T1657" s="8" t="s">
        <v>108</v>
      </c>
      <c r="U1657" s="7" t="s">
        <v>87</v>
      </c>
      <c r="V1657" s="7" t="s">
        <v>92</v>
      </c>
      <c r="W1657" s="7"/>
      <c r="X1657" s="7"/>
      <c r="Y1657" s="7" t="s">
        <v>99</v>
      </c>
      <c r="Z1657" s="8" t="s">
        <v>242</v>
      </c>
      <c r="AA1657" s="7"/>
      <c r="AB1657" s="7"/>
      <c r="AC1657" s="7"/>
      <c r="AD1657" s="7"/>
      <c r="AE1657" s="8"/>
      <c r="AF1657" s="9" t="s">
        <v>2201</v>
      </c>
      <c r="AG1657" s="9" t="s">
        <v>465</v>
      </c>
      <c r="AH1657" s="7"/>
      <c r="AI1657" s="7"/>
      <c r="AJ1657" s="7"/>
      <c r="AK1657" s="7"/>
      <c r="AL1657" s="7"/>
      <c r="AM1657" s="7"/>
      <c r="AN1657" s="7"/>
      <c r="AO1657" s="7" t="s">
        <v>98</v>
      </c>
      <c r="AP1657" s="7" t="s">
        <v>98</v>
      </c>
      <c r="AQ1657" s="7" t="s">
        <v>98</v>
      </c>
      <c r="AR1657" s="7" t="s">
        <v>98</v>
      </c>
      <c r="AS1657" s="7" t="s">
        <v>98</v>
      </c>
      <c r="AT1657" s="7" t="s">
        <v>98</v>
      </c>
      <c r="AU1657" s="7" t="s">
        <v>98</v>
      </c>
      <c r="AV1657" s="7" t="n">
        <v>35</v>
      </c>
      <c r="AW1657" s="7" t="n">
        <v>35</v>
      </c>
      <c r="AX1657" s="7" t="n">
        <v>35</v>
      </c>
      <c r="AY1657" s="7" t="s">
        <v>98</v>
      </c>
      <c r="AZ1657" s="7" t="s">
        <v>98</v>
      </c>
      <c r="BA1657" s="7" t="s">
        <v>98</v>
      </c>
      <c r="BB1657" s="7" t="s">
        <v>98</v>
      </c>
      <c r="BC1657" s="7" t="s">
        <v>98</v>
      </c>
      <c r="BD1657" s="7" t="s">
        <v>98</v>
      </c>
      <c r="BE1657" s="7" t="n">
        <v>35</v>
      </c>
      <c r="BF1657" s="7" t="n">
        <v>35</v>
      </c>
      <c r="BG1657" s="7" t="n">
        <v>35</v>
      </c>
      <c r="BH1657" s="7" t="s">
        <v>98</v>
      </c>
      <c r="BI1657" s="7" t="s">
        <v>98</v>
      </c>
      <c r="BJ1657" s="7" t="s">
        <v>98</v>
      </c>
      <c r="BK1657" s="7"/>
      <c r="BL1657" s="7"/>
      <c r="BM1657" s="7" t="s">
        <v>97</v>
      </c>
      <c r="BN1657" s="7" t="s">
        <v>97</v>
      </c>
      <c r="BO1657" s="7"/>
      <c r="BP1657" s="7"/>
      <c r="BQ1657" s="7"/>
      <c r="BR1657" s="7"/>
      <c r="BS1657" s="7"/>
      <c r="BT1657" s="7"/>
      <c r="BU1657" s="7"/>
      <c r="BV1657" s="7"/>
      <c r="BW1657" s="7"/>
      <c r="BX1657" s="7"/>
      <c r="BY1657" s="7"/>
      <c r="BZ1657" s="7"/>
      <c r="CA1657" s="7"/>
      <c r="CB1657" s="7"/>
      <c r="CC1657" s="7"/>
      <c r="CD1657" s="7"/>
      <c r="CE1657" s="7"/>
      <c r="CF1657" s="7"/>
      <c r="CG1657" s="7"/>
      <c r="CH1657" s="7"/>
      <c r="CI1657" s="6" t="n">
        <f aca="false">SUMIF($AH1657:$CH1657,35,Base!$B$5:$BB$5)*7*$Z1657</f>
        <v>2352</v>
      </c>
      <c r="CJ1657" s="6" t="n">
        <f aca="false">SUMIF($AH1657:$CH1657,"PR",Base!$B$5:$BB$5)*7*$Z1657</f>
        <v>6468</v>
      </c>
      <c r="CK1657" s="6"/>
      <c r="CL1657" s="6"/>
    </row>
    <row r="1658" customFormat="false" ht="13.8" hidden="false" customHeight="false" outlineLevel="0" collapsed="false">
      <c r="A1658" s="7" t="s">
        <v>77</v>
      </c>
      <c r="B1658" s="7" t="s">
        <v>3915</v>
      </c>
      <c r="C1658" s="7" t="s">
        <v>1556</v>
      </c>
      <c r="D1658" s="7" t="s">
        <v>3960</v>
      </c>
      <c r="E1658" s="7" t="s">
        <v>3961</v>
      </c>
      <c r="F1658" s="7" t="s">
        <v>17</v>
      </c>
      <c r="G1658" s="7" t="s">
        <v>3962</v>
      </c>
      <c r="H1658" s="7" t="s">
        <v>3963</v>
      </c>
      <c r="I1658" s="7" t="s">
        <v>84</v>
      </c>
      <c r="J1658" s="7" t="s">
        <v>85</v>
      </c>
      <c r="K1658" s="8" t="n">
        <v>0</v>
      </c>
      <c r="L1658" s="7"/>
      <c r="M1658" s="8" t="n">
        <v>0</v>
      </c>
      <c r="N1658" s="7"/>
      <c r="O1658" s="7" t="s">
        <v>1623</v>
      </c>
      <c r="P1658" s="7" t="s">
        <v>124</v>
      </c>
      <c r="Q1658" s="8" t="s">
        <v>509</v>
      </c>
      <c r="R1658" s="8" t="s">
        <v>509</v>
      </c>
      <c r="S1658" s="8" t="s">
        <v>110</v>
      </c>
      <c r="T1658" s="8" t="s">
        <v>100</v>
      </c>
      <c r="U1658" s="7" t="s">
        <v>87</v>
      </c>
      <c r="V1658" s="7" t="s">
        <v>92</v>
      </c>
      <c r="W1658" s="7"/>
      <c r="X1658" s="7"/>
      <c r="Y1658" s="7" t="s">
        <v>125</v>
      </c>
      <c r="Z1658" s="8" t="s">
        <v>87</v>
      </c>
      <c r="AA1658" s="7"/>
      <c r="AB1658" s="7"/>
      <c r="AC1658" s="7"/>
      <c r="AD1658" s="7"/>
      <c r="AE1658" s="8"/>
      <c r="AF1658" s="9" t="s">
        <v>3094</v>
      </c>
      <c r="AG1658" s="9" t="s">
        <v>503</v>
      </c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  <c r="AZ1658" s="7"/>
      <c r="BA1658" s="7"/>
      <c r="BB1658" s="7"/>
      <c r="BC1658" s="7"/>
      <c r="BD1658" s="7"/>
      <c r="BE1658" s="7"/>
      <c r="BF1658" s="7"/>
      <c r="BG1658" s="7"/>
      <c r="BH1658" s="7"/>
      <c r="BI1658" s="7"/>
      <c r="BJ1658" s="7"/>
      <c r="BK1658" s="7"/>
      <c r="BL1658" s="7"/>
      <c r="BM1658" s="7" t="s">
        <v>97</v>
      </c>
      <c r="BN1658" s="7" t="s">
        <v>97</v>
      </c>
      <c r="BO1658" s="7"/>
      <c r="BP1658" s="7"/>
      <c r="BQ1658" s="7"/>
      <c r="BR1658" s="7"/>
      <c r="BS1658" s="7"/>
      <c r="BT1658" s="7" t="s">
        <v>98</v>
      </c>
      <c r="BU1658" s="7" t="s">
        <v>98</v>
      </c>
      <c r="BV1658" s="7" t="s">
        <v>98</v>
      </c>
      <c r="BW1658" s="7" t="s">
        <v>98</v>
      </c>
      <c r="BX1658" s="7" t="s">
        <v>98</v>
      </c>
      <c r="BY1658" s="7" t="s">
        <v>98</v>
      </c>
      <c r="BZ1658" s="7" t="s">
        <v>98</v>
      </c>
      <c r="CA1658" s="7" t="s">
        <v>98</v>
      </c>
      <c r="CB1658" s="7" t="s">
        <v>98</v>
      </c>
      <c r="CC1658" s="7"/>
      <c r="CD1658" s="7"/>
      <c r="CE1658" s="7"/>
      <c r="CF1658" s="7"/>
      <c r="CG1658" s="7"/>
      <c r="CH1658" s="7"/>
      <c r="CI1658" s="6" t="n">
        <f aca="false">SUMIF($AH1658:$CH1658,35,Base!$B$5:$BB$5)*7*$Z1658</f>
        <v>0</v>
      </c>
      <c r="CJ1658" s="6" t="n">
        <f aca="false">SUMIF($AH1658:$CH1658,"PR",Base!$B$5:$BB$5)*7*$Z1658</f>
        <v>301</v>
      </c>
      <c r="CK1658" s="6"/>
      <c r="CL1658" s="6"/>
    </row>
    <row r="1659" customFormat="false" ht="13.8" hidden="false" customHeight="false" outlineLevel="0" collapsed="false">
      <c r="A1659" s="7" t="s">
        <v>77</v>
      </c>
      <c r="B1659" s="7" t="s">
        <v>3915</v>
      </c>
      <c r="C1659" s="7" t="s">
        <v>1556</v>
      </c>
      <c r="D1659" s="7" t="s">
        <v>3960</v>
      </c>
      <c r="E1659" s="7" t="s">
        <v>3961</v>
      </c>
      <c r="F1659" s="7" t="s">
        <v>17</v>
      </c>
      <c r="G1659" s="7" t="s">
        <v>3962</v>
      </c>
      <c r="H1659" s="7" t="s">
        <v>3963</v>
      </c>
      <c r="I1659" s="7" t="s">
        <v>84</v>
      </c>
      <c r="J1659" s="7" t="s">
        <v>85</v>
      </c>
      <c r="K1659" s="8" t="n">
        <v>0</v>
      </c>
      <c r="L1659" s="7"/>
      <c r="M1659" s="8" t="n">
        <v>0</v>
      </c>
      <c r="N1659" s="7"/>
      <c r="O1659" s="7" t="s">
        <v>1623</v>
      </c>
      <c r="P1659" s="7" t="s">
        <v>124</v>
      </c>
      <c r="Q1659" s="8" t="s">
        <v>509</v>
      </c>
      <c r="R1659" s="8" t="s">
        <v>509</v>
      </c>
      <c r="S1659" s="8" t="s">
        <v>110</v>
      </c>
      <c r="T1659" s="8" t="s">
        <v>100</v>
      </c>
      <c r="U1659" s="7" t="s">
        <v>87</v>
      </c>
      <c r="V1659" s="7" t="s">
        <v>92</v>
      </c>
      <c r="W1659" s="7"/>
      <c r="X1659" s="7"/>
      <c r="Y1659" s="7" t="s">
        <v>93</v>
      </c>
      <c r="Z1659" s="8" t="s">
        <v>127</v>
      </c>
      <c r="AA1659" s="7"/>
      <c r="AB1659" s="7"/>
      <c r="AC1659" s="7"/>
      <c r="AD1659" s="7"/>
      <c r="AE1659" s="8"/>
      <c r="AF1659" s="9" t="s">
        <v>3094</v>
      </c>
      <c r="AG1659" s="9" t="s">
        <v>503</v>
      </c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  <c r="AZ1659" s="7"/>
      <c r="BA1659" s="7"/>
      <c r="BB1659" s="7"/>
      <c r="BC1659" s="7"/>
      <c r="BD1659" s="7"/>
      <c r="BE1659" s="7"/>
      <c r="BF1659" s="7"/>
      <c r="BG1659" s="7"/>
      <c r="BH1659" s="7"/>
      <c r="BI1659" s="7"/>
      <c r="BJ1659" s="7"/>
      <c r="BK1659" s="7"/>
      <c r="BL1659" s="7"/>
      <c r="BM1659" s="7" t="s">
        <v>97</v>
      </c>
      <c r="BN1659" s="7" t="s">
        <v>97</v>
      </c>
      <c r="BO1659" s="7"/>
      <c r="BP1659" s="7"/>
      <c r="BQ1659" s="7"/>
      <c r="BR1659" s="7"/>
      <c r="BS1659" s="7"/>
      <c r="BT1659" s="7" t="s">
        <v>98</v>
      </c>
      <c r="BU1659" s="7" t="s">
        <v>98</v>
      </c>
      <c r="BV1659" s="7" t="s">
        <v>98</v>
      </c>
      <c r="BW1659" s="7" t="s">
        <v>98</v>
      </c>
      <c r="BX1659" s="7" t="s">
        <v>98</v>
      </c>
      <c r="BY1659" s="7" t="s">
        <v>98</v>
      </c>
      <c r="BZ1659" s="7" t="s">
        <v>98</v>
      </c>
      <c r="CA1659" s="7" t="s">
        <v>98</v>
      </c>
      <c r="CB1659" s="7" t="s">
        <v>98</v>
      </c>
      <c r="CC1659" s="7"/>
      <c r="CD1659" s="7"/>
      <c r="CE1659" s="7"/>
      <c r="CF1659" s="7"/>
      <c r="CG1659" s="7"/>
      <c r="CH1659" s="7"/>
      <c r="CI1659" s="6" t="n">
        <f aca="false">SUMIF($AH1659:$CH1659,35,Base!$B$5:$BB$5)*7*$Z1659</f>
        <v>0</v>
      </c>
      <c r="CJ1659" s="6" t="n">
        <f aca="false">SUMIF($AH1659:$CH1659,"PR",Base!$B$5:$BB$5)*7*$Z1659</f>
        <v>1204</v>
      </c>
      <c r="CK1659" s="6"/>
      <c r="CL1659" s="6"/>
    </row>
    <row r="1660" customFormat="false" ht="13.8" hidden="false" customHeight="false" outlineLevel="0" collapsed="false">
      <c r="A1660" s="7" t="s">
        <v>77</v>
      </c>
      <c r="B1660" s="7" t="s">
        <v>3915</v>
      </c>
      <c r="C1660" s="7" t="s">
        <v>1556</v>
      </c>
      <c r="D1660" s="7" t="s">
        <v>3960</v>
      </c>
      <c r="E1660" s="7" t="s">
        <v>3961</v>
      </c>
      <c r="F1660" s="7" t="s">
        <v>17</v>
      </c>
      <c r="G1660" s="7" t="s">
        <v>3962</v>
      </c>
      <c r="H1660" s="7" t="s">
        <v>3963</v>
      </c>
      <c r="I1660" s="7" t="s">
        <v>84</v>
      </c>
      <c r="J1660" s="7" t="s">
        <v>85</v>
      </c>
      <c r="K1660" s="8" t="n">
        <v>0</v>
      </c>
      <c r="L1660" s="7"/>
      <c r="M1660" s="8" t="n">
        <v>0</v>
      </c>
      <c r="N1660" s="7"/>
      <c r="O1660" s="7" t="s">
        <v>1623</v>
      </c>
      <c r="P1660" s="7" t="s">
        <v>124</v>
      </c>
      <c r="Q1660" s="8" t="s">
        <v>509</v>
      </c>
      <c r="R1660" s="8" t="s">
        <v>509</v>
      </c>
      <c r="S1660" s="8" t="s">
        <v>110</v>
      </c>
      <c r="T1660" s="8" t="s">
        <v>100</v>
      </c>
      <c r="U1660" s="7" t="s">
        <v>87</v>
      </c>
      <c r="V1660" s="7" t="s">
        <v>92</v>
      </c>
      <c r="W1660" s="7"/>
      <c r="X1660" s="7"/>
      <c r="Y1660" s="7" t="s">
        <v>101</v>
      </c>
      <c r="Z1660" s="8" t="s">
        <v>87</v>
      </c>
      <c r="AA1660" s="7"/>
      <c r="AB1660" s="7"/>
      <c r="AC1660" s="7"/>
      <c r="AD1660" s="7"/>
      <c r="AE1660" s="8"/>
      <c r="AF1660" s="9" t="s">
        <v>3094</v>
      </c>
      <c r="AG1660" s="9" t="s">
        <v>503</v>
      </c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  <c r="AZ1660" s="7"/>
      <c r="BA1660" s="7"/>
      <c r="BB1660" s="7"/>
      <c r="BC1660" s="7"/>
      <c r="BD1660" s="7"/>
      <c r="BE1660" s="7"/>
      <c r="BF1660" s="7"/>
      <c r="BG1660" s="7"/>
      <c r="BH1660" s="7"/>
      <c r="BI1660" s="7"/>
      <c r="BJ1660" s="7"/>
      <c r="BK1660" s="7"/>
      <c r="BL1660" s="7"/>
      <c r="BM1660" s="7" t="s">
        <v>97</v>
      </c>
      <c r="BN1660" s="7" t="s">
        <v>97</v>
      </c>
      <c r="BO1660" s="7"/>
      <c r="BP1660" s="7"/>
      <c r="BQ1660" s="7"/>
      <c r="BR1660" s="7"/>
      <c r="BS1660" s="7"/>
      <c r="BT1660" s="7" t="s">
        <v>98</v>
      </c>
      <c r="BU1660" s="7" t="s">
        <v>98</v>
      </c>
      <c r="BV1660" s="7" t="s">
        <v>98</v>
      </c>
      <c r="BW1660" s="7" t="s">
        <v>98</v>
      </c>
      <c r="BX1660" s="7" t="s">
        <v>98</v>
      </c>
      <c r="BY1660" s="7" t="s">
        <v>98</v>
      </c>
      <c r="BZ1660" s="7" t="s">
        <v>98</v>
      </c>
      <c r="CA1660" s="7" t="s">
        <v>98</v>
      </c>
      <c r="CB1660" s="7" t="s">
        <v>98</v>
      </c>
      <c r="CC1660" s="7"/>
      <c r="CD1660" s="7"/>
      <c r="CE1660" s="7"/>
      <c r="CF1660" s="7"/>
      <c r="CG1660" s="7"/>
      <c r="CH1660" s="7"/>
      <c r="CI1660" s="6" t="n">
        <f aca="false">SUMIF($AH1660:$CH1660,35,Base!$B$5:$BB$5)*7*$Z1660</f>
        <v>0</v>
      </c>
      <c r="CJ1660" s="6" t="n">
        <f aca="false">SUMIF($AH1660:$CH1660,"PR",Base!$B$5:$BB$5)*7*$Z1660</f>
        <v>301</v>
      </c>
      <c r="CK1660" s="6"/>
      <c r="CL1660" s="6"/>
    </row>
    <row r="1661" customFormat="false" ht="13.8" hidden="false" customHeight="false" outlineLevel="0" collapsed="false">
      <c r="A1661" s="7" t="s">
        <v>77</v>
      </c>
      <c r="B1661" s="7" t="s">
        <v>3915</v>
      </c>
      <c r="C1661" s="7" t="s">
        <v>1556</v>
      </c>
      <c r="D1661" s="7" t="s">
        <v>3960</v>
      </c>
      <c r="E1661" s="7" t="s">
        <v>3961</v>
      </c>
      <c r="F1661" s="7" t="s">
        <v>17</v>
      </c>
      <c r="G1661" s="7" t="s">
        <v>3962</v>
      </c>
      <c r="H1661" s="7" t="s">
        <v>3963</v>
      </c>
      <c r="I1661" s="7" t="s">
        <v>84</v>
      </c>
      <c r="J1661" s="7" t="s">
        <v>85</v>
      </c>
      <c r="K1661" s="8" t="n">
        <v>0</v>
      </c>
      <c r="L1661" s="7"/>
      <c r="M1661" s="8" t="n">
        <v>0</v>
      </c>
      <c r="N1661" s="7"/>
      <c r="O1661" s="7" t="s">
        <v>1623</v>
      </c>
      <c r="P1661" s="7" t="s">
        <v>124</v>
      </c>
      <c r="Q1661" s="8" t="s">
        <v>509</v>
      </c>
      <c r="R1661" s="8" t="s">
        <v>509</v>
      </c>
      <c r="S1661" s="8" t="s">
        <v>110</v>
      </c>
      <c r="T1661" s="8" t="s">
        <v>100</v>
      </c>
      <c r="U1661" s="7" t="s">
        <v>87</v>
      </c>
      <c r="V1661" s="7" t="s">
        <v>92</v>
      </c>
      <c r="W1661" s="7"/>
      <c r="X1661" s="7"/>
      <c r="Y1661" s="7" t="s">
        <v>112</v>
      </c>
      <c r="Z1661" s="8" t="s">
        <v>94</v>
      </c>
      <c r="AA1661" s="7"/>
      <c r="AB1661" s="7"/>
      <c r="AC1661" s="7"/>
      <c r="AD1661" s="7"/>
      <c r="AE1661" s="8"/>
      <c r="AF1661" s="9" t="s">
        <v>3094</v>
      </c>
      <c r="AG1661" s="9" t="s">
        <v>503</v>
      </c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7"/>
      <c r="BB1661" s="7"/>
      <c r="BC1661" s="7"/>
      <c r="BD1661" s="7"/>
      <c r="BE1661" s="7"/>
      <c r="BF1661" s="7"/>
      <c r="BG1661" s="7"/>
      <c r="BH1661" s="7"/>
      <c r="BI1661" s="7"/>
      <c r="BJ1661" s="7"/>
      <c r="BK1661" s="7"/>
      <c r="BL1661" s="7"/>
      <c r="BM1661" s="7" t="s">
        <v>97</v>
      </c>
      <c r="BN1661" s="7" t="s">
        <v>97</v>
      </c>
      <c r="BO1661" s="7"/>
      <c r="BP1661" s="7"/>
      <c r="BQ1661" s="7"/>
      <c r="BR1661" s="7"/>
      <c r="BS1661" s="7"/>
      <c r="BT1661" s="7" t="s">
        <v>98</v>
      </c>
      <c r="BU1661" s="7" t="s">
        <v>98</v>
      </c>
      <c r="BV1661" s="7" t="s">
        <v>98</v>
      </c>
      <c r="BW1661" s="7" t="s">
        <v>98</v>
      </c>
      <c r="BX1661" s="7" t="s">
        <v>98</v>
      </c>
      <c r="BY1661" s="7" t="s">
        <v>98</v>
      </c>
      <c r="BZ1661" s="7" t="s">
        <v>98</v>
      </c>
      <c r="CA1661" s="7" t="s">
        <v>98</v>
      </c>
      <c r="CB1661" s="7" t="s">
        <v>98</v>
      </c>
      <c r="CC1661" s="7"/>
      <c r="CD1661" s="7"/>
      <c r="CE1661" s="7"/>
      <c r="CF1661" s="7"/>
      <c r="CG1661" s="7"/>
      <c r="CH1661" s="7"/>
      <c r="CI1661" s="6" t="n">
        <f aca="false">SUMIF($AH1661:$CH1661,35,Base!$B$5:$BB$5)*7*$Z1661</f>
        <v>0</v>
      </c>
      <c r="CJ1661" s="6" t="n">
        <f aca="false">SUMIF($AH1661:$CH1661,"PR",Base!$B$5:$BB$5)*7*$Z1661</f>
        <v>602</v>
      </c>
      <c r="CK1661" s="6"/>
      <c r="CL1661" s="6"/>
    </row>
    <row r="1662" customFormat="false" ht="13.8" hidden="false" customHeight="false" outlineLevel="0" collapsed="false">
      <c r="A1662" s="7" t="s">
        <v>77</v>
      </c>
      <c r="B1662" s="7" t="s">
        <v>3915</v>
      </c>
      <c r="C1662" s="7" t="s">
        <v>1556</v>
      </c>
      <c r="D1662" s="7" t="s">
        <v>3960</v>
      </c>
      <c r="E1662" s="7" t="s">
        <v>3961</v>
      </c>
      <c r="F1662" s="7" t="s">
        <v>17</v>
      </c>
      <c r="G1662" s="7" t="s">
        <v>3962</v>
      </c>
      <c r="H1662" s="7" t="s">
        <v>3963</v>
      </c>
      <c r="I1662" s="7" t="s">
        <v>84</v>
      </c>
      <c r="J1662" s="7" t="s">
        <v>85</v>
      </c>
      <c r="K1662" s="8" t="n">
        <v>0</v>
      </c>
      <c r="L1662" s="7"/>
      <c r="M1662" s="8" t="n">
        <v>0</v>
      </c>
      <c r="N1662" s="7"/>
      <c r="O1662" s="7" t="s">
        <v>1623</v>
      </c>
      <c r="P1662" s="7" t="s">
        <v>124</v>
      </c>
      <c r="Q1662" s="8" t="s">
        <v>509</v>
      </c>
      <c r="R1662" s="8" t="s">
        <v>509</v>
      </c>
      <c r="S1662" s="8" t="s">
        <v>110</v>
      </c>
      <c r="T1662" s="8" t="s">
        <v>100</v>
      </c>
      <c r="U1662" s="7" t="s">
        <v>87</v>
      </c>
      <c r="V1662" s="7" t="s">
        <v>92</v>
      </c>
      <c r="W1662" s="7"/>
      <c r="X1662" s="7"/>
      <c r="Y1662" s="7" t="s">
        <v>102</v>
      </c>
      <c r="Z1662" s="8" t="s">
        <v>94</v>
      </c>
      <c r="AA1662" s="7"/>
      <c r="AB1662" s="7"/>
      <c r="AC1662" s="7"/>
      <c r="AD1662" s="7"/>
      <c r="AE1662" s="8"/>
      <c r="AF1662" s="9" t="s">
        <v>3094</v>
      </c>
      <c r="AG1662" s="9" t="s">
        <v>503</v>
      </c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  <c r="AZ1662" s="7"/>
      <c r="BA1662" s="7"/>
      <c r="BB1662" s="7"/>
      <c r="BC1662" s="7"/>
      <c r="BD1662" s="7"/>
      <c r="BE1662" s="7"/>
      <c r="BF1662" s="7"/>
      <c r="BG1662" s="7"/>
      <c r="BH1662" s="7"/>
      <c r="BI1662" s="7"/>
      <c r="BJ1662" s="7"/>
      <c r="BK1662" s="7"/>
      <c r="BL1662" s="7"/>
      <c r="BM1662" s="7" t="s">
        <v>97</v>
      </c>
      <c r="BN1662" s="7" t="s">
        <v>97</v>
      </c>
      <c r="BO1662" s="7"/>
      <c r="BP1662" s="7"/>
      <c r="BQ1662" s="7"/>
      <c r="BR1662" s="7"/>
      <c r="BS1662" s="7"/>
      <c r="BT1662" s="7" t="s">
        <v>98</v>
      </c>
      <c r="BU1662" s="7" t="s">
        <v>98</v>
      </c>
      <c r="BV1662" s="7" t="s">
        <v>98</v>
      </c>
      <c r="BW1662" s="7" t="s">
        <v>98</v>
      </c>
      <c r="BX1662" s="7" t="s">
        <v>98</v>
      </c>
      <c r="BY1662" s="7" t="s">
        <v>98</v>
      </c>
      <c r="BZ1662" s="7" t="s">
        <v>98</v>
      </c>
      <c r="CA1662" s="7" t="s">
        <v>98</v>
      </c>
      <c r="CB1662" s="7" t="s">
        <v>98</v>
      </c>
      <c r="CC1662" s="7"/>
      <c r="CD1662" s="7"/>
      <c r="CE1662" s="7"/>
      <c r="CF1662" s="7"/>
      <c r="CG1662" s="7"/>
      <c r="CH1662" s="7"/>
      <c r="CI1662" s="6" t="n">
        <f aca="false">SUMIF($AH1662:$CH1662,35,Base!$B$5:$BB$5)*7*$Z1662</f>
        <v>0</v>
      </c>
      <c r="CJ1662" s="6" t="n">
        <f aca="false">SUMIF($AH1662:$CH1662,"PR",Base!$B$5:$BB$5)*7*$Z1662</f>
        <v>602</v>
      </c>
      <c r="CK1662" s="6"/>
      <c r="CL1662" s="6"/>
    </row>
    <row r="1663" customFormat="false" ht="13.8" hidden="false" customHeight="false" outlineLevel="0" collapsed="false">
      <c r="A1663" s="7" t="s">
        <v>77</v>
      </c>
      <c r="B1663" s="7" t="s">
        <v>3915</v>
      </c>
      <c r="C1663" s="7" t="s">
        <v>1649</v>
      </c>
      <c r="D1663" s="7" t="s">
        <v>3964</v>
      </c>
      <c r="E1663" s="7" t="s">
        <v>1979</v>
      </c>
      <c r="F1663" s="7" t="s">
        <v>17</v>
      </c>
      <c r="G1663" s="7" t="s">
        <v>3965</v>
      </c>
      <c r="H1663" s="7" t="s">
        <v>3966</v>
      </c>
      <c r="I1663" s="7" t="s">
        <v>84</v>
      </c>
      <c r="J1663" s="7" t="s">
        <v>1621</v>
      </c>
      <c r="K1663" s="8" t="n">
        <v>0</v>
      </c>
      <c r="L1663" s="7"/>
      <c r="M1663" s="8" t="n">
        <v>0</v>
      </c>
      <c r="N1663" s="7"/>
      <c r="O1663" s="7" t="s">
        <v>3919</v>
      </c>
      <c r="P1663" s="7" t="s">
        <v>87</v>
      </c>
      <c r="Q1663" s="8" t="s">
        <v>3967</v>
      </c>
      <c r="R1663" s="8" t="s">
        <v>3968</v>
      </c>
      <c r="S1663" s="8" t="s">
        <v>362</v>
      </c>
      <c r="T1663" s="8" t="s">
        <v>109</v>
      </c>
      <c r="U1663" s="7" t="s">
        <v>87</v>
      </c>
      <c r="V1663" s="7" t="s">
        <v>92</v>
      </c>
      <c r="W1663" s="7"/>
      <c r="X1663" s="7"/>
      <c r="Y1663" s="7" t="s">
        <v>93</v>
      </c>
      <c r="Z1663" s="8" t="s">
        <v>94</v>
      </c>
      <c r="AA1663" s="7"/>
      <c r="AB1663" s="7"/>
      <c r="AC1663" s="7"/>
      <c r="AD1663" s="7"/>
      <c r="AE1663" s="8"/>
      <c r="AF1663" s="9" t="s">
        <v>1328</v>
      </c>
      <c r="AG1663" s="9" t="s">
        <v>1336</v>
      </c>
      <c r="AH1663" s="7" t="s">
        <v>98</v>
      </c>
      <c r="AI1663" s="7" t="s">
        <v>98</v>
      </c>
      <c r="AJ1663" s="7" t="s">
        <v>98</v>
      </c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  <c r="AZ1663" s="7"/>
      <c r="BA1663" s="7"/>
      <c r="BB1663" s="7"/>
      <c r="BC1663" s="7"/>
      <c r="BD1663" s="7"/>
      <c r="BE1663" s="7"/>
      <c r="BF1663" s="7"/>
      <c r="BG1663" s="7"/>
      <c r="BH1663" s="7"/>
      <c r="BI1663" s="7"/>
      <c r="BJ1663" s="7"/>
      <c r="BK1663" s="7"/>
      <c r="BL1663" s="7"/>
      <c r="BM1663" s="7" t="s">
        <v>97</v>
      </c>
      <c r="BN1663" s="7" t="s">
        <v>97</v>
      </c>
      <c r="BO1663" s="7"/>
      <c r="BP1663" s="7"/>
      <c r="BQ1663" s="7"/>
      <c r="BR1663" s="7"/>
      <c r="BS1663" s="7"/>
      <c r="BT1663" s="7"/>
      <c r="BU1663" s="7"/>
      <c r="BV1663" s="7"/>
      <c r="BW1663" s="7"/>
      <c r="BX1663" s="7"/>
      <c r="BY1663" s="7"/>
      <c r="BZ1663" s="7"/>
      <c r="CA1663" s="7"/>
      <c r="CB1663" s="7"/>
      <c r="CC1663" s="7"/>
      <c r="CD1663" s="7"/>
      <c r="CE1663" s="7"/>
      <c r="CF1663" s="7"/>
      <c r="CG1663" s="7"/>
      <c r="CH1663" s="7"/>
      <c r="CI1663" s="6" t="n">
        <f aca="false">SUMIF($AH1663:$CH1663,35,Base!$B$5:$BB$5)*7*$Z1663</f>
        <v>0</v>
      </c>
      <c r="CJ1663" s="6" t="n">
        <f aca="false">SUMIF($AH1663:$CH1663,"PR",Base!$B$5:$BB$5)*7*$Z1663</f>
        <v>196</v>
      </c>
      <c r="CK1663" s="6"/>
      <c r="CL1663" s="6"/>
    </row>
    <row r="1664" customFormat="false" ht="13.8" hidden="false" customHeight="false" outlineLevel="0" collapsed="false">
      <c r="A1664" s="7" t="s">
        <v>77</v>
      </c>
      <c r="B1664" s="7" t="s">
        <v>3915</v>
      </c>
      <c r="C1664" s="7" t="s">
        <v>1649</v>
      </c>
      <c r="D1664" s="7" t="s">
        <v>3964</v>
      </c>
      <c r="E1664" s="7" t="s">
        <v>1979</v>
      </c>
      <c r="F1664" s="7" t="s">
        <v>17</v>
      </c>
      <c r="G1664" s="7" t="s">
        <v>3965</v>
      </c>
      <c r="H1664" s="7" t="s">
        <v>3966</v>
      </c>
      <c r="I1664" s="7" t="s">
        <v>84</v>
      </c>
      <c r="J1664" s="7" t="s">
        <v>1621</v>
      </c>
      <c r="K1664" s="8" t="n">
        <v>0</v>
      </c>
      <c r="L1664" s="7"/>
      <c r="M1664" s="8" t="n">
        <v>0</v>
      </c>
      <c r="N1664" s="7"/>
      <c r="O1664" s="7" t="s">
        <v>3919</v>
      </c>
      <c r="P1664" s="7" t="s">
        <v>87</v>
      </c>
      <c r="Q1664" s="8" t="s">
        <v>3967</v>
      </c>
      <c r="R1664" s="8" t="s">
        <v>3968</v>
      </c>
      <c r="S1664" s="8" t="s">
        <v>362</v>
      </c>
      <c r="T1664" s="8" t="s">
        <v>109</v>
      </c>
      <c r="U1664" s="7" t="s">
        <v>87</v>
      </c>
      <c r="V1664" s="7" t="s">
        <v>92</v>
      </c>
      <c r="W1664" s="7"/>
      <c r="X1664" s="7"/>
      <c r="Y1664" s="7" t="s">
        <v>99</v>
      </c>
      <c r="Z1664" s="8" t="s">
        <v>100</v>
      </c>
      <c r="AA1664" s="7"/>
      <c r="AB1664" s="7"/>
      <c r="AC1664" s="7"/>
      <c r="AD1664" s="7"/>
      <c r="AE1664" s="8"/>
      <c r="AF1664" s="9" t="s">
        <v>1328</v>
      </c>
      <c r="AG1664" s="9" t="s">
        <v>1336</v>
      </c>
      <c r="AH1664" s="7" t="s">
        <v>98</v>
      </c>
      <c r="AI1664" s="7" t="s">
        <v>98</v>
      </c>
      <c r="AJ1664" s="7" t="s">
        <v>98</v>
      </c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  <c r="AZ1664" s="7"/>
      <c r="BA1664" s="7"/>
      <c r="BB1664" s="7"/>
      <c r="BC1664" s="7"/>
      <c r="BD1664" s="7"/>
      <c r="BE1664" s="7"/>
      <c r="BF1664" s="7"/>
      <c r="BG1664" s="7"/>
      <c r="BH1664" s="7"/>
      <c r="BI1664" s="7"/>
      <c r="BJ1664" s="7"/>
      <c r="BK1664" s="7"/>
      <c r="BL1664" s="7"/>
      <c r="BM1664" s="7" t="s">
        <v>97</v>
      </c>
      <c r="BN1664" s="7" t="s">
        <v>97</v>
      </c>
      <c r="BO1664" s="7"/>
      <c r="BP1664" s="7"/>
      <c r="BQ1664" s="7"/>
      <c r="BR1664" s="7"/>
      <c r="BS1664" s="7"/>
      <c r="BT1664" s="7"/>
      <c r="BU1664" s="7"/>
      <c r="BV1664" s="7"/>
      <c r="BW1664" s="7"/>
      <c r="BX1664" s="7"/>
      <c r="BY1664" s="7"/>
      <c r="BZ1664" s="7"/>
      <c r="CA1664" s="7"/>
      <c r="CB1664" s="7"/>
      <c r="CC1664" s="7"/>
      <c r="CD1664" s="7"/>
      <c r="CE1664" s="7"/>
      <c r="CF1664" s="7"/>
      <c r="CG1664" s="7"/>
      <c r="CH1664" s="7"/>
      <c r="CI1664" s="6" t="n">
        <f aca="false">SUMIF($AH1664:$CH1664,35,Base!$B$5:$BB$5)*7*$Z1664</f>
        <v>0</v>
      </c>
      <c r="CJ1664" s="6" t="n">
        <f aca="false">SUMIF($AH1664:$CH1664,"PR",Base!$B$5:$BB$5)*7*$Z1664</f>
        <v>980</v>
      </c>
      <c r="CK1664" s="6"/>
      <c r="CL1664" s="6"/>
    </row>
    <row r="1665" customFormat="false" ht="13.8" hidden="false" customHeight="false" outlineLevel="0" collapsed="false">
      <c r="A1665" s="7" t="s">
        <v>77</v>
      </c>
      <c r="B1665" s="7" t="s">
        <v>3915</v>
      </c>
      <c r="C1665" s="7" t="s">
        <v>1649</v>
      </c>
      <c r="D1665" s="7" t="s">
        <v>3964</v>
      </c>
      <c r="E1665" s="7" t="s">
        <v>1979</v>
      </c>
      <c r="F1665" s="7" t="s">
        <v>17</v>
      </c>
      <c r="G1665" s="7" t="s">
        <v>3965</v>
      </c>
      <c r="H1665" s="7" t="s">
        <v>3966</v>
      </c>
      <c r="I1665" s="7" t="s">
        <v>84</v>
      </c>
      <c r="J1665" s="7" t="s">
        <v>1621</v>
      </c>
      <c r="K1665" s="8" t="n">
        <v>0</v>
      </c>
      <c r="L1665" s="7"/>
      <c r="M1665" s="8" t="n">
        <v>0</v>
      </c>
      <c r="N1665" s="7"/>
      <c r="O1665" s="7" t="s">
        <v>3919</v>
      </c>
      <c r="P1665" s="7" t="s">
        <v>87</v>
      </c>
      <c r="Q1665" s="8" t="s">
        <v>3967</v>
      </c>
      <c r="R1665" s="8" t="s">
        <v>3968</v>
      </c>
      <c r="S1665" s="8" t="s">
        <v>362</v>
      </c>
      <c r="T1665" s="8" t="s">
        <v>109</v>
      </c>
      <c r="U1665" s="7" t="s">
        <v>87</v>
      </c>
      <c r="V1665" s="7" t="s">
        <v>92</v>
      </c>
      <c r="W1665" s="7"/>
      <c r="X1665" s="7"/>
      <c r="Y1665" s="7" t="s">
        <v>101</v>
      </c>
      <c r="Z1665" s="8" t="s">
        <v>87</v>
      </c>
      <c r="AA1665" s="7"/>
      <c r="AB1665" s="7"/>
      <c r="AC1665" s="7"/>
      <c r="AD1665" s="7"/>
      <c r="AE1665" s="8"/>
      <c r="AF1665" s="9" t="s">
        <v>1328</v>
      </c>
      <c r="AG1665" s="9" t="s">
        <v>1336</v>
      </c>
      <c r="AH1665" s="7" t="s">
        <v>98</v>
      </c>
      <c r="AI1665" s="7" t="s">
        <v>98</v>
      </c>
      <c r="AJ1665" s="7" t="s">
        <v>98</v>
      </c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  <c r="AZ1665" s="7"/>
      <c r="BA1665" s="7"/>
      <c r="BB1665" s="7"/>
      <c r="BC1665" s="7"/>
      <c r="BD1665" s="7"/>
      <c r="BE1665" s="7"/>
      <c r="BF1665" s="7"/>
      <c r="BG1665" s="7"/>
      <c r="BH1665" s="7"/>
      <c r="BI1665" s="7"/>
      <c r="BJ1665" s="7"/>
      <c r="BK1665" s="7"/>
      <c r="BL1665" s="7"/>
      <c r="BM1665" s="7" t="s">
        <v>97</v>
      </c>
      <c r="BN1665" s="7" t="s">
        <v>97</v>
      </c>
      <c r="BO1665" s="7"/>
      <c r="BP1665" s="7"/>
      <c r="BQ1665" s="7"/>
      <c r="BR1665" s="7"/>
      <c r="BS1665" s="7"/>
      <c r="BT1665" s="7"/>
      <c r="BU1665" s="7"/>
      <c r="BV1665" s="7"/>
      <c r="BW1665" s="7"/>
      <c r="BX1665" s="7"/>
      <c r="BY1665" s="7"/>
      <c r="BZ1665" s="7"/>
      <c r="CA1665" s="7"/>
      <c r="CB1665" s="7"/>
      <c r="CC1665" s="7"/>
      <c r="CD1665" s="7"/>
      <c r="CE1665" s="7"/>
      <c r="CF1665" s="7"/>
      <c r="CG1665" s="7"/>
      <c r="CH1665" s="7"/>
      <c r="CI1665" s="6" t="n">
        <f aca="false">SUMIF($AH1665:$CH1665,35,Base!$B$5:$BB$5)*7*$Z1665</f>
        <v>0</v>
      </c>
      <c r="CJ1665" s="6" t="n">
        <f aca="false">SUMIF($AH1665:$CH1665,"PR",Base!$B$5:$BB$5)*7*$Z1665</f>
        <v>98</v>
      </c>
      <c r="CK1665" s="6"/>
      <c r="CL1665" s="6"/>
    </row>
    <row r="1666" customFormat="false" ht="13.8" hidden="false" customHeight="false" outlineLevel="0" collapsed="false">
      <c r="A1666" s="7" t="s">
        <v>77</v>
      </c>
      <c r="B1666" s="7" t="s">
        <v>3915</v>
      </c>
      <c r="C1666" s="7" t="s">
        <v>1649</v>
      </c>
      <c r="D1666" s="7" t="s">
        <v>3964</v>
      </c>
      <c r="E1666" s="7" t="s">
        <v>1979</v>
      </c>
      <c r="F1666" s="7" t="s">
        <v>17</v>
      </c>
      <c r="G1666" s="7" t="s">
        <v>3965</v>
      </c>
      <c r="H1666" s="7" t="s">
        <v>3966</v>
      </c>
      <c r="I1666" s="7" t="s">
        <v>84</v>
      </c>
      <c r="J1666" s="7" t="s">
        <v>1621</v>
      </c>
      <c r="K1666" s="8" t="n">
        <v>0</v>
      </c>
      <c r="L1666" s="7"/>
      <c r="M1666" s="8" t="n">
        <v>0</v>
      </c>
      <c r="N1666" s="7"/>
      <c r="O1666" s="7" t="s">
        <v>3919</v>
      </c>
      <c r="P1666" s="7" t="s">
        <v>87</v>
      </c>
      <c r="Q1666" s="8" t="s">
        <v>3967</v>
      </c>
      <c r="R1666" s="8" t="s">
        <v>3968</v>
      </c>
      <c r="S1666" s="8" t="s">
        <v>362</v>
      </c>
      <c r="T1666" s="8" t="s">
        <v>109</v>
      </c>
      <c r="U1666" s="7" t="s">
        <v>87</v>
      </c>
      <c r="V1666" s="7" t="s">
        <v>92</v>
      </c>
      <c r="W1666" s="7"/>
      <c r="X1666" s="7"/>
      <c r="Y1666" s="7" t="s">
        <v>102</v>
      </c>
      <c r="Z1666" s="8" t="s">
        <v>94</v>
      </c>
      <c r="AA1666" s="7"/>
      <c r="AB1666" s="7"/>
      <c r="AC1666" s="7"/>
      <c r="AD1666" s="7"/>
      <c r="AE1666" s="8"/>
      <c r="AF1666" s="9" t="s">
        <v>1328</v>
      </c>
      <c r="AG1666" s="9" t="s">
        <v>1336</v>
      </c>
      <c r="AH1666" s="7" t="s">
        <v>98</v>
      </c>
      <c r="AI1666" s="7" t="s">
        <v>98</v>
      </c>
      <c r="AJ1666" s="7" t="s">
        <v>98</v>
      </c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  <c r="AZ1666" s="7"/>
      <c r="BA1666" s="7"/>
      <c r="BB1666" s="7"/>
      <c r="BC1666" s="7"/>
      <c r="BD1666" s="7"/>
      <c r="BE1666" s="7"/>
      <c r="BF1666" s="7"/>
      <c r="BG1666" s="7"/>
      <c r="BH1666" s="7"/>
      <c r="BI1666" s="7"/>
      <c r="BJ1666" s="7"/>
      <c r="BK1666" s="7"/>
      <c r="BL1666" s="7"/>
      <c r="BM1666" s="7" t="s">
        <v>97</v>
      </c>
      <c r="BN1666" s="7" t="s">
        <v>97</v>
      </c>
      <c r="BO1666" s="7"/>
      <c r="BP1666" s="7"/>
      <c r="BQ1666" s="7"/>
      <c r="BR1666" s="7"/>
      <c r="BS1666" s="7"/>
      <c r="BT1666" s="7"/>
      <c r="BU1666" s="7"/>
      <c r="BV1666" s="7"/>
      <c r="BW1666" s="7"/>
      <c r="BX1666" s="7"/>
      <c r="BY1666" s="7"/>
      <c r="BZ1666" s="7"/>
      <c r="CA1666" s="7"/>
      <c r="CB1666" s="7"/>
      <c r="CC1666" s="7"/>
      <c r="CD1666" s="7"/>
      <c r="CE1666" s="7"/>
      <c r="CF1666" s="7"/>
      <c r="CG1666" s="7"/>
      <c r="CH1666" s="7"/>
      <c r="CI1666" s="6" t="n">
        <f aca="false">SUMIF($AH1666:$CH1666,35,Base!$B$5:$BB$5)*7*$Z1666</f>
        <v>0</v>
      </c>
      <c r="CJ1666" s="6" t="n">
        <f aca="false">SUMIF($AH1666:$CH1666,"PR",Base!$B$5:$BB$5)*7*$Z1666</f>
        <v>196</v>
      </c>
      <c r="CK1666" s="6"/>
      <c r="CL1666" s="6"/>
    </row>
    <row r="1667" customFormat="false" ht="13.8" hidden="false" customHeight="false" outlineLevel="0" collapsed="false">
      <c r="A1667" s="7" t="s">
        <v>77</v>
      </c>
      <c r="B1667" s="7" t="s">
        <v>3969</v>
      </c>
      <c r="C1667" s="7" t="s">
        <v>289</v>
      </c>
      <c r="D1667" s="7" t="s">
        <v>3450</v>
      </c>
      <c r="E1667" s="7" t="s">
        <v>521</v>
      </c>
      <c r="F1667" s="7" t="s">
        <v>17</v>
      </c>
      <c r="G1667" s="7" t="s">
        <v>3970</v>
      </c>
      <c r="H1667" s="7" t="s">
        <v>1371</v>
      </c>
      <c r="I1667" s="7" t="s">
        <v>84</v>
      </c>
      <c r="J1667" s="7" t="s">
        <v>85</v>
      </c>
      <c r="K1667" s="8" t="n">
        <v>98004189184</v>
      </c>
      <c r="L1667" s="7"/>
      <c r="M1667" s="8" t="n">
        <v>0</v>
      </c>
      <c r="N1667" s="7"/>
      <c r="O1667" s="7" t="s">
        <v>294</v>
      </c>
      <c r="P1667" s="7" t="s">
        <v>108</v>
      </c>
      <c r="Q1667" s="8" t="s">
        <v>109</v>
      </c>
      <c r="R1667" s="8" t="s">
        <v>109</v>
      </c>
      <c r="S1667" s="8" t="s">
        <v>110</v>
      </c>
      <c r="T1667" s="8" t="s">
        <v>109</v>
      </c>
      <c r="U1667" s="7" t="s">
        <v>87</v>
      </c>
      <c r="V1667" s="7" t="s">
        <v>92</v>
      </c>
      <c r="W1667" s="7"/>
      <c r="X1667" s="7"/>
      <c r="Y1667" s="7" t="s">
        <v>112</v>
      </c>
      <c r="Z1667" s="8" t="s">
        <v>109</v>
      </c>
      <c r="AA1667" s="7"/>
      <c r="AB1667" s="7"/>
      <c r="AC1667" s="7"/>
      <c r="AD1667" s="7"/>
      <c r="AE1667" s="8"/>
      <c r="AF1667" s="9" t="s">
        <v>3480</v>
      </c>
      <c r="AG1667" s="9" t="s">
        <v>2615</v>
      </c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  <c r="AZ1667" s="7"/>
      <c r="BA1667" s="7"/>
      <c r="BB1667" s="7"/>
      <c r="BC1667" s="7"/>
      <c r="BD1667" s="7"/>
      <c r="BE1667" s="7"/>
      <c r="BF1667" s="7" t="s">
        <v>98</v>
      </c>
      <c r="BG1667" s="7"/>
      <c r="BH1667" s="7"/>
      <c r="BI1667" s="7"/>
      <c r="BJ1667" s="7"/>
      <c r="BK1667" s="7"/>
      <c r="BL1667" s="7"/>
      <c r="BM1667" s="7" t="s">
        <v>97</v>
      </c>
      <c r="BN1667" s="7" t="s">
        <v>97</v>
      </c>
      <c r="BO1667" s="7"/>
      <c r="BP1667" s="7"/>
      <c r="BQ1667" s="7"/>
      <c r="BR1667" s="7"/>
      <c r="BS1667" s="7"/>
      <c r="BT1667" s="7"/>
      <c r="BU1667" s="7"/>
      <c r="BV1667" s="7"/>
      <c r="BW1667" s="7"/>
      <c r="BX1667" s="7"/>
      <c r="BY1667" s="7"/>
      <c r="BZ1667" s="7"/>
      <c r="CA1667" s="7"/>
      <c r="CB1667" s="7"/>
      <c r="CC1667" s="7"/>
      <c r="CD1667" s="7"/>
      <c r="CE1667" s="7"/>
      <c r="CF1667" s="7"/>
      <c r="CG1667" s="7"/>
      <c r="CH1667" s="7"/>
      <c r="CI1667" s="6" t="n">
        <f aca="false">SUMIF($AH1667:$CH1667,35,Base!$B$5:$BB$5)*7*$Z1667</f>
        <v>0</v>
      </c>
      <c r="CJ1667" s="6" t="n">
        <f aca="false">SUMIF($AH1667:$CH1667,"PR",Base!$B$5:$BB$5)*7*$Z1667</f>
        <v>560</v>
      </c>
      <c r="CK1667" s="6"/>
      <c r="CL1667" s="6"/>
    </row>
    <row r="1668" customFormat="false" ht="13.8" hidden="false" customHeight="false" outlineLevel="0" collapsed="false">
      <c r="A1668" s="7" t="s">
        <v>77</v>
      </c>
      <c r="B1668" s="7" t="s">
        <v>3969</v>
      </c>
      <c r="C1668" s="7" t="s">
        <v>173</v>
      </c>
      <c r="D1668" s="7" t="s">
        <v>3971</v>
      </c>
      <c r="E1668" s="7" t="s">
        <v>536</v>
      </c>
      <c r="F1668" s="7" t="s">
        <v>17</v>
      </c>
      <c r="G1668" s="7" t="s">
        <v>3972</v>
      </c>
      <c r="H1668" s="7" t="s">
        <v>3861</v>
      </c>
      <c r="I1668" s="7" t="s">
        <v>84</v>
      </c>
      <c r="J1668" s="7" t="s">
        <v>85</v>
      </c>
      <c r="K1668" s="8" t="n">
        <v>0</v>
      </c>
      <c r="L1668" s="7"/>
      <c r="M1668" s="8" t="n">
        <v>0</v>
      </c>
      <c r="N1668" s="7"/>
      <c r="O1668" s="7" t="s">
        <v>267</v>
      </c>
      <c r="P1668" s="7" t="s">
        <v>155</v>
      </c>
      <c r="Q1668" s="8" t="s">
        <v>1762</v>
      </c>
      <c r="R1668" s="8" t="s">
        <v>3209</v>
      </c>
      <c r="S1668" s="8" t="s">
        <v>2348</v>
      </c>
      <c r="T1668" s="8" t="s">
        <v>242</v>
      </c>
      <c r="U1668" s="7" t="s">
        <v>87</v>
      </c>
      <c r="V1668" s="7" t="s">
        <v>92</v>
      </c>
      <c r="W1668" s="7"/>
      <c r="X1668" s="7"/>
      <c r="Y1668" s="7" t="s">
        <v>125</v>
      </c>
      <c r="Z1668" s="8" t="s">
        <v>94</v>
      </c>
      <c r="AA1668" s="7"/>
      <c r="AB1668" s="7"/>
      <c r="AC1668" s="7"/>
      <c r="AD1668" s="7"/>
      <c r="AE1668" s="8"/>
      <c r="AF1668" s="9" t="s">
        <v>562</v>
      </c>
      <c r="AG1668" s="9" t="s">
        <v>2141</v>
      </c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  <c r="AZ1668" s="7"/>
      <c r="BA1668" s="7"/>
      <c r="BB1668" s="7"/>
      <c r="BC1668" s="7"/>
      <c r="BD1668" s="7"/>
      <c r="BE1668" s="7"/>
      <c r="BF1668" s="7"/>
      <c r="BG1668" s="7"/>
      <c r="BH1668" s="7"/>
      <c r="BI1668" s="7"/>
      <c r="BJ1668" s="7"/>
      <c r="BK1668" s="7"/>
      <c r="BL1668" s="7"/>
      <c r="BM1668" s="7" t="s">
        <v>97</v>
      </c>
      <c r="BN1668" s="7" t="s">
        <v>97</v>
      </c>
      <c r="BO1668" s="7"/>
      <c r="BP1668" s="7"/>
      <c r="BQ1668" s="7"/>
      <c r="BR1668" s="7"/>
      <c r="BS1668" s="7"/>
      <c r="BT1668" s="7"/>
      <c r="BU1668" s="7"/>
      <c r="BV1668" s="7"/>
      <c r="BW1668" s="7"/>
      <c r="BX1668" s="7"/>
      <c r="BY1668" s="7"/>
      <c r="BZ1668" s="7" t="s">
        <v>98</v>
      </c>
      <c r="CA1668" s="7" t="s">
        <v>98</v>
      </c>
      <c r="CB1668" s="7" t="s">
        <v>98</v>
      </c>
      <c r="CC1668" s="7" t="s">
        <v>98</v>
      </c>
      <c r="CD1668" s="7" t="s">
        <v>98</v>
      </c>
      <c r="CE1668" s="7" t="s">
        <v>98</v>
      </c>
      <c r="CF1668" s="7" t="s">
        <v>98</v>
      </c>
      <c r="CG1668" s="7" t="s">
        <v>98</v>
      </c>
      <c r="CH1668" s="7" t="s">
        <v>98</v>
      </c>
      <c r="CI1668" s="6" t="n">
        <f aca="false">SUMIF($AH1668:$CH1668,35,Base!$B$5:$BB$5)*7*$Z1668</f>
        <v>0</v>
      </c>
      <c r="CJ1668" s="6" t="n">
        <f aca="false">SUMIF($AH1668:$CH1668,"PR",Base!$B$5:$BB$5)*7*$Z1668</f>
        <v>588</v>
      </c>
      <c r="CK1668" s="6"/>
      <c r="CL1668" s="6"/>
    </row>
    <row r="1669" customFormat="false" ht="13.8" hidden="false" customHeight="false" outlineLevel="0" collapsed="false">
      <c r="A1669" s="7" t="s">
        <v>77</v>
      </c>
      <c r="B1669" s="7" t="s">
        <v>3969</v>
      </c>
      <c r="C1669" s="7" t="s">
        <v>173</v>
      </c>
      <c r="D1669" s="7" t="s">
        <v>3971</v>
      </c>
      <c r="E1669" s="7" t="s">
        <v>536</v>
      </c>
      <c r="F1669" s="7" t="s">
        <v>17</v>
      </c>
      <c r="G1669" s="7" t="s">
        <v>3972</v>
      </c>
      <c r="H1669" s="7" t="s">
        <v>3861</v>
      </c>
      <c r="I1669" s="7" t="s">
        <v>84</v>
      </c>
      <c r="J1669" s="7" t="s">
        <v>85</v>
      </c>
      <c r="K1669" s="8" t="n">
        <v>0</v>
      </c>
      <c r="L1669" s="7"/>
      <c r="M1669" s="8" t="n">
        <v>0</v>
      </c>
      <c r="N1669" s="7"/>
      <c r="O1669" s="7" t="s">
        <v>267</v>
      </c>
      <c r="P1669" s="7" t="s">
        <v>155</v>
      </c>
      <c r="Q1669" s="8" t="s">
        <v>1762</v>
      </c>
      <c r="R1669" s="8" t="s">
        <v>3209</v>
      </c>
      <c r="S1669" s="8" t="s">
        <v>2348</v>
      </c>
      <c r="T1669" s="8" t="s">
        <v>242</v>
      </c>
      <c r="U1669" s="7" t="s">
        <v>87</v>
      </c>
      <c r="V1669" s="7" t="s">
        <v>92</v>
      </c>
      <c r="W1669" s="7"/>
      <c r="X1669" s="7"/>
      <c r="Y1669" s="7" t="s">
        <v>93</v>
      </c>
      <c r="Z1669" s="8" t="s">
        <v>155</v>
      </c>
      <c r="AA1669" s="7"/>
      <c r="AB1669" s="7"/>
      <c r="AC1669" s="7"/>
      <c r="AD1669" s="7"/>
      <c r="AE1669" s="8"/>
      <c r="AF1669" s="9" t="s">
        <v>562</v>
      </c>
      <c r="AG1669" s="9" t="s">
        <v>2141</v>
      </c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  <c r="AZ1669" s="7"/>
      <c r="BA1669" s="7"/>
      <c r="BB1669" s="7"/>
      <c r="BC1669" s="7"/>
      <c r="BD1669" s="7"/>
      <c r="BE1669" s="7"/>
      <c r="BF1669" s="7"/>
      <c r="BG1669" s="7"/>
      <c r="BH1669" s="7"/>
      <c r="BI1669" s="7"/>
      <c r="BJ1669" s="7"/>
      <c r="BK1669" s="7"/>
      <c r="BL1669" s="7"/>
      <c r="BM1669" s="7" t="s">
        <v>97</v>
      </c>
      <c r="BN1669" s="7" t="s">
        <v>97</v>
      </c>
      <c r="BO1669" s="7"/>
      <c r="BP1669" s="7"/>
      <c r="BQ1669" s="7"/>
      <c r="BR1669" s="7"/>
      <c r="BS1669" s="7"/>
      <c r="BT1669" s="7"/>
      <c r="BU1669" s="7"/>
      <c r="BV1669" s="7"/>
      <c r="BW1669" s="7"/>
      <c r="BX1669" s="7"/>
      <c r="BY1669" s="7"/>
      <c r="BZ1669" s="7" t="s">
        <v>98</v>
      </c>
      <c r="CA1669" s="7" t="s">
        <v>98</v>
      </c>
      <c r="CB1669" s="7" t="s">
        <v>98</v>
      </c>
      <c r="CC1669" s="7" t="s">
        <v>98</v>
      </c>
      <c r="CD1669" s="7" t="s">
        <v>98</v>
      </c>
      <c r="CE1669" s="7" t="s">
        <v>98</v>
      </c>
      <c r="CF1669" s="7" t="s">
        <v>98</v>
      </c>
      <c r="CG1669" s="7" t="s">
        <v>98</v>
      </c>
      <c r="CH1669" s="7" t="s">
        <v>98</v>
      </c>
      <c r="CI1669" s="6" t="n">
        <f aca="false">SUMIF($AH1669:$CH1669,35,Base!$B$5:$BB$5)*7*$Z1669</f>
        <v>0</v>
      </c>
      <c r="CJ1669" s="6" t="n">
        <f aca="false">SUMIF($AH1669:$CH1669,"PR",Base!$B$5:$BB$5)*7*$Z1669</f>
        <v>882</v>
      </c>
      <c r="CK1669" s="6"/>
      <c r="CL1669" s="6"/>
    </row>
    <row r="1670" customFormat="false" ht="13.8" hidden="false" customHeight="false" outlineLevel="0" collapsed="false">
      <c r="A1670" s="7" t="s">
        <v>77</v>
      </c>
      <c r="B1670" s="7" t="s">
        <v>3969</v>
      </c>
      <c r="C1670" s="7" t="s">
        <v>173</v>
      </c>
      <c r="D1670" s="7" t="s">
        <v>3971</v>
      </c>
      <c r="E1670" s="7" t="s">
        <v>536</v>
      </c>
      <c r="F1670" s="7" t="s">
        <v>17</v>
      </c>
      <c r="G1670" s="7" t="s">
        <v>3972</v>
      </c>
      <c r="H1670" s="7" t="s">
        <v>3861</v>
      </c>
      <c r="I1670" s="7" t="s">
        <v>84</v>
      </c>
      <c r="J1670" s="7" t="s">
        <v>85</v>
      </c>
      <c r="K1670" s="8" t="n">
        <v>0</v>
      </c>
      <c r="L1670" s="7"/>
      <c r="M1670" s="8" t="n">
        <v>0</v>
      </c>
      <c r="N1670" s="7"/>
      <c r="O1670" s="7" t="s">
        <v>267</v>
      </c>
      <c r="P1670" s="7" t="s">
        <v>155</v>
      </c>
      <c r="Q1670" s="8" t="s">
        <v>1762</v>
      </c>
      <c r="R1670" s="8" t="s">
        <v>3209</v>
      </c>
      <c r="S1670" s="8" t="s">
        <v>2348</v>
      </c>
      <c r="T1670" s="8" t="s">
        <v>242</v>
      </c>
      <c r="U1670" s="7" t="s">
        <v>87</v>
      </c>
      <c r="V1670" s="7" t="s">
        <v>92</v>
      </c>
      <c r="W1670" s="7"/>
      <c r="X1670" s="7"/>
      <c r="Y1670" s="7" t="s">
        <v>101</v>
      </c>
      <c r="Z1670" s="8" t="s">
        <v>94</v>
      </c>
      <c r="AA1670" s="7"/>
      <c r="AB1670" s="7"/>
      <c r="AC1670" s="7"/>
      <c r="AD1670" s="7"/>
      <c r="AE1670" s="8"/>
      <c r="AF1670" s="9" t="s">
        <v>562</v>
      </c>
      <c r="AG1670" s="9" t="s">
        <v>2141</v>
      </c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7"/>
      <c r="BB1670" s="7"/>
      <c r="BC1670" s="7"/>
      <c r="BD1670" s="7"/>
      <c r="BE1670" s="7"/>
      <c r="BF1670" s="7"/>
      <c r="BG1670" s="7"/>
      <c r="BH1670" s="7"/>
      <c r="BI1670" s="7"/>
      <c r="BJ1670" s="7"/>
      <c r="BK1670" s="7"/>
      <c r="BL1670" s="7"/>
      <c r="BM1670" s="7" t="s">
        <v>97</v>
      </c>
      <c r="BN1670" s="7" t="s">
        <v>97</v>
      </c>
      <c r="BO1670" s="7"/>
      <c r="BP1670" s="7"/>
      <c r="BQ1670" s="7"/>
      <c r="BR1670" s="7"/>
      <c r="BS1670" s="7"/>
      <c r="BT1670" s="7"/>
      <c r="BU1670" s="7"/>
      <c r="BV1670" s="7"/>
      <c r="BW1670" s="7"/>
      <c r="BX1670" s="7"/>
      <c r="BY1670" s="7"/>
      <c r="BZ1670" s="7" t="s">
        <v>98</v>
      </c>
      <c r="CA1670" s="7" t="s">
        <v>98</v>
      </c>
      <c r="CB1670" s="7" t="s">
        <v>98</v>
      </c>
      <c r="CC1670" s="7" t="s">
        <v>98</v>
      </c>
      <c r="CD1670" s="7" t="s">
        <v>98</v>
      </c>
      <c r="CE1670" s="7" t="s">
        <v>98</v>
      </c>
      <c r="CF1670" s="7" t="s">
        <v>98</v>
      </c>
      <c r="CG1670" s="7" t="s">
        <v>98</v>
      </c>
      <c r="CH1670" s="7" t="s">
        <v>98</v>
      </c>
      <c r="CI1670" s="6" t="n">
        <f aca="false">SUMIF($AH1670:$CH1670,35,Base!$B$5:$BB$5)*7*$Z1670</f>
        <v>0</v>
      </c>
      <c r="CJ1670" s="6" t="n">
        <f aca="false">SUMIF($AH1670:$CH1670,"PR",Base!$B$5:$BB$5)*7*$Z1670</f>
        <v>588</v>
      </c>
      <c r="CK1670" s="6"/>
      <c r="CL1670" s="6"/>
    </row>
    <row r="1671" customFormat="false" ht="13.8" hidden="false" customHeight="false" outlineLevel="0" collapsed="false">
      <c r="A1671" s="7" t="s">
        <v>77</v>
      </c>
      <c r="B1671" s="7" t="s">
        <v>3969</v>
      </c>
      <c r="C1671" s="7" t="s">
        <v>173</v>
      </c>
      <c r="D1671" s="7" t="s">
        <v>3971</v>
      </c>
      <c r="E1671" s="7" t="s">
        <v>536</v>
      </c>
      <c r="F1671" s="7" t="s">
        <v>17</v>
      </c>
      <c r="G1671" s="7" t="s">
        <v>3972</v>
      </c>
      <c r="H1671" s="7" t="s">
        <v>3861</v>
      </c>
      <c r="I1671" s="7" t="s">
        <v>84</v>
      </c>
      <c r="J1671" s="7" t="s">
        <v>85</v>
      </c>
      <c r="K1671" s="8" t="n">
        <v>0</v>
      </c>
      <c r="L1671" s="7"/>
      <c r="M1671" s="8" t="n">
        <v>0</v>
      </c>
      <c r="N1671" s="7"/>
      <c r="O1671" s="7" t="s">
        <v>267</v>
      </c>
      <c r="P1671" s="7" t="s">
        <v>155</v>
      </c>
      <c r="Q1671" s="8" t="s">
        <v>1762</v>
      </c>
      <c r="R1671" s="8" t="s">
        <v>3209</v>
      </c>
      <c r="S1671" s="8" t="s">
        <v>2348</v>
      </c>
      <c r="T1671" s="8" t="s">
        <v>242</v>
      </c>
      <c r="U1671" s="7" t="s">
        <v>87</v>
      </c>
      <c r="V1671" s="7" t="s">
        <v>92</v>
      </c>
      <c r="W1671" s="7"/>
      <c r="X1671" s="7"/>
      <c r="Y1671" s="7" t="s">
        <v>112</v>
      </c>
      <c r="Z1671" s="8" t="s">
        <v>94</v>
      </c>
      <c r="AA1671" s="7"/>
      <c r="AB1671" s="7"/>
      <c r="AC1671" s="7"/>
      <c r="AD1671" s="7"/>
      <c r="AE1671" s="8"/>
      <c r="AF1671" s="9" t="s">
        <v>562</v>
      </c>
      <c r="AG1671" s="9" t="s">
        <v>2141</v>
      </c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  <c r="AZ1671" s="7"/>
      <c r="BA1671" s="7"/>
      <c r="BB1671" s="7"/>
      <c r="BC1671" s="7"/>
      <c r="BD1671" s="7"/>
      <c r="BE1671" s="7"/>
      <c r="BF1671" s="7"/>
      <c r="BG1671" s="7"/>
      <c r="BH1671" s="7"/>
      <c r="BI1671" s="7"/>
      <c r="BJ1671" s="7"/>
      <c r="BK1671" s="7"/>
      <c r="BL1671" s="7"/>
      <c r="BM1671" s="7" t="s">
        <v>97</v>
      </c>
      <c r="BN1671" s="7" t="s">
        <v>97</v>
      </c>
      <c r="BO1671" s="7"/>
      <c r="BP1671" s="7"/>
      <c r="BQ1671" s="7"/>
      <c r="BR1671" s="7"/>
      <c r="BS1671" s="7"/>
      <c r="BT1671" s="7"/>
      <c r="BU1671" s="7"/>
      <c r="BV1671" s="7"/>
      <c r="BW1671" s="7"/>
      <c r="BX1671" s="7"/>
      <c r="BY1671" s="7"/>
      <c r="BZ1671" s="7" t="s">
        <v>98</v>
      </c>
      <c r="CA1671" s="7" t="s">
        <v>98</v>
      </c>
      <c r="CB1671" s="7" t="s">
        <v>98</v>
      </c>
      <c r="CC1671" s="7" t="s">
        <v>98</v>
      </c>
      <c r="CD1671" s="7" t="s">
        <v>98</v>
      </c>
      <c r="CE1671" s="7" t="s">
        <v>98</v>
      </c>
      <c r="CF1671" s="7" t="s">
        <v>98</v>
      </c>
      <c r="CG1671" s="7" t="s">
        <v>98</v>
      </c>
      <c r="CH1671" s="7" t="s">
        <v>98</v>
      </c>
      <c r="CI1671" s="6" t="n">
        <f aca="false">SUMIF($AH1671:$CH1671,35,Base!$B$5:$BB$5)*7*$Z1671</f>
        <v>0</v>
      </c>
      <c r="CJ1671" s="6" t="n">
        <f aca="false">SUMIF($AH1671:$CH1671,"PR",Base!$B$5:$BB$5)*7*$Z1671</f>
        <v>588</v>
      </c>
      <c r="CK1671" s="6"/>
      <c r="CL1671" s="6"/>
    </row>
    <row r="1672" customFormat="false" ht="13.8" hidden="false" customHeight="false" outlineLevel="0" collapsed="false">
      <c r="A1672" s="7" t="s">
        <v>77</v>
      </c>
      <c r="B1672" s="7" t="s">
        <v>3969</v>
      </c>
      <c r="C1672" s="7" t="s">
        <v>173</v>
      </c>
      <c r="D1672" s="7" t="s">
        <v>3971</v>
      </c>
      <c r="E1672" s="7" t="s">
        <v>536</v>
      </c>
      <c r="F1672" s="7" t="s">
        <v>17</v>
      </c>
      <c r="G1672" s="7" t="s">
        <v>3972</v>
      </c>
      <c r="H1672" s="7" t="s">
        <v>3861</v>
      </c>
      <c r="I1672" s="7" t="s">
        <v>84</v>
      </c>
      <c r="J1672" s="7" t="s">
        <v>85</v>
      </c>
      <c r="K1672" s="8" t="n">
        <v>0</v>
      </c>
      <c r="L1672" s="7"/>
      <c r="M1672" s="8" t="n">
        <v>0</v>
      </c>
      <c r="N1672" s="7"/>
      <c r="O1672" s="7" t="s">
        <v>267</v>
      </c>
      <c r="P1672" s="7" t="s">
        <v>155</v>
      </c>
      <c r="Q1672" s="8" t="s">
        <v>1762</v>
      </c>
      <c r="R1672" s="8" t="s">
        <v>3209</v>
      </c>
      <c r="S1672" s="8" t="s">
        <v>2348</v>
      </c>
      <c r="T1672" s="8" t="s">
        <v>242</v>
      </c>
      <c r="U1672" s="7" t="s">
        <v>87</v>
      </c>
      <c r="V1672" s="7" t="s">
        <v>92</v>
      </c>
      <c r="W1672" s="7"/>
      <c r="X1672" s="7"/>
      <c r="Y1672" s="7" t="s">
        <v>102</v>
      </c>
      <c r="Z1672" s="8" t="s">
        <v>155</v>
      </c>
      <c r="AA1672" s="7"/>
      <c r="AB1672" s="7"/>
      <c r="AC1672" s="7"/>
      <c r="AD1672" s="7"/>
      <c r="AE1672" s="8"/>
      <c r="AF1672" s="9" t="s">
        <v>562</v>
      </c>
      <c r="AG1672" s="9" t="s">
        <v>2141</v>
      </c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  <c r="AZ1672" s="7"/>
      <c r="BA1672" s="7"/>
      <c r="BB1672" s="7"/>
      <c r="BC1672" s="7"/>
      <c r="BD1672" s="7"/>
      <c r="BE1672" s="7"/>
      <c r="BF1672" s="7"/>
      <c r="BG1672" s="7"/>
      <c r="BH1672" s="7"/>
      <c r="BI1672" s="7"/>
      <c r="BJ1672" s="7"/>
      <c r="BK1672" s="7"/>
      <c r="BL1672" s="7"/>
      <c r="BM1672" s="7" t="s">
        <v>97</v>
      </c>
      <c r="BN1672" s="7" t="s">
        <v>97</v>
      </c>
      <c r="BO1672" s="7"/>
      <c r="BP1672" s="7"/>
      <c r="BQ1672" s="7"/>
      <c r="BR1672" s="7"/>
      <c r="BS1672" s="7"/>
      <c r="BT1672" s="7"/>
      <c r="BU1672" s="7"/>
      <c r="BV1672" s="7"/>
      <c r="BW1672" s="7"/>
      <c r="BX1672" s="7"/>
      <c r="BY1672" s="7"/>
      <c r="BZ1672" s="7" t="s">
        <v>98</v>
      </c>
      <c r="CA1672" s="7" t="s">
        <v>98</v>
      </c>
      <c r="CB1672" s="7" t="s">
        <v>98</v>
      </c>
      <c r="CC1672" s="7" t="s">
        <v>98</v>
      </c>
      <c r="CD1672" s="7" t="s">
        <v>98</v>
      </c>
      <c r="CE1672" s="7" t="s">
        <v>98</v>
      </c>
      <c r="CF1672" s="7" t="s">
        <v>98</v>
      </c>
      <c r="CG1672" s="7" t="s">
        <v>98</v>
      </c>
      <c r="CH1672" s="7" t="s">
        <v>98</v>
      </c>
      <c r="CI1672" s="6" t="n">
        <f aca="false">SUMIF($AH1672:$CH1672,35,Base!$B$5:$BB$5)*7*$Z1672</f>
        <v>0</v>
      </c>
      <c r="CJ1672" s="6" t="n">
        <f aca="false">SUMIF($AH1672:$CH1672,"PR",Base!$B$5:$BB$5)*7*$Z1672</f>
        <v>882</v>
      </c>
      <c r="CK1672" s="6"/>
      <c r="CL1672" s="6"/>
    </row>
    <row r="1673" customFormat="false" ht="13.8" hidden="false" customHeight="false" outlineLevel="0" collapsed="false">
      <c r="A1673" s="7" t="s">
        <v>77</v>
      </c>
      <c r="B1673" s="7" t="s">
        <v>3969</v>
      </c>
      <c r="C1673" s="7" t="s">
        <v>173</v>
      </c>
      <c r="D1673" s="7" t="s">
        <v>3973</v>
      </c>
      <c r="E1673" s="7" t="s">
        <v>541</v>
      </c>
      <c r="F1673" s="7" t="s">
        <v>17</v>
      </c>
      <c r="G1673" s="7" t="s">
        <v>476</v>
      </c>
      <c r="H1673" s="7" t="s">
        <v>477</v>
      </c>
      <c r="I1673" s="7" t="s">
        <v>84</v>
      </c>
      <c r="J1673" s="7" t="s">
        <v>85</v>
      </c>
      <c r="K1673" s="8" t="n">
        <v>0</v>
      </c>
      <c r="L1673" s="7"/>
      <c r="M1673" s="8" t="n">
        <v>0</v>
      </c>
      <c r="N1673" s="7"/>
      <c r="O1673" s="7" t="s">
        <v>478</v>
      </c>
      <c r="P1673" s="7" t="s">
        <v>87</v>
      </c>
      <c r="Q1673" s="8" t="s">
        <v>77</v>
      </c>
      <c r="R1673" s="8" t="s">
        <v>77</v>
      </c>
      <c r="S1673" s="8" t="s">
        <v>110</v>
      </c>
      <c r="T1673" s="8" t="s">
        <v>108</v>
      </c>
      <c r="U1673" s="7" t="s">
        <v>87</v>
      </c>
      <c r="V1673" s="7" t="s">
        <v>92</v>
      </c>
      <c r="W1673" s="7"/>
      <c r="X1673" s="7"/>
      <c r="Y1673" s="7" t="s">
        <v>125</v>
      </c>
      <c r="Z1673" s="8" t="s">
        <v>94</v>
      </c>
      <c r="AA1673" s="7"/>
      <c r="AB1673" s="7"/>
      <c r="AC1673" s="7"/>
      <c r="AD1673" s="7"/>
      <c r="AE1673" s="8"/>
      <c r="AF1673" s="9" t="s">
        <v>3305</v>
      </c>
      <c r="AG1673" s="9" t="s">
        <v>726</v>
      </c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  <c r="AZ1673" s="7"/>
      <c r="BA1673" s="7"/>
      <c r="BB1673" s="7"/>
      <c r="BC1673" s="7"/>
      <c r="BD1673" s="7"/>
      <c r="BE1673" s="7"/>
      <c r="BF1673" s="7"/>
      <c r="BG1673" s="7"/>
      <c r="BH1673" s="7"/>
      <c r="BI1673" s="7"/>
      <c r="BJ1673" s="7"/>
      <c r="BK1673" s="7"/>
      <c r="BL1673" s="7"/>
      <c r="BM1673" s="7" t="s">
        <v>97</v>
      </c>
      <c r="BN1673" s="7" t="s">
        <v>97</v>
      </c>
      <c r="BO1673" s="7"/>
      <c r="BP1673" s="7"/>
      <c r="BQ1673" s="7"/>
      <c r="BR1673" s="7"/>
      <c r="BS1673" s="7"/>
      <c r="BT1673" s="7"/>
      <c r="BU1673" s="7"/>
      <c r="BV1673" s="7"/>
      <c r="BW1673" s="7"/>
      <c r="BX1673" s="7" t="s">
        <v>98</v>
      </c>
      <c r="BY1673" s="7"/>
      <c r="BZ1673" s="7"/>
      <c r="CA1673" s="7"/>
      <c r="CB1673" s="7"/>
      <c r="CC1673" s="7"/>
      <c r="CD1673" s="7"/>
      <c r="CE1673" s="7"/>
      <c r="CF1673" s="7"/>
      <c r="CG1673" s="7"/>
      <c r="CH1673" s="7"/>
      <c r="CI1673" s="6" t="n">
        <f aca="false">SUMIF($AH1673:$CH1673,35,Base!$B$5:$BB$5)*7*$Z1673</f>
        <v>0</v>
      </c>
      <c r="CJ1673" s="6" t="n">
        <f aca="false">SUMIF($AH1673:$CH1673,"PR",Base!$B$5:$BB$5)*7*$Z1673</f>
        <v>70</v>
      </c>
      <c r="CK1673" s="6"/>
      <c r="CL1673" s="6"/>
    </row>
    <row r="1674" customFormat="false" ht="13.8" hidden="false" customHeight="false" outlineLevel="0" collapsed="false">
      <c r="A1674" s="7" t="s">
        <v>77</v>
      </c>
      <c r="B1674" s="7" t="s">
        <v>3969</v>
      </c>
      <c r="C1674" s="7" t="s">
        <v>173</v>
      </c>
      <c r="D1674" s="7" t="s">
        <v>3973</v>
      </c>
      <c r="E1674" s="7" t="s">
        <v>541</v>
      </c>
      <c r="F1674" s="7" t="s">
        <v>17</v>
      </c>
      <c r="G1674" s="7" t="s">
        <v>476</v>
      </c>
      <c r="H1674" s="7" t="s">
        <v>477</v>
      </c>
      <c r="I1674" s="7" t="s">
        <v>84</v>
      </c>
      <c r="J1674" s="7" t="s">
        <v>85</v>
      </c>
      <c r="K1674" s="8" t="n">
        <v>0</v>
      </c>
      <c r="L1674" s="7"/>
      <c r="M1674" s="8" t="n">
        <v>0</v>
      </c>
      <c r="N1674" s="7"/>
      <c r="O1674" s="7" t="s">
        <v>478</v>
      </c>
      <c r="P1674" s="7" t="s">
        <v>87</v>
      </c>
      <c r="Q1674" s="8" t="s">
        <v>77</v>
      </c>
      <c r="R1674" s="8" t="s">
        <v>77</v>
      </c>
      <c r="S1674" s="8" t="s">
        <v>110</v>
      </c>
      <c r="T1674" s="8" t="s">
        <v>108</v>
      </c>
      <c r="U1674" s="7" t="s">
        <v>87</v>
      </c>
      <c r="V1674" s="7" t="s">
        <v>92</v>
      </c>
      <c r="W1674" s="7"/>
      <c r="X1674" s="7"/>
      <c r="Y1674" s="7" t="s">
        <v>112</v>
      </c>
      <c r="Z1674" s="8" t="s">
        <v>124</v>
      </c>
      <c r="AA1674" s="7"/>
      <c r="AB1674" s="7"/>
      <c r="AC1674" s="7"/>
      <c r="AD1674" s="7"/>
      <c r="AE1674" s="8"/>
      <c r="AF1674" s="9" t="s">
        <v>3305</v>
      </c>
      <c r="AG1674" s="9" t="s">
        <v>726</v>
      </c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7"/>
      <c r="BB1674" s="7"/>
      <c r="BC1674" s="7"/>
      <c r="BD1674" s="7"/>
      <c r="BE1674" s="7"/>
      <c r="BF1674" s="7"/>
      <c r="BG1674" s="7"/>
      <c r="BH1674" s="7"/>
      <c r="BI1674" s="7"/>
      <c r="BJ1674" s="7"/>
      <c r="BK1674" s="7"/>
      <c r="BL1674" s="7"/>
      <c r="BM1674" s="7" t="s">
        <v>97</v>
      </c>
      <c r="BN1674" s="7" t="s">
        <v>97</v>
      </c>
      <c r="BO1674" s="7"/>
      <c r="BP1674" s="7"/>
      <c r="BQ1674" s="7"/>
      <c r="BR1674" s="7"/>
      <c r="BS1674" s="7"/>
      <c r="BT1674" s="7"/>
      <c r="BU1674" s="7"/>
      <c r="BV1674" s="7"/>
      <c r="BW1674" s="7"/>
      <c r="BX1674" s="7" t="s">
        <v>98</v>
      </c>
      <c r="BY1674" s="7"/>
      <c r="BZ1674" s="7"/>
      <c r="CA1674" s="7"/>
      <c r="CB1674" s="7"/>
      <c r="CC1674" s="7"/>
      <c r="CD1674" s="7"/>
      <c r="CE1674" s="7"/>
      <c r="CF1674" s="7"/>
      <c r="CG1674" s="7"/>
      <c r="CH1674" s="7"/>
      <c r="CI1674" s="6" t="n">
        <f aca="false">SUMIF($AH1674:$CH1674,35,Base!$B$5:$BB$5)*7*$Z1674</f>
        <v>0</v>
      </c>
      <c r="CJ1674" s="6" t="n">
        <f aca="false">SUMIF($AH1674:$CH1674,"PR",Base!$B$5:$BB$5)*7*$Z1674</f>
        <v>210</v>
      </c>
      <c r="CK1674" s="6"/>
      <c r="CL1674" s="6"/>
    </row>
    <row r="1675" customFormat="false" ht="13.8" hidden="false" customHeight="false" outlineLevel="0" collapsed="false">
      <c r="A1675" s="7" t="s">
        <v>77</v>
      </c>
      <c r="B1675" s="7" t="s">
        <v>3969</v>
      </c>
      <c r="C1675" s="7" t="s">
        <v>173</v>
      </c>
      <c r="D1675" s="7" t="s">
        <v>3974</v>
      </c>
      <c r="E1675" s="7" t="s">
        <v>3975</v>
      </c>
      <c r="F1675" s="7" t="s">
        <v>17</v>
      </c>
      <c r="G1675" s="7" t="s">
        <v>3751</v>
      </c>
      <c r="H1675" s="7" t="s">
        <v>3752</v>
      </c>
      <c r="I1675" s="7" t="s">
        <v>84</v>
      </c>
      <c r="J1675" s="7" t="s">
        <v>85</v>
      </c>
      <c r="K1675" s="8" t="n">
        <v>0</v>
      </c>
      <c r="L1675" s="7"/>
      <c r="M1675" s="8" t="n">
        <v>0</v>
      </c>
      <c r="N1675" s="7"/>
      <c r="O1675" s="7" t="s">
        <v>3753</v>
      </c>
      <c r="P1675" s="7" t="s">
        <v>87</v>
      </c>
      <c r="Q1675" s="8" t="s">
        <v>77</v>
      </c>
      <c r="R1675" s="8" t="s">
        <v>77</v>
      </c>
      <c r="S1675" s="8" t="s">
        <v>110</v>
      </c>
      <c r="T1675" s="8" t="s">
        <v>108</v>
      </c>
      <c r="U1675" s="7" t="s">
        <v>87</v>
      </c>
      <c r="V1675" s="7" t="s">
        <v>92</v>
      </c>
      <c r="W1675" s="7"/>
      <c r="X1675" s="7"/>
      <c r="Y1675" s="7" t="s">
        <v>125</v>
      </c>
      <c r="Z1675" s="8" t="s">
        <v>94</v>
      </c>
      <c r="AA1675" s="7"/>
      <c r="AB1675" s="7"/>
      <c r="AC1675" s="7"/>
      <c r="AD1675" s="7"/>
      <c r="AE1675" s="8"/>
      <c r="AF1675" s="9" t="s">
        <v>95</v>
      </c>
      <c r="AG1675" s="9" t="s">
        <v>3094</v>
      </c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7"/>
      <c r="BB1675" s="7"/>
      <c r="BC1675" s="7"/>
      <c r="BD1675" s="7"/>
      <c r="BE1675" s="7"/>
      <c r="BF1675" s="7"/>
      <c r="BG1675" s="7"/>
      <c r="BH1675" s="7"/>
      <c r="BI1675" s="7"/>
      <c r="BJ1675" s="7"/>
      <c r="BK1675" s="7"/>
      <c r="BL1675" s="7"/>
      <c r="BM1675" s="7" t="s">
        <v>97</v>
      </c>
      <c r="BN1675" s="7" t="s">
        <v>97</v>
      </c>
      <c r="BO1675" s="7"/>
      <c r="BP1675" s="7"/>
      <c r="BQ1675" s="7"/>
      <c r="BR1675" s="7"/>
      <c r="BS1675" s="7"/>
      <c r="BT1675" s="7" t="s">
        <v>98</v>
      </c>
      <c r="BU1675" s="7"/>
      <c r="BV1675" s="7"/>
      <c r="BW1675" s="7"/>
      <c r="BX1675" s="7"/>
      <c r="BY1675" s="7"/>
      <c r="BZ1675" s="7"/>
      <c r="CA1675" s="7"/>
      <c r="CB1675" s="7"/>
      <c r="CC1675" s="7"/>
      <c r="CD1675" s="7"/>
      <c r="CE1675" s="7"/>
      <c r="CF1675" s="7"/>
      <c r="CG1675" s="7"/>
      <c r="CH1675" s="7"/>
      <c r="CI1675" s="6" t="n">
        <f aca="false">SUMIF($AH1675:$CH1675,35,Base!$B$5:$BB$5)*7*$Z1675</f>
        <v>0</v>
      </c>
      <c r="CJ1675" s="6" t="n">
        <f aca="false">SUMIF($AH1675:$CH1675,"PR",Base!$B$5:$BB$5)*7*$Z1675</f>
        <v>70</v>
      </c>
      <c r="CK1675" s="6"/>
      <c r="CL1675" s="6"/>
    </row>
    <row r="1676" customFormat="false" ht="13.8" hidden="false" customHeight="false" outlineLevel="0" collapsed="false">
      <c r="A1676" s="7" t="s">
        <v>77</v>
      </c>
      <c r="B1676" s="7" t="s">
        <v>3969</v>
      </c>
      <c r="C1676" s="7" t="s">
        <v>173</v>
      </c>
      <c r="D1676" s="7" t="s">
        <v>3974</v>
      </c>
      <c r="E1676" s="7" t="s">
        <v>3975</v>
      </c>
      <c r="F1676" s="7" t="s">
        <v>17</v>
      </c>
      <c r="G1676" s="7" t="s">
        <v>3751</v>
      </c>
      <c r="H1676" s="7" t="s">
        <v>3752</v>
      </c>
      <c r="I1676" s="7" t="s">
        <v>84</v>
      </c>
      <c r="J1676" s="7" t="s">
        <v>85</v>
      </c>
      <c r="K1676" s="8" t="n">
        <v>0</v>
      </c>
      <c r="L1676" s="7"/>
      <c r="M1676" s="8" t="n">
        <v>0</v>
      </c>
      <c r="N1676" s="7"/>
      <c r="O1676" s="7" t="s">
        <v>3753</v>
      </c>
      <c r="P1676" s="7" t="s">
        <v>87</v>
      </c>
      <c r="Q1676" s="8" t="s">
        <v>77</v>
      </c>
      <c r="R1676" s="8" t="s">
        <v>77</v>
      </c>
      <c r="S1676" s="8" t="s">
        <v>110</v>
      </c>
      <c r="T1676" s="8" t="s">
        <v>108</v>
      </c>
      <c r="U1676" s="7" t="s">
        <v>87</v>
      </c>
      <c r="V1676" s="7" t="s">
        <v>92</v>
      </c>
      <c r="W1676" s="7"/>
      <c r="X1676" s="7"/>
      <c r="Y1676" s="7" t="s">
        <v>112</v>
      </c>
      <c r="Z1676" s="8" t="s">
        <v>124</v>
      </c>
      <c r="AA1676" s="7"/>
      <c r="AB1676" s="7"/>
      <c r="AC1676" s="7"/>
      <c r="AD1676" s="7"/>
      <c r="AE1676" s="8"/>
      <c r="AF1676" s="9" t="s">
        <v>95</v>
      </c>
      <c r="AG1676" s="9" t="s">
        <v>3094</v>
      </c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  <c r="AZ1676" s="7"/>
      <c r="BA1676" s="7"/>
      <c r="BB1676" s="7"/>
      <c r="BC1676" s="7"/>
      <c r="BD1676" s="7"/>
      <c r="BE1676" s="7"/>
      <c r="BF1676" s="7"/>
      <c r="BG1676" s="7"/>
      <c r="BH1676" s="7"/>
      <c r="BI1676" s="7"/>
      <c r="BJ1676" s="7"/>
      <c r="BK1676" s="7"/>
      <c r="BL1676" s="7"/>
      <c r="BM1676" s="7" t="s">
        <v>97</v>
      </c>
      <c r="BN1676" s="7" t="s">
        <v>97</v>
      </c>
      <c r="BO1676" s="7"/>
      <c r="BP1676" s="7"/>
      <c r="BQ1676" s="7"/>
      <c r="BR1676" s="7"/>
      <c r="BS1676" s="7"/>
      <c r="BT1676" s="7" t="s">
        <v>98</v>
      </c>
      <c r="BU1676" s="7"/>
      <c r="BV1676" s="7"/>
      <c r="BW1676" s="7"/>
      <c r="BX1676" s="7"/>
      <c r="BY1676" s="7"/>
      <c r="BZ1676" s="7"/>
      <c r="CA1676" s="7"/>
      <c r="CB1676" s="7"/>
      <c r="CC1676" s="7"/>
      <c r="CD1676" s="7"/>
      <c r="CE1676" s="7"/>
      <c r="CF1676" s="7"/>
      <c r="CG1676" s="7"/>
      <c r="CH1676" s="7"/>
      <c r="CI1676" s="6" t="n">
        <f aca="false">SUMIF($AH1676:$CH1676,35,Base!$B$5:$BB$5)*7*$Z1676</f>
        <v>0</v>
      </c>
      <c r="CJ1676" s="6" t="n">
        <f aca="false">SUMIF($AH1676:$CH1676,"PR",Base!$B$5:$BB$5)*7*$Z1676</f>
        <v>210</v>
      </c>
      <c r="CK1676" s="6"/>
      <c r="CL1676" s="6"/>
    </row>
    <row r="1677" customFormat="false" ht="13.8" hidden="false" customHeight="false" outlineLevel="0" collapsed="false">
      <c r="A1677" s="7" t="s">
        <v>77</v>
      </c>
      <c r="B1677" s="7" t="s">
        <v>3969</v>
      </c>
      <c r="C1677" s="7" t="s">
        <v>173</v>
      </c>
      <c r="D1677" s="7" t="s">
        <v>3976</v>
      </c>
      <c r="E1677" s="7" t="s">
        <v>548</v>
      </c>
      <c r="F1677" s="7" t="s">
        <v>17</v>
      </c>
      <c r="G1677" s="7" t="s">
        <v>3765</v>
      </c>
      <c r="H1677" s="7" t="s">
        <v>3766</v>
      </c>
      <c r="I1677" s="7" t="s">
        <v>84</v>
      </c>
      <c r="J1677" s="7" t="s">
        <v>85</v>
      </c>
      <c r="K1677" s="8" t="n">
        <v>0</v>
      </c>
      <c r="L1677" s="7"/>
      <c r="M1677" s="8" t="n">
        <v>0</v>
      </c>
      <c r="N1677" s="7"/>
      <c r="O1677" s="7" t="s">
        <v>3767</v>
      </c>
      <c r="P1677" s="7" t="s">
        <v>87</v>
      </c>
      <c r="Q1677" s="8" t="s">
        <v>77</v>
      </c>
      <c r="R1677" s="8" t="s">
        <v>77</v>
      </c>
      <c r="S1677" s="8" t="s">
        <v>110</v>
      </c>
      <c r="T1677" s="8" t="s">
        <v>108</v>
      </c>
      <c r="U1677" s="7" t="s">
        <v>87</v>
      </c>
      <c r="V1677" s="7" t="s">
        <v>92</v>
      </c>
      <c r="W1677" s="7"/>
      <c r="X1677" s="7"/>
      <c r="Y1677" s="7" t="s">
        <v>125</v>
      </c>
      <c r="Z1677" s="8" t="s">
        <v>94</v>
      </c>
      <c r="AA1677" s="7"/>
      <c r="AB1677" s="7"/>
      <c r="AC1677" s="7"/>
      <c r="AD1677" s="7"/>
      <c r="AE1677" s="8"/>
      <c r="AF1677" s="9" t="s">
        <v>2132</v>
      </c>
      <c r="AG1677" s="9" t="s">
        <v>721</v>
      </c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7"/>
      <c r="BB1677" s="7"/>
      <c r="BC1677" s="7"/>
      <c r="BD1677" s="7"/>
      <c r="BE1677" s="7"/>
      <c r="BF1677" s="7"/>
      <c r="BG1677" s="7"/>
      <c r="BH1677" s="7"/>
      <c r="BI1677" s="7"/>
      <c r="BJ1677" s="7"/>
      <c r="BK1677" s="7"/>
      <c r="BL1677" s="7"/>
      <c r="BM1677" s="7" t="s">
        <v>97</v>
      </c>
      <c r="BN1677" s="7" t="s">
        <v>97</v>
      </c>
      <c r="BO1677" s="7"/>
      <c r="BP1677" s="7"/>
      <c r="BQ1677" s="7"/>
      <c r="BR1677" s="7"/>
      <c r="BS1677" s="7"/>
      <c r="BT1677" s="7"/>
      <c r="BU1677" s="7"/>
      <c r="BV1677" s="7" t="s">
        <v>98</v>
      </c>
      <c r="BW1677" s="7"/>
      <c r="BX1677" s="7"/>
      <c r="BY1677" s="7"/>
      <c r="BZ1677" s="7"/>
      <c r="CA1677" s="7"/>
      <c r="CB1677" s="7"/>
      <c r="CC1677" s="7"/>
      <c r="CD1677" s="7"/>
      <c r="CE1677" s="7"/>
      <c r="CF1677" s="7"/>
      <c r="CG1677" s="7"/>
      <c r="CH1677" s="7"/>
      <c r="CI1677" s="6" t="n">
        <f aca="false">SUMIF($AH1677:$CH1677,35,Base!$B$5:$BB$5)*7*$Z1677</f>
        <v>0</v>
      </c>
      <c r="CJ1677" s="6" t="n">
        <f aca="false">SUMIF($AH1677:$CH1677,"PR",Base!$B$5:$BB$5)*7*$Z1677</f>
        <v>70</v>
      </c>
      <c r="CK1677" s="6"/>
      <c r="CL1677" s="6"/>
    </row>
    <row r="1678" customFormat="false" ht="13.8" hidden="false" customHeight="false" outlineLevel="0" collapsed="false">
      <c r="A1678" s="7" t="s">
        <v>77</v>
      </c>
      <c r="B1678" s="7" t="s">
        <v>3969</v>
      </c>
      <c r="C1678" s="7" t="s">
        <v>173</v>
      </c>
      <c r="D1678" s="7" t="s">
        <v>3976</v>
      </c>
      <c r="E1678" s="7" t="s">
        <v>548</v>
      </c>
      <c r="F1678" s="7" t="s">
        <v>17</v>
      </c>
      <c r="G1678" s="7" t="s">
        <v>3765</v>
      </c>
      <c r="H1678" s="7" t="s">
        <v>3766</v>
      </c>
      <c r="I1678" s="7" t="s">
        <v>84</v>
      </c>
      <c r="J1678" s="7" t="s">
        <v>85</v>
      </c>
      <c r="K1678" s="8" t="n">
        <v>0</v>
      </c>
      <c r="L1678" s="7"/>
      <c r="M1678" s="8" t="n">
        <v>0</v>
      </c>
      <c r="N1678" s="7"/>
      <c r="O1678" s="7" t="s">
        <v>3767</v>
      </c>
      <c r="P1678" s="7" t="s">
        <v>87</v>
      </c>
      <c r="Q1678" s="8" t="s">
        <v>77</v>
      </c>
      <c r="R1678" s="8" t="s">
        <v>77</v>
      </c>
      <c r="S1678" s="8" t="s">
        <v>110</v>
      </c>
      <c r="T1678" s="8" t="s">
        <v>108</v>
      </c>
      <c r="U1678" s="7" t="s">
        <v>87</v>
      </c>
      <c r="V1678" s="7" t="s">
        <v>92</v>
      </c>
      <c r="W1678" s="7"/>
      <c r="X1678" s="7"/>
      <c r="Y1678" s="7" t="s">
        <v>112</v>
      </c>
      <c r="Z1678" s="8" t="s">
        <v>124</v>
      </c>
      <c r="AA1678" s="7"/>
      <c r="AB1678" s="7"/>
      <c r="AC1678" s="7"/>
      <c r="AD1678" s="7"/>
      <c r="AE1678" s="8"/>
      <c r="AF1678" s="9" t="s">
        <v>2132</v>
      </c>
      <c r="AG1678" s="9" t="s">
        <v>721</v>
      </c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7"/>
      <c r="BB1678" s="7"/>
      <c r="BC1678" s="7"/>
      <c r="BD1678" s="7"/>
      <c r="BE1678" s="7"/>
      <c r="BF1678" s="7"/>
      <c r="BG1678" s="7"/>
      <c r="BH1678" s="7"/>
      <c r="BI1678" s="7"/>
      <c r="BJ1678" s="7"/>
      <c r="BK1678" s="7"/>
      <c r="BL1678" s="7"/>
      <c r="BM1678" s="7" t="s">
        <v>97</v>
      </c>
      <c r="BN1678" s="7" t="s">
        <v>97</v>
      </c>
      <c r="BO1678" s="7"/>
      <c r="BP1678" s="7"/>
      <c r="BQ1678" s="7"/>
      <c r="BR1678" s="7"/>
      <c r="BS1678" s="7"/>
      <c r="BT1678" s="7"/>
      <c r="BU1678" s="7"/>
      <c r="BV1678" s="7" t="s">
        <v>98</v>
      </c>
      <c r="BW1678" s="7"/>
      <c r="BX1678" s="7"/>
      <c r="BY1678" s="7"/>
      <c r="BZ1678" s="7"/>
      <c r="CA1678" s="7"/>
      <c r="CB1678" s="7"/>
      <c r="CC1678" s="7"/>
      <c r="CD1678" s="7"/>
      <c r="CE1678" s="7"/>
      <c r="CF1678" s="7"/>
      <c r="CG1678" s="7"/>
      <c r="CH1678" s="7"/>
      <c r="CI1678" s="6" t="n">
        <f aca="false">SUMIF($AH1678:$CH1678,35,Base!$B$5:$BB$5)*7*$Z1678</f>
        <v>0</v>
      </c>
      <c r="CJ1678" s="6" t="n">
        <f aca="false">SUMIF($AH1678:$CH1678,"PR",Base!$B$5:$BB$5)*7*$Z1678</f>
        <v>210</v>
      </c>
      <c r="CK1678" s="6"/>
      <c r="CL1678" s="6"/>
    </row>
    <row r="1679" customFormat="false" ht="13.8" hidden="false" customHeight="false" outlineLevel="0" collapsed="false">
      <c r="A1679" s="7" t="s">
        <v>77</v>
      </c>
      <c r="B1679" s="7" t="s">
        <v>3969</v>
      </c>
      <c r="C1679" s="7" t="s">
        <v>173</v>
      </c>
      <c r="D1679" s="7" t="s">
        <v>3977</v>
      </c>
      <c r="E1679" s="7" t="s">
        <v>2483</v>
      </c>
      <c r="F1679" s="7" t="s">
        <v>17</v>
      </c>
      <c r="G1679" s="7" t="s">
        <v>3772</v>
      </c>
      <c r="H1679" s="7" t="s">
        <v>3773</v>
      </c>
      <c r="I1679" s="7" t="s">
        <v>84</v>
      </c>
      <c r="J1679" s="7" t="s">
        <v>85</v>
      </c>
      <c r="K1679" s="8" t="n">
        <v>0</v>
      </c>
      <c r="L1679" s="7"/>
      <c r="M1679" s="8" t="n">
        <v>0</v>
      </c>
      <c r="N1679" s="7"/>
      <c r="O1679" s="7" t="s">
        <v>3774</v>
      </c>
      <c r="P1679" s="7" t="s">
        <v>87</v>
      </c>
      <c r="Q1679" s="8" t="s">
        <v>77</v>
      </c>
      <c r="R1679" s="8" t="s">
        <v>77</v>
      </c>
      <c r="S1679" s="8" t="s">
        <v>110</v>
      </c>
      <c r="T1679" s="8" t="s">
        <v>108</v>
      </c>
      <c r="U1679" s="7" t="s">
        <v>87</v>
      </c>
      <c r="V1679" s="7" t="s">
        <v>92</v>
      </c>
      <c r="W1679" s="7"/>
      <c r="X1679" s="7"/>
      <c r="Y1679" s="7" t="s">
        <v>125</v>
      </c>
      <c r="Z1679" s="8" t="s">
        <v>94</v>
      </c>
      <c r="AA1679" s="7"/>
      <c r="AB1679" s="7"/>
      <c r="AC1679" s="7"/>
      <c r="AD1679" s="7"/>
      <c r="AE1679" s="8"/>
      <c r="AF1679" s="9" t="s">
        <v>625</v>
      </c>
      <c r="AG1679" s="9" t="s">
        <v>1019</v>
      </c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  <c r="AZ1679" s="7"/>
      <c r="BA1679" s="7"/>
      <c r="BB1679" s="7"/>
      <c r="BC1679" s="7"/>
      <c r="BD1679" s="7"/>
      <c r="BE1679" s="7"/>
      <c r="BF1679" s="7"/>
      <c r="BG1679" s="7"/>
      <c r="BH1679" s="7"/>
      <c r="BI1679" s="7"/>
      <c r="BJ1679" s="7"/>
      <c r="BK1679" s="7"/>
      <c r="BL1679" s="7"/>
      <c r="BM1679" s="7" t="s">
        <v>97</v>
      </c>
      <c r="BN1679" s="7" t="s">
        <v>97</v>
      </c>
      <c r="BO1679" s="7"/>
      <c r="BP1679" s="7"/>
      <c r="BQ1679" s="7"/>
      <c r="BR1679" s="7"/>
      <c r="BS1679" s="7" t="s">
        <v>98</v>
      </c>
      <c r="BT1679" s="7"/>
      <c r="BU1679" s="7"/>
      <c r="BV1679" s="7"/>
      <c r="BW1679" s="7"/>
      <c r="BX1679" s="7"/>
      <c r="BY1679" s="7"/>
      <c r="BZ1679" s="7"/>
      <c r="CA1679" s="7"/>
      <c r="CB1679" s="7"/>
      <c r="CC1679" s="7"/>
      <c r="CD1679" s="7"/>
      <c r="CE1679" s="7"/>
      <c r="CF1679" s="7"/>
      <c r="CG1679" s="7"/>
      <c r="CH1679" s="7"/>
      <c r="CI1679" s="6" t="n">
        <f aca="false">SUMIF($AH1679:$CH1679,35,Base!$B$5:$BB$5)*7*$Z1679</f>
        <v>0</v>
      </c>
      <c r="CJ1679" s="6" t="n">
        <f aca="false">SUMIF($AH1679:$CH1679,"PR",Base!$B$5:$BB$5)*7*$Z1679</f>
        <v>70</v>
      </c>
      <c r="CK1679" s="6"/>
      <c r="CL1679" s="6"/>
    </row>
    <row r="1680" customFormat="false" ht="13.8" hidden="false" customHeight="false" outlineLevel="0" collapsed="false">
      <c r="A1680" s="7" t="s">
        <v>77</v>
      </c>
      <c r="B1680" s="7" t="s">
        <v>3969</v>
      </c>
      <c r="C1680" s="7" t="s">
        <v>173</v>
      </c>
      <c r="D1680" s="7" t="s">
        <v>3977</v>
      </c>
      <c r="E1680" s="7" t="s">
        <v>2483</v>
      </c>
      <c r="F1680" s="7" t="s">
        <v>17</v>
      </c>
      <c r="G1680" s="7" t="s">
        <v>3772</v>
      </c>
      <c r="H1680" s="7" t="s">
        <v>3773</v>
      </c>
      <c r="I1680" s="7" t="s">
        <v>84</v>
      </c>
      <c r="J1680" s="7" t="s">
        <v>85</v>
      </c>
      <c r="K1680" s="8" t="n">
        <v>0</v>
      </c>
      <c r="L1680" s="7"/>
      <c r="M1680" s="8" t="n">
        <v>0</v>
      </c>
      <c r="N1680" s="7"/>
      <c r="O1680" s="7" t="s">
        <v>3774</v>
      </c>
      <c r="P1680" s="7" t="s">
        <v>87</v>
      </c>
      <c r="Q1680" s="8" t="s">
        <v>77</v>
      </c>
      <c r="R1680" s="8" t="s">
        <v>77</v>
      </c>
      <c r="S1680" s="8" t="s">
        <v>110</v>
      </c>
      <c r="T1680" s="8" t="s">
        <v>108</v>
      </c>
      <c r="U1680" s="7" t="s">
        <v>87</v>
      </c>
      <c r="V1680" s="7" t="s">
        <v>92</v>
      </c>
      <c r="W1680" s="7"/>
      <c r="X1680" s="7"/>
      <c r="Y1680" s="7" t="s">
        <v>112</v>
      </c>
      <c r="Z1680" s="8" t="s">
        <v>124</v>
      </c>
      <c r="AA1680" s="7"/>
      <c r="AB1680" s="7"/>
      <c r="AC1680" s="7"/>
      <c r="AD1680" s="7"/>
      <c r="AE1680" s="8"/>
      <c r="AF1680" s="9" t="s">
        <v>625</v>
      </c>
      <c r="AG1680" s="9" t="s">
        <v>1019</v>
      </c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  <c r="AZ1680" s="7"/>
      <c r="BA1680" s="7"/>
      <c r="BB1680" s="7"/>
      <c r="BC1680" s="7"/>
      <c r="BD1680" s="7"/>
      <c r="BE1680" s="7"/>
      <c r="BF1680" s="7"/>
      <c r="BG1680" s="7"/>
      <c r="BH1680" s="7"/>
      <c r="BI1680" s="7"/>
      <c r="BJ1680" s="7"/>
      <c r="BK1680" s="7"/>
      <c r="BL1680" s="7"/>
      <c r="BM1680" s="7" t="s">
        <v>97</v>
      </c>
      <c r="BN1680" s="7" t="s">
        <v>97</v>
      </c>
      <c r="BO1680" s="7"/>
      <c r="BP1680" s="7"/>
      <c r="BQ1680" s="7"/>
      <c r="BR1680" s="7"/>
      <c r="BS1680" s="7" t="s">
        <v>98</v>
      </c>
      <c r="BT1680" s="7"/>
      <c r="BU1680" s="7"/>
      <c r="BV1680" s="7"/>
      <c r="BW1680" s="7"/>
      <c r="BX1680" s="7"/>
      <c r="BY1680" s="7"/>
      <c r="BZ1680" s="7"/>
      <c r="CA1680" s="7"/>
      <c r="CB1680" s="7"/>
      <c r="CC1680" s="7"/>
      <c r="CD1680" s="7"/>
      <c r="CE1680" s="7"/>
      <c r="CF1680" s="7"/>
      <c r="CG1680" s="7"/>
      <c r="CH1680" s="7"/>
      <c r="CI1680" s="6" t="n">
        <f aca="false">SUMIF($AH1680:$CH1680,35,Base!$B$5:$BB$5)*7*$Z1680</f>
        <v>0</v>
      </c>
      <c r="CJ1680" s="6" t="n">
        <f aca="false">SUMIF($AH1680:$CH1680,"PR",Base!$B$5:$BB$5)*7*$Z1680</f>
        <v>210</v>
      </c>
      <c r="CK1680" s="6"/>
      <c r="CL1680" s="6"/>
    </row>
    <row r="1681" customFormat="false" ht="13.8" hidden="false" customHeight="false" outlineLevel="0" collapsed="false">
      <c r="A1681" s="7" t="s">
        <v>77</v>
      </c>
      <c r="B1681" s="7" t="s">
        <v>3969</v>
      </c>
      <c r="C1681" s="7" t="s">
        <v>173</v>
      </c>
      <c r="D1681" s="7" t="s">
        <v>3443</v>
      </c>
      <c r="E1681" s="7" t="s">
        <v>2481</v>
      </c>
      <c r="F1681" s="7" t="s">
        <v>17</v>
      </c>
      <c r="G1681" s="7" t="s">
        <v>3779</v>
      </c>
      <c r="H1681" s="7" t="s">
        <v>3780</v>
      </c>
      <c r="I1681" s="7" t="s">
        <v>84</v>
      </c>
      <c r="J1681" s="7" t="s">
        <v>85</v>
      </c>
      <c r="K1681" s="8" t="n">
        <v>0</v>
      </c>
      <c r="L1681" s="7"/>
      <c r="M1681" s="8" t="n">
        <v>0</v>
      </c>
      <c r="N1681" s="7"/>
      <c r="O1681" s="7" t="s">
        <v>3781</v>
      </c>
      <c r="P1681" s="7" t="s">
        <v>87</v>
      </c>
      <c r="Q1681" s="8" t="s">
        <v>77</v>
      </c>
      <c r="R1681" s="8" t="s">
        <v>77</v>
      </c>
      <c r="S1681" s="8" t="s">
        <v>110</v>
      </c>
      <c r="T1681" s="8" t="s">
        <v>108</v>
      </c>
      <c r="U1681" s="7" t="s">
        <v>87</v>
      </c>
      <c r="V1681" s="7" t="s">
        <v>92</v>
      </c>
      <c r="W1681" s="7"/>
      <c r="X1681" s="7"/>
      <c r="Y1681" s="7" t="s">
        <v>125</v>
      </c>
      <c r="Z1681" s="8" t="s">
        <v>94</v>
      </c>
      <c r="AA1681" s="7"/>
      <c r="AB1681" s="7"/>
      <c r="AC1681" s="7"/>
      <c r="AD1681" s="7"/>
      <c r="AE1681" s="8"/>
      <c r="AF1681" s="9" t="s">
        <v>2428</v>
      </c>
      <c r="AG1681" s="9" t="s">
        <v>681</v>
      </c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7"/>
      <c r="BB1681" s="7"/>
      <c r="BC1681" s="7"/>
      <c r="BD1681" s="7"/>
      <c r="BE1681" s="7"/>
      <c r="BF1681" s="7"/>
      <c r="BG1681" s="7"/>
      <c r="BH1681" s="7"/>
      <c r="BI1681" s="7"/>
      <c r="BJ1681" s="7"/>
      <c r="BK1681" s="7"/>
      <c r="BL1681" s="7"/>
      <c r="BM1681" s="7" t="s">
        <v>97</v>
      </c>
      <c r="BN1681" s="7" t="s">
        <v>97</v>
      </c>
      <c r="BO1681" s="7"/>
      <c r="BP1681" s="7"/>
      <c r="BQ1681" s="7"/>
      <c r="BR1681" s="7"/>
      <c r="BS1681" s="7"/>
      <c r="BT1681" s="7"/>
      <c r="BU1681" s="7" t="s">
        <v>98</v>
      </c>
      <c r="BV1681" s="7"/>
      <c r="BW1681" s="7"/>
      <c r="BX1681" s="7"/>
      <c r="BY1681" s="7"/>
      <c r="BZ1681" s="7"/>
      <c r="CA1681" s="7"/>
      <c r="CB1681" s="7"/>
      <c r="CC1681" s="7"/>
      <c r="CD1681" s="7"/>
      <c r="CE1681" s="7"/>
      <c r="CF1681" s="7"/>
      <c r="CG1681" s="7"/>
      <c r="CH1681" s="7"/>
      <c r="CI1681" s="6" t="n">
        <f aca="false">SUMIF($AH1681:$CH1681,35,Base!$B$5:$BB$5)*7*$Z1681</f>
        <v>0</v>
      </c>
      <c r="CJ1681" s="6" t="n">
        <f aca="false">SUMIF($AH1681:$CH1681,"PR",Base!$B$5:$BB$5)*7*$Z1681</f>
        <v>70</v>
      </c>
      <c r="CK1681" s="6"/>
      <c r="CL1681" s="6"/>
    </row>
    <row r="1682" customFormat="false" ht="13.8" hidden="false" customHeight="false" outlineLevel="0" collapsed="false">
      <c r="A1682" s="7" t="s">
        <v>77</v>
      </c>
      <c r="B1682" s="7" t="s">
        <v>3969</v>
      </c>
      <c r="C1682" s="7" t="s">
        <v>173</v>
      </c>
      <c r="D1682" s="7" t="s">
        <v>3443</v>
      </c>
      <c r="E1682" s="7" t="s">
        <v>2481</v>
      </c>
      <c r="F1682" s="7" t="s">
        <v>17</v>
      </c>
      <c r="G1682" s="7" t="s">
        <v>3779</v>
      </c>
      <c r="H1682" s="7" t="s">
        <v>3780</v>
      </c>
      <c r="I1682" s="7" t="s">
        <v>84</v>
      </c>
      <c r="J1682" s="7" t="s">
        <v>85</v>
      </c>
      <c r="K1682" s="8" t="n">
        <v>0</v>
      </c>
      <c r="L1682" s="7"/>
      <c r="M1682" s="8" t="n">
        <v>0</v>
      </c>
      <c r="N1682" s="7"/>
      <c r="O1682" s="7" t="s">
        <v>3781</v>
      </c>
      <c r="P1682" s="7" t="s">
        <v>87</v>
      </c>
      <c r="Q1682" s="8" t="s">
        <v>77</v>
      </c>
      <c r="R1682" s="8" t="s">
        <v>77</v>
      </c>
      <c r="S1682" s="8" t="s">
        <v>110</v>
      </c>
      <c r="T1682" s="8" t="s">
        <v>108</v>
      </c>
      <c r="U1682" s="7" t="s">
        <v>87</v>
      </c>
      <c r="V1682" s="7" t="s">
        <v>92</v>
      </c>
      <c r="W1682" s="7"/>
      <c r="X1682" s="7"/>
      <c r="Y1682" s="7" t="s">
        <v>112</v>
      </c>
      <c r="Z1682" s="8" t="s">
        <v>124</v>
      </c>
      <c r="AA1682" s="7"/>
      <c r="AB1682" s="7"/>
      <c r="AC1682" s="7"/>
      <c r="AD1682" s="7"/>
      <c r="AE1682" s="8"/>
      <c r="AF1682" s="9" t="s">
        <v>2428</v>
      </c>
      <c r="AG1682" s="9" t="s">
        <v>681</v>
      </c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  <c r="AZ1682" s="7"/>
      <c r="BA1682" s="7"/>
      <c r="BB1682" s="7"/>
      <c r="BC1682" s="7"/>
      <c r="BD1682" s="7"/>
      <c r="BE1682" s="7"/>
      <c r="BF1682" s="7"/>
      <c r="BG1682" s="7"/>
      <c r="BH1682" s="7"/>
      <c r="BI1682" s="7"/>
      <c r="BJ1682" s="7"/>
      <c r="BK1682" s="7"/>
      <c r="BL1682" s="7"/>
      <c r="BM1682" s="7" t="s">
        <v>97</v>
      </c>
      <c r="BN1682" s="7" t="s">
        <v>97</v>
      </c>
      <c r="BO1682" s="7"/>
      <c r="BP1682" s="7"/>
      <c r="BQ1682" s="7"/>
      <c r="BR1682" s="7"/>
      <c r="BS1682" s="7"/>
      <c r="BT1682" s="7"/>
      <c r="BU1682" s="7" t="s">
        <v>98</v>
      </c>
      <c r="BV1682" s="7"/>
      <c r="BW1682" s="7"/>
      <c r="BX1682" s="7"/>
      <c r="BY1682" s="7"/>
      <c r="BZ1682" s="7"/>
      <c r="CA1682" s="7"/>
      <c r="CB1682" s="7"/>
      <c r="CC1682" s="7"/>
      <c r="CD1682" s="7"/>
      <c r="CE1682" s="7"/>
      <c r="CF1682" s="7"/>
      <c r="CG1682" s="7"/>
      <c r="CH1682" s="7"/>
      <c r="CI1682" s="6" t="n">
        <f aca="false">SUMIF($AH1682:$CH1682,35,Base!$B$5:$BB$5)*7*$Z1682</f>
        <v>0</v>
      </c>
      <c r="CJ1682" s="6" t="n">
        <f aca="false">SUMIF($AH1682:$CH1682,"PR",Base!$B$5:$BB$5)*7*$Z1682</f>
        <v>210</v>
      </c>
      <c r="CK1682" s="6"/>
      <c r="CL1682" s="6"/>
    </row>
    <row r="1683" customFormat="false" ht="13.8" hidden="false" customHeight="false" outlineLevel="0" collapsed="false">
      <c r="A1683" s="7" t="s">
        <v>77</v>
      </c>
      <c r="B1683" s="7" t="s">
        <v>3969</v>
      </c>
      <c r="C1683" s="7" t="s">
        <v>103</v>
      </c>
      <c r="D1683" s="7" t="s">
        <v>3440</v>
      </c>
      <c r="E1683" s="7" t="s">
        <v>2475</v>
      </c>
      <c r="F1683" s="7" t="s">
        <v>17</v>
      </c>
      <c r="G1683" s="7" t="s">
        <v>3468</v>
      </c>
      <c r="H1683" s="7" t="s">
        <v>3469</v>
      </c>
      <c r="I1683" s="7" t="s">
        <v>84</v>
      </c>
      <c r="J1683" s="7" t="s">
        <v>85</v>
      </c>
      <c r="K1683" s="8" t="n">
        <v>0</v>
      </c>
      <c r="L1683" s="7"/>
      <c r="M1683" s="8" t="n">
        <v>0</v>
      </c>
      <c r="N1683" s="7"/>
      <c r="O1683" s="7" t="s">
        <v>3470</v>
      </c>
      <c r="P1683" s="7" t="s">
        <v>87</v>
      </c>
      <c r="Q1683" s="8" t="s">
        <v>77</v>
      </c>
      <c r="R1683" s="8" t="s">
        <v>77</v>
      </c>
      <c r="S1683" s="8" t="s">
        <v>110</v>
      </c>
      <c r="T1683" s="8" t="s">
        <v>127</v>
      </c>
      <c r="U1683" s="7" t="s">
        <v>87</v>
      </c>
      <c r="V1683" s="7" t="s">
        <v>92</v>
      </c>
      <c r="W1683" s="7"/>
      <c r="X1683" s="7"/>
      <c r="Y1683" s="7" t="s">
        <v>112</v>
      </c>
      <c r="Z1683" s="8" t="s">
        <v>127</v>
      </c>
      <c r="AA1683" s="7"/>
      <c r="AB1683" s="7"/>
      <c r="AC1683" s="7"/>
      <c r="AD1683" s="7"/>
      <c r="AE1683" s="8"/>
      <c r="AF1683" s="9" t="s">
        <v>2863</v>
      </c>
      <c r="AG1683" s="9" t="s">
        <v>510</v>
      </c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  <c r="AZ1683" s="7"/>
      <c r="BA1683" s="7"/>
      <c r="BB1683" s="7"/>
      <c r="BC1683" s="7"/>
      <c r="BD1683" s="7"/>
      <c r="BE1683" s="7"/>
      <c r="BF1683" s="7"/>
      <c r="BG1683" s="7"/>
      <c r="BH1683" s="7"/>
      <c r="BI1683" s="7"/>
      <c r="BJ1683" s="7"/>
      <c r="BK1683" s="7"/>
      <c r="BL1683" s="7"/>
      <c r="BM1683" s="7" t="s">
        <v>97</v>
      </c>
      <c r="BN1683" s="7" t="s">
        <v>97</v>
      </c>
      <c r="BO1683" s="7"/>
      <c r="BP1683" s="7"/>
      <c r="BQ1683" s="7"/>
      <c r="BR1683" s="7"/>
      <c r="BS1683" s="7"/>
      <c r="BT1683" s="7"/>
      <c r="BU1683" s="7"/>
      <c r="BV1683" s="7"/>
      <c r="BW1683" s="7"/>
      <c r="BX1683" s="7" t="s">
        <v>98</v>
      </c>
      <c r="BY1683" s="7"/>
      <c r="BZ1683" s="7"/>
      <c r="CA1683" s="7"/>
      <c r="CB1683" s="7"/>
      <c r="CC1683" s="7"/>
      <c r="CD1683" s="7"/>
      <c r="CE1683" s="7"/>
      <c r="CF1683" s="7"/>
      <c r="CG1683" s="7"/>
      <c r="CH1683" s="7"/>
      <c r="CI1683" s="6" t="n">
        <f aca="false">SUMIF($AH1683:$CH1683,35,Base!$B$5:$BB$5)*7*$Z1683</f>
        <v>0</v>
      </c>
      <c r="CJ1683" s="6" t="n">
        <f aca="false">SUMIF($AH1683:$CH1683,"PR",Base!$B$5:$BB$5)*7*$Z1683</f>
        <v>140</v>
      </c>
      <c r="CK1683" s="6"/>
      <c r="CL1683" s="6"/>
    </row>
    <row r="1684" customFormat="false" ht="13.8" hidden="false" customHeight="false" outlineLevel="0" collapsed="false">
      <c r="A1684" s="7" t="s">
        <v>77</v>
      </c>
      <c r="B1684" s="7" t="s">
        <v>3969</v>
      </c>
      <c r="C1684" s="7" t="s">
        <v>103</v>
      </c>
      <c r="D1684" s="7" t="s">
        <v>3978</v>
      </c>
      <c r="E1684" s="7" t="s">
        <v>555</v>
      </c>
      <c r="F1684" s="7" t="s">
        <v>17</v>
      </c>
      <c r="G1684" s="7" t="s">
        <v>1004</v>
      </c>
      <c r="H1684" s="7" t="s">
        <v>1005</v>
      </c>
      <c r="I1684" s="7" t="s">
        <v>84</v>
      </c>
      <c r="J1684" s="7" t="s">
        <v>85</v>
      </c>
      <c r="K1684" s="8" t="n">
        <v>0</v>
      </c>
      <c r="L1684" s="7"/>
      <c r="M1684" s="8" t="n">
        <v>0</v>
      </c>
      <c r="N1684" s="7"/>
      <c r="O1684" s="7" t="s">
        <v>1006</v>
      </c>
      <c r="P1684" s="7" t="s">
        <v>87</v>
      </c>
      <c r="Q1684" s="8" t="s">
        <v>91</v>
      </c>
      <c r="R1684" s="8" t="s">
        <v>91</v>
      </c>
      <c r="S1684" s="8" t="s">
        <v>110</v>
      </c>
      <c r="T1684" s="8" t="s">
        <v>127</v>
      </c>
      <c r="U1684" s="7" t="s">
        <v>87</v>
      </c>
      <c r="V1684" s="7" t="s">
        <v>92</v>
      </c>
      <c r="W1684" s="7"/>
      <c r="X1684" s="7"/>
      <c r="Y1684" s="7" t="s">
        <v>112</v>
      </c>
      <c r="Z1684" s="8" t="s">
        <v>127</v>
      </c>
      <c r="AA1684" s="7"/>
      <c r="AB1684" s="7"/>
      <c r="AC1684" s="7"/>
      <c r="AD1684" s="7"/>
      <c r="AE1684" s="8"/>
      <c r="AF1684" s="9" t="s">
        <v>172</v>
      </c>
      <c r="AG1684" s="9" t="s">
        <v>2492</v>
      </c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  <c r="AZ1684" s="7"/>
      <c r="BA1684" s="7"/>
      <c r="BB1684" s="7"/>
      <c r="BC1684" s="7"/>
      <c r="BD1684" s="7"/>
      <c r="BE1684" s="7"/>
      <c r="BF1684" s="7"/>
      <c r="BG1684" s="7"/>
      <c r="BH1684" s="7"/>
      <c r="BI1684" s="7"/>
      <c r="BJ1684" s="7"/>
      <c r="BK1684" s="7" t="s">
        <v>98</v>
      </c>
      <c r="BL1684" s="7"/>
      <c r="BM1684" s="7" t="s">
        <v>97</v>
      </c>
      <c r="BN1684" s="7" t="s">
        <v>97</v>
      </c>
      <c r="BO1684" s="7"/>
      <c r="BP1684" s="7"/>
      <c r="BQ1684" s="7"/>
      <c r="BR1684" s="7"/>
      <c r="BS1684" s="7"/>
      <c r="BT1684" s="7"/>
      <c r="BU1684" s="7"/>
      <c r="BV1684" s="7"/>
      <c r="BW1684" s="7"/>
      <c r="BX1684" s="7"/>
      <c r="BY1684" s="7"/>
      <c r="BZ1684" s="7"/>
      <c r="CA1684" s="7"/>
      <c r="CB1684" s="7"/>
      <c r="CC1684" s="7"/>
      <c r="CD1684" s="7"/>
      <c r="CE1684" s="7"/>
      <c r="CF1684" s="7"/>
      <c r="CG1684" s="7"/>
      <c r="CH1684" s="7"/>
      <c r="CI1684" s="6" t="n">
        <f aca="false">SUMIF($AH1684:$CH1684,35,Base!$B$5:$BB$5)*7*$Z1684</f>
        <v>0</v>
      </c>
      <c r="CJ1684" s="6" t="n">
        <f aca="false">SUMIF($AH1684:$CH1684,"PR",Base!$B$5:$BB$5)*7*$Z1684</f>
        <v>140</v>
      </c>
      <c r="CK1684" s="6"/>
      <c r="CL1684" s="6"/>
    </row>
    <row r="1685" customFormat="false" ht="13.8" hidden="false" customHeight="false" outlineLevel="0" collapsed="false">
      <c r="A1685" s="7" t="s">
        <v>77</v>
      </c>
      <c r="B1685" s="7" t="s">
        <v>3969</v>
      </c>
      <c r="C1685" s="7" t="s">
        <v>103</v>
      </c>
      <c r="D1685" s="7" t="s">
        <v>3979</v>
      </c>
      <c r="E1685" s="7" t="s">
        <v>2467</v>
      </c>
      <c r="F1685" s="7" t="s">
        <v>17</v>
      </c>
      <c r="G1685" s="7" t="s">
        <v>1004</v>
      </c>
      <c r="H1685" s="7" t="s">
        <v>1005</v>
      </c>
      <c r="I1685" s="7" t="s">
        <v>84</v>
      </c>
      <c r="J1685" s="7" t="s">
        <v>85</v>
      </c>
      <c r="K1685" s="8" t="n">
        <v>0</v>
      </c>
      <c r="L1685" s="7"/>
      <c r="M1685" s="8" t="n">
        <v>0</v>
      </c>
      <c r="N1685" s="7"/>
      <c r="O1685" s="7" t="s">
        <v>1006</v>
      </c>
      <c r="P1685" s="7" t="s">
        <v>87</v>
      </c>
      <c r="Q1685" s="8" t="s">
        <v>91</v>
      </c>
      <c r="R1685" s="8" t="s">
        <v>91</v>
      </c>
      <c r="S1685" s="8" t="s">
        <v>110</v>
      </c>
      <c r="T1685" s="8" t="s">
        <v>127</v>
      </c>
      <c r="U1685" s="7" t="s">
        <v>87</v>
      </c>
      <c r="V1685" s="7" t="s">
        <v>92</v>
      </c>
      <c r="W1685" s="7"/>
      <c r="X1685" s="7"/>
      <c r="Y1685" s="7" t="s">
        <v>112</v>
      </c>
      <c r="Z1685" s="8" t="s">
        <v>127</v>
      </c>
      <c r="AA1685" s="7"/>
      <c r="AB1685" s="7"/>
      <c r="AC1685" s="7"/>
      <c r="AD1685" s="7"/>
      <c r="AE1685" s="8"/>
      <c r="AF1685" s="9" t="s">
        <v>701</v>
      </c>
      <c r="AG1685" s="9" t="s">
        <v>526</v>
      </c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7"/>
      <c r="BB1685" s="7"/>
      <c r="BC1685" s="7"/>
      <c r="BD1685" s="7"/>
      <c r="BE1685" s="7"/>
      <c r="BF1685" s="7"/>
      <c r="BG1685" s="7"/>
      <c r="BH1685" s="7"/>
      <c r="BI1685" s="7"/>
      <c r="BJ1685" s="7"/>
      <c r="BK1685" s="7" t="s">
        <v>98</v>
      </c>
      <c r="BL1685" s="7"/>
      <c r="BM1685" s="7" t="s">
        <v>97</v>
      </c>
      <c r="BN1685" s="7" t="s">
        <v>97</v>
      </c>
      <c r="BO1685" s="7"/>
      <c r="BP1685" s="7"/>
      <c r="BQ1685" s="7"/>
      <c r="BR1685" s="7"/>
      <c r="BS1685" s="7"/>
      <c r="BT1685" s="7"/>
      <c r="BU1685" s="7"/>
      <c r="BV1685" s="7"/>
      <c r="BW1685" s="7"/>
      <c r="BX1685" s="7"/>
      <c r="BY1685" s="7"/>
      <c r="BZ1685" s="7"/>
      <c r="CA1685" s="7"/>
      <c r="CB1685" s="7"/>
      <c r="CC1685" s="7"/>
      <c r="CD1685" s="7"/>
      <c r="CE1685" s="7"/>
      <c r="CF1685" s="7"/>
      <c r="CG1685" s="7"/>
      <c r="CH1685" s="7"/>
      <c r="CI1685" s="6" t="n">
        <f aca="false">SUMIF($AH1685:$CH1685,35,Base!$B$5:$BB$5)*7*$Z1685</f>
        <v>0</v>
      </c>
      <c r="CJ1685" s="6" t="n">
        <f aca="false">SUMIF($AH1685:$CH1685,"PR",Base!$B$5:$BB$5)*7*$Z1685</f>
        <v>140</v>
      </c>
      <c r="CK1685" s="6"/>
      <c r="CL1685" s="6"/>
    </row>
    <row r="1686" customFormat="false" ht="13.8" hidden="false" customHeight="false" outlineLevel="0" collapsed="false">
      <c r="A1686" s="7" t="s">
        <v>77</v>
      </c>
      <c r="B1686" s="7" t="s">
        <v>3969</v>
      </c>
      <c r="C1686" s="7" t="s">
        <v>118</v>
      </c>
      <c r="D1686" s="7" t="s">
        <v>3980</v>
      </c>
      <c r="E1686" s="7" t="s">
        <v>2885</v>
      </c>
      <c r="F1686" s="7" t="s">
        <v>17</v>
      </c>
      <c r="G1686" s="7" t="s">
        <v>964</v>
      </c>
      <c r="H1686" s="7" t="s">
        <v>965</v>
      </c>
      <c r="I1686" s="7" t="s">
        <v>84</v>
      </c>
      <c r="J1686" s="7" t="s">
        <v>85</v>
      </c>
      <c r="K1686" s="8" t="n">
        <v>0</v>
      </c>
      <c r="L1686" s="7"/>
      <c r="M1686" s="8" t="n">
        <v>0</v>
      </c>
      <c r="N1686" s="7"/>
      <c r="O1686" s="7" t="s">
        <v>966</v>
      </c>
      <c r="P1686" s="7" t="s">
        <v>87</v>
      </c>
      <c r="Q1686" s="8" t="s">
        <v>967</v>
      </c>
      <c r="R1686" s="8" t="s">
        <v>967</v>
      </c>
      <c r="S1686" s="8" t="s">
        <v>110</v>
      </c>
      <c r="T1686" s="8" t="s">
        <v>127</v>
      </c>
      <c r="U1686" s="7" t="s">
        <v>87</v>
      </c>
      <c r="V1686" s="7" t="s">
        <v>92</v>
      </c>
      <c r="W1686" s="7"/>
      <c r="X1686" s="7"/>
      <c r="Y1686" s="7" t="s">
        <v>112</v>
      </c>
      <c r="Z1686" s="8" t="s">
        <v>127</v>
      </c>
      <c r="AA1686" s="7"/>
      <c r="AB1686" s="7"/>
      <c r="AC1686" s="7"/>
      <c r="AD1686" s="7"/>
      <c r="AE1686" s="8"/>
      <c r="AF1686" s="9" t="s">
        <v>539</v>
      </c>
      <c r="AG1686" s="9" t="s">
        <v>828</v>
      </c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7"/>
      <c r="BB1686" s="7"/>
      <c r="BC1686" s="7"/>
      <c r="BD1686" s="7"/>
      <c r="BE1686" s="7"/>
      <c r="BF1686" s="7"/>
      <c r="BG1686" s="7"/>
      <c r="BH1686" s="7"/>
      <c r="BI1686" s="7"/>
      <c r="BJ1686" s="7"/>
      <c r="BK1686" s="7"/>
      <c r="BL1686" s="7"/>
      <c r="BM1686" s="7" t="s">
        <v>97</v>
      </c>
      <c r="BN1686" s="7" t="s">
        <v>97</v>
      </c>
      <c r="BO1686" s="7"/>
      <c r="BP1686" s="7"/>
      <c r="BQ1686" s="7"/>
      <c r="BR1686" s="7"/>
      <c r="BS1686" s="7"/>
      <c r="BT1686" s="7"/>
      <c r="BU1686" s="7"/>
      <c r="BV1686" s="7"/>
      <c r="BW1686" s="7"/>
      <c r="BX1686" s="7"/>
      <c r="BY1686" s="7" t="s">
        <v>98</v>
      </c>
      <c r="BZ1686" s="7"/>
      <c r="CA1686" s="7"/>
      <c r="CB1686" s="7"/>
      <c r="CC1686" s="7"/>
      <c r="CD1686" s="7"/>
      <c r="CE1686" s="7"/>
      <c r="CF1686" s="7"/>
      <c r="CG1686" s="7"/>
      <c r="CH1686" s="7"/>
      <c r="CI1686" s="6" t="n">
        <f aca="false">SUMIF($AH1686:$CH1686,35,Base!$B$5:$BB$5)*7*$Z1686</f>
        <v>0</v>
      </c>
      <c r="CJ1686" s="6" t="n">
        <f aca="false">SUMIF($AH1686:$CH1686,"PR",Base!$B$5:$BB$5)*7*$Z1686</f>
        <v>112</v>
      </c>
      <c r="CK1686" s="6"/>
      <c r="CL1686" s="6"/>
    </row>
    <row r="1687" customFormat="false" ht="13.8" hidden="false" customHeight="false" outlineLevel="0" collapsed="false">
      <c r="A1687" s="7" t="s">
        <v>77</v>
      </c>
      <c r="B1687" s="7" t="s">
        <v>3969</v>
      </c>
      <c r="C1687" s="7" t="s">
        <v>741</v>
      </c>
      <c r="D1687" s="7" t="s">
        <v>3438</v>
      </c>
      <c r="E1687" s="7" t="s">
        <v>2464</v>
      </c>
      <c r="F1687" s="7" t="s">
        <v>17</v>
      </c>
      <c r="G1687" s="7" t="s">
        <v>1051</v>
      </c>
      <c r="H1687" s="7" t="s">
        <v>1052</v>
      </c>
      <c r="I1687" s="7" t="s">
        <v>84</v>
      </c>
      <c r="J1687" s="7" t="s">
        <v>85</v>
      </c>
      <c r="K1687" s="8" t="n">
        <v>0</v>
      </c>
      <c r="L1687" s="7"/>
      <c r="M1687" s="8" t="n">
        <v>0</v>
      </c>
      <c r="N1687" s="7"/>
      <c r="O1687" s="7" t="s">
        <v>1053</v>
      </c>
      <c r="P1687" s="7" t="s">
        <v>87</v>
      </c>
      <c r="Q1687" s="8" t="s">
        <v>91</v>
      </c>
      <c r="R1687" s="8" t="s">
        <v>91</v>
      </c>
      <c r="S1687" s="8" t="s">
        <v>110</v>
      </c>
      <c r="T1687" s="8" t="s">
        <v>127</v>
      </c>
      <c r="U1687" s="7" t="s">
        <v>87</v>
      </c>
      <c r="V1687" s="7" t="s">
        <v>92</v>
      </c>
      <c r="W1687" s="7"/>
      <c r="X1687" s="7"/>
      <c r="Y1687" s="7" t="s">
        <v>112</v>
      </c>
      <c r="Z1687" s="8" t="s">
        <v>127</v>
      </c>
      <c r="AA1687" s="7"/>
      <c r="AB1687" s="7"/>
      <c r="AC1687" s="7"/>
      <c r="AD1687" s="7"/>
      <c r="AE1687" s="8"/>
      <c r="AF1687" s="9" t="s">
        <v>172</v>
      </c>
      <c r="AG1687" s="9" t="s">
        <v>2492</v>
      </c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  <c r="AZ1687" s="7"/>
      <c r="BA1687" s="7"/>
      <c r="BB1687" s="7"/>
      <c r="BC1687" s="7"/>
      <c r="BD1687" s="7"/>
      <c r="BE1687" s="7"/>
      <c r="BF1687" s="7"/>
      <c r="BG1687" s="7"/>
      <c r="BH1687" s="7"/>
      <c r="BI1687" s="7"/>
      <c r="BJ1687" s="7"/>
      <c r="BK1687" s="7" t="s">
        <v>98</v>
      </c>
      <c r="BL1687" s="7"/>
      <c r="BM1687" s="7" t="s">
        <v>97</v>
      </c>
      <c r="BN1687" s="7" t="s">
        <v>97</v>
      </c>
      <c r="BO1687" s="7"/>
      <c r="BP1687" s="7"/>
      <c r="BQ1687" s="7"/>
      <c r="BR1687" s="7"/>
      <c r="BS1687" s="7"/>
      <c r="BT1687" s="7"/>
      <c r="BU1687" s="7"/>
      <c r="BV1687" s="7"/>
      <c r="BW1687" s="7"/>
      <c r="BX1687" s="7"/>
      <c r="BY1687" s="7"/>
      <c r="BZ1687" s="7"/>
      <c r="CA1687" s="7"/>
      <c r="CB1687" s="7"/>
      <c r="CC1687" s="7"/>
      <c r="CD1687" s="7"/>
      <c r="CE1687" s="7"/>
      <c r="CF1687" s="7"/>
      <c r="CG1687" s="7"/>
      <c r="CH1687" s="7"/>
      <c r="CI1687" s="6" t="n">
        <f aca="false">SUMIF($AH1687:$CH1687,35,Base!$B$5:$BB$5)*7*$Z1687</f>
        <v>0</v>
      </c>
      <c r="CJ1687" s="6" t="n">
        <f aca="false">SUMIF($AH1687:$CH1687,"PR",Base!$B$5:$BB$5)*7*$Z1687</f>
        <v>140</v>
      </c>
      <c r="CK1687" s="6"/>
      <c r="CL1687" s="6"/>
    </row>
    <row r="1688" customFormat="false" ht="13.8" hidden="false" customHeight="false" outlineLevel="0" collapsed="false">
      <c r="A1688" s="7" t="s">
        <v>77</v>
      </c>
      <c r="B1688" s="7" t="s">
        <v>3969</v>
      </c>
      <c r="C1688" s="7" t="s">
        <v>741</v>
      </c>
      <c r="D1688" s="7" t="s">
        <v>3981</v>
      </c>
      <c r="E1688" s="7" t="s">
        <v>565</v>
      </c>
      <c r="F1688" s="7" t="s">
        <v>17</v>
      </c>
      <c r="G1688" s="7" t="s">
        <v>1051</v>
      </c>
      <c r="H1688" s="7" t="s">
        <v>1052</v>
      </c>
      <c r="I1688" s="7" t="s">
        <v>84</v>
      </c>
      <c r="J1688" s="7" t="s">
        <v>85</v>
      </c>
      <c r="K1688" s="8" t="n">
        <v>0</v>
      </c>
      <c r="L1688" s="7"/>
      <c r="M1688" s="8" t="n">
        <v>0</v>
      </c>
      <c r="N1688" s="7"/>
      <c r="O1688" s="7" t="s">
        <v>1053</v>
      </c>
      <c r="P1688" s="7" t="s">
        <v>87</v>
      </c>
      <c r="Q1688" s="8" t="s">
        <v>91</v>
      </c>
      <c r="R1688" s="8" t="s">
        <v>91</v>
      </c>
      <c r="S1688" s="8" t="s">
        <v>110</v>
      </c>
      <c r="T1688" s="8" t="s">
        <v>127</v>
      </c>
      <c r="U1688" s="7" t="s">
        <v>87</v>
      </c>
      <c r="V1688" s="7" t="s">
        <v>92</v>
      </c>
      <c r="W1688" s="7"/>
      <c r="X1688" s="7"/>
      <c r="Y1688" s="7" t="s">
        <v>112</v>
      </c>
      <c r="Z1688" s="8" t="s">
        <v>127</v>
      </c>
      <c r="AA1688" s="7"/>
      <c r="AB1688" s="7"/>
      <c r="AC1688" s="7"/>
      <c r="AD1688" s="7"/>
      <c r="AE1688" s="8"/>
      <c r="AF1688" s="9" t="s">
        <v>701</v>
      </c>
      <c r="AG1688" s="9" t="s">
        <v>526</v>
      </c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7"/>
      <c r="BB1688" s="7"/>
      <c r="BC1688" s="7"/>
      <c r="BD1688" s="7"/>
      <c r="BE1688" s="7"/>
      <c r="BF1688" s="7"/>
      <c r="BG1688" s="7"/>
      <c r="BH1688" s="7"/>
      <c r="BI1688" s="7"/>
      <c r="BJ1688" s="7"/>
      <c r="BK1688" s="7" t="s">
        <v>98</v>
      </c>
      <c r="BL1688" s="7"/>
      <c r="BM1688" s="7" t="s">
        <v>97</v>
      </c>
      <c r="BN1688" s="7" t="s">
        <v>97</v>
      </c>
      <c r="BO1688" s="7"/>
      <c r="BP1688" s="7"/>
      <c r="BQ1688" s="7"/>
      <c r="BR1688" s="7"/>
      <c r="BS1688" s="7"/>
      <c r="BT1688" s="7"/>
      <c r="BU1688" s="7"/>
      <c r="BV1688" s="7"/>
      <c r="BW1688" s="7"/>
      <c r="BX1688" s="7"/>
      <c r="BY1688" s="7"/>
      <c r="BZ1688" s="7"/>
      <c r="CA1688" s="7"/>
      <c r="CB1688" s="7"/>
      <c r="CC1688" s="7"/>
      <c r="CD1688" s="7"/>
      <c r="CE1688" s="7"/>
      <c r="CF1688" s="7"/>
      <c r="CG1688" s="7"/>
      <c r="CH1688" s="7"/>
      <c r="CI1688" s="6" t="n">
        <f aca="false">SUMIF($AH1688:$CH1688,35,Base!$B$5:$BB$5)*7*$Z1688</f>
        <v>0</v>
      </c>
      <c r="CJ1688" s="6" t="n">
        <f aca="false">SUMIF($AH1688:$CH1688,"PR",Base!$B$5:$BB$5)*7*$Z1688</f>
        <v>140</v>
      </c>
      <c r="CK1688" s="6"/>
      <c r="CL1688" s="6"/>
    </row>
    <row r="1689" customFormat="false" ht="13.8" hidden="false" customHeight="false" outlineLevel="0" collapsed="false">
      <c r="A1689" s="7" t="s">
        <v>77</v>
      </c>
      <c r="B1689" s="7" t="s">
        <v>3969</v>
      </c>
      <c r="C1689" s="7" t="s">
        <v>289</v>
      </c>
      <c r="D1689" s="7" t="s">
        <v>3437</v>
      </c>
      <c r="E1689" s="7" t="s">
        <v>2894</v>
      </c>
      <c r="F1689" s="7" t="s">
        <v>17</v>
      </c>
      <c r="G1689" s="7" t="s">
        <v>3982</v>
      </c>
      <c r="H1689" s="7" t="s">
        <v>3983</v>
      </c>
      <c r="I1689" s="7" t="s">
        <v>84</v>
      </c>
      <c r="J1689" s="7" t="s">
        <v>85</v>
      </c>
      <c r="K1689" s="8" t="n">
        <v>0</v>
      </c>
      <c r="L1689" s="7"/>
      <c r="M1689" s="8" t="n">
        <v>0</v>
      </c>
      <c r="N1689" s="7"/>
      <c r="O1689" s="7" t="s">
        <v>935</v>
      </c>
      <c r="P1689" s="7" t="s">
        <v>87</v>
      </c>
      <c r="Q1689" s="8" t="s">
        <v>3984</v>
      </c>
      <c r="R1689" s="8" t="s">
        <v>3985</v>
      </c>
      <c r="S1689" s="8" t="s">
        <v>2406</v>
      </c>
      <c r="T1689" s="8" t="s">
        <v>127</v>
      </c>
      <c r="U1689" s="7" t="s">
        <v>127</v>
      </c>
      <c r="V1689" s="7" t="s">
        <v>159</v>
      </c>
      <c r="W1689" s="7"/>
      <c r="X1689" s="7"/>
      <c r="Y1689" s="7" t="s">
        <v>160</v>
      </c>
      <c r="Z1689" s="8" t="s">
        <v>127</v>
      </c>
      <c r="AA1689" s="7"/>
      <c r="AB1689" s="7"/>
      <c r="AC1689" s="7"/>
      <c r="AD1689" s="7"/>
      <c r="AE1689" s="8"/>
      <c r="AF1689" s="9" t="s">
        <v>562</v>
      </c>
      <c r="AG1689" s="9" t="s">
        <v>3986</v>
      </c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7"/>
      <c r="BB1689" s="7"/>
      <c r="BC1689" s="7"/>
      <c r="BD1689" s="7"/>
      <c r="BE1689" s="7"/>
      <c r="BF1689" s="7"/>
      <c r="BG1689" s="7"/>
      <c r="BH1689" s="7"/>
      <c r="BI1689" s="7"/>
      <c r="BJ1689" s="7"/>
      <c r="BK1689" s="7"/>
      <c r="BL1689" s="7"/>
      <c r="BM1689" s="7" t="s">
        <v>97</v>
      </c>
      <c r="BN1689" s="7" t="s">
        <v>97</v>
      </c>
      <c r="BO1689" s="7"/>
      <c r="BP1689" s="7"/>
      <c r="BQ1689" s="7"/>
      <c r="BR1689" s="7"/>
      <c r="BS1689" s="7"/>
      <c r="BT1689" s="7"/>
      <c r="BU1689" s="7"/>
      <c r="BV1689" s="7"/>
      <c r="BW1689" s="7"/>
      <c r="BX1689" s="7"/>
      <c r="BY1689" s="7"/>
      <c r="BZ1689" s="7" t="s">
        <v>98</v>
      </c>
      <c r="CA1689" s="7" t="s">
        <v>98</v>
      </c>
      <c r="CB1689" s="7" t="s">
        <v>98</v>
      </c>
      <c r="CC1689" s="7" t="s">
        <v>98</v>
      </c>
      <c r="CD1689" s="7" t="s">
        <v>98</v>
      </c>
      <c r="CE1689" s="7" t="s">
        <v>98</v>
      </c>
      <c r="CF1689" s="7" t="n">
        <v>35</v>
      </c>
      <c r="CG1689" s="7" t="n">
        <v>35</v>
      </c>
      <c r="CH1689" s="7" t="n">
        <v>35</v>
      </c>
      <c r="CI1689" s="6" t="n">
        <f aca="false">SUMIF($AH1689:$CH1689,35,Base!$B$5:$BB$5)*7*$Z1689</f>
        <v>364</v>
      </c>
      <c r="CJ1689" s="6" t="n">
        <f aca="false">SUMIF($AH1689:$CH1689,"PR",Base!$B$5:$BB$5)*7*$Z1689</f>
        <v>812</v>
      </c>
      <c r="CK1689" s="6"/>
      <c r="CL1689" s="6"/>
    </row>
    <row r="1690" customFormat="false" ht="13.8" hidden="false" customHeight="false" outlineLevel="0" collapsed="false">
      <c r="A1690" s="7" t="s">
        <v>77</v>
      </c>
      <c r="B1690" s="7" t="s">
        <v>3969</v>
      </c>
      <c r="C1690" s="7" t="s">
        <v>289</v>
      </c>
      <c r="D1690" s="7" t="s">
        <v>3987</v>
      </c>
      <c r="E1690" s="7" t="s">
        <v>2458</v>
      </c>
      <c r="F1690" s="7" t="s">
        <v>17</v>
      </c>
      <c r="G1690" s="7" t="s">
        <v>3982</v>
      </c>
      <c r="H1690" s="7" t="s">
        <v>3983</v>
      </c>
      <c r="I1690" s="7" t="s">
        <v>84</v>
      </c>
      <c r="J1690" s="7" t="s">
        <v>85</v>
      </c>
      <c r="K1690" s="8" t="n">
        <v>0</v>
      </c>
      <c r="L1690" s="7"/>
      <c r="M1690" s="8" t="n">
        <v>0</v>
      </c>
      <c r="N1690" s="7"/>
      <c r="O1690" s="7" t="s">
        <v>935</v>
      </c>
      <c r="P1690" s="7" t="s">
        <v>87</v>
      </c>
      <c r="Q1690" s="8" t="s">
        <v>3988</v>
      </c>
      <c r="R1690" s="8" t="s">
        <v>3315</v>
      </c>
      <c r="S1690" s="8" t="s">
        <v>437</v>
      </c>
      <c r="T1690" s="8" t="s">
        <v>127</v>
      </c>
      <c r="U1690" s="7" t="s">
        <v>127</v>
      </c>
      <c r="V1690" s="7" t="s">
        <v>159</v>
      </c>
      <c r="W1690" s="7"/>
      <c r="X1690" s="7"/>
      <c r="Y1690" s="7" t="s">
        <v>160</v>
      </c>
      <c r="Z1690" s="8" t="s">
        <v>127</v>
      </c>
      <c r="AA1690" s="7"/>
      <c r="AB1690" s="7"/>
      <c r="AC1690" s="7"/>
      <c r="AD1690" s="7"/>
      <c r="AE1690" s="8"/>
      <c r="AF1690" s="9" t="s">
        <v>1329</v>
      </c>
      <c r="AG1690" s="9" t="s">
        <v>2389</v>
      </c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7"/>
      <c r="BB1690" s="7"/>
      <c r="BC1690" s="7" t="s">
        <v>98</v>
      </c>
      <c r="BD1690" s="7" t="s">
        <v>98</v>
      </c>
      <c r="BE1690" s="7" t="s">
        <v>98</v>
      </c>
      <c r="BF1690" s="7" t="s">
        <v>98</v>
      </c>
      <c r="BG1690" s="7" t="s">
        <v>98</v>
      </c>
      <c r="BH1690" s="7" t="s">
        <v>98</v>
      </c>
      <c r="BI1690" s="7" t="s">
        <v>98</v>
      </c>
      <c r="BJ1690" s="7" t="n">
        <v>35</v>
      </c>
      <c r="BK1690" s="7" t="n">
        <v>35</v>
      </c>
      <c r="BL1690" s="7" t="n">
        <v>35</v>
      </c>
      <c r="BM1690" s="7" t="s">
        <v>97</v>
      </c>
      <c r="BN1690" s="7" t="s">
        <v>97</v>
      </c>
      <c r="BO1690" s="7" t="n">
        <v>35</v>
      </c>
      <c r="BP1690" s="7" t="n">
        <v>35</v>
      </c>
      <c r="BQ1690" s="7" t="n">
        <v>35</v>
      </c>
      <c r="BR1690" s="7" t="n">
        <v>35</v>
      </c>
      <c r="BS1690" s="7" t="s">
        <v>98</v>
      </c>
      <c r="BT1690" s="7" t="s">
        <v>98</v>
      </c>
      <c r="BU1690" s="7" t="s">
        <v>98</v>
      </c>
      <c r="BV1690" s="7" t="s">
        <v>98</v>
      </c>
      <c r="BW1690" s="7" t="s">
        <v>98</v>
      </c>
      <c r="BX1690" s="7" t="s">
        <v>98</v>
      </c>
      <c r="BY1690" s="7" t="s">
        <v>98</v>
      </c>
      <c r="BZ1690" s="7" t="n">
        <v>35</v>
      </c>
      <c r="CA1690" s="7" t="n">
        <v>35</v>
      </c>
      <c r="CB1690" s="7" t="n">
        <v>35</v>
      </c>
      <c r="CC1690" s="7" t="n">
        <v>35</v>
      </c>
      <c r="CD1690" s="7" t="n">
        <v>35</v>
      </c>
      <c r="CE1690" s="7" t="n">
        <v>35</v>
      </c>
      <c r="CF1690" s="7" t="n">
        <v>35</v>
      </c>
      <c r="CG1690" s="7" t="n">
        <v>35</v>
      </c>
      <c r="CH1690" s="7" t="n">
        <v>35</v>
      </c>
      <c r="CI1690" s="6" t="n">
        <f aca="false">SUMIF($AH1690:$CH1690,35,Base!$B$5:$BB$5)*7*$Z1690</f>
        <v>2156</v>
      </c>
      <c r="CJ1690" s="6" t="n">
        <f aca="false">SUMIF($AH1690:$CH1690,"PR",Base!$B$5:$BB$5)*7*$Z1690</f>
        <v>1876</v>
      </c>
      <c r="CK1690" s="6"/>
      <c r="CL1690" s="6"/>
    </row>
    <row r="1691" customFormat="false" ht="13.8" hidden="false" customHeight="false" outlineLevel="0" collapsed="false">
      <c r="A1691" s="7" t="s">
        <v>77</v>
      </c>
      <c r="B1691" s="7" t="s">
        <v>3969</v>
      </c>
      <c r="C1691" s="7" t="s">
        <v>1393</v>
      </c>
      <c r="D1691" s="7" t="s">
        <v>3989</v>
      </c>
      <c r="E1691" s="7" t="s">
        <v>2455</v>
      </c>
      <c r="F1691" s="7" t="s">
        <v>17</v>
      </c>
      <c r="G1691" s="7" t="s">
        <v>3990</v>
      </c>
      <c r="H1691" s="7" t="s">
        <v>3991</v>
      </c>
      <c r="I1691" s="7" t="s">
        <v>84</v>
      </c>
      <c r="J1691" s="7" t="s">
        <v>85</v>
      </c>
      <c r="K1691" s="8" t="n">
        <v>0</v>
      </c>
      <c r="L1691" s="7"/>
      <c r="M1691" s="8" t="n">
        <v>0</v>
      </c>
      <c r="N1691" s="7"/>
      <c r="O1691" s="7" t="s">
        <v>1398</v>
      </c>
      <c r="P1691" s="7" t="s">
        <v>127</v>
      </c>
      <c r="Q1691" s="8" t="s">
        <v>1471</v>
      </c>
      <c r="R1691" s="8" t="s">
        <v>1327</v>
      </c>
      <c r="S1691" s="8" t="s">
        <v>1229</v>
      </c>
      <c r="T1691" s="8" t="s">
        <v>127</v>
      </c>
      <c r="U1691" s="7" t="s">
        <v>127</v>
      </c>
      <c r="V1691" s="7" t="s">
        <v>159</v>
      </c>
      <c r="W1691" s="7"/>
      <c r="X1691" s="7"/>
      <c r="Y1691" s="7" t="s">
        <v>160</v>
      </c>
      <c r="Z1691" s="8" t="s">
        <v>127</v>
      </c>
      <c r="AA1691" s="7"/>
      <c r="AB1691" s="7"/>
      <c r="AC1691" s="7"/>
      <c r="AD1691" s="7"/>
      <c r="AE1691" s="8"/>
      <c r="AF1691" s="9" t="s">
        <v>342</v>
      </c>
      <c r="AG1691" s="9" t="s">
        <v>327</v>
      </c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  <c r="AZ1691" s="7"/>
      <c r="BA1691" s="7"/>
      <c r="BB1691" s="7"/>
      <c r="BC1691" s="7"/>
      <c r="BD1691" s="7"/>
      <c r="BE1691" s="7"/>
      <c r="BF1691" s="7"/>
      <c r="BG1691" s="7"/>
      <c r="BH1691" s="7"/>
      <c r="BI1691" s="7"/>
      <c r="BJ1691" s="7"/>
      <c r="BK1691" s="7"/>
      <c r="BL1691" s="7"/>
      <c r="BM1691" s="7" t="s">
        <v>97</v>
      </c>
      <c r="BN1691" s="7" t="s">
        <v>97</v>
      </c>
      <c r="BO1691" s="7"/>
      <c r="BP1691" s="7"/>
      <c r="BQ1691" s="7" t="s">
        <v>98</v>
      </c>
      <c r="BR1691" s="7" t="s">
        <v>98</v>
      </c>
      <c r="BS1691" s="7" t="s">
        <v>98</v>
      </c>
      <c r="BT1691" s="7" t="s">
        <v>98</v>
      </c>
      <c r="BU1691" s="7" t="s">
        <v>98</v>
      </c>
      <c r="BV1691" s="7" t="s">
        <v>98</v>
      </c>
      <c r="BW1691" s="7" t="s">
        <v>98</v>
      </c>
      <c r="BX1691" s="7" t="s">
        <v>98</v>
      </c>
      <c r="BY1691" s="7" t="s">
        <v>98</v>
      </c>
      <c r="BZ1691" s="7" t="s">
        <v>98</v>
      </c>
      <c r="CA1691" s="7" t="s">
        <v>98</v>
      </c>
      <c r="CB1691" s="7" t="s">
        <v>98</v>
      </c>
      <c r="CC1691" s="7" t="s">
        <v>98</v>
      </c>
      <c r="CD1691" s="7" t="s">
        <v>98</v>
      </c>
      <c r="CE1691" s="7" t="n">
        <v>35</v>
      </c>
      <c r="CF1691" s="7" t="n">
        <v>35</v>
      </c>
      <c r="CG1691" s="7" t="n">
        <v>35</v>
      </c>
      <c r="CH1691" s="7" t="n">
        <v>35</v>
      </c>
      <c r="CI1691" s="6" t="n">
        <f aca="false">SUMIF($AH1691:$CH1691,35,Base!$B$5:$BB$5)*7*$Z1691</f>
        <v>504</v>
      </c>
      <c r="CJ1691" s="6" t="n">
        <f aca="false">SUMIF($AH1691:$CH1691,"PR",Base!$B$5:$BB$5)*7*$Z1691</f>
        <v>1904</v>
      </c>
      <c r="CK1691" s="6"/>
      <c r="CL1691" s="6"/>
    </row>
    <row r="1692" customFormat="false" ht="13.8" hidden="false" customHeight="false" outlineLevel="0" collapsed="false">
      <c r="A1692" s="7" t="s">
        <v>77</v>
      </c>
      <c r="B1692" s="7" t="s">
        <v>3969</v>
      </c>
      <c r="C1692" s="7" t="s">
        <v>3150</v>
      </c>
      <c r="D1692" s="7" t="s">
        <v>3435</v>
      </c>
      <c r="E1692" s="7" t="s">
        <v>2449</v>
      </c>
      <c r="F1692" s="7" t="s">
        <v>17</v>
      </c>
      <c r="G1692" s="7" t="s">
        <v>3992</v>
      </c>
      <c r="H1692" s="7" t="s">
        <v>3993</v>
      </c>
      <c r="I1692" s="7" t="s">
        <v>84</v>
      </c>
      <c r="J1692" s="7" t="s">
        <v>85</v>
      </c>
      <c r="K1692" s="8" t="n">
        <v>0</v>
      </c>
      <c r="L1692" s="7"/>
      <c r="M1692" s="8" t="n">
        <v>0</v>
      </c>
      <c r="N1692" s="7"/>
      <c r="O1692" s="7" t="s">
        <v>3994</v>
      </c>
      <c r="P1692" s="7" t="s">
        <v>108</v>
      </c>
      <c r="Q1692" s="8" t="s">
        <v>3995</v>
      </c>
      <c r="R1692" s="8" t="s">
        <v>3996</v>
      </c>
      <c r="S1692" s="8" t="s">
        <v>362</v>
      </c>
      <c r="T1692" s="8" t="s">
        <v>127</v>
      </c>
      <c r="U1692" s="7" t="s">
        <v>127</v>
      </c>
      <c r="V1692" s="7" t="s">
        <v>159</v>
      </c>
      <c r="W1692" s="7"/>
      <c r="X1692" s="7"/>
      <c r="Y1692" s="7" t="s">
        <v>160</v>
      </c>
      <c r="Z1692" s="8" t="s">
        <v>127</v>
      </c>
      <c r="AA1692" s="7"/>
      <c r="AB1692" s="7"/>
      <c r="AC1692" s="7"/>
      <c r="AD1692" s="7"/>
      <c r="AE1692" s="8"/>
      <c r="AF1692" s="9" t="s">
        <v>275</v>
      </c>
      <c r="AG1692" s="9" t="s">
        <v>3997</v>
      </c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7"/>
      <c r="BB1692" s="7"/>
      <c r="BC1692" s="7"/>
      <c r="BD1692" s="7"/>
      <c r="BE1692" s="7"/>
      <c r="BF1692" s="7"/>
      <c r="BG1692" s="7"/>
      <c r="BH1692" s="7"/>
      <c r="BI1692" s="7"/>
      <c r="BJ1692" s="7"/>
      <c r="BK1692" s="7"/>
      <c r="BL1692" s="7"/>
      <c r="BM1692" s="7" t="s">
        <v>97</v>
      </c>
      <c r="BN1692" s="7" t="s">
        <v>97</v>
      </c>
      <c r="BO1692" s="7"/>
      <c r="BP1692" s="7"/>
      <c r="BQ1692" s="7"/>
      <c r="BR1692" s="7" t="s">
        <v>98</v>
      </c>
      <c r="BS1692" s="7" t="s">
        <v>98</v>
      </c>
      <c r="BT1692" s="7" t="s">
        <v>98</v>
      </c>
      <c r="BU1692" s="7" t="s">
        <v>98</v>
      </c>
      <c r="BV1692" s="7" t="s">
        <v>98</v>
      </c>
      <c r="BW1692" s="7" t="s">
        <v>98</v>
      </c>
      <c r="BX1692" s="7" t="s">
        <v>98</v>
      </c>
      <c r="BY1692" s="7" t="s">
        <v>98</v>
      </c>
      <c r="BZ1692" s="7" t="n">
        <v>35</v>
      </c>
      <c r="CA1692" s="7" t="n">
        <v>35</v>
      </c>
      <c r="CB1692" s="7" t="n">
        <v>35</v>
      </c>
      <c r="CC1692" s="7" t="n">
        <v>35</v>
      </c>
      <c r="CD1692" s="7" t="s">
        <v>98</v>
      </c>
      <c r="CE1692" s="7" t="s">
        <v>98</v>
      </c>
      <c r="CF1692" s="7" t="s">
        <v>98</v>
      </c>
      <c r="CG1692" s="7" t="s">
        <v>98</v>
      </c>
      <c r="CH1692" s="7" t="s">
        <v>98</v>
      </c>
      <c r="CI1692" s="6" t="n">
        <f aca="false">SUMIF($AH1692:$CH1692,35,Base!$B$5:$BB$5)*7*$Z1692</f>
        <v>532</v>
      </c>
      <c r="CJ1692" s="6" t="n">
        <f aca="false">SUMIF($AH1692:$CH1692,"PR",Base!$B$5:$BB$5)*7*$Z1692</f>
        <v>1736</v>
      </c>
      <c r="CK1692" s="6"/>
      <c r="CL1692" s="6"/>
    </row>
    <row r="1693" customFormat="false" ht="13.8" hidden="false" customHeight="false" outlineLevel="0" collapsed="false">
      <c r="A1693" s="7" t="s">
        <v>77</v>
      </c>
      <c r="B1693" s="7" t="s">
        <v>3969</v>
      </c>
      <c r="C1693" s="7" t="s">
        <v>3150</v>
      </c>
      <c r="D1693" s="7" t="s">
        <v>3998</v>
      </c>
      <c r="E1693" s="7" t="s">
        <v>571</v>
      </c>
      <c r="F1693" s="7" t="s">
        <v>17</v>
      </c>
      <c r="G1693" s="7" t="s">
        <v>3992</v>
      </c>
      <c r="H1693" s="7" t="s">
        <v>3993</v>
      </c>
      <c r="I1693" s="7" t="s">
        <v>84</v>
      </c>
      <c r="J1693" s="7" t="s">
        <v>85</v>
      </c>
      <c r="K1693" s="8" t="n">
        <v>0</v>
      </c>
      <c r="L1693" s="7"/>
      <c r="M1693" s="8" t="n">
        <v>0</v>
      </c>
      <c r="N1693" s="7"/>
      <c r="O1693" s="7" t="s">
        <v>3994</v>
      </c>
      <c r="P1693" s="7" t="s">
        <v>108</v>
      </c>
      <c r="Q1693" s="8" t="s">
        <v>3999</v>
      </c>
      <c r="R1693" s="8" t="s">
        <v>4000</v>
      </c>
      <c r="S1693" s="8" t="s">
        <v>362</v>
      </c>
      <c r="T1693" s="8" t="s">
        <v>127</v>
      </c>
      <c r="U1693" s="7" t="s">
        <v>127</v>
      </c>
      <c r="V1693" s="7" t="s">
        <v>159</v>
      </c>
      <c r="W1693" s="7"/>
      <c r="X1693" s="7"/>
      <c r="Y1693" s="7" t="s">
        <v>160</v>
      </c>
      <c r="Z1693" s="8" t="s">
        <v>127</v>
      </c>
      <c r="AA1693" s="7"/>
      <c r="AB1693" s="7"/>
      <c r="AC1693" s="7"/>
      <c r="AD1693" s="7"/>
      <c r="AE1693" s="8"/>
      <c r="AF1693" s="9" t="s">
        <v>973</v>
      </c>
      <c r="AG1693" s="9" t="s">
        <v>3496</v>
      </c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7"/>
      <c r="BB1693" s="7"/>
      <c r="BC1693" s="7"/>
      <c r="BD1693" s="7" t="s">
        <v>98</v>
      </c>
      <c r="BE1693" s="7" t="s">
        <v>98</v>
      </c>
      <c r="BF1693" s="7" t="s">
        <v>98</v>
      </c>
      <c r="BG1693" s="7" t="s">
        <v>98</v>
      </c>
      <c r="BH1693" s="7" t="s">
        <v>98</v>
      </c>
      <c r="BI1693" s="7" t="s">
        <v>98</v>
      </c>
      <c r="BJ1693" s="7" t="s">
        <v>98</v>
      </c>
      <c r="BK1693" s="7" t="s">
        <v>98</v>
      </c>
      <c r="BL1693" s="7" t="n">
        <v>35</v>
      </c>
      <c r="BM1693" s="7" t="s">
        <v>97</v>
      </c>
      <c r="BN1693" s="7" t="s">
        <v>97</v>
      </c>
      <c r="BO1693" s="7" t="n">
        <v>35</v>
      </c>
      <c r="BP1693" s="7" t="n">
        <v>35</v>
      </c>
      <c r="BQ1693" s="7" t="n">
        <v>35</v>
      </c>
      <c r="BR1693" s="7" t="s">
        <v>98</v>
      </c>
      <c r="BS1693" s="7" t="s">
        <v>98</v>
      </c>
      <c r="BT1693" s="7" t="s">
        <v>98</v>
      </c>
      <c r="BU1693" s="7" t="s">
        <v>98</v>
      </c>
      <c r="BV1693" s="7" t="s">
        <v>98</v>
      </c>
      <c r="BW1693" s="7" t="s">
        <v>98</v>
      </c>
      <c r="BX1693" s="7" t="s">
        <v>98</v>
      </c>
      <c r="BY1693" s="7" t="s">
        <v>98</v>
      </c>
      <c r="BZ1693" s="7" t="s">
        <v>98</v>
      </c>
      <c r="CA1693" s="7" t="s">
        <v>98</v>
      </c>
      <c r="CB1693" s="7" t="s">
        <v>98</v>
      </c>
      <c r="CC1693" s="7" t="s">
        <v>98</v>
      </c>
      <c r="CD1693" s="7" t="s">
        <v>98</v>
      </c>
      <c r="CE1693" s="7" t="s">
        <v>98</v>
      </c>
      <c r="CF1693" s="7" t="s">
        <v>98</v>
      </c>
      <c r="CG1693" s="7" t="s">
        <v>98</v>
      </c>
      <c r="CH1693" s="7" t="s">
        <v>98</v>
      </c>
      <c r="CI1693" s="6" t="n">
        <f aca="false">SUMIF($AH1693:$CH1693,35,Base!$B$5:$BB$5)*7*$Z1693</f>
        <v>560</v>
      </c>
      <c r="CJ1693" s="6" t="n">
        <f aca="false">SUMIF($AH1693:$CH1693,"PR",Base!$B$5:$BB$5)*7*$Z1693</f>
        <v>3360</v>
      </c>
      <c r="CK1693" s="6"/>
      <c r="CL1693" s="6"/>
    </row>
    <row r="1694" customFormat="false" ht="13.8" hidden="false" customHeight="false" outlineLevel="0" collapsed="false">
      <c r="A1694" s="7" t="s">
        <v>77</v>
      </c>
      <c r="B1694" s="7" t="s">
        <v>3969</v>
      </c>
      <c r="C1694" s="7" t="s">
        <v>3150</v>
      </c>
      <c r="D1694" s="7" t="s">
        <v>3434</v>
      </c>
      <c r="E1694" s="7" t="s">
        <v>581</v>
      </c>
      <c r="F1694" s="7" t="s">
        <v>17</v>
      </c>
      <c r="G1694" s="7" t="s">
        <v>4001</v>
      </c>
      <c r="H1694" s="7" t="s">
        <v>4002</v>
      </c>
      <c r="I1694" s="7" t="s">
        <v>84</v>
      </c>
      <c r="J1694" s="7" t="s">
        <v>85</v>
      </c>
      <c r="K1694" s="8" t="n">
        <v>0</v>
      </c>
      <c r="L1694" s="7"/>
      <c r="M1694" s="8" t="n">
        <v>0</v>
      </c>
      <c r="N1694" s="7"/>
      <c r="O1694" s="7" t="s">
        <v>3347</v>
      </c>
      <c r="P1694" s="7" t="s">
        <v>100</v>
      </c>
      <c r="Q1694" s="8" t="s">
        <v>4003</v>
      </c>
      <c r="R1694" s="8" t="s">
        <v>4004</v>
      </c>
      <c r="S1694" s="8" t="s">
        <v>3106</v>
      </c>
      <c r="T1694" s="8" t="s">
        <v>127</v>
      </c>
      <c r="U1694" s="7" t="s">
        <v>87</v>
      </c>
      <c r="V1694" s="7" t="s">
        <v>92</v>
      </c>
      <c r="W1694" s="7"/>
      <c r="X1694" s="7"/>
      <c r="Y1694" s="7" t="s">
        <v>160</v>
      </c>
      <c r="Z1694" s="8" t="s">
        <v>127</v>
      </c>
      <c r="AA1694" s="7"/>
      <c r="AB1694" s="7"/>
      <c r="AC1694" s="7"/>
      <c r="AD1694" s="7"/>
      <c r="AE1694" s="8"/>
      <c r="AF1694" s="9" t="s">
        <v>275</v>
      </c>
      <c r="AG1694" s="9" t="s">
        <v>3997</v>
      </c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  <c r="AZ1694" s="7"/>
      <c r="BA1694" s="7"/>
      <c r="BB1694" s="7"/>
      <c r="BC1694" s="7"/>
      <c r="BD1694" s="7"/>
      <c r="BE1694" s="7"/>
      <c r="BF1694" s="7"/>
      <c r="BG1694" s="7"/>
      <c r="BH1694" s="7"/>
      <c r="BI1694" s="7"/>
      <c r="BJ1694" s="7"/>
      <c r="BK1694" s="7"/>
      <c r="BL1694" s="7"/>
      <c r="BM1694" s="7" t="s">
        <v>97</v>
      </c>
      <c r="BN1694" s="7" t="s">
        <v>97</v>
      </c>
      <c r="BO1694" s="7"/>
      <c r="BP1694" s="7"/>
      <c r="BQ1694" s="7"/>
      <c r="BR1694" s="7" t="s">
        <v>98</v>
      </c>
      <c r="BS1694" s="7" t="s">
        <v>98</v>
      </c>
      <c r="BT1694" s="7" t="s">
        <v>98</v>
      </c>
      <c r="BU1694" s="7" t="s">
        <v>98</v>
      </c>
      <c r="BV1694" s="7" t="s">
        <v>98</v>
      </c>
      <c r="BW1694" s="7" t="s">
        <v>98</v>
      </c>
      <c r="BX1694" s="7" t="s">
        <v>98</v>
      </c>
      <c r="BY1694" s="7" t="s">
        <v>98</v>
      </c>
      <c r="BZ1694" s="7" t="s">
        <v>98</v>
      </c>
      <c r="CA1694" s="7" t="s">
        <v>98</v>
      </c>
      <c r="CB1694" s="7" t="s">
        <v>98</v>
      </c>
      <c r="CC1694" s="7" t="n">
        <v>35</v>
      </c>
      <c r="CD1694" s="7" t="n">
        <v>35</v>
      </c>
      <c r="CE1694" s="7" t="n">
        <v>35</v>
      </c>
      <c r="CF1694" s="7" t="n">
        <v>35</v>
      </c>
      <c r="CG1694" s="7" t="n">
        <v>35</v>
      </c>
      <c r="CH1694" s="7" t="n">
        <v>35</v>
      </c>
      <c r="CI1694" s="6" t="n">
        <f aca="false">SUMIF($AH1694:$CH1694,35,Base!$B$5:$BB$5)*7*$Z1694</f>
        <v>784</v>
      </c>
      <c r="CJ1694" s="6" t="n">
        <f aca="false">SUMIF($AH1694:$CH1694,"PR",Base!$B$5:$BB$5)*7*$Z1694</f>
        <v>1484</v>
      </c>
      <c r="CK1694" s="6"/>
      <c r="CL1694" s="6"/>
    </row>
    <row r="1695" customFormat="false" ht="13.8" hidden="false" customHeight="false" outlineLevel="0" collapsed="false">
      <c r="A1695" s="7" t="s">
        <v>77</v>
      </c>
      <c r="B1695" s="7" t="s">
        <v>3969</v>
      </c>
      <c r="C1695" s="7" t="s">
        <v>3150</v>
      </c>
      <c r="D1695" s="7" t="s">
        <v>3432</v>
      </c>
      <c r="E1695" s="7" t="s">
        <v>2914</v>
      </c>
      <c r="F1695" s="7" t="s">
        <v>17</v>
      </c>
      <c r="G1695" s="7" t="s">
        <v>4001</v>
      </c>
      <c r="H1695" s="7" t="s">
        <v>4002</v>
      </c>
      <c r="I1695" s="7" t="s">
        <v>84</v>
      </c>
      <c r="J1695" s="7" t="s">
        <v>85</v>
      </c>
      <c r="K1695" s="8" t="n">
        <v>0</v>
      </c>
      <c r="L1695" s="7"/>
      <c r="M1695" s="8" t="n">
        <v>0</v>
      </c>
      <c r="N1695" s="7"/>
      <c r="O1695" s="7" t="s">
        <v>3347</v>
      </c>
      <c r="P1695" s="7" t="s">
        <v>100</v>
      </c>
      <c r="Q1695" s="8" t="s">
        <v>4005</v>
      </c>
      <c r="R1695" s="8" t="s">
        <v>4006</v>
      </c>
      <c r="S1695" s="8" t="s">
        <v>3106</v>
      </c>
      <c r="T1695" s="8" t="s">
        <v>127</v>
      </c>
      <c r="U1695" s="7" t="s">
        <v>87</v>
      </c>
      <c r="V1695" s="7" t="s">
        <v>92</v>
      </c>
      <c r="W1695" s="7"/>
      <c r="X1695" s="7"/>
      <c r="Y1695" s="7" t="s">
        <v>160</v>
      </c>
      <c r="Z1695" s="8" t="s">
        <v>127</v>
      </c>
      <c r="AA1695" s="7"/>
      <c r="AB1695" s="7"/>
      <c r="AC1695" s="7"/>
      <c r="AD1695" s="7"/>
      <c r="AE1695" s="8"/>
      <c r="AF1695" s="9" t="s">
        <v>973</v>
      </c>
      <c r="AG1695" s="9" t="s">
        <v>3496</v>
      </c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7"/>
      <c r="AX1695" s="7"/>
      <c r="AY1695" s="7"/>
      <c r="AZ1695" s="7"/>
      <c r="BA1695" s="7"/>
      <c r="BB1695" s="7"/>
      <c r="BC1695" s="7"/>
      <c r="BD1695" s="7" t="s">
        <v>98</v>
      </c>
      <c r="BE1695" s="7" t="s">
        <v>98</v>
      </c>
      <c r="BF1695" s="7" t="s">
        <v>98</v>
      </c>
      <c r="BG1695" s="7" t="s">
        <v>98</v>
      </c>
      <c r="BH1695" s="7" t="s">
        <v>98</v>
      </c>
      <c r="BI1695" s="7" t="s">
        <v>98</v>
      </c>
      <c r="BJ1695" s="7" t="s">
        <v>98</v>
      </c>
      <c r="BK1695" s="7" t="s">
        <v>98</v>
      </c>
      <c r="BL1695" s="7" t="s">
        <v>98</v>
      </c>
      <c r="BM1695" s="7" t="s">
        <v>97</v>
      </c>
      <c r="BN1695" s="7" t="s">
        <v>97</v>
      </c>
      <c r="BO1695" s="7" t="s">
        <v>98</v>
      </c>
      <c r="BP1695" s="7" t="s">
        <v>98</v>
      </c>
      <c r="BQ1695" s="7" t="n">
        <v>35</v>
      </c>
      <c r="BR1695" s="7" t="n">
        <v>35</v>
      </c>
      <c r="BS1695" s="7" t="n">
        <v>35</v>
      </c>
      <c r="BT1695" s="7" t="n">
        <v>35</v>
      </c>
      <c r="BU1695" s="7" t="n">
        <v>35</v>
      </c>
      <c r="BV1695" s="7" t="n">
        <v>35</v>
      </c>
      <c r="BW1695" s="7" t="s">
        <v>98</v>
      </c>
      <c r="BX1695" s="7" t="s">
        <v>98</v>
      </c>
      <c r="BY1695" s="7" t="s">
        <v>98</v>
      </c>
      <c r="BZ1695" s="7" t="s">
        <v>98</v>
      </c>
      <c r="CA1695" s="7" t="s">
        <v>98</v>
      </c>
      <c r="CB1695" s="7" t="s">
        <v>98</v>
      </c>
      <c r="CC1695" s="7" t="s">
        <v>98</v>
      </c>
      <c r="CD1695" s="7" t="s">
        <v>98</v>
      </c>
      <c r="CE1695" s="7" t="s">
        <v>98</v>
      </c>
      <c r="CF1695" s="7" t="s">
        <v>98</v>
      </c>
      <c r="CG1695" s="7" t="s">
        <v>98</v>
      </c>
      <c r="CH1695" s="7" t="s">
        <v>98</v>
      </c>
      <c r="CI1695" s="6" t="n">
        <f aca="false">SUMIF($AH1695:$CH1695,35,Base!$B$5:$BB$5)*7*$Z1695</f>
        <v>840</v>
      </c>
      <c r="CJ1695" s="6" t="n">
        <f aca="false">SUMIF($AH1695:$CH1695,"PR",Base!$B$5:$BB$5)*7*$Z1695</f>
        <v>3080</v>
      </c>
      <c r="CK1695" s="6"/>
      <c r="CL1695" s="6"/>
    </row>
    <row r="1696" customFormat="false" ht="13.8" hidden="false" customHeight="false" outlineLevel="0" collapsed="false">
      <c r="A1696" s="7" t="s">
        <v>77</v>
      </c>
      <c r="B1696" s="7" t="s">
        <v>3969</v>
      </c>
      <c r="C1696" s="7" t="s">
        <v>3150</v>
      </c>
      <c r="D1696" s="7" t="s">
        <v>4007</v>
      </c>
      <c r="E1696" s="7" t="s">
        <v>2922</v>
      </c>
      <c r="F1696" s="7" t="s">
        <v>17</v>
      </c>
      <c r="G1696" s="7" t="s">
        <v>4008</v>
      </c>
      <c r="H1696" s="7" t="s">
        <v>4009</v>
      </c>
      <c r="I1696" s="7" t="s">
        <v>84</v>
      </c>
      <c r="J1696" s="7" t="s">
        <v>85</v>
      </c>
      <c r="K1696" s="8" t="n">
        <v>0</v>
      </c>
      <c r="L1696" s="7"/>
      <c r="M1696" s="8" t="n">
        <v>0</v>
      </c>
      <c r="N1696" s="7"/>
      <c r="O1696" s="7" t="s">
        <v>4010</v>
      </c>
      <c r="P1696" s="7" t="s">
        <v>117</v>
      </c>
      <c r="Q1696" s="8" t="s">
        <v>273</v>
      </c>
      <c r="R1696" s="8" t="s">
        <v>4011</v>
      </c>
      <c r="S1696" s="8" t="s">
        <v>347</v>
      </c>
      <c r="T1696" s="8" t="s">
        <v>127</v>
      </c>
      <c r="U1696" s="7" t="s">
        <v>127</v>
      </c>
      <c r="V1696" s="7" t="s">
        <v>159</v>
      </c>
      <c r="W1696" s="7"/>
      <c r="X1696" s="7"/>
      <c r="Y1696" s="7" t="s">
        <v>160</v>
      </c>
      <c r="Z1696" s="8" t="s">
        <v>127</v>
      </c>
      <c r="AA1696" s="7"/>
      <c r="AB1696" s="7"/>
      <c r="AC1696" s="7"/>
      <c r="AD1696" s="7"/>
      <c r="AE1696" s="8"/>
      <c r="AF1696" s="9" t="s">
        <v>275</v>
      </c>
      <c r="AG1696" s="9" t="s">
        <v>252</v>
      </c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  <c r="AY1696" s="7"/>
      <c r="AZ1696" s="7"/>
      <c r="BA1696" s="7"/>
      <c r="BB1696" s="7"/>
      <c r="BC1696" s="7"/>
      <c r="BD1696" s="7"/>
      <c r="BE1696" s="7"/>
      <c r="BF1696" s="7"/>
      <c r="BG1696" s="7"/>
      <c r="BH1696" s="7"/>
      <c r="BI1696" s="7"/>
      <c r="BJ1696" s="7"/>
      <c r="BK1696" s="7"/>
      <c r="BL1696" s="7"/>
      <c r="BM1696" s="7" t="s">
        <v>97</v>
      </c>
      <c r="BN1696" s="7" t="s">
        <v>97</v>
      </c>
      <c r="BO1696" s="7"/>
      <c r="BP1696" s="7"/>
      <c r="BQ1696" s="7"/>
      <c r="BR1696" s="7" t="s">
        <v>98</v>
      </c>
      <c r="BS1696" s="7" t="s">
        <v>98</v>
      </c>
      <c r="BT1696" s="7" t="s">
        <v>98</v>
      </c>
      <c r="BU1696" s="7" t="s">
        <v>98</v>
      </c>
      <c r="BV1696" s="7" t="s">
        <v>98</v>
      </c>
      <c r="BW1696" s="7" t="s">
        <v>98</v>
      </c>
      <c r="BX1696" s="7" t="s">
        <v>98</v>
      </c>
      <c r="BY1696" s="7" t="s">
        <v>98</v>
      </c>
      <c r="BZ1696" s="7" t="n">
        <v>35</v>
      </c>
      <c r="CA1696" s="7" t="n">
        <v>35</v>
      </c>
      <c r="CB1696" s="7" t="n">
        <v>35</v>
      </c>
      <c r="CC1696" s="7" t="n">
        <v>35</v>
      </c>
      <c r="CD1696" s="7" t="s">
        <v>98</v>
      </c>
      <c r="CE1696" s="7" t="s">
        <v>98</v>
      </c>
      <c r="CF1696" s="7" t="s">
        <v>98</v>
      </c>
      <c r="CG1696" s="7" t="s">
        <v>98</v>
      </c>
      <c r="CH1696" s="7" t="s">
        <v>98</v>
      </c>
      <c r="CI1696" s="6" t="n">
        <f aca="false">SUMIF($AH1696:$CH1696,35,Base!$B$5:$BB$5)*7*$Z1696</f>
        <v>532</v>
      </c>
      <c r="CJ1696" s="6" t="n">
        <f aca="false">SUMIF($AH1696:$CH1696,"PR",Base!$B$5:$BB$5)*7*$Z1696</f>
        <v>1736</v>
      </c>
      <c r="CK1696" s="6"/>
      <c r="CL1696" s="6"/>
    </row>
    <row r="1697" customFormat="false" ht="13.8" hidden="false" customHeight="false" outlineLevel="0" collapsed="false">
      <c r="A1697" s="7" t="s">
        <v>77</v>
      </c>
      <c r="B1697" s="7" t="s">
        <v>3969</v>
      </c>
      <c r="C1697" s="7" t="s">
        <v>3150</v>
      </c>
      <c r="D1697" s="7" t="s">
        <v>3430</v>
      </c>
      <c r="E1697" s="7" t="s">
        <v>2439</v>
      </c>
      <c r="F1697" s="7" t="s">
        <v>17</v>
      </c>
      <c r="G1697" s="7" t="s">
        <v>4008</v>
      </c>
      <c r="H1697" s="7" t="s">
        <v>4009</v>
      </c>
      <c r="I1697" s="7" t="s">
        <v>84</v>
      </c>
      <c r="J1697" s="7" t="s">
        <v>85</v>
      </c>
      <c r="K1697" s="8" t="n">
        <v>0</v>
      </c>
      <c r="L1697" s="7"/>
      <c r="M1697" s="8" t="n">
        <v>0</v>
      </c>
      <c r="N1697" s="7"/>
      <c r="O1697" s="7" t="s">
        <v>4010</v>
      </c>
      <c r="P1697" s="7" t="s">
        <v>117</v>
      </c>
      <c r="Q1697" s="8" t="s">
        <v>4012</v>
      </c>
      <c r="R1697" s="8" t="s">
        <v>4013</v>
      </c>
      <c r="S1697" s="8" t="s">
        <v>347</v>
      </c>
      <c r="T1697" s="8" t="s">
        <v>127</v>
      </c>
      <c r="U1697" s="7" t="s">
        <v>127</v>
      </c>
      <c r="V1697" s="7" t="s">
        <v>159</v>
      </c>
      <c r="W1697" s="7"/>
      <c r="X1697" s="7"/>
      <c r="Y1697" s="7" t="s">
        <v>160</v>
      </c>
      <c r="Z1697" s="8" t="s">
        <v>127</v>
      </c>
      <c r="AA1697" s="7"/>
      <c r="AB1697" s="7"/>
      <c r="AC1697" s="7"/>
      <c r="AD1697" s="7"/>
      <c r="AE1697" s="8"/>
      <c r="AF1697" s="9" t="s">
        <v>973</v>
      </c>
      <c r="AG1697" s="9" t="s">
        <v>2141</v>
      </c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  <c r="AZ1697" s="7"/>
      <c r="BA1697" s="7"/>
      <c r="BB1697" s="7"/>
      <c r="BC1697" s="7"/>
      <c r="BD1697" s="7" t="s">
        <v>98</v>
      </c>
      <c r="BE1697" s="7" t="s">
        <v>98</v>
      </c>
      <c r="BF1697" s="7" t="s">
        <v>98</v>
      </c>
      <c r="BG1697" s="7" t="s">
        <v>98</v>
      </c>
      <c r="BH1697" s="7" t="s">
        <v>98</v>
      </c>
      <c r="BI1697" s="7" t="s">
        <v>98</v>
      </c>
      <c r="BJ1697" s="7" t="s">
        <v>98</v>
      </c>
      <c r="BK1697" s="7" t="s">
        <v>98</v>
      </c>
      <c r="BL1697" s="7" t="n">
        <v>35</v>
      </c>
      <c r="BM1697" s="7" t="s">
        <v>97</v>
      </c>
      <c r="BN1697" s="7" t="s">
        <v>97</v>
      </c>
      <c r="BO1697" s="7" t="n">
        <v>35</v>
      </c>
      <c r="BP1697" s="7" t="n">
        <v>35</v>
      </c>
      <c r="BQ1697" s="7" t="n">
        <v>35</v>
      </c>
      <c r="BR1697" s="7" t="s">
        <v>98</v>
      </c>
      <c r="BS1697" s="7" t="s">
        <v>98</v>
      </c>
      <c r="BT1697" s="7" t="s">
        <v>98</v>
      </c>
      <c r="BU1697" s="7" t="s">
        <v>98</v>
      </c>
      <c r="BV1697" s="7" t="s">
        <v>98</v>
      </c>
      <c r="BW1697" s="7" t="s">
        <v>98</v>
      </c>
      <c r="BX1697" s="7" t="s">
        <v>98</v>
      </c>
      <c r="BY1697" s="7" t="n">
        <v>35</v>
      </c>
      <c r="BZ1697" s="7" t="n">
        <v>35</v>
      </c>
      <c r="CA1697" s="7" t="n">
        <v>35</v>
      </c>
      <c r="CB1697" s="7" t="s">
        <v>98</v>
      </c>
      <c r="CC1697" s="7" t="s">
        <v>98</v>
      </c>
      <c r="CD1697" s="7" t="s">
        <v>98</v>
      </c>
      <c r="CE1697" s="7" t="s">
        <v>98</v>
      </c>
      <c r="CF1697" s="7" t="s">
        <v>98</v>
      </c>
      <c r="CG1697" s="7" t="s">
        <v>98</v>
      </c>
      <c r="CH1697" s="7" t="s">
        <v>98</v>
      </c>
      <c r="CI1697" s="6" t="n">
        <f aca="false">SUMIF($AH1697:$CH1697,35,Base!$B$5:$BB$5)*7*$Z1697</f>
        <v>924</v>
      </c>
      <c r="CJ1697" s="6" t="n">
        <f aca="false">SUMIF($AH1697:$CH1697,"PR",Base!$B$5:$BB$5)*7*$Z1697</f>
        <v>2996</v>
      </c>
      <c r="CK1697" s="6"/>
      <c r="CL1697" s="6"/>
    </row>
    <row r="1698" customFormat="false" ht="13.8" hidden="false" customHeight="false" outlineLevel="0" collapsed="false">
      <c r="A1698" s="7" t="s">
        <v>77</v>
      </c>
      <c r="B1698" s="7" t="s">
        <v>3969</v>
      </c>
      <c r="C1698" s="7" t="s">
        <v>173</v>
      </c>
      <c r="D1698" s="7" t="s">
        <v>3427</v>
      </c>
      <c r="E1698" s="7" t="s">
        <v>593</v>
      </c>
      <c r="F1698" s="7" t="s">
        <v>17</v>
      </c>
      <c r="G1698" s="7" t="s">
        <v>4014</v>
      </c>
      <c r="H1698" s="7" t="s">
        <v>4015</v>
      </c>
      <c r="I1698" s="7" t="s">
        <v>84</v>
      </c>
      <c r="J1698" s="7" t="s">
        <v>85</v>
      </c>
      <c r="K1698" s="8" t="n">
        <v>0</v>
      </c>
      <c r="L1698" s="7"/>
      <c r="M1698" s="8" t="n">
        <v>0</v>
      </c>
      <c r="N1698" s="7"/>
      <c r="O1698" s="7" t="s">
        <v>267</v>
      </c>
      <c r="P1698" s="7" t="s">
        <v>155</v>
      </c>
      <c r="Q1698" s="8" t="s">
        <v>273</v>
      </c>
      <c r="R1698" s="8" t="s">
        <v>273</v>
      </c>
      <c r="S1698" s="8" t="s">
        <v>110</v>
      </c>
      <c r="T1698" s="8" t="s">
        <v>127</v>
      </c>
      <c r="U1698" s="7" t="s">
        <v>127</v>
      </c>
      <c r="V1698" s="7" t="s">
        <v>159</v>
      </c>
      <c r="W1698" s="7"/>
      <c r="X1698" s="7"/>
      <c r="Y1698" s="7" t="s">
        <v>160</v>
      </c>
      <c r="Z1698" s="8" t="s">
        <v>127</v>
      </c>
      <c r="AA1698" s="7"/>
      <c r="AB1698" s="7"/>
      <c r="AC1698" s="7"/>
      <c r="AD1698" s="7"/>
      <c r="AE1698" s="8"/>
      <c r="AF1698" s="9" t="s">
        <v>192</v>
      </c>
      <c r="AG1698" s="9" t="s">
        <v>1403</v>
      </c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  <c r="AY1698" s="7"/>
      <c r="AZ1698" s="7"/>
      <c r="BA1698" s="7"/>
      <c r="BB1698" s="7"/>
      <c r="BC1698" s="7"/>
      <c r="BD1698" s="7"/>
      <c r="BE1698" s="7"/>
      <c r="BF1698" s="7"/>
      <c r="BG1698" s="7"/>
      <c r="BH1698" s="7"/>
      <c r="BI1698" s="7"/>
      <c r="BJ1698" s="7"/>
      <c r="BK1698" s="7"/>
      <c r="BL1698" s="7"/>
      <c r="BM1698" s="7" t="s">
        <v>97</v>
      </c>
      <c r="BN1698" s="7" t="s">
        <v>97</v>
      </c>
      <c r="BO1698" s="7"/>
      <c r="BP1698" s="7"/>
      <c r="BQ1698" s="7"/>
      <c r="BR1698" s="7"/>
      <c r="BS1698" s="7" t="s">
        <v>98</v>
      </c>
      <c r="BT1698" s="7" t="s">
        <v>98</v>
      </c>
      <c r="BU1698" s="7" t="s">
        <v>98</v>
      </c>
      <c r="BV1698" s="7" t="s">
        <v>98</v>
      </c>
      <c r="BW1698" s="7" t="s">
        <v>98</v>
      </c>
      <c r="BX1698" s="7" t="s">
        <v>98</v>
      </c>
      <c r="BY1698" s="7" t="s">
        <v>98</v>
      </c>
      <c r="BZ1698" s="7" t="s">
        <v>98</v>
      </c>
      <c r="CA1698" s="7" t="s">
        <v>98</v>
      </c>
      <c r="CB1698" s="7" t="s">
        <v>98</v>
      </c>
      <c r="CC1698" s="7" t="s">
        <v>98</v>
      </c>
      <c r="CD1698" s="7" t="s">
        <v>98</v>
      </c>
      <c r="CE1698" s="7" t="s">
        <v>98</v>
      </c>
      <c r="CF1698" s="7" t="s">
        <v>98</v>
      </c>
      <c r="CG1698" s="7" t="s">
        <v>98</v>
      </c>
      <c r="CH1698" s="7" t="s">
        <v>98</v>
      </c>
      <c r="CI1698" s="6" t="n">
        <f aca="false">SUMIF($AH1698:$CH1698,35,Base!$B$5:$BB$5)*7*$Z1698</f>
        <v>0</v>
      </c>
      <c r="CJ1698" s="6" t="n">
        <f aca="false">SUMIF($AH1698:$CH1698,"PR",Base!$B$5:$BB$5)*7*$Z1698</f>
        <v>2128</v>
      </c>
      <c r="CK1698" s="6"/>
      <c r="CL1698" s="6"/>
    </row>
    <row r="1699" customFormat="false" ht="13.8" hidden="false" customHeight="false" outlineLevel="0" collapsed="false">
      <c r="A1699" s="7" t="s">
        <v>77</v>
      </c>
      <c r="B1699" s="7" t="s">
        <v>3969</v>
      </c>
      <c r="C1699" s="7" t="s">
        <v>173</v>
      </c>
      <c r="D1699" s="7" t="s">
        <v>4016</v>
      </c>
      <c r="E1699" s="7" t="s">
        <v>3573</v>
      </c>
      <c r="F1699" s="7" t="s">
        <v>17</v>
      </c>
      <c r="G1699" s="7" t="s">
        <v>4014</v>
      </c>
      <c r="H1699" s="7" t="s">
        <v>4017</v>
      </c>
      <c r="I1699" s="7" t="s">
        <v>84</v>
      </c>
      <c r="J1699" s="7" t="s">
        <v>85</v>
      </c>
      <c r="K1699" s="8" t="n">
        <v>0</v>
      </c>
      <c r="L1699" s="7"/>
      <c r="M1699" s="8" t="n">
        <v>0</v>
      </c>
      <c r="N1699" s="7"/>
      <c r="O1699" s="7" t="s">
        <v>267</v>
      </c>
      <c r="P1699" s="7" t="s">
        <v>155</v>
      </c>
      <c r="Q1699" s="8" t="s">
        <v>4018</v>
      </c>
      <c r="R1699" s="8" t="s">
        <v>4018</v>
      </c>
      <c r="S1699" s="8" t="s">
        <v>110</v>
      </c>
      <c r="T1699" s="8" t="s">
        <v>127</v>
      </c>
      <c r="U1699" s="7" t="s">
        <v>127</v>
      </c>
      <c r="V1699" s="7" t="s">
        <v>159</v>
      </c>
      <c r="W1699" s="7"/>
      <c r="X1699" s="7"/>
      <c r="Y1699" s="7" t="s">
        <v>160</v>
      </c>
      <c r="Z1699" s="8" t="s">
        <v>127</v>
      </c>
      <c r="AA1699" s="7"/>
      <c r="AB1699" s="7"/>
      <c r="AC1699" s="7"/>
      <c r="AD1699" s="7"/>
      <c r="AE1699" s="8"/>
      <c r="AF1699" s="9" t="s">
        <v>2022</v>
      </c>
      <c r="AG1699" s="9" t="s">
        <v>4019</v>
      </c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7"/>
      <c r="BC1699" s="7"/>
      <c r="BD1699" s="7"/>
      <c r="BE1699" s="7"/>
      <c r="BF1699" s="7" t="s">
        <v>98</v>
      </c>
      <c r="BG1699" s="7" t="s">
        <v>98</v>
      </c>
      <c r="BH1699" s="7" t="s">
        <v>98</v>
      </c>
      <c r="BI1699" s="7" t="s">
        <v>98</v>
      </c>
      <c r="BJ1699" s="7" t="s">
        <v>98</v>
      </c>
      <c r="BK1699" s="7" t="s">
        <v>98</v>
      </c>
      <c r="BL1699" s="7" t="s">
        <v>98</v>
      </c>
      <c r="BM1699" s="7" t="s">
        <v>97</v>
      </c>
      <c r="BN1699" s="7" t="s">
        <v>97</v>
      </c>
      <c r="BO1699" s="7" t="s">
        <v>98</v>
      </c>
      <c r="BP1699" s="7" t="s">
        <v>98</v>
      </c>
      <c r="BQ1699" s="7" t="s">
        <v>98</v>
      </c>
      <c r="BR1699" s="7" t="s">
        <v>98</v>
      </c>
      <c r="BS1699" s="7" t="s">
        <v>98</v>
      </c>
      <c r="BT1699" s="7" t="s">
        <v>98</v>
      </c>
      <c r="BU1699" s="7" t="s">
        <v>98</v>
      </c>
      <c r="BV1699" s="7" t="s">
        <v>98</v>
      </c>
      <c r="BW1699" s="7" t="s">
        <v>98</v>
      </c>
      <c r="BX1699" s="7" t="s">
        <v>98</v>
      </c>
      <c r="BY1699" s="7" t="s">
        <v>98</v>
      </c>
      <c r="BZ1699" s="7" t="s">
        <v>98</v>
      </c>
      <c r="CA1699" s="7" t="s">
        <v>98</v>
      </c>
      <c r="CB1699" s="7" t="s">
        <v>98</v>
      </c>
      <c r="CC1699" s="7" t="s">
        <v>98</v>
      </c>
      <c r="CD1699" s="7" t="s">
        <v>98</v>
      </c>
      <c r="CE1699" s="7" t="s">
        <v>98</v>
      </c>
      <c r="CF1699" s="7" t="s">
        <v>98</v>
      </c>
      <c r="CG1699" s="7" t="s">
        <v>98</v>
      </c>
      <c r="CH1699" s="7" t="s">
        <v>98</v>
      </c>
      <c r="CI1699" s="6" t="n">
        <f aca="false">SUMIF($AH1699:$CH1699,35,Base!$B$5:$BB$5)*7*$Z1699</f>
        <v>0</v>
      </c>
      <c r="CJ1699" s="6" t="n">
        <f aca="false">SUMIF($AH1699:$CH1699,"PR",Base!$B$5:$BB$5)*7*$Z1699</f>
        <v>3668</v>
      </c>
      <c r="CK1699" s="6"/>
      <c r="CL1699" s="6"/>
    </row>
    <row r="1700" customFormat="false" ht="13.8" hidden="false" customHeight="false" outlineLevel="0" collapsed="false">
      <c r="A1700" s="7" t="s">
        <v>77</v>
      </c>
      <c r="B1700" s="7" t="s">
        <v>3969</v>
      </c>
      <c r="C1700" s="7" t="s">
        <v>118</v>
      </c>
      <c r="D1700" s="7" t="s">
        <v>4020</v>
      </c>
      <c r="E1700" s="7" t="s">
        <v>2432</v>
      </c>
      <c r="F1700" s="7" t="s">
        <v>17</v>
      </c>
      <c r="G1700" s="7" t="s">
        <v>2952</v>
      </c>
      <c r="H1700" s="7" t="s">
        <v>2953</v>
      </c>
      <c r="I1700" s="7" t="s">
        <v>84</v>
      </c>
      <c r="J1700" s="7" t="s">
        <v>85</v>
      </c>
      <c r="K1700" s="8" t="n">
        <v>0</v>
      </c>
      <c r="L1700" s="7"/>
      <c r="M1700" s="8" t="n">
        <v>0</v>
      </c>
      <c r="N1700" s="7"/>
      <c r="O1700" s="7" t="s">
        <v>304</v>
      </c>
      <c r="P1700" s="7" t="s">
        <v>108</v>
      </c>
      <c r="Q1700" s="8" t="s">
        <v>4021</v>
      </c>
      <c r="R1700" s="8" t="s">
        <v>4021</v>
      </c>
      <c r="S1700" s="8" t="s">
        <v>110</v>
      </c>
      <c r="T1700" s="8" t="s">
        <v>127</v>
      </c>
      <c r="U1700" s="7" t="s">
        <v>127</v>
      </c>
      <c r="V1700" s="7" t="s">
        <v>159</v>
      </c>
      <c r="W1700" s="7"/>
      <c r="X1700" s="7"/>
      <c r="Y1700" s="7" t="s">
        <v>160</v>
      </c>
      <c r="Z1700" s="8" t="s">
        <v>127</v>
      </c>
      <c r="AA1700" s="7"/>
      <c r="AB1700" s="7"/>
      <c r="AC1700" s="7"/>
      <c r="AD1700" s="7"/>
      <c r="AE1700" s="8"/>
      <c r="AF1700" s="9" t="s">
        <v>1007</v>
      </c>
      <c r="AG1700" s="9" t="s">
        <v>4022</v>
      </c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  <c r="AY1700" s="7"/>
      <c r="AZ1700" s="7"/>
      <c r="BA1700" s="7"/>
      <c r="BB1700" s="7"/>
      <c r="BC1700" s="7"/>
      <c r="BD1700" s="7"/>
      <c r="BE1700" s="7"/>
      <c r="BF1700" s="7"/>
      <c r="BG1700" s="7"/>
      <c r="BH1700" s="7"/>
      <c r="BI1700" s="7"/>
      <c r="BJ1700" s="7"/>
      <c r="BK1700" s="7"/>
      <c r="BL1700" s="7"/>
      <c r="BM1700" s="7" t="s">
        <v>97</v>
      </c>
      <c r="BN1700" s="7" t="s">
        <v>97</v>
      </c>
      <c r="BO1700" s="7"/>
      <c r="BP1700" s="7" t="s">
        <v>98</v>
      </c>
      <c r="BQ1700" s="7" t="s">
        <v>98</v>
      </c>
      <c r="BR1700" s="7" t="s">
        <v>98</v>
      </c>
      <c r="BS1700" s="7" t="s">
        <v>98</v>
      </c>
      <c r="BT1700" s="7" t="s">
        <v>98</v>
      </c>
      <c r="BU1700" s="7" t="s">
        <v>98</v>
      </c>
      <c r="BV1700" s="7" t="s">
        <v>98</v>
      </c>
      <c r="BW1700" s="7" t="s">
        <v>98</v>
      </c>
      <c r="BX1700" s="7" t="s">
        <v>98</v>
      </c>
      <c r="BY1700" s="7" t="s">
        <v>98</v>
      </c>
      <c r="BZ1700" s="7" t="s">
        <v>98</v>
      </c>
      <c r="CA1700" s="7" t="s">
        <v>98</v>
      </c>
      <c r="CB1700" s="7" t="s">
        <v>98</v>
      </c>
      <c r="CC1700" s="7" t="s">
        <v>98</v>
      </c>
      <c r="CD1700" s="7" t="s">
        <v>98</v>
      </c>
      <c r="CE1700" s="7" t="s">
        <v>98</v>
      </c>
      <c r="CF1700" s="7" t="s">
        <v>98</v>
      </c>
      <c r="CG1700" s="7" t="s">
        <v>98</v>
      </c>
      <c r="CH1700" s="7" t="s">
        <v>98</v>
      </c>
      <c r="CI1700" s="6" t="n">
        <f aca="false">SUMIF($AH1700:$CH1700,35,Base!$B$5:$BB$5)*7*$Z1700</f>
        <v>0</v>
      </c>
      <c r="CJ1700" s="6" t="n">
        <f aca="false">SUMIF($AH1700:$CH1700,"PR",Base!$B$5:$BB$5)*7*$Z1700</f>
        <v>2548</v>
      </c>
      <c r="CK1700" s="6"/>
      <c r="CL1700" s="6"/>
    </row>
    <row r="1701" customFormat="false" ht="13.8" hidden="false" customHeight="false" outlineLevel="0" collapsed="false">
      <c r="A1701" s="7" t="s">
        <v>77</v>
      </c>
      <c r="B1701" s="7" t="s">
        <v>3969</v>
      </c>
      <c r="C1701" s="7" t="s">
        <v>118</v>
      </c>
      <c r="D1701" s="7" t="s">
        <v>3418</v>
      </c>
      <c r="E1701" s="7" t="s">
        <v>2940</v>
      </c>
      <c r="F1701" s="7" t="s">
        <v>17</v>
      </c>
      <c r="G1701" s="7" t="s">
        <v>2952</v>
      </c>
      <c r="H1701" s="7" t="s">
        <v>2953</v>
      </c>
      <c r="I1701" s="7" t="s">
        <v>84</v>
      </c>
      <c r="J1701" s="7" t="s">
        <v>85</v>
      </c>
      <c r="K1701" s="8" t="n">
        <v>0</v>
      </c>
      <c r="L1701" s="7"/>
      <c r="M1701" s="8" t="n">
        <v>0</v>
      </c>
      <c r="N1701" s="7"/>
      <c r="O1701" s="7" t="s">
        <v>304</v>
      </c>
      <c r="P1701" s="7" t="s">
        <v>108</v>
      </c>
      <c r="Q1701" s="8" t="s">
        <v>3540</v>
      </c>
      <c r="R1701" s="8" t="s">
        <v>3540</v>
      </c>
      <c r="S1701" s="8" t="s">
        <v>110</v>
      </c>
      <c r="T1701" s="8" t="s">
        <v>127</v>
      </c>
      <c r="U1701" s="7" t="s">
        <v>127</v>
      </c>
      <c r="V1701" s="7" t="s">
        <v>159</v>
      </c>
      <c r="W1701" s="7"/>
      <c r="X1701" s="7"/>
      <c r="Y1701" s="7" t="s">
        <v>160</v>
      </c>
      <c r="Z1701" s="8" t="s">
        <v>127</v>
      </c>
      <c r="AA1701" s="7"/>
      <c r="AB1701" s="7"/>
      <c r="AC1701" s="7"/>
      <c r="AD1701" s="7"/>
      <c r="AE1701" s="8"/>
      <c r="AF1701" s="9" t="s">
        <v>1329</v>
      </c>
      <c r="AG1701" s="9" t="s">
        <v>4023</v>
      </c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7"/>
      <c r="BA1701" s="7"/>
      <c r="BB1701" s="7"/>
      <c r="BC1701" s="7" t="s">
        <v>98</v>
      </c>
      <c r="BD1701" s="7" t="s">
        <v>98</v>
      </c>
      <c r="BE1701" s="7" t="s">
        <v>98</v>
      </c>
      <c r="BF1701" s="7" t="s">
        <v>98</v>
      </c>
      <c r="BG1701" s="7" t="s">
        <v>98</v>
      </c>
      <c r="BH1701" s="7" t="s">
        <v>98</v>
      </c>
      <c r="BI1701" s="7" t="s">
        <v>98</v>
      </c>
      <c r="BJ1701" s="7" t="s">
        <v>98</v>
      </c>
      <c r="BK1701" s="7" t="s">
        <v>98</v>
      </c>
      <c r="BL1701" s="7" t="s">
        <v>98</v>
      </c>
      <c r="BM1701" s="7" t="s">
        <v>97</v>
      </c>
      <c r="BN1701" s="7" t="s">
        <v>97</v>
      </c>
      <c r="BO1701" s="7" t="s">
        <v>98</v>
      </c>
      <c r="BP1701" s="7" t="s">
        <v>98</v>
      </c>
      <c r="BQ1701" s="7" t="s">
        <v>98</v>
      </c>
      <c r="BR1701" s="7" t="s">
        <v>98</v>
      </c>
      <c r="BS1701" s="7" t="s">
        <v>98</v>
      </c>
      <c r="BT1701" s="7" t="s">
        <v>98</v>
      </c>
      <c r="BU1701" s="7" t="s">
        <v>98</v>
      </c>
      <c r="BV1701" s="7" t="s">
        <v>98</v>
      </c>
      <c r="BW1701" s="7" t="s">
        <v>98</v>
      </c>
      <c r="BX1701" s="7" t="s">
        <v>98</v>
      </c>
      <c r="BY1701" s="7" t="s">
        <v>98</v>
      </c>
      <c r="BZ1701" s="7" t="s">
        <v>98</v>
      </c>
      <c r="CA1701" s="7" t="s">
        <v>98</v>
      </c>
      <c r="CB1701" s="7" t="s">
        <v>98</v>
      </c>
      <c r="CC1701" s="7" t="s">
        <v>98</v>
      </c>
      <c r="CD1701" s="7" t="s">
        <v>98</v>
      </c>
      <c r="CE1701" s="7" t="s">
        <v>98</v>
      </c>
      <c r="CF1701" s="7" t="s">
        <v>98</v>
      </c>
      <c r="CG1701" s="7" t="s">
        <v>98</v>
      </c>
      <c r="CH1701" s="7" t="s">
        <v>98</v>
      </c>
      <c r="CI1701" s="6" t="n">
        <f aca="false">SUMIF($AH1701:$CH1701,35,Base!$B$5:$BB$5)*7*$Z1701</f>
        <v>0</v>
      </c>
      <c r="CJ1701" s="6" t="n">
        <f aca="false">SUMIF($AH1701:$CH1701,"PR",Base!$B$5:$BB$5)*7*$Z1701</f>
        <v>4032</v>
      </c>
      <c r="CK1701" s="6"/>
      <c r="CL1701" s="6"/>
    </row>
    <row r="1702" customFormat="false" ht="13.8" hidden="false" customHeight="false" outlineLevel="0" collapsed="false">
      <c r="A1702" s="7" t="s">
        <v>77</v>
      </c>
      <c r="B1702" s="7" t="s">
        <v>3969</v>
      </c>
      <c r="C1702" s="7" t="s">
        <v>328</v>
      </c>
      <c r="D1702" s="7" t="s">
        <v>3414</v>
      </c>
      <c r="E1702" s="7" t="s">
        <v>2430</v>
      </c>
      <c r="F1702" s="7" t="s">
        <v>17</v>
      </c>
      <c r="G1702" s="7" t="s">
        <v>2962</v>
      </c>
      <c r="H1702" s="7" t="s">
        <v>2963</v>
      </c>
      <c r="I1702" s="7" t="s">
        <v>84</v>
      </c>
      <c r="J1702" s="7" t="s">
        <v>85</v>
      </c>
      <c r="K1702" s="8" t="n">
        <v>0</v>
      </c>
      <c r="L1702" s="7"/>
      <c r="M1702" s="8" t="n">
        <v>0</v>
      </c>
      <c r="N1702" s="7"/>
      <c r="O1702" s="7" t="s">
        <v>333</v>
      </c>
      <c r="P1702" s="7" t="s">
        <v>113</v>
      </c>
      <c r="Q1702" s="8" t="s">
        <v>4024</v>
      </c>
      <c r="R1702" s="8" t="s">
        <v>4024</v>
      </c>
      <c r="S1702" s="8" t="s">
        <v>110</v>
      </c>
      <c r="T1702" s="8" t="s">
        <v>127</v>
      </c>
      <c r="U1702" s="7" t="s">
        <v>127</v>
      </c>
      <c r="V1702" s="7" t="s">
        <v>159</v>
      </c>
      <c r="W1702" s="7"/>
      <c r="X1702" s="7"/>
      <c r="Y1702" s="7" t="s">
        <v>160</v>
      </c>
      <c r="Z1702" s="8" t="s">
        <v>127</v>
      </c>
      <c r="AA1702" s="7"/>
      <c r="AB1702" s="7"/>
      <c r="AC1702" s="7"/>
      <c r="AD1702" s="7"/>
      <c r="AE1702" s="8"/>
      <c r="AF1702" s="9" t="s">
        <v>1007</v>
      </c>
      <c r="AG1702" s="9" t="s">
        <v>4022</v>
      </c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7"/>
      <c r="AX1702" s="7"/>
      <c r="AY1702" s="7"/>
      <c r="AZ1702" s="7"/>
      <c r="BA1702" s="7"/>
      <c r="BB1702" s="7"/>
      <c r="BC1702" s="7"/>
      <c r="BD1702" s="7"/>
      <c r="BE1702" s="7"/>
      <c r="BF1702" s="7"/>
      <c r="BG1702" s="7"/>
      <c r="BH1702" s="7"/>
      <c r="BI1702" s="7"/>
      <c r="BJ1702" s="7"/>
      <c r="BK1702" s="7"/>
      <c r="BL1702" s="7"/>
      <c r="BM1702" s="7" t="s">
        <v>97</v>
      </c>
      <c r="BN1702" s="7" t="s">
        <v>97</v>
      </c>
      <c r="BO1702" s="7"/>
      <c r="BP1702" s="7" t="s">
        <v>98</v>
      </c>
      <c r="BQ1702" s="7" t="s">
        <v>98</v>
      </c>
      <c r="BR1702" s="7" t="s">
        <v>98</v>
      </c>
      <c r="BS1702" s="7" t="s">
        <v>98</v>
      </c>
      <c r="BT1702" s="7" t="s">
        <v>98</v>
      </c>
      <c r="BU1702" s="7" t="s">
        <v>98</v>
      </c>
      <c r="BV1702" s="7" t="s">
        <v>98</v>
      </c>
      <c r="BW1702" s="7" t="s">
        <v>98</v>
      </c>
      <c r="BX1702" s="7" t="s">
        <v>98</v>
      </c>
      <c r="BY1702" s="7" t="s">
        <v>98</v>
      </c>
      <c r="BZ1702" s="7" t="s">
        <v>98</v>
      </c>
      <c r="CA1702" s="7" t="s">
        <v>98</v>
      </c>
      <c r="CB1702" s="7" t="s">
        <v>98</v>
      </c>
      <c r="CC1702" s="7" t="s">
        <v>98</v>
      </c>
      <c r="CD1702" s="7" t="s">
        <v>98</v>
      </c>
      <c r="CE1702" s="7" t="s">
        <v>98</v>
      </c>
      <c r="CF1702" s="7" t="s">
        <v>98</v>
      </c>
      <c r="CG1702" s="7" t="s">
        <v>98</v>
      </c>
      <c r="CH1702" s="7" t="s">
        <v>98</v>
      </c>
      <c r="CI1702" s="6" t="n">
        <f aca="false">SUMIF($AH1702:$CH1702,35,Base!$B$5:$BB$5)*7*$Z1702</f>
        <v>0</v>
      </c>
      <c r="CJ1702" s="6" t="n">
        <f aca="false">SUMIF($AH1702:$CH1702,"PR",Base!$B$5:$BB$5)*7*$Z1702</f>
        <v>2548</v>
      </c>
      <c r="CK1702" s="6"/>
      <c r="CL1702" s="6"/>
    </row>
    <row r="1703" customFormat="false" ht="13.8" hidden="false" customHeight="false" outlineLevel="0" collapsed="false">
      <c r="A1703" s="7" t="s">
        <v>77</v>
      </c>
      <c r="B1703" s="7" t="s">
        <v>3969</v>
      </c>
      <c r="C1703" s="7" t="s">
        <v>328</v>
      </c>
      <c r="D1703" s="7" t="s">
        <v>4025</v>
      </c>
      <c r="E1703" s="7" t="s">
        <v>2424</v>
      </c>
      <c r="F1703" s="7" t="s">
        <v>17</v>
      </c>
      <c r="G1703" s="7" t="s">
        <v>2962</v>
      </c>
      <c r="H1703" s="7" t="s">
        <v>2963</v>
      </c>
      <c r="I1703" s="7" t="s">
        <v>84</v>
      </c>
      <c r="J1703" s="7" t="s">
        <v>85</v>
      </c>
      <c r="K1703" s="8" t="n">
        <v>0</v>
      </c>
      <c r="L1703" s="7"/>
      <c r="M1703" s="8" t="n">
        <v>0</v>
      </c>
      <c r="N1703" s="7"/>
      <c r="O1703" s="7" t="s">
        <v>333</v>
      </c>
      <c r="P1703" s="7" t="s">
        <v>113</v>
      </c>
      <c r="Q1703" s="8" t="s">
        <v>3540</v>
      </c>
      <c r="R1703" s="8" t="s">
        <v>3540</v>
      </c>
      <c r="S1703" s="8" t="s">
        <v>110</v>
      </c>
      <c r="T1703" s="8" t="s">
        <v>127</v>
      </c>
      <c r="U1703" s="7" t="s">
        <v>127</v>
      </c>
      <c r="V1703" s="7" t="s">
        <v>159</v>
      </c>
      <c r="W1703" s="7"/>
      <c r="X1703" s="7"/>
      <c r="Y1703" s="7" t="s">
        <v>160</v>
      </c>
      <c r="Z1703" s="8" t="s">
        <v>127</v>
      </c>
      <c r="AA1703" s="7"/>
      <c r="AB1703" s="7"/>
      <c r="AC1703" s="7"/>
      <c r="AD1703" s="7"/>
      <c r="AE1703" s="8"/>
      <c r="AF1703" s="9" t="s">
        <v>1329</v>
      </c>
      <c r="AG1703" s="9" t="s">
        <v>4023</v>
      </c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  <c r="AZ1703" s="7"/>
      <c r="BA1703" s="7"/>
      <c r="BB1703" s="7"/>
      <c r="BC1703" s="7" t="s">
        <v>98</v>
      </c>
      <c r="BD1703" s="7" t="s">
        <v>98</v>
      </c>
      <c r="BE1703" s="7" t="s">
        <v>98</v>
      </c>
      <c r="BF1703" s="7" t="s">
        <v>98</v>
      </c>
      <c r="BG1703" s="7" t="s">
        <v>98</v>
      </c>
      <c r="BH1703" s="7" t="s">
        <v>98</v>
      </c>
      <c r="BI1703" s="7" t="s">
        <v>98</v>
      </c>
      <c r="BJ1703" s="7" t="s">
        <v>98</v>
      </c>
      <c r="BK1703" s="7" t="s">
        <v>98</v>
      </c>
      <c r="BL1703" s="7" t="s">
        <v>98</v>
      </c>
      <c r="BM1703" s="7" t="s">
        <v>97</v>
      </c>
      <c r="BN1703" s="7" t="s">
        <v>97</v>
      </c>
      <c r="BO1703" s="7" t="s">
        <v>98</v>
      </c>
      <c r="BP1703" s="7" t="s">
        <v>98</v>
      </c>
      <c r="BQ1703" s="7" t="s">
        <v>98</v>
      </c>
      <c r="BR1703" s="7" t="s">
        <v>98</v>
      </c>
      <c r="BS1703" s="7" t="s">
        <v>98</v>
      </c>
      <c r="BT1703" s="7" t="s">
        <v>98</v>
      </c>
      <c r="BU1703" s="7" t="s">
        <v>98</v>
      </c>
      <c r="BV1703" s="7" t="s">
        <v>98</v>
      </c>
      <c r="BW1703" s="7" t="s">
        <v>98</v>
      </c>
      <c r="BX1703" s="7" t="s">
        <v>98</v>
      </c>
      <c r="BY1703" s="7" t="s">
        <v>98</v>
      </c>
      <c r="BZ1703" s="7" t="s">
        <v>98</v>
      </c>
      <c r="CA1703" s="7" t="s">
        <v>98</v>
      </c>
      <c r="CB1703" s="7" t="s">
        <v>98</v>
      </c>
      <c r="CC1703" s="7" t="s">
        <v>98</v>
      </c>
      <c r="CD1703" s="7" t="s">
        <v>98</v>
      </c>
      <c r="CE1703" s="7" t="s">
        <v>98</v>
      </c>
      <c r="CF1703" s="7" t="s">
        <v>98</v>
      </c>
      <c r="CG1703" s="7" t="s">
        <v>98</v>
      </c>
      <c r="CH1703" s="7" t="s">
        <v>98</v>
      </c>
      <c r="CI1703" s="6" t="n">
        <f aca="false">SUMIF($AH1703:$CH1703,35,Base!$B$5:$BB$5)*7*$Z1703</f>
        <v>0</v>
      </c>
      <c r="CJ1703" s="6" t="n">
        <f aca="false">SUMIF($AH1703:$CH1703,"PR",Base!$B$5:$BB$5)*7*$Z1703</f>
        <v>4032</v>
      </c>
      <c r="CK1703" s="6"/>
      <c r="CL1703" s="6"/>
    </row>
    <row r="1704" customFormat="false" ht="13.8" hidden="false" customHeight="false" outlineLevel="0" collapsed="false">
      <c r="A1704" s="7" t="s">
        <v>77</v>
      </c>
      <c r="B1704" s="7" t="s">
        <v>3969</v>
      </c>
      <c r="C1704" s="7" t="s">
        <v>118</v>
      </c>
      <c r="D1704" s="7" t="s">
        <v>4026</v>
      </c>
      <c r="E1704" s="7" t="s">
        <v>602</v>
      </c>
      <c r="F1704" s="7" t="s">
        <v>17</v>
      </c>
      <c r="G1704" s="7" t="s">
        <v>4027</v>
      </c>
      <c r="H1704" s="7" t="s">
        <v>4028</v>
      </c>
      <c r="I1704" s="7" t="s">
        <v>84</v>
      </c>
      <c r="J1704" s="7" t="s">
        <v>85</v>
      </c>
      <c r="K1704" s="8" t="n">
        <v>0</v>
      </c>
      <c r="L1704" s="7"/>
      <c r="M1704" s="8" t="n">
        <v>0</v>
      </c>
      <c r="N1704" s="7"/>
      <c r="O1704" s="7" t="s">
        <v>213</v>
      </c>
      <c r="P1704" s="7" t="s">
        <v>168</v>
      </c>
      <c r="Q1704" s="8" t="s">
        <v>3500</v>
      </c>
      <c r="R1704" s="8" t="s">
        <v>3500</v>
      </c>
      <c r="S1704" s="8" t="s">
        <v>110</v>
      </c>
      <c r="T1704" s="8" t="s">
        <v>127</v>
      </c>
      <c r="U1704" s="7" t="s">
        <v>127</v>
      </c>
      <c r="V1704" s="7" t="s">
        <v>159</v>
      </c>
      <c r="W1704" s="7"/>
      <c r="X1704" s="7"/>
      <c r="Y1704" s="7" t="s">
        <v>160</v>
      </c>
      <c r="Z1704" s="8" t="s">
        <v>127</v>
      </c>
      <c r="AA1704" s="7"/>
      <c r="AB1704" s="7"/>
      <c r="AC1704" s="7"/>
      <c r="AD1704" s="7"/>
      <c r="AE1704" s="8"/>
      <c r="AF1704" s="9" t="s">
        <v>1007</v>
      </c>
      <c r="AG1704" s="9" t="s">
        <v>4022</v>
      </c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7"/>
      <c r="AX1704" s="7"/>
      <c r="AY1704" s="7"/>
      <c r="AZ1704" s="7"/>
      <c r="BA1704" s="7"/>
      <c r="BB1704" s="7"/>
      <c r="BC1704" s="7"/>
      <c r="BD1704" s="7"/>
      <c r="BE1704" s="7"/>
      <c r="BF1704" s="7"/>
      <c r="BG1704" s="7"/>
      <c r="BH1704" s="7"/>
      <c r="BI1704" s="7"/>
      <c r="BJ1704" s="7"/>
      <c r="BK1704" s="7"/>
      <c r="BL1704" s="7"/>
      <c r="BM1704" s="7" t="s">
        <v>97</v>
      </c>
      <c r="BN1704" s="7" t="s">
        <v>97</v>
      </c>
      <c r="BO1704" s="7"/>
      <c r="BP1704" s="7" t="s">
        <v>98</v>
      </c>
      <c r="BQ1704" s="7" t="s">
        <v>98</v>
      </c>
      <c r="BR1704" s="7" t="s">
        <v>98</v>
      </c>
      <c r="BS1704" s="7" t="s">
        <v>98</v>
      </c>
      <c r="BT1704" s="7" t="s">
        <v>98</v>
      </c>
      <c r="BU1704" s="7" t="s">
        <v>98</v>
      </c>
      <c r="BV1704" s="7" t="s">
        <v>98</v>
      </c>
      <c r="BW1704" s="7" t="s">
        <v>98</v>
      </c>
      <c r="BX1704" s="7" t="s">
        <v>98</v>
      </c>
      <c r="BY1704" s="7" t="s">
        <v>98</v>
      </c>
      <c r="BZ1704" s="7" t="s">
        <v>98</v>
      </c>
      <c r="CA1704" s="7" t="s">
        <v>98</v>
      </c>
      <c r="CB1704" s="7" t="s">
        <v>98</v>
      </c>
      <c r="CC1704" s="7" t="s">
        <v>98</v>
      </c>
      <c r="CD1704" s="7" t="s">
        <v>98</v>
      </c>
      <c r="CE1704" s="7" t="s">
        <v>98</v>
      </c>
      <c r="CF1704" s="7" t="s">
        <v>98</v>
      </c>
      <c r="CG1704" s="7" t="s">
        <v>98</v>
      </c>
      <c r="CH1704" s="7" t="s">
        <v>98</v>
      </c>
      <c r="CI1704" s="6" t="n">
        <f aca="false">SUMIF($AH1704:$CH1704,35,Base!$B$5:$BB$5)*7*$Z1704</f>
        <v>0</v>
      </c>
      <c r="CJ1704" s="6" t="n">
        <f aca="false">SUMIF($AH1704:$CH1704,"PR",Base!$B$5:$BB$5)*7*$Z1704</f>
        <v>2548</v>
      </c>
      <c r="CK1704" s="6"/>
      <c r="CL1704" s="6"/>
    </row>
    <row r="1705" customFormat="false" ht="13.8" hidden="false" customHeight="false" outlineLevel="0" collapsed="false">
      <c r="A1705" s="7" t="s">
        <v>77</v>
      </c>
      <c r="B1705" s="7" t="s">
        <v>3969</v>
      </c>
      <c r="C1705" s="7" t="s">
        <v>118</v>
      </c>
      <c r="D1705" s="7" t="s">
        <v>3408</v>
      </c>
      <c r="E1705" s="7" t="s">
        <v>2959</v>
      </c>
      <c r="F1705" s="7" t="s">
        <v>17</v>
      </c>
      <c r="G1705" s="7" t="s">
        <v>4027</v>
      </c>
      <c r="H1705" s="7" t="s">
        <v>4029</v>
      </c>
      <c r="I1705" s="7" t="s">
        <v>84</v>
      </c>
      <c r="J1705" s="7" t="s">
        <v>85</v>
      </c>
      <c r="K1705" s="8" t="n">
        <v>0</v>
      </c>
      <c r="L1705" s="7"/>
      <c r="M1705" s="8" t="n">
        <v>0</v>
      </c>
      <c r="N1705" s="7"/>
      <c r="O1705" s="7" t="s">
        <v>213</v>
      </c>
      <c r="P1705" s="7" t="s">
        <v>168</v>
      </c>
      <c r="Q1705" s="8" t="s">
        <v>4030</v>
      </c>
      <c r="R1705" s="8" t="s">
        <v>4030</v>
      </c>
      <c r="S1705" s="8" t="s">
        <v>110</v>
      </c>
      <c r="T1705" s="8" t="s">
        <v>127</v>
      </c>
      <c r="U1705" s="7" t="s">
        <v>127</v>
      </c>
      <c r="V1705" s="7" t="s">
        <v>159</v>
      </c>
      <c r="W1705" s="7"/>
      <c r="X1705" s="7"/>
      <c r="Y1705" s="7" t="s">
        <v>160</v>
      </c>
      <c r="Z1705" s="8" t="s">
        <v>127</v>
      </c>
      <c r="AA1705" s="7"/>
      <c r="AB1705" s="7"/>
      <c r="AC1705" s="7"/>
      <c r="AD1705" s="7"/>
      <c r="AE1705" s="8"/>
      <c r="AF1705" s="9" t="s">
        <v>1329</v>
      </c>
      <c r="AG1705" s="9" t="s">
        <v>4023</v>
      </c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7"/>
      <c r="AW1705" s="7"/>
      <c r="AX1705" s="7"/>
      <c r="AY1705" s="7"/>
      <c r="AZ1705" s="7"/>
      <c r="BA1705" s="7"/>
      <c r="BB1705" s="7"/>
      <c r="BC1705" s="7" t="s">
        <v>98</v>
      </c>
      <c r="BD1705" s="7" t="s">
        <v>98</v>
      </c>
      <c r="BE1705" s="7" t="s">
        <v>98</v>
      </c>
      <c r="BF1705" s="7" t="s">
        <v>98</v>
      </c>
      <c r="BG1705" s="7" t="s">
        <v>98</v>
      </c>
      <c r="BH1705" s="7" t="s">
        <v>98</v>
      </c>
      <c r="BI1705" s="7" t="s">
        <v>98</v>
      </c>
      <c r="BJ1705" s="7" t="s">
        <v>98</v>
      </c>
      <c r="BK1705" s="7" t="s">
        <v>98</v>
      </c>
      <c r="BL1705" s="7" t="s">
        <v>98</v>
      </c>
      <c r="BM1705" s="7" t="s">
        <v>97</v>
      </c>
      <c r="BN1705" s="7" t="s">
        <v>97</v>
      </c>
      <c r="BO1705" s="7" t="s">
        <v>98</v>
      </c>
      <c r="BP1705" s="7" t="s">
        <v>98</v>
      </c>
      <c r="BQ1705" s="7" t="s">
        <v>98</v>
      </c>
      <c r="BR1705" s="7" t="s">
        <v>98</v>
      </c>
      <c r="BS1705" s="7" t="s">
        <v>98</v>
      </c>
      <c r="BT1705" s="7" t="s">
        <v>98</v>
      </c>
      <c r="BU1705" s="7" t="s">
        <v>98</v>
      </c>
      <c r="BV1705" s="7" t="s">
        <v>98</v>
      </c>
      <c r="BW1705" s="7" t="s">
        <v>98</v>
      </c>
      <c r="BX1705" s="7" t="s">
        <v>98</v>
      </c>
      <c r="BY1705" s="7" t="s">
        <v>98</v>
      </c>
      <c r="BZ1705" s="7" t="s">
        <v>98</v>
      </c>
      <c r="CA1705" s="7" t="s">
        <v>98</v>
      </c>
      <c r="CB1705" s="7" t="s">
        <v>98</v>
      </c>
      <c r="CC1705" s="7" t="s">
        <v>98</v>
      </c>
      <c r="CD1705" s="7" t="s">
        <v>98</v>
      </c>
      <c r="CE1705" s="7" t="s">
        <v>98</v>
      </c>
      <c r="CF1705" s="7" t="s">
        <v>98</v>
      </c>
      <c r="CG1705" s="7" t="s">
        <v>98</v>
      </c>
      <c r="CH1705" s="7" t="s">
        <v>98</v>
      </c>
      <c r="CI1705" s="6" t="n">
        <f aca="false">SUMIF($AH1705:$CH1705,35,Base!$B$5:$BB$5)*7*$Z1705</f>
        <v>0</v>
      </c>
      <c r="CJ1705" s="6" t="n">
        <f aca="false">SUMIF($AH1705:$CH1705,"PR",Base!$B$5:$BB$5)*7*$Z1705</f>
        <v>4032</v>
      </c>
      <c r="CK1705" s="6"/>
      <c r="CL1705" s="6"/>
    </row>
    <row r="1706" customFormat="false" ht="13.8" hidden="false" customHeight="false" outlineLevel="0" collapsed="false">
      <c r="A1706" s="7" t="s">
        <v>77</v>
      </c>
      <c r="B1706" s="7" t="s">
        <v>3969</v>
      </c>
      <c r="C1706" s="7" t="s">
        <v>3150</v>
      </c>
      <c r="D1706" s="7" t="s">
        <v>4031</v>
      </c>
      <c r="E1706" s="7" t="s">
        <v>3600</v>
      </c>
      <c r="F1706" s="7" t="s">
        <v>17</v>
      </c>
      <c r="G1706" s="7" t="s">
        <v>4032</v>
      </c>
      <c r="H1706" s="7" t="s">
        <v>4033</v>
      </c>
      <c r="I1706" s="7" t="s">
        <v>84</v>
      </c>
      <c r="J1706" s="7" t="s">
        <v>85</v>
      </c>
      <c r="K1706" s="8" t="n">
        <v>0</v>
      </c>
      <c r="L1706" s="7"/>
      <c r="M1706" s="8" t="n">
        <v>0</v>
      </c>
      <c r="N1706" s="7"/>
      <c r="O1706" s="7" t="s">
        <v>4010</v>
      </c>
      <c r="P1706" s="7" t="s">
        <v>117</v>
      </c>
      <c r="Q1706" s="8" t="s">
        <v>438</v>
      </c>
      <c r="R1706" s="8" t="s">
        <v>438</v>
      </c>
      <c r="S1706" s="8" t="s">
        <v>110</v>
      </c>
      <c r="T1706" s="8" t="s">
        <v>124</v>
      </c>
      <c r="U1706" s="7" t="s">
        <v>87</v>
      </c>
      <c r="V1706" s="7" t="s">
        <v>92</v>
      </c>
      <c r="W1706" s="7"/>
      <c r="X1706" s="7"/>
      <c r="Y1706" s="7" t="s">
        <v>125</v>
      </c>
      <c r="Z1706" s="8" t="s">
        <v>87</v>
      </c>
      <c r="AA1706" s="7"/>
      <c r="AB1706" s="7"/>
      <c r="AC1706" s="7"/>
      <c r="AD1706" s="7"/>
      <c r="AE1706" s="8"/>
      <c r="AF1706" s="9" t="s">
        <v>562</v>
      </c>
      <c r="AG1706" s="9" t="s">
        <v>814</v>
      </c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7"/>
      <c r="AX1706" s="7"/>
      <c r="AY1706" s="7"/>
      <c r="AZ1706" s="7"/>
      <c r="BA1706" s="7"/>
      <c r="BB1706" s="7"/>
      <c r="BC1706" s="7"/>
      <c r="BD1706" s="7"/>
      <c r="BE1706" s="7"/>
      <c r="BF1706" s="7"/>
      <c r="BG1706" s="7"/>
      <c r="BH1706" s="7"/>
      <c r="BI1706" s="7"/>
      <c r="BJ1706" s="7"/>
      <c r="BK1706" s="7"/>
      <c r="BL1706" s="7"/>
      <c r="BM1706" s="7" t="s">
        <v>97</v>
      </c>
      <c r="BN1706" s="7" t="s">
        <v>97</v>
      </c>
      <c r="BO1706" s="7"/>
      <c r="BP1706" s="7"/>
      <c r="BQ1706" s="7"/>
      <c r="BR1706" s="7"/>
      <c r="BS1706" s="7"/>
      <c r="BT1706" s="7"/>
      <c r="BU1706" s="7"/>
      <c r="BV1706" s="7"/>
      <c r="BW1706" s="7"/>
      <c r="BX1706" s="7"/>
      <c r="BY1706" s="7"/>
      <c r="BZ1706" s="7" t="s">
        <v>98</v>
      </c>
      <c r="CA1706" s="7" t="s">
        <v>98</v>
      </c>
      <c r="CB1706" s="7" t="s">
        <v>98</v>
      </c>
      <c r="CC1706" s="7" t="s">
        <v>98</v>
      </c>
      <c r="CD1706" s="7" t="s">
        <v>98</v>
      </c>
      <c r="CE1706" s="7" t="s">
        <v>98</v>
      </c>
      <c r="CF1706" s="7" t="s">
        <v>98</v>
      </c>
      <c r="CG1706" s="7"/>
      <c r="CH1706" s="7"/>
      <c r="CI1706" s="6" t="n">
        <f aca="false">SUMIF($AH1706:$CH1706,35,Base!$B$5:$BB$5)*7*$Z1706</f>
        <v>0</v>
      </c>
      <c r="CJ1706" s="6" t="n">
        <f aca="false">SUMIF($AH1706:$CH1706,"PR",Base!$B$5:$BB$5)*7*$Z1706</f>
        <v>238</v>
      </c>
      <c r="CK1706" s="6"/>
      <c r="CL1706" s="6"/>
    </row>
    <row r="1707" customFormat="false" ht="13.8" hidden="false" customHeight="false" outlineLevel="0" collapsed="false">
      <c r="A1707" s="7" t="s">
        <v>77</v>
      </c>
      <c r="B1707" s="7" t="s">
        <v>3969</v>
      </c>
      <c r="C1707" s="7" t="s">
        <v>3150</v>
      </c>
      <c r="D1707" s="7" t="s">
        <v>4031</v>
      </c>
      <c r="E1707" s="7" t="s">
        <v>3600</v>
      </c>
      <c r="F1707" s="7" t="s">
        <v>17</v>
      </c>
      <c r="G1707" s="7" t="s">
        <v>4032</v>
      </c>
      <c r="H1707" s="7" t="s">
        <v>4033</v>
      </c>
      <c r="I1707" s="7" t="s">
        <v>84</v>
      </c>
      <c r="J1707" s="7" t="s">
        <v>85</v>
      </c>
      <c r="K1707" s="8" t="n">
        <v>0</v>
      </c>
      <c r="L1707" s="7"/>
      <c r="M1707" s="8" t="n">
        <v>0</v>
      </c>
      <c r="N1707" s="7"/>
      <c r="O1707" s="7" t="s">
        <v>4010</v>
      </c>
      <c r="P1707" s="7" t="s">
        <v>117</v>
      </c>
      <c r="Q1707" s="8" t="s">
        <v>438</v>
      </c>
      <c r="R1707" s="8" t="s">
        <v>438</v>
      </c>
      <c r="S1707" s="8" t="s">
        <v>110</v>
      </c>
      <c r="T1707" s="8" t="s">
        <v>124</v>
      </c>
      <c r="U1707" s="7" t="s">
        <v>87</v>
      </c>
      <c r="V1707" s="7" t="s">
        <v>92</v>
      </c>
      <c r="W1707" s="7"/>
      <c r="X1707" s="7"/>
      <c r="Y1707" s="7" t="s">
        <v>93</v>
      </c>
      <c r="Z1707" s="8" t="s">
        <v>94</v>
      </c>
      <c r="AA1707" s="7"/>
      <c r="AB1707" s="7"/>
      <c r="AC1707" s="7"/>
      <c r="AD1707" s="7"/>
      <c r="AE1707" s="8"/>
      <c r="AF1707" s="9" t="s">
        <v>562</v>
      </c>
      <c r="AG1707" s="9" t="s">
        <v>814</v>
      </c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7"/>
      <c r="AX1707" s="7"/>
      <c r="AY1707" s="7"/>
      <c r="AZ1707" s="7"/>
      <c r="BA1707" s="7"/>
      <c r="BB1707" s="7"/>
      <c r="BC1707" s="7"/>
      <c r="BD1707" s="7"/>
      <c r="BE1707" s="7"/>
      <c r="BF1707" s="7"/>
      <c r="BG1707" s="7"/>
      <c r="BH1707" s="7"/>
      <c r="BI1707" s="7"/>
      <c r="BJ1707" s="7"/>
      <c r="BK1707" s="7"/>
      <c r="BL1707" s="7"/>
      <c r="BM1707" s="7" t="s">
        <v>97</v>
      </c>
      <c r="BN1707" s="7" t="s">
        <v>97</v>
      </c>
      <c r="BO1707" s="7"/>
      <c r="BP1707" s="7"/>
      <c r="BQ1707" s="7"/>
      <c r="BR1707" s="7"/>
      <c r="BS1707" s="7"/>
      <c r="BT1707" s="7"/>
      <c r="BU1707" s="7"/>
      <c r="BV1707" s="7"/>
      <c r="BW1707" s="7"/>
      <c r="BX1707" s="7"/>
      <c r="BY1707" s="7"/>
      <c r="BZ1707" s="7" t="s">
        <v>98</v>
      </c>
      <c r="CA1707" s="7" t="s">
        <v>98</v>
      </c>
      <c r="CB1707" s="7" t="s">
        <v>98</v>
      </c>
      <c r="CC1707" s="7" t="s">
        <v>98</v>
      </c>
      <c r="CD1707" s="7" t="s">
        <v>98</v>
      </c>
      <c r="CE1707" s="7" t="s">
        <v>98</v>
      </c>
      <c r="CF1707" s="7" t="s">
        <v>98</v>
      </c>
      <c r="CG1707" s="7"/>
      <c r="CH1707" s="7"/>
      <c r="CI1707" s="6" t="n">
        <f aca="false">SUMIF($AH1707:$CH1707,35,Base!$B$5:$BB$5)*7*$Z1707</f>
        <v>0</v>
      </c>
      <c r="CJ1707" s="6" t="n">
        <f aca="false">SUMIF($AH1707:$CH1707,"PR",Base!$B$5:$BB$5)*7*$Z1707</f>
        <v>476</v>
      </c>
      <c r="CK1707" s="6"/>
      <c r="CL1707" s="6"/>
    </row>
    <row r="1708" customFormat="false" ht="13.8" hidden="false" customHeight="false" outlineLevel="0" collapsed="false">
      <c r="A1708" s="7" t="s">
        <v>77</v>
      </c>
      <c r="B1708" s="7" t="s">
        <v>3969</v>
      </c>
      <c r="C1708" s="7" t="s">
        <v>3150</v>
      </c>
      <c r="D1708" s="7" t="s">
        <v>4031</v>
      </c>
      <c r="E1708" s="7" t="s">
        <v>3600</v>
      </c>
      <c r="F1708" s="7" t="s">
        <v>17</v>
      </c>
      <c r="G1708" s="7" t="s">
        <v>4032</v>
      </c>
      <c r="H1708" s="7" t="s">
        <v>4033</v>
      </c>
      <c r="I1708" s="7" t="s">
        <v>84</v>
      </c>
      <c r="J1708" s="7" t="s">
        <v>85</v>
      </c>
      <c r="K1708" s="8" t="n">
        <v>0</v>
      </c>
      <c r="L1708" s="7"/>
      <c r="M1708" s="8" t="n">
        <v>0</v>
      </c>
      <c r="N1708" s="7"/>
      <c r="O1708" s="7" t="s">
        <v>4010</v>
      </c>
      <c r="P1708" s="7" t="s">
        <v>117</v>
      </c>
      <c r="Q1708" s="8" t="s">
        <v>438</v>
      </c>
      <c r="R1708" s="8" t="s">
        <v>438</v>
      </c>
      <c r="S1708" s="8" t="s">
        <v>110</v>
      </c>
      <c r="T1708" s="8" t="s">
        <v>124</v>
      </c>
      <c r="U1708" s="7" t="s">
        <v>87</v>
      </c>
      <c r="V1708" s="7" t="s">
        <v>92</v>
      </c>
      <c r="W1708" s="7"/>
      <c r="X1708" s="7"/>
      <c r="Y1708" s="7" t="s">
        <v>112</v>
      </c>
      <c r="Z1708" s="8" t="s">
        <v>94</v>
      </c>
      <c r="AA1708" s="7"/>
      <c r="AB1708" s="7"/>
      <c r="AC1708" s="7"/>
      <c r="AD1708" s="7"/>
      <c r="AE1708" s="8"/>
      <c r="AF1708" s="9" t="s">
        <v>562</v>
      </c>
      <c r="AG1708" s="9" t="s">
        <v>814</v>
      </c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7"/>
      <c r="AX1708" s="7"/>
      <c r="AY1708" s="7"/>
      <c r="AZ1708" s="7"/>
      <c r="BA1708" s="7"/>
      <c r="BB1708" s="7"/>
      <c r="BC1708" s="7"/>
      <c r="BD1708" s="7"/>
      <c r="BE1708" s="7"/>
      <c r="BF1708" s="7"/>
      <c r="BG1708" s="7"/>
      <c r="BH1708" s="7"/>
      <c r="BI1708" s="7"/>
      <c r="BJ1708" s="7"/>
      <c r="BK1708" s="7"/>
      <c r="BL1708" s="7"/>
      <c r="BM1708" s="7" t="s">
        <v>97</v>
      </c>
      <c r="BN1708" s="7" t="s">
        <v>97</v>
      </c>
      <c r="BO1708" s="7"/>
      <c r="BP1708" s="7"/>
      <c r="BQ1708" s="7"/>
      <c r="BR1708" s="7"/>
      <c r="BS1708" s="7"/>
      <c r="BT1708" s="7"/>
      <c r="BU1708" s="7"/>
      <c r="BV1708" s="7"/>
      <c r="BW1708" s="7"/>
      <c r="BX1708" s="7"/>
      <c r="BY1708" s="7"/>
      <c r="BZ1708" s="7" t="s">
        <v>98</v>
      </c>
      <c r="CA1708" s="7" t="s">
        <v>98</v>
      </c>
      <c r="CB1708" s="7" t="s">
        <v>98</v>
      </c>
      <c r="CC1708" s="7" t="s">
        <v>98</v>
      </c>
      <c r="CD1708" s="7" t="s">
        <v>98</v>
      </c>
      <c r="CE1708" s="7" t="s">
        <v>98</v>
      </c>
      <c r="CF1708" s="7" t="s">
        <v>98</v>
      </c>
      <c r="CG1708" s="7"/>
      <c r="CH1708" s="7"/>
      <c r="CI1708" s="6" t="n">
        <f aca="false">SUMIF($AH1708:$CH1708,35,Base!$B$5:$BB$5)*7*$Z1708</f>
        <v>0</v>
      </c>
      <c r="CJ1708" s="6" t="n">
        <f aca="false">SUMIF($AH1708:$CH1708,"PR",Base!$B$5:$BB$5)*7*$Z1708</f>
        <v>476</v>
      </c>
      <c r="CK1708" s="6"/>
      <c r="CL1708" s="6"/>
    </row>
    <row r="1709" customFormat="false" ht="13.8" hidden="false" customHeight="false" outlineLevel="0" collapsed="false">
      <c r="A1709" s="7" t="s">
        <v>77</v>
      </c>
      <c r="B1709" s="7" t="s">
        <v>3969</v>
      </c>
      <c r="C1709" s="7" t="s">
        <v>3150</v>
      </c>
      <c r="D1709" s="7" t="s">
        <v>4031</v>
      </c>
      <c r="E1709" s="7" t="s">
        <v>3600</v>
      </c>
      <c r="F1709" s="7" t="s">
        <v>17</v>
      </c>
      <c r="G1709" s="7" t="s">
        <v>4032</v>
      </c>
      <c r="H1709" s="7" t="s">
        <v>4033</v>
      </c>
      <c r="I1709" s="7" t="s">
        <v>84</v>
      </c>
      <c r="J1709" s="7" t="s">
        <v>85</v>
      </c>
      <c r="K1709" s="8" t="n">
        <v>0</v>
      </c>
      <c r="L1709" s="7"/>
      <c r="M1709" s="8" t="n">
        <v>0</v>
      </c>
      <c r="N1709" s="7"/>
      <c r="O1709" s="7" t="s">
        <v>4010</v>
      </c>
      <c r="P1709" s="7" t="s">
        <v>117</v>
      </c>
      <c r="Q1709" s="8" t="s">
        <v>438</v>
      </c>
      <c r="R1709" s="8" t="s">
        <v>438</v>
      </c>
      <c r="S1709" s="8" t="s">
        <v>110</v>
      </c>
      <c r="T1709" s="8" t="s">
        <v>124</v>
      </c>
      <c r="U1709" s="7" t="s">
        <v>87</v>
      </c>
      <c r="V1709" s="7" t="s">
        <v>92</v>
      </c>
      <c r="W1709" s="7"/>
      <c r="X1709" s="7"/>
      <c r="Y1709" s="7" t="s">
        <v>102</v>
      </c>
      <c r="Z1709" s="8" t="s">
        <v>87</v>
      </c>
      <c r="AA1709" s="7"/>
      <c r="AB1709" s="7"/>
      <c r="AC1709" s="7"/>
      <c r="AD1709" s="7"/>
      <c r="AE1709" s="8"/>
      <c r="AF1709" s="9" t="s">
        <v>562</v>
      </c>
      <c r="AG1709" s="9" t="s">
        <v>814</v>
      </c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7"/>
      <c r="AX1709" s="7"/>
      <c r="AY1709" s="7"/>
      <c r="AZ1709" s="7"/>
      <c r="BA1709" s="7"/>
      <c r="BB1709" s="7"/>
      <c r="BC1709" s="7"/>
      <c r="BD1709" s="7"/>
      <c r="BE1709" s="7"/>
      <c r="BF1709" s="7"/>
      <c r="BG1709" s="7"/>
      <c r="BH1709" s="7"/>
      <c r="BI1709" s="7"/>
      <c r="BJ1709" s="7"/>
      <c r="BK1709" s="7"/>
      <c r="BL1709" s="7"/>
      <c r="BM1709" s="7" t="s">
        <v>97</v>
      </c>
      <c r="BN1709" s="7" t="s">
        <v>97</v>
      </c>
      <c r="BO1709" s="7"/>
      <c r="BP1709" s="7"/>
      <c r="BQ1709" s="7"/>
      <c r="BR1709" s="7"/>
      <c r="BS1709" s="7"/>
      <c r="BT1709" s="7"/>
      <c r="BU1709" s="7"/>
      <c r="BV1709" s="7"/>
      <c r="BW1709" s="7"/>
      <c r="BX1709" s="7"/>
      <c r="BY1709" s="7"/>
      <c r="BZ1709" s="7" t="s">
        <v>98</v>
      </c>
      <c r="CA1709" s="7" t="s">
        <v>98</v>
      </c>
      <c r="CB1709" s="7" t="s">
        <v>98</v>
      </c>
      <c r="CC1709" s="7" t="s">
        <v>98</v>
      </c>
      <c r="CD1709" s="7" t="s">
        <v>98</v>
      </c>
      <c r="CE1709" s="7" t="s">
        <v>98</v>
      </c>
      <c r="CF1709" s="7" t="s">
        <v>98</v>
      </c>
      <c r="CG1709" s="7"/>
      <c r="CH1709" s="7"/>
      <c r="CI1709" s="6" t="n">
        <f aca="false">SUMIF($AH1709:$CH1709,35,Base!$B$5:$BB$5)*7*$Z1709</f>
        <v>0</v>
      </c>
      <c r="CJ1709" s="6" t="n">
        <f aca="false">SUMIF($AH1709:$CH1709,"PR",Base!$B$5:$BB$5)*7*$Z1709</f>
        <v>238</v>
      </c>
      <c r="CK1709" s="6"/>
      <c r="CL1709" s="6"/>
    </row>
    <row r="1710" customFormat="false" ht="13.8" hidden="false" customHeight="false" outlineLevel="0" collapsed="false">
      <c r="A1710" s="7" t="s">
        <v>77</v>
      </c>
      <c r="B1710" s="7" t="s">
        <v>3969</v>
      </c>
      <c r="C1710" s="7" t="s">
        <v>3150</v>
      </c>
      <c r="D1710" s="7" t="s">
        <v>2889</v>
      </c>
      <c r="E1710" s="7" t="s">
        <v>1395</v>
      </c>
      <c r="F1710" s="7" t="s">
        <v>17</v>
      </c>
      <c r="G1710" s="7" t="s">
        <v>4032</v>
      </c>
      <c r="H1710" s="7" t="s">
        <v>4033</v>
      </c>
      <c r="I1710" s="7" t="s">
        <v>84</v>
      </c>
      <c r="J1710" s="7" t="s">
        <v>85</v>
      </c>
      <c r="K1710" s="8" t="n">
        <v>0</v>
      </c>
      <c r="L1710" s="7"/>
      <c r="M1710" s="8" t="n">
        <v>0</v>
      </c>
      <c r="N1710" s="7"/>
      <c r="O1710" s="7" t="s">
        <v>4010</v>
      </c>
      <c r="P1710" s="7" t="s">
        <v>117</v>
      </c>
      <c r="Q1710" s="8" t="s">
        <v>533</v>
      </c>
      <c r="R1710" s="8" t="s">
        <v>533</v>
      </c>
      <c r="S1710" s="8" t="s">
        <v>110</v>
      </c>
      <c r="T1710" s="8" t="s">
        <v>124</v>
      </c>
      <c r="U1710" s="7" t="s">
        <v>87</v>
      </c>
      <c r="V1710" s="7" t="s">
        <v>92</v>
      </c>
      <c r="W1710" s="7"/>
      <c r="X1710" s="7"/>
      <c r="Y1710" s="7" t="s">
        <v>125</v>
      </c>
      <c r="Z1710" s="8" t="s">
        <v>87</v>
      </c>
      <c r="AA1710" s="7"/>
      <c r="AB1710" s="7"/>
      <c r="AC1710" s="7"/>
      <c r="AD1710" s="7"/>
      <c r="AE1710" s="8"/>
      <c r="AF1710" s="9" t="s">
        <v>342</v>
      </c>
      <c r="AG1710" s="9" t="s">
        <v>1189</v>
      </c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  <c r="AY1710" s="7"/>
      <c r="AZ1710" s="7"/>
      <c r="BA1710" s="7"/>
      <c r="BB1710" s="7"/>
      <c r="BC1710" s="7"/>
      <c r="BD1710" s="7"/>
      <c r="BE1710" s="7"/>
      <c r="BF1710" s="7"/>
      <c r="BG1710" s="7"/>
      <c r="BH1710" s="7"/>
      <c r="BI1710" s="7"/>
      <c r="BJ1710" s="7"/>
      <c r="BK1710" s="7"/>
      <c r="BL1710" s="7"/>
      <c r="BM1710" s="7" t="s">
        <v>97</v>
      </c>
      <c r="BN1710" s="7" t="s">
        <v>97</v>
      </c>
      <c r="BO1710" s="7"/>
      <c r="BP1710" s="7"/>
      <c r="BQ1710" s="7" t="s">
        <v>98</v>
      </c>
      <c r="BR1710" s="7" t="s">
        <v>98</v>
      </c>
      <c r="BS1710" s="7" t="s">
        <v>98</v>
      </c>
      <c r="BT1710" s="7" t="s">
        <v>98</v>
      </c>
      <c r="BU1710" s="7" t="s">
        <v>98</v>
      </c>
      <c r="BV1710" s="7" t="s">
        <v>98</v>
      </c>
      <c r="BW1710" s="7" t="s">
        <v>98</v>
      </c>
      <c r="BX1710" s="7"/>
      <c r="BY1710" s="7"/>
      <c r="BZ1710" s="7"/>
      <c r="CA1710" s="7"/>
      <c r="CB1710" s="7"/>
      <c r="CC1710" s="7"/>
      <c r="CD1710" s="7"/>
      <c r="CE1710" s="7"/>
      <c r="CF1710" s="7"/>
      <c r="CG1710" s="7"/>
      <c r="CH1710" s="7"/>
      <c r="CI1710" s="6" t="n">
        <f aca="false">SUMIF($AH1710:$CH1710,35,Base!$B$5:$BB$5)*7*$Z1710</f>
        <v>0</v>
      </c>
      <c r="CJ1710" s="6" t="n">
        <f aca="false">SUMIF($AH1710:$CH1710,"PR",Base!$B$5:$BB$5)*7*$Z1710</f>
        <v>245</v>
      </c>
      <c r="CK1710" s="6"/>
      <c r="CL1710" s="6"/>
    </row>
    <row r="1711" customFormat="false" ht="13.8" hidden="false" customHeight="false" outlineLevel="0" collapsed="false">
      <c r="A1711" s="7" t="s">
        <v>77</v>
      </c>
      <c r="B1711" s="7" t="s">
        <v>3969</v>
      </c>
      <c r="C1711" s="7" t="s">
        <v>3150</v>
      </c>
      <c r="D1711" s="7" t="s">
        <v>2889</v>
      </c>
      <c r="E1711" s="7" t="s">
        <v>1395</v>
      </c>
      <c r="F1711" s="7" t="s">
        <v>17</v>
      </c>
      <c r="G1711" s="7" t="s">
        <v>4032</v>
      </c>
      <c r="H1711" s="7" t="s">
        <v>4033</v>
      </c>
      <c r="I1711" s="7" t="s">
        <v>84</v>
      </c>
      <c r="J1711" s="7" t="s">
        <v>85</v>
      </c>
      <c r="K1711" s="8" t="n">
        <v>0</v>
      </c>
      <c r="L1711" s="7"/>
      <c r="M1711" s="8" t="n">
        <v>0</v>
      </c>
      <c r="N1711" s="7"/>
      <c r="O1711" s="7" t="s">
        <v>4010</v>
      </c>
      <c r="P1711" s="7" t="s">
        <v>117</v>
      </c>
      <c r="Q1711" s="8" t="s">
        <v>533</v>
      </c>
      <c r="R1711" s="8" t="s">
        <v>533</v>
      </c>
      <c r="S1711" s="8" t="s">
        <v>110</v>
      </c>
      <c r="T1711" s="8" t="s">
        <v>124</v>
      </c>
      <c r="U1711" s="7" t="s">
        <v>87</v>
      </c>
      <c r="V1711" s="7" t="s">
        <v>92</v>
      </c>
      <c r="W1711" s="7"/>
      <c r="X1711" s="7"/>
      <c r="Y1711" s="7" t="s">
        <v>93</v>
      </c>
      <c r="Z1711" s="8" t="s">
        <v>94</v>
      </c>
      <c r="AA1711" s="7"/>
      <c r="AB1711" s="7"/>
      <c r="AC1711" s="7"/>
      <c r="AD1711" s="7"/>
      <c r="AE1711" s="8"/>
      <c r="AF1711" s="9" t="s">
        <v>342</v>
      </c>
      <c r="AG1711" s="9" t="s">
        <v>1189</v>
      </c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  <c r="AY1711" s="7"/>
      <c r="AZ1711" s="7"/>
      <c r="BA1711" s="7"/>
      <c r="BB1711" s="7"/>
      <c r="BC1711" s="7"/>
      <c r="BD1711" s="7"/>
      <c r="BE1711" s="7"/>
      <c r="BF1711" s="7"/>
      <c r="BG1711" s="7"/>
      <c r="BH1711" s="7"/>
      <c r="BI1711" s="7"/>
      <c r="BJ1711" s="7"/>
      <c r="BK1711" s="7"/>
      <c r="BL1711" s="7"/>
      <c r="BM1711" s="7" t="s">
        <v>97</v>
      </c>
      <c r="BN1711" s="7" t="s">
        <v>97</v>
      </c>
      <c r="BO1711" s="7"/>
      <c r="BP1711" s="7"/>
      <c r="BQ1711" s="7" t="s">
        <v>98</v>
      </c>
      <c r="BR1711" s="7" t="s">
        <v>98</v>
      </c>
      <c r="BS1711" s="7" t="s">
        <v>98</v>
      </c>
      <c r="BT1711" s="7" t="s">
        <v>98</v>
      </c>
      <c r="BU1711" s="7" t="s">
        <v>98</v>
      </c>
      <c r="BV1711" s="7" t="s">
        <v>98</v>
      </c>
      <c r="BW1711" s="7" t="s">
        <v>98</v>
      </c>
      <c r="BX1711" s="7"/>
      <c r="BY1711" s="7"/>
      <c r="BZ1711" s="7"/>
      <c r="CA1711" s="7"/>
      <c r="CB1711" s="7"/>
      <c r="CC1711" s="7"/>
      <c r="CD1711" s="7"/>
      <c r="CE1711" s="7"/>
      <c r="CF1711" s="7"/>
      <c r="CG1711" s="7"/>
      <c r="CH1711" s="7"/>
      <c r="CI1711" s="6" t="n">
        <f aca="false">SUMIF($AH1711:$CH1711,35,Base!$B$5:$BB$5)*7*$Z1711</f>
        <v>0</v>
      </c>
      <c r="CJ1711" s="6" t="n">
        <f aca="false">SUMIF($AH1711:$CH1711,"PR",Base!$B$5:$BB$5)*7*$Z1711</f>
        <v>490</v>
      </c>
      <c r="CK1711" s="6"/>
      <c r="CL1711" s="6"/>
    </row>
    <row r="1712" customFormat="false" ht="13.8" hidden="false" customHeight="false" outlineLevel="0" collapsed="false">
      <c r="A1712" s="7" t="s">
        <v>77</v>
      </c>
      <c r="B1712" s="7" t="s">
        <v>3969</v>
      </c>
      <c r="C1712" s="7" t="s">
        <v>3150</v>
      </c>
      <c r="D1712" s="7" t="s">
        <v>2889</v>
      </c>
      <c r="E1712" s="7" t="s">
        <v>1395</v>
      </c>
      <c r="F1712" s="7" t="s">
        <v>17</v>
      </c>
      <c r="G1712" s="7" t="s">
        <v>4032</v>
      </c>
      <c r="H1712" s="7" t="s">
        <v>4033</v>
      </c>
      <c r="I1712" s="7" t="s">
        <v>84</v>
      </c>
      <c r="J1712" s="7" t="s">
        <v>85</v>
      </c>
      <c r="K1712" s="8" t="n">
        <v>0</v>
      </c>
      <c r="L1712" s="7"/>
      <c r="M1712" s="8" t="n">
        <v>0</v>
      </c>
      <c r="N1712" s="7"/>
      <c r="O1712" s="7" t="s">
        <v>4010</v>
      </c>
      <c r="P1712" s="7" t="s">
        <v>117</v>
      </c>
      <c r="Q1712" s="8" t="s">
        <v>533</v>
      </c>
      <c r="R1712" s="8" t="s">
        <v>533</v>
      </c>
      <c r="S1712" s="8" t="s">
        <v>110</v>
      </c>
      <c r="T1712" s="8" t="s">
        <v>124</v>
      </c>
      <c r="U1712" s="7" t="s">
        <v>87</v>
      </c>
      <c r="V1712" s="7" t="s">
        <v>92</v>
      </c>
      <c r="W1712" s="7"/>
      <c r="X1712" s="7"/>
      <c r="Y1712" s="7" t="s">
        <v>112</v>
      </c>
      <c r="Z1712" s="8" t="s">
        <v>94</v>
      </c>
      <c r="AA1712" s="7"/>
      <c r="AB1712" s="7"/>
      <c r="AC1712" s="7"/>
      <c r="AD1712" s="7"/>
      <c r="AE1712" s="8"/>
      <c r="AF1712" s="9" t="s">
        <v>342</v>
      </c>
      <c r="AG1712" s="9" t="s">
        <v>1189</v>
      </c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  <c r="AY1712" s="7"/>
      <c r="AZ1712" s="7"/>
      <c r="BA1712" s="7"/>
      <c r="BB1712" s="7"/>
      <c r="BC1712" s="7"/>
      <c r="BD1712" s="7"/>
      <c r="BE1712" s="7"/>
      <c r="BF1712" s="7"/>
      <c r="BG1712" s="7"/>
      <c r="BH1712" s="7"/>
      <c r="BI1712" s="7"/>
      <c r="BJ1712" s="7"/>
      <c r="BK1712" s="7"/>
      <c r="BL1712" s="7"/>
      <c r="BM1712" s="7" t="s">
        <v>97</v>
      </c>
      <c r="BN1712" s="7" t="s">
        <v>97</v>
      </c>
      <c r="BO1712" s="7"/>
      <c r="BP1712" s="7"/>
      <c r="BQ1712" s="7" t="s">
        <v>98</v>
      </c>
      <c r="BR1712" s="7" t="s">
        <v>98</v>
      </c>
      <c r="BS1712" s="7" t="s">
        <v>98</v>
      </c>
      <c r="BT1712" s="7" t="s">
        <v>98</v>
      </c>
      <c r="BU1712" s="7" t="s">
        <v>98</v>
      </c>
      <c r="BV1712" s="7" t="s">
        <v>98</v>
      </c>
      <c r="BW1712" s="7" t="s">
        <v>98</v>
      </c>
      <c r="BX1712" s="7"/>
      <c r="BY1712" s="7"/>
      <c r="BZ1712" s="7"/>
      <c r="CA1712" s="7"/>
      <c r="CB1712" s="7"/>
      <c r="CC1712" s="7"/>
      <c r="CD1712" s="7"/>
      <c r="CE1712" s="7"/>
      <c r="CF1712" s="7"/>
      <c r="CG1712" s="7"/>
      <c r="CH1712" s="7"/>
      <c r="CI1712" s="6" t="n">
        <f aca="false">SUMIF($AH1712:$CH1712,35,Base!$B$5:$BB$5)*7*$Z1712</f>
        <v>0</v>
      </c>
      <c r="CJ1712" s="6" t="n">
        <f aca="false">SUMIF($AH1712:$CH1712,"PR",Base!$B$5:$BB$5)*7*$Z1712</f>
        <v>490</v>
      </c>
      <c r="CK1712" s="6"/>
      <c r="CL1712" s="6"/>
    </row>
    <row r="1713" customFormat="false" ht="13.8" hidden="false" customHeight="false" outlineLevel="0" collapsed="false">
      <c r="A1713" s="7" t="s">
        <v>77</v>
      </c>
      <c r="B1713" s="7" t="s">
        <v>3969</v>
      </c>
      <c r="C1713" s="7" t="s">
        <v>3150</v>
      </c>
      <c r="D1713" s="7" t="s">
        <v>2889</v>
      </c>
      <c r="E1713" s="7" t="s">
        <v>1395</v>
      </c>
      <c r="F1713" s="7" t="s">
        <v>17</v>
      </c>
      <c r="G1713" s="7" t="s">
        <v>4032</v>
      </c>
      <c r="H1713" s="7" t="s">
        <v>4033</v>
      </c>
      <c r="I1713" s="7" t="s">
        <v>84</v>
      </c>
      <c r="J1713" s="7" t="s">
        <v>85</v>
      </c>
      <c r="K1713" s="8" t="n">
        <v>0</v>
      </c>
      <c r="L1713" s="7"/>
      <c r="M1713" s="8" t="n">
        <v>0</v>
      </c>
      <c r="N1713" s="7"/>
      <c r="O1713" s="7" t="s">
        <v>4010</v>
      </c>
      <c r="P1713" s="7" t="s">
        <v>117</v>
      </c>
      <c r="Q1713" s="8" t="s">
        <v>533</v>
      </c>
      <c r="R1713" s="8" t="s">
        <v>533</v>
      </c>
      <c r="S1713" s="8" t="s">
        <v>110</v>
      </c>
      <c r="T1713" s="8" t="s">
        <v>124</v>
      </c>
      <c r="U1713" s="7" t="s">
        <v>87</v>
      </c>
      <c r="V1713" s="7" t="s">
        <v>92</v>
      </c>
      <c r="W1713" s="7"/>
      <c r="X1713" s="7"/>
      <c r="Y1713" s="7" t="s">
        <v>102</v>
      </c>
      <c r="Z1713" s="8" t="s">
        <v>87</v>
      </c>
      <c r="AA1713" s="7"/>
      <c r="AB1713" s="7"/>
      <c r="AC1713" s="7"/>
      <c r="AD1713" s="7"/>
      <c r="AE1713" s="8"/>
      <c r="AF1713" s="9" t="s">
        <v>342</v>
      </c>
      <c r="AG1713" s="9" t="s">
        <v>1189</v>
      </c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  <c r="AY1713" s="7"/>
      <c r="AZ1713" s="7"/>
      <c r="BA1713" s="7"/>
      <c r="BB1713" s="7"/>
      <c r="BC1713" s="7"/>
      <c r="BD1713" s="7"/>
      <c r="BE1713" s="7"/>
      <c r="BF1713" s="7"/>
      <c r="BG1713" s="7"/>
      <c r="BH1713" s="7"/>
      <c r="BI1713" s="7"/>
      <c r="BJ1713" s="7"/>
      <c r="BK1713" s="7"/>
      <c r="BL1713" s="7"/>
      <c r="BM1713" s="7" t="s">
        <v>97</v>
      </c>
      <c r="BN1713" s="7" t="s">
        <v>97</v>
      </c>
      <c r="BO1713" s="7"/>
      <c r="BP1713" s="7"/>
      <c r="BQ1713" s="7" t="s">
        <v>98</v>
      </c>
      <c r="BR1713" s="7" t="s">
        <v>98</v>
      </c>
      <c r="BS1713" s="7" t="s">
        <v>98</v>
      </c>
      <c r="BT1713" s="7" t="s">
        <v>98</v>
      </c>
      <c r="BU1713" s="7" t="s">
        <v>98</v>
      </c>
      <c r="BV1713" s="7" t="s">
        <v>98</v>
      </c>
      <c r="BW1713" s="7" t="s">
        <v>98</v>
      </c>
      <c r="BX1713" s="7"/>
      <c r="BY1713" s="7"/>
      <c r="BZ1713" s="7"/>
      <c r="CA1713" s="7"/>
      <c r="CB1713" s="7"/>
      <c r="CC1713" s="7"/>
      <c r="CD1713" s="7"/>
      <c r="CE1713" s="7"/>
      <c r="CF1713" s="7"/>
      <c r="CG1713" s="7"/>
      <c r="CH1713" s="7"/>
      <c r="CI1713" s="6" t="n">
        <f aca="false">SUMIF($AH1713:$CH1713,35,Base!$B$5:$BB$5)*7*$Z1713</f>
        <v>0</v>
      </c>
      <c r="CJ1713" s="6" t="n">
        <f aca="false">SUMIF($AH1713:$CH1713,"PR",Base!$B$5:$BB$5)*7*$Z1713</f>
        <v>245</v>
      </c>
      <c r="CK1713" s="6"/>
      <c r="CL1713" s="6"/>
    </row>
    <row r="1714" customFormat="false" ht="13.8" hidden="false" customHeight="false" outlineLevel="0" collapsed="false">
      <c r="A1714" s="7" t="s">
        <v>77</v>
      </c>
      <c r="B1714" s="7" t="s">
        <v>3969</v>
      </c>
      <c r="C1714" s="7" t="s">
        <v>1393</v>
      </c>
      <c r="D1714" s="7" t="s">
        <v>2893</v>
      </c>
      <c r="E1714" s="7" t="s">
        <v>627</v>
      </c>
      <c r="F1714" s="7" t="s">
        <v>17</v>
      </c>
      <c r="G1714" s="7" t="s">
        <v>4034</v>
      </c>
      <c r="H1714" s="7" t="s">
        <v>4035</v>
      </c>
      <c r="I1714" s="7" t="s">
        <v>84</v>
      </c>
      <c r="J1714" s="7" t="s">
        <v>85</v>
      </c>
      <c r="K1714" s="8" t="n">
        <v>0</v>
      </c>
      <c r="L1714" s="7"/>
      <c r="M1714" s="8" t="n">
        <v>0</v>
      </c>
      <c r="N1714" s="7"/>
      <c r="O1714" s="7" t="s">
        <v>4036</v>
      </c>
      <c r="P1714" s="7" t="s">
        <v>87</v>
      </c>
      <c r="Q1714" s="8" t="s">
        <v>2608</v>
      </c>
      <c r="R1714" s="8" t="s">
        <v>2608</v>
      </c>
      <c r="S1714" s="8" t="s">
        <v>110</v>
      </c>
      <c r="T1714" s="8" t="s">
        <v>124</v>
      </c>
      <c r="U1714" s="7" t="s">
        <v>87</v>
      </c>
      <c r="V1714" s="7" t="s">
        <v>92</v>
      </c>
      <c r="W1714" s="7"/>
      <c r="X1714" s="7"/>
      <c r="Y1714" s="7" t="s">
        <v>125</v>
      </c>
      <c r="Z1714" s="8" t="s">
        <v>87</v>
      </c>
      <c r="AA1714" s="7"/>
      <c r="AB1714" s="7"/>
      <c r="AC1714" s="7"/>
      <c r="AD1714" s="7"/>
      <c r="AE1714" s="8"/>
      <c r="AF1714" s="9" t="s">
        <v>275</v>
      </c>
      <c r="AG1714" s="9" t="s">
        <v>162</v>
      </c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  <c r="AY1714" s="7"/>
      <c r="AZ1714" s="7"/>
      <c r="BA1714" s="7"/>
      <c r="BB1714" s="7"/>
      <c r="BC1714" s="7"/>
      <c r="BD1714" s="7"/>
      <c r="BE1714" s="7"/>
      <c r="BF1714" s="7"/>
      <c r="BG1714" s="7"/>
      <c r="BH1714" s="7"/>
      <c r="BI1714" s="7"/>
      <c r="BJ1714" s="7"/>
      <c r="BK1714" s="7"/>
      <c r="BL1714" s="7"/>
      <c r="BM1714" s="7" t="s">
        <v>97</v>
      </c>
      <c r="BN1714" s="7" t="s">
        <v>97</v>
      </c>
      <c r="BO1714" s="7"/>
      <c r="BP1714" s="7"/>
      <c r="BQ1714" s="7"/>
      <c r="BR1714" s="7" t="s">
        <v>98</v>
      </c>
      <c r="BS1714" s="7" t="s">
        <v>98</v>
      </c>
      <c r="BT1714" s="7" t="s">
        <v>98</v>
      </c>
      <c r="BU1714" s="7" t="s">
        <v>98</v>
      </c>
      <c r="BV1714" s="7" t="s">
        <v>98</v>
      </c>
      <c r="BW1714" s="7" t="s">
        <v>98</v>
      </c>
      <c r="BX1714" s="7" t="s">
        <v>98</v>
      </c>
      <c r="BY1714" s="7" t="s">
        <v>98</v>
      </c>
      <c r="BZ1714" s="7" t="s">
        <v>98</v>
      </c>
      <c r="CA1714" s="7"/>
      <c r="CB1714" s="7"/>
      <c r="CC1714" s="7"/>
      <c r="CD1714" s="7"/>
      <c r="CE1714" s="7"/>
      <c r="CF1714" s="7"/>
      <c r="CG1714" s="7"/>
      <c r="CH1714" s="7"/>
      <c r="CI1714" s="6" t="n">
        <f aca="false">SUMIF($AH1714:$CH1714,35,Base!$B$5:$BB$5)*7*$Z1714</f>
        <v>0</v>
      </c>
      <c r="CJ1714" s="6" t="n">
        <f aca="false">SUMIF($AH1714:$CH1714,"PR",Base!$B$5:$BB$5)*7*$Z1714</f>
        <v>308</v>
      </c>
      <c r="CK1714" s="6"/>
      <c r="CL1714" s="6"/>
    </row>
    <row r="1715" customFormat="false" ht="13.8" hidden="false" customHeight="false" outlineLevel="0" collapsed="false">
      <c r="A1715" s="7" t="s">
        <v>77</v>
      </c>
      <c r="B1715" s="7" t="s">
        <v>3969</v>
      </c>
      <c r="C1715" s="7" t="s">
        <v>1393</v>
      </c>
      <c r="D1715" s="7" t="s">
        <v>2893</v>
      </c>
      <c r="E1715" s="7" t="s">
        <v>627</v>
      </c>
      <c r="F1715" s="7" t="s">
        <v>17</v>
      </c>
      <c r="G1715" s="7" t="s">
        <v>4034</v>
      </c>
      <c r="H1715" s="7" t="s">
        <v>4035</v>
      </c>
      <c r="I1715" s="7" t="s">
        <v>84</v>
      </c>
      <c r="J1715" s="7" t="s">
        <v>85</v>
      </c>
      <c r="K1715" s="8" t="n">
        <v>0</v>
      </c>
      <c r="L1715" s="7"/>
      <c r="M1715" s="8" t="n">
        <v>0</v>
      </c>
      <c r="N1715" s="7"/>
      <c r="O1715" s="7" t="s">
        <v>4036</v>
      </c>
      <c r="P1715" s="7" t="s">
        <v>87</v>
      </c>
      <c r="Q1715" s="8" t="s">
        <v>2608</v>
      </c>
      <c r="R1715" s="8" t="s">
        <v>2608</v>
      </c>
      <c r="S1715" s="8" t="s">
        <v>110</v>
      </c>
      <c r="T1715" s="8" t="s">
        <v>124</v>
      </c>
      <c r="U1715" s="7" t="s">
        <v>87</v>
      </c>
      <c r="V1715" s="7" t="s">
        <v>92</v>
      </c>
      <c r="W1715" s="7"/>
      <c r="X1715" s="7"/>
      <c r="Y1715" s="7" t="s">
        <v>93</v>
      </c>
      <c r="Z1715" s="8" t="s">
        <v>94</v>
      </c>
      <c r="AA1715" s="7"/>
      <c r="AB1715" s="7"/>
      <c r="AC1715" s="7"/>
      <c r="AD1715" s="7"/>
      <c r="AE1715" s="8"/>
      <c r="AF1715" s="9" t="s">
        <v>275</v>
      </c>
      <c r="AG1715" s="9" t="s">
        <v>162</v>
      </c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  <c r="AZ1715" s="7"/>
      <c r="BA1715" s="7"/>
      <c r="BB1715" s="7"/>
      <c r="BC1715" s="7"/>
      <c r="BD1715" s="7"/>
      <c r="BE1715" s="7"/>
      <c r="BF1715" s="7"/>
      <c r="BG1715" s="7"/>
      <c r="BH1715" s="7"/>
      <c r="BI1715" s="7"/>
      <c r="BJ1715" s="7"/>
      <c r="BK1715" s="7"/>
      <c r="BL1715" s="7"/>
      <c r="BM1715" s="7" t="s">
        <v>97</v>
      </c>
      <c r="BN1715" s="7" t="s">
        <v>97</v>
      </c>
      <c r="BO1715" s="7"/>
      <c r="BP1715" s="7"/>
      <c r="BQ1715" s="7"/>
      <c r="BR1715" s="7" t="s">
        <v>98</v>
      </c>
      <c r="BS1715" s="7" t="s">
        <v>98</v>
      </c>
      <c r="BT1715" s="7" t="s">
        <v>98</v>
      </c>
      <c r="BU1715" s="7" t="s">
        <v>98</v>
      </c>
      <c r="BV1715" s="7" t="s">
        <v>98</v>
      </c>
      <c r="BW1715" s="7" t="s">
        <v>98</v>
      </c>
      <c r="BX1715" s="7" t="s">
        <v>98</v>
      </c>
      <c r="BY1715" s="7" t="s">
        <v>98</v>
      </c>
      <c r="BZ1715" s="7" t="s">
        <v>98</v>
      </c>
      <c r="CA1715" s="7"/>
      <c r="CB1715" s="7"/>
      <c r="CC1715" s="7"/>
      <c r="CD1715" s="7"/>
      <c r="CE1715" s="7"/>
      <c r="CF1715" s="7"/>
      <c r="CG1715" s="7"/>
      <c r="CH1715" s="7"/>
      <c r="CI1715" s="6" t="n">
        <f aca="false">SUMIF($AH1715:$CH1715,35,Base!$B$5:$BB$5)*7*$Z1715</f>
        <v>0</v>
      </c>
      <c r="CJ1715" s="6" t="n">
        <f aca="false">SUMIF($AH1715:$CH1715,"PR",Base!$B$5:$BB$5)*7*$Z1715</f>
        <v>616</v>
      </c>
      <c r="CK1715" s="6"/>
      <c r="CL1715" s="6"/>
    </row>
    <row r="1716" customFormat="false" ht="13.8" hidden="false" customHeight="false" outlineLevel="0" collapsed="false">
      <c r="A1716" s="7" t="s">
        <v>77</v>
      </c>
      <c r="B1716" s="7" t="s">
        <v>3969</v>
      </c>
      <c r="C1716" s="7" t="s">
        <v>1393</v>
      </c>
      <c r="D1716" s="7" t="s">
        <v>2893</v>
      </c>
      <c r="E1716" s="7" t="s">
        <v>627</v>
      </c>
      <c r="F1716" s="7" t="s">
        <v>17</v>
      </c>
      <c r="G1716" s="7" t="s">
        <v>4034</v>
      </c>
      <c r="H1716" s="7" t="s">
        <v>4035</v>
      </c>
      <c r="I1716" s="7" t="s">
        <v>84</v>
      </c>
      <c r="J1716" s="7" t="s">
        <v>85</v>
      </c>
      <c r="K1716" s="8" t="n">
        <v>0</v>
      </c>
      <c r="L1716" s="7"/>
      <c r="M1716" s="8" t="n">
        <v>0</v>
      </c>
      <c r="N1716" s="7"/>
      <c r="O1716" s="7" t="s">
        <v>4036</v>
      </c>
      <c r="P1716" s="7" t="s">
        <v>87</v>
      </c>
      <c r="Q1716" s="8" t="s">
        <v>2608</v>
      </c>
      <c r="R1716" s="8" t="s">
        <v>2608</v>
      </c>
      <c r="S1716" s="8" t="s">
        <v>110</v>
      </c>
      <c r="T1716" s="8" t="s">
        <v>124</v>
      </c>
      <c r="U1716" s="7" t="s">
        <v>87</v>
      </c>
      <c r="V1716" s="7" t="s">
        <v>92</v>
      </c>
      <c r="W1716" s="7"/>
      <c r="X1716" s="7"/>
      <c r="Y1716" s="7" t="s">
        <v>112</v>
      </c>
      <c r="Z1716" s="8" t="s">
        <v>94</v>
      </c>
      <c r="AA1716" s="7"/>
      <c r="AB1716" s="7"/>
      <c r="AC1716" s="7"/>
      <c r="AD1716" s="7"/>
      <c r="AE1716" s="8"/>
      <c r="AF1716" s="9" t="s">
        <v>275</v>
      </c>
      <c r="AG1716" s="9" t="s">
        <v>162</v>
      </c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7"/>
      <c r="AX1716" s="7"/>
      <c r="AY1716" s="7"/>
      <c r="AZ1716" s="7"/>
      <c r="BA1716" s="7"/>
      <c r="BB1716" s="7"/>
      <c r="BC1716" s="7"/>
      <c r="BD1716" s="7"/>
      <c r="BE1716" s="7"/>
      <c r="BF1716" s="7"/>
      <c r="BG1716" s="7"/>
      <c r="BH1716" s="7"/>
      <c r="BI1716" s="7"/>
      <c r="BJ1716" s="7"/>
      <c r="BK1716" s="7"/>
      <c r="BL1716" s="7"/>
      <c r="BM1716" s="7" t="s">
        <v>97</v>
      </c>
      <c r="BN1716" s="7" t="s">
        <v>97</v>
      </c>
      <c r="BO1716" s="7"/>
      <c r="BP1716" s="7"/>
      <c r="BQ1716" s="7"/>
      <c r="BR1716" s="7" t="s">
        <v>98</v>
      </c>
      <c r="BS1716" s="7" t="s">
        <v>98</v>
      </c>
      <c r="BT1716" s="7" t="s">
        <v>98</v>
      </c>
      <c r="BU1716" s="7" t="s">
        <v>98</v>
      </c>
      <c r="BV1716" s="7" t="s">
        <v>98</v>
      </c>
      <c r="BW1716" s="7" t="s">
        <v>98</v>
      </c>
      <c r="BX1716" s="7" t="s">
        <v>98</v>
      </c>
      <c r="BY1716" s="7" t="s">
        <v>98</v>
      </c>
      <c r="BZ1716" s="7" t="s">
        <v>98</v>
      </c>
      <c r="CA1716" s="7"/>
      <c r="CB1716" s="7"/>
      <c r="CC1716" s="7"/>
      <c r="CD1716" s="7"/>
      <c r="CE1716" s="7"/>
      <c r="CF1716" s="7"/>
      <c r="CG1716" s="7"/>
      <c r="CH1716" s="7"/>
      <c r="CI1716" s="6" t="n">
        <f aca="false">SUMIF($AH1716:$CH1716,35,Base!$B$5:$BB$5)*7*$Z1716</f>
        <v>0</v>
      </c>
      <c r="CJ1716" s="6" t="n">
        <f aca="false">SUMIF($AH1716:$CH1716,"PR",Base!$B$5:$BB$5)*7*$Z1716</f>
        <v>616</v>
      </c>
      <c r="CK1716" s="6"/>
      <c r="CL1716" s="6"/>
    </row>
    <row r="1717" customFormat="false" ht="13.8" hidden="false" customHeight="false" outlineLevel="0" collapsed="false">
      <c r="A1717" s="7" t="s">
        <v>77</v>
      </c>
      <c r="B1717" s="7" t="s">
        <v>3969</v>
      </c>
      <c r="C1717" s="7" t="s">
        <v>1393</v>
      </c>
      <c r="D1717" s="7" t="s">
        <v>2893</v>
      </c>
      <c r="E1717" s="7" t="s">
        <v>627</v>
      </c>
      <c r="F1717" s="7" t="s">
        <v>17</v>
      </c>
      <c r="G1717" s="7" t="s">
        <v>4034</v>
      </c>
      <c r="H1717" s="7" t="s">
        <v>4035</v>
      </c>
      <c r="I1717" s="7" t="s">
        <v>84</v>
      </c>
      <c r="J1717" s="7" t="s">
        <v>85</v>
      </c>
      <c r="K1717" s="8" t="n">
        <v>0</v>
      </c>
      <c r="L1717" s="7"/>
      <c r="M1717" s="8" t="n">
        <v>0</v>
      </c>
      <c r="N1717" s="7"/>
      <c r="O1717" s="7" t="s">
        <v>4036</v>
      </c>
      <c r="P1717" s="7" t="s">
        <v>87</v>
      </c>
      <c r="Q1717" s="8" t="s">
        <v>2608</v>
      </c>
      <c r="R1717" s="8" t="s">
        <v>2608</v>
      </c>
      <c r="S1717" s="8" t="s">
        <v>110</v>
      </c>
      <c r="T1717" s="8" t="s">
        <v>124</v>
      </c>
      <c r="U1717" s="7" t="s">
        <v>87</v>
      </c>
      <c r="V1717" s="7" t="s">
        <v>92</v>
      </c>
      <c r="W1717" s="7"/>
      <c r="X1717" s="7"/>
      <c r="Y1717" s="7" t="s">
        <v>102</v>
      </c>
      <c r="Z1717" s="8" t="s">
        <v>87</v>
      </c>
      <c r="AA1717" s="7"/>
      <c r="AB1717" s="7"/>
      <c r="AC1717" s="7"/>
      <c r="AD1717" s="7"/>
      <c r="AE1717" s="8"/>
      <c r="AF1717" s="9" t="s">
        <v>275</v>
      </c>
      <c r="AG1717" s="9" t="s">
        <v>162</v>
      </c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7"/>
      <c r="BC1717" s="7"/>
      <c r="BD1717" s="7"/>
      <c r="BE1717" s="7"/>
      <c r="BF1717" s="7"/>
      <c r="BG1717" s="7"/>
      <c r="BH1717" s="7"/>
      <c r="BI1717" s="7"/>
      <c r="BJ1717" s="7"/>
      <c r="BK1717" s="7"/>
      <c r="BL1717" s="7"/>
      <c r="BM1717" s="7" t="s">
        <v>97</v>
      </c>
      <c r="BN1717" s="7" t="s">
        <v>97</v>
      </c>
      <c r="BO1717" s="7"/>
      <c r="BP1717" s="7"/>
      <c r="BQ1717" s="7"/>
      <c r="BR1717" s="7" t="s">
        <v>98</v>
      </c>
      <c r="BS1717" s="7" t="s">
        <v>98</v>
      </c>
      <c r="BT1717" s="7" t="s">
        <v>98</v>
      </c>
      <c r="BU1717" s="7" t="s">
        <v>98</v>
      </c>
      <c r="BV1717" s="7" t="s">
        <v>98</v>
      </c>
      <c r="BW1717" s="7" t="s">
        <v>98</v>
      </c>
      <c r="BX1717" s="7" t="s">
        <v>98</v>
      </c>
      <c r="BY1717" s="7" t="s">
        <v>98</v>
      </c>
      <c r="BZ1717" s="7" t="s">
        <v>98</v>
      </c>
      <c r="CA1717" s="7"/>
      <c r="CB1717" s="7"/>
      <c r="CC1717" s="7"/>
      <c r="CD1717" s="7"/>
      <c r="CE1717" s="7"/>
      <c r="CF1717" s="7"/>
      <c r="CG1717" s="7"/>
      <c r="CH1717" s="7"/>
      <c r="CI1717" s="6" t="n">
        <f aca="false">SUMIF($AH1717:$CH1717,35,Base!$B$5:$BB$5)*7*$Z1717</f>
        <v>0</v>
      </c>
      <c r="CJ1717" s="6" t="n">
        <f aca="false">SUMIF($AH1717:$CH1717,"PR",Base!$B$5:$BB$5)*7*$Z1717</f>
        <v>308</v>
      </c>
      <c r="CK1717" s="6"/>
      <c r="CL1717" s="6"/>
    </row>
    <row r="1718" customFormat="false" ht="13.8" hidden="false" customHeight="false" outlineLevel="0" collapsed="false">
      <c r="A1718" s="7" t="s">
        <v>77</v>
      </c>
      <c r="B1718" s="7" t="s">
        <v>3969</v>
      </c>
      <c r="C1718" s="7" t="s">
        <v>1393</v>
      </c>
      <c r="D1718" s="7" t="s">
        <v>2895</v>
      </c>
      <c r="E1718" s="7" t="s">
        <v>1410</v>
      </c>
      <c r="F1718" s="7" t="s">
        <v>17</v>
      </c>
      <c r="G1718" s="7" t="s">
        <v>4037</v>
      </c>
      <c r="H1718" s="7" t="s">
        <v>4038</v>
      </c>
      <c r="I1718" s="7" t="s">
        <v>84</v>
      </c>
      <c r="J1718" s="7" t="s">
        <v>85</v>
      </c>
      <c r="K1718" s="8" t="n">
        <v>0</v>
      </c>
      <c r="L1718" s="7"/>
      <c r="M1718" s="8" t="n">
        <v>0</v>
      </c>
      <c r="N1718" s="7"/>
      <c r="O1718" s="7" t="s">
        <v>4039</v>
      </c>
      <c r="P1718" s="7" t="s">
        <v>87</v>
      </c>
      <c r="Q1718" s="8" t="s">
        <v>2366</v>
      </c>
      <c r="R1718" s="8" t="s">
        <v>2366</v>
      </c>
      <c r="S1718" s="8" t="s">
        <v>110</v>
      </c>
      <c r="T1718" s="8" t="s">
        <v>124</v>
      </c>
      <c r="U1718" s="7" t="s">
        <v>87</v>
      </c>
      <c r="V1718" s="7" t="s">
        <v>92</v>
      </c>
      <c r="W1718" s="7"/>
      <c r="X1718" s="7"/>
      <c r="Y1718" s="7" t="s">
        <v>125</v>
      </c>
      <c r="Z1718" s="8" t="s">
        <v>87</v>
      </c>
      <c r="AA1718" s="7"/>
      <c r="AB1718" s="7"/>
      <c r="AC1718" s="7"/>
      <c r="AD1718" s="7"/>
      <c r="AE1718" s="8"/>
      <c r="AF1718" s="9" t="s">
        <v>192</v>
      </c>
      <c r="AG1718" s="9" t="s">
        <v>162</v>
      </c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  <c r="BC1718" s="7"/>
      <c r="BD1718" s="7"/>
      <c r="BE1718" s="7"/>
      <c r="BF1718" s="7"/>
      <c r="BG1718" s="7"/>
      <c r="BH1718" s="7"/>
      <c r="BI1718" s="7"/>
      <c r="BJ1718" s="7"/>
      <c r="BK1718" s="7"/>
      <c r="BL1718" s="7"/>
      <c r="BM1718" s="7" t="s">
        <v>97</v>
      </c>
      <c r="BN1718" s="7" t="s">
        <v>97</v>
      </c>
      <c r="BO1718" s="7"/>
      <c r="BP1718" s="7"/>
      <c r="BQ1718" s="7"/>
      <c r="BR1718" s="7"/>
      <c r="BS1718" s="7" t="s">
        <v>98</v>
      </c>
      <c r="BT1718" s="7" t="s">
        <v>98</v>
      </c>
      <c r="BU1718" s="7" t="s">
        <v>98</v>
      </c>
      <c r="BV1718" s="7" t="s">
        <v>98</v>
      </c>
      <c r="BW1718" s="7" t="s">
        <v>98</v>
      </c>
      <c r="BX1718" s="7" t="s">
        <v>98</v>
      </c>
      <c r="BY1718" s="7" t="s">
        <v>98</v>
      </c>
      <c r="BZ1718" s="7" t="s">
        <v>98</v>
      </c>
      <c r="CA1718" s="7"/>
      <c r="CB1718" s="7"/>
      <c r="CC1718" s="7"/>
      <c r="CD1718" s="7"/>
      <c r="CE1718" s="7"/>
      <c r="CF1718" s="7"/>
      <c r="CG1718" s="7"/>
      <c r="CH1718" s="7"/>
      <c r="CI1718" s="6" t="n">
        <f aca="false">SUMIF($AH1718:$CH1718,35,Base!$B$5:$BB$5)*7*$Z1718</f>
        <v>0</v>
      </c>
      <c r="CJ1718" s="6" t="n">
        <f aca="false">SUMIF($AH1718:$CH1718,"PR",Base!$B$5:$BB$5)*7*$Z1718</f>
        <v>273</v>
      </c>
      <c r="CK1718" s="6"/>
      <c r="CL1718" s="6"/>
    </row>
    <row r="1719" customFormat="false" ht="13.8" hidden="false" customHeight="false" outlineLevel="0" collapsed="false">
      <c r="A1719" s="7" t="s">
        <v>77</v>
      </c>
      <c r="B1719" s="7" t="s">
        <v>3969</v>
      </c>
      <c r="C1719" s="7" t="s">
        <v>1393</v>
      </c>
      <c r="D1719" s="7" t="s">
        <v>2895</v>
      </c>
      <c r="E1719" s="7" t="s">
        <v>1410</v>
      </c>
      <c r="F1719" s="7" t="s">
        <v>17</v>
      </c>
      <c r="G1719" s="7" t="s">
        <v>4037</v>
      </c>
      <c r="H1719" s="7" t="s">
        <v>4038</v>
      </c>
      <c r="I1719" s="7" t="s">
        <v>84</v>
      </c>
      <c r="J1719" s="7" t="s">
        <v>85</v>
      </c>
      <c r="K1719" s="8" t="n">
        <v>0</v>
      </c>
      <c r="L1719" s="7"/>
      <c r="M1719" s="8" t="n">
        <v>0</v>
      </c>
      <c r="N1719" s="7"/>
      <c r="O1719" s="7" t="s">
        <v>4039</v>
      </c>
      <c r="P1719" s="7" t="s">
        <v>87</v>
      </c>
      <c r="Q1719" s="8" t="s">
        <v>2366</v>
      </c>
      <c r="R1719" s="8" t="s">
        <v>2366</v>
      </c>
      <c r="S1719" s="8" t="s">
        <v>110</v>
      </c>
      <c r="T1719" s="8" t="s">
        <v>124</v>
      </c>
      <c r="U1719" s="7" t="s">
        <v>87</v>
      </c>
      <c r="V1719" s="7" t="s">
        <v>92</v>
      </c>
      <c r="W1719" s="7"/>
      <c r="X1719" s="7"/>
      <c r="Y1719" s="7" t="s">
        <v>93</v>
      </c>
      <c r="Z1719" s="8" t="s">
        <v>94</v>
      </c>
      <c r="AA1719" s="7"/>
      <c r="AB1719" s="7"/>
      <c r="AC1719" s="7"/>
      <c r="AD1719" s="7"/>
      <c r="AE1719" s="8"/>
      <c r="AF1719" s="9" t="s">
        <v>192</v>
      </c>
      <c r="AG1719" s="9" t="s">
        <v>162</v>
      </c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7"/>
      <c r="BC1719" s="7"/>
      <c r="BD1719" s="7"/>
      <c r="BE1719" s="7"/>
      <c r="BF1719" s="7"/>
      <c r="BG1719" s="7"/>
      <c r="BH1719" s="7"/>
      <c r="BI1719" s="7"/>
      <c r="BJ1719" s="7"/>
      <c r="BK1719" s="7"/>
      <c r="BL1719" s="7"/>
      <c r="BM1719" s="7" t="s">
        <v>97</v>
      </c>
      <c r="BN1719" s="7" t="s">
        <v>97</v>
      </c>
      <c r="BO1719" s="7"/>
      <c r="BP1719" s="7"/>
      <c r="BQ1719" s="7"/>
      <c r="BR1719" s="7"/>
      <c r="BS1719" s="7" t="s">
        <v>98</v>
      </c>
      <c r="BT1719" s="7" t="s">
        <v>98</v>
      </c>
      <c r="BU1719" s="7" t="s">
        <v>98</v>
      </c>
      <c r="BV1719" s="7" t="s">
        <v>98</v>
      </c>
      <c r="BW1719" s="7" t="s">
        <v>98</v>
      </c>
      <c r="BX1719" s="7" t="s">
        <v>98</v>
      </c>
      <c r="BY1719" s="7" t="s">
        <v>98</v>
      </c>
      <c r="BZ1719" s="7" t="s">
        <v>98</v>
      </c>
      <c r="CA1719" s="7"/>
      <c r="CB1719" s="7"/>
      <c r="CC1719" s="7"/>
      <c r="CD1719" s="7"/>
      <c r="CE1719" s="7"/>
      <c r="CF1719" s="7"/>
      <c r="CG1719" s="7"/>
      <c r="CH1719" s="7"/>
      <c r="CI1719" s="6" t="n">
        <f aca="false">SUMIF($AH1719:$CH1719,35,Base!$B$5:$BB$5)*7*$Z1719</f>
        <v>0</v>
      </c>
      <c r="CJ1719" s="6" t="n">
        <f aca="false">SUMIF($AH1719:$CH1719,"PR",Base!$B$5:$BB$5)*7*$Z1719</f>
        <v>546</v>
      </c>
      <c r="CK1719" s="6"/>
      <c r="CL1719" s="6"/>
    </row>
    <row r="1720" customFormat="false" ht="13.8" hidden="false" customHeight="false" outlineLevel="0" collapsed="false">
      <c r="A1720" s="7" t="s">
        <v>77</v>
      </c>
      <c r="B1720" s="7" t="s">
        <v>3969</v>
      </c>
      <c r="C1720" s="7" t="s">
        <v>1393</v>
      </c>
      <c r="D1720" s="7" t="s">
        <v>2895</v>
      </c>
      <c r="E1720" s="7" t="s">
        <v>1410</v>
      </c>
      <c r="F1720" s="7" t="s">
        <v>17</v>
      </c>
      <c r="G1720" s="7" t="s">
        <v>4037</v>
      </c>
      <c r="H1720" s="7" t="s">
        <v>4038</v>
      </c>
      <c r="I1720" s="7" t="s">
        <v>84</v>
      </c>
      <c r="J1720" s="7" t="s">
        <v>85</v>
      </c>
      <c r="K1720" s="8" t="n">
        <v>0</v>
      </c>
      <c r="L1720" s="7"/>
      <c r="M1720" s="8" t="n">
        <v>0</v>
      </c>
      <c r="N1720" s="7"/>
      <c r="O1720" s="7" t="s">
        <v>4039</v>
      </c>
      <c r="P1720" s="7" t="s">
        <v>87</v>
      </c>
      <c r="Q1720" s="8" t="s">
        <v>2366</v>
      </c>
      <c r="R1720" s="8" t="s">
        <v>2366</v>
      </c>
      <c r="S1720" s="8" t="s">
        <v>110</v>
      </c>
      <c r="T1720" s="8" t="s">
        <v>124</v>
      </c>
      <c r="U1720" s="7" t="s">
        <v>87</v>
      </c>
      <c r="V1720" s="7" t="s">
        <v>92</v>
      </c>
      <c r="W1720" s="7"/>
      <c r="X1720" s="7"/>
      <c r="Y1720" s="7" t="s">
        <v>112</v>
      </c>
      <c r="Z1720" s="8" t="s">
        <v>94</v>
      </c>
      <c r="AA1720" s="7"/>
      <c r="AB1720" s="7"/>
      <c r="AC1720" s="7"/>
      <c r="AD1720" s="7"/>
      <c r="AE1720" s="8"/>
      <c r="AF1720" s="9" t="s">
        <v>192</v>
      </c>
      <c r="AG1720" s="9" t="s">
        <v>162</v>
      </c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7"/>
      <c r="AW1720" s="7"/>
      <c r="AX1720" s="7"/>
      <c r="AY1720" s="7"/>
      <c r="AZ1720" s="7"/>
      <c r="BA1720" s="7"/>
      <c r="BB1720" s="7"/>
      <c r="BC1720" s="7"/>
      <c r="BD1720" s="7"/>
      <c r="BE1720" s="7"/>
      <c r="BF1720" s="7"/>
      <c r="BG1720" s="7"/>
      <c r="BH1720" s="7"/>
      <c r="BI1720" s="7"/>
      <c r="BJ1720" s="7"/>
      <c r="BK1720" s="7"/>
      <c r="BL1720" s="7"/>
      <c r="BM1720" s="7" t="s">
        <v>97</v>
      </c>
      <c r="BN1720" s="7" t="s">
        <v>97</v>
      </c>
      <c r="BO1720" s="7"/>
      <c r="BP1720" s="7"/>
      <c r="BQ1720" s="7"/>
      <c r="BR1720" s="7"/>
      <c r="BS1720" s="7" t="s">
        <v>98</v>
      </c>
      <c r="BT1720" s="7" t="s">
        <v>98</v>
      </c>
      <c r="BU1720" s="7" t="s">
        <v>98</v>
      </c>
      <c r="BV1720" s="7" t="s">
        <v>98</v>
      </c>
      <c r="BW1720" s="7" t="s">
        <v>98</v>
      </c>
      <c r="BX1720" s="7" t="s">
        <v>98</v>
      </c>
      <c r="BY1720" s="7" t="s">
        <v>98</v>
      </c>
      <c r="BZ1720" s="7" t="s">
        <v>98</v>
      </c>
      <c r="CA1720" s="7"/>
      <c r="CB1720" s="7"/>
      <c r="CC1720" s="7"/>
      <c r="CD1720" s="7"/>
      <c r="CE1720" s="7"/>
      <c r="CF1720" s="7"/>
      <c r="CG1720" s="7"/>
      <c r="CH1720" s="7"/>
      <c r="CI1720" s="6" t="n">
        <f aca="false">SUMIF($AH1720:$CH1720,35,Base!$B$5:$BB$5)*7*$Z1720</f>
        <v>0</v>
      </c>
      <c r="CJ1720" s="6" t="n">
        <f aca="false">SUMIF($AH1720:$CH1720,"PR",Base!$B$5:$BB$5)*7*$Z1720</f>
        <v>546</v>
      </c>
      <c r="CK1720" s="6"/>
      <c r="CL1720" s="6"/>
    </row>
    <row r="1721" customFormat="false" ht="13.8" hidden="false" customHeight="false" outlineLevel="0" collapsed="false">
      <c r="A1721" s="7" t="s">
        <v>77</v>
      </c>
      <c r="B1721" s="7" t="s">
        <v>3969</v>
      </c>
      <c r="C1721" s="7" t="s">
        <v>1393</v>
      </c>
      <c r="D1721" s="7" t="s">
        <v>2895</v>
      </c>
      <c r="E1721" s="7" t="s">
        <v>1410</v>
      </c>
      <c r="F1721" s="7" t="s">
        <v>17</v>
      </c>
      <c r="G1721" s="7" t="s">
        <v>4037</v>
      </c>
      <c r="H1721" s="7" t="s">
        <v>4038</v>
      </c>
      <c r="I1721" s="7" t="s">
        <v>84</v>
      </c>
      <c r="J1721" s="7" t="s">
        <v>85</v>
      </c>
      <c r="K1721" s="8" t="n">
        <v>0</v>
      </c>
      <c r="L1721" s="7"/>
      <c r="M1721" s="8" t="n">
        <v>0</v>
      </c>
      <c r="N1721" s="7"/>
      <c r="O1721" s="7" t="s">
        <v>4039</v>
      </c>
      <c r="P1721" s="7" t="s">
        <v>87</v>
      </c>
      <c r="Q1721" s="8" t="s">
        <v>2366</v>
      </c>
      <c r="R1721" s="8" t="s">
        <v>2366</v>
      </c>
      <c r="S1721" s="8" t="s">
        <v>110</v>
      </c>
      <c r="T1721" s="8" t="s">
        <v>124</v>
      </c>
      <c r="U1721" s="7" t="s">
        <v>87</v>
      </c>
      <c r="V1721" s="7" t="s">
        <v>92</v>
      </c>
      <c r="W1721" s="7"/>
      <c r="X1721" s="7"/>
      <c r="Y1721" s="7" t="s">
        <v>102</v>
      </c>
      <c r="Z1721" s="8" t="s">
        <v>87</v>
      </c>
      <c r="AA1721" s="7"/>
      <c r="AB1721" s="7"/>
      <c r="AC1721" s="7"/>
      <c r="AD1721" s="7"/>
      <c r="AE1721" s="8"/>
      <c r="AF1721" s="9" t="s">
        <v>192</v>
      </c>
      <c r="AG1721" s="9" t="s">
        <v>162</v>
      </c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7"/>
      <c r="AX1721" s="7"/>
      <c r="AY1721" s="7"/>
      <c r="AZ1721" s="7"/>
      <c r="BA1721" s="7"/>
      <c r="BB1721" s="7"/>
      <c r="BC1721" s="7"/>
      <c r="BD1721" s="7"/>
      <c r="BE1721" s="7"/>
      <c r="BF1721" s="7"/>
      <c r="BG1721" s="7"/>
      <c r="BH1721" s="7"/>
      <c r="BI1721" s="7"/>
      <c r="BJ1721" s="7"/>
      <c r="BK1721" s="7"/>
      <c r="BL1721" s="7"/>
      <c r="BM1721" s="7" t="s">
        <v>97</v>
      </c>
      <c r="BN1721" s="7" t="s">
        <v>97</v>
      </c>
      <c r="BO1721" s="7"/>
      <c r="BP1721" s="7"/>
      <c r="BQ1721" s="7"/>
      <c r="BR1721" s="7"/>
      <c r="BS1721" s="7" t="s">
        <v>98</v>
      </c>
      <c r="BT1721" s="7" t="s">
        <v>98</v>
      </c>
      <c r="BU1721" s="7" t="s">
        <v>98</v>
      </c>
      <c r="BV1721" s="7" t="s">
        <v>98</v>
      </c>
      <c r="BW1721" s="7" t="s">
        <v>98</v>
      </c>
      <c r="BX1721" s="7" t="s">
        <v>98</v>
      </c>
      <c r="BY1721" s="7" t="s">
        <v>98</v>
      </c>
      <c r="BZ1721" s="7" t="s">
        <v>98</v>
      </c>
      <c r="CA1721" s="7"/>
      <c r="CB1721" s="7"/>
      <c r="CC1721" s="7"/>
      <c r="CD1721" s="7"/>
      <c r="CE1721" s="7"/>
      <c r="CF1721" s="7"/>
      <c r="CG1721" s="7"/>
      <c r="CH1721" s="7"/>
      <c r="CI1721" s="6" t="n">
        <f aca="false">SUMIF($AH1721:$CH1721,35,Base!$B$5:$BB$5)*7*$Z1721</f>
        <v>0</v>
      </c>
      <c r="CJ1721" s="6" t="n">
        <f aca="false">SUMIF($AH1721:$CH1721,"PR",Base!$B$5:$BB$5)*7*$Z1721</f>
        <v>273</v>
      </c>
      <c r="CK1721" s="6"/>
      <c r="CL1721" s="6"/>
    </row>
    <row r="1722" customFormat="false" ht="13.8" hidden="false" customHeight="false" outlineLevel="0" collapsed="false">
      <c r="A1722" s="7" t="s">
        <v>77</v>
      </c>
      <c r="B1722" s="7" t="s">
        <v>3969</v>
      </c>
      <c r="C1722" s="7" t="s">
        <v>173</v>
      </c>
      <c r="D1722" s="7" t="s">
        <v>2896</v>
      </c>
      <c r="E1722" s="7" t="s">
        <v>634</v>
      </c>
      <c r="F1722" s="7" t="s">
        <v>17</v>
      </c>
      <c r="G1722" s="7" t="s">
        <v>4040</v>
      </c>
      <c r="H1722" s="7" t="s">
        <v>4041</v>
      </c>
      <c r="I1722" s="7" t="s">
        <v>84</v>
      </c>
      <c r="J1722" s="7" t="s">
        <v>85</v>
      </c>
      <c r="K1722" s="8" t="n">
        <v>0</v>
      </c>
      <c r="L1722" s="7"/>
      <c r="M1722" s="8" t="n">
        <v>0</v>
      </c>
      <c r="N1722" s="7"/>
      <c r="O1722" s="7" t="s">
        <v>267</v>
      </c>
      <c r="P1722" s="7" t="s">
        <v>155</v>
      </c>
      <c r="Q1722" s="8" t="s">
        <v>4042</v>
      </c>
      <c r="R1722" s="8" t="s">
        <v>4042</v>
      </c>
      <c r="S1722" s="8" t="s">
        <v>110</v>
      </c>
      <c r="T1722" s="8" t="s">
        <v>124</v>
      </c>
      <c r="U1722" s="7" t="s">
        <v>87</v>
      </c>
      <c r="V1722" s="7" t="s">
        <v>92</v>
      </c>
      <c r="W1722" s="7"/>
      <c r="X1722" s="7"/>
      <c r="Y1722" s="7" t="s">
        <v>112</v>
      </c>
      <c r="Z1722" s="8" t="s">
        <v>127</v>
      </c>
      <c r="AA1722" s="7"/>
      <c r="AB1722" s="7"/>
      <c r="AC1722" s="7"/>
      <c r="AD1722" s="7"/>
      <c r="AE1722" s="8"/>
      <c r="AF1722" s="9" t="s">
        <v>1713</v>
      </c>
      <c r="AG1722" s="9" t="s">
        <v>1819</v>
      </c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 t="s">
        <v>98</v>
      </c>
      <c r="AU1722" s="7" t="s">
        <v>98</v>
      </c>
      <c r="AV1722" s="7" t="s">
        <v>98</v>
      </c>
      <c r="AW1722" s="7" t="s">
        <v>98</v>
      </c>
      <c r="AX1722" s="7" t="s">
        <v>98</v>
      </c>
      <c r="AY1722" s="7" t="s">
        <v>98</v>
      </c>
      <c r="AZ1722" s="7" t="s">
        <v>98</v>
      </c>
      <c r="BA1722" s="7" t="s">
        <v>98</v>
      </c>
      <c r="BB1722" s="7" t="s">
        <v>98</v>
      </c>
      <c r="BC1722" s="7"/>
      <c r="BD1722" s="7"/>
      <c r="BE1722" s="7"/>
      <c r="BF1722" s="7"/>
      <c r="BG1722" s="7"/>
      <c r="BH1722" s="7"/>
      <c r="BI1722" s="7"/>
      <c r="BJ1722" s="7"/>
      <c r="BK1722" s="7"/>
      <c r="BL1722" s="7"/>
      <c r="BM1722" s="7" t="s">
        <v>97</v>
      </c>
      <c r="BN1722" s="7" t="s">
        <v>97</v>
      </c>
      <c r="BO1722" s="7"/>
      <c r="BP1722" s="7"/>
      <c r="BQ1722" s="7"/>
      <c r="BR1722" s="7"/>
      <c r="BS1722" s="7"/>
      <c r="BT1722" s="7"/>
      <c r="BU1722" s="7"/>
      <c r="BV1722" s="7"/>
      <c r="BW1722" s="7"/>
      <c r="BX1722" s="7"/>
      <c r="BY1722" s="7"/>
      <c r="BZ1722" s="7"/>
      <c r="CA1722" s="7"/>
      <c r="CB1722" s="7"/>
      <c r="CC1722" s="7"/>
      <c r="CD1722" s="7"/>
      <c r="CE1722" s="7"/>
      <c r="CF1722" s="7"/>
      <c r="CG1722" s="7"/>
      <c r="CH1722" s="7"/>
      <c r="CI1722" s="6" t="n">
        <f aca="false">SUMIF($AH1722:$CH1722,35,Base!$B$5:$BB$5)*7*$Z1722</f>
        <v>0</v>
      </c>
      <c r="CJ1722" s="6" t="n">
        <f aca="false">SUMIF($AH1722:$CH1722,"PR",Base!$B$5:$BB$5)*7*$Z1722</f>
        <v>1176</v>
      </c>
      <c r="CK1722" s="6"/>
      <c r="CL1722" s="6"/>
    </row>
    <row r="1723" customFormat="false" ht="13.8" hidden="false" customHeight="false" outlineLevel="0" collapsed="false">
      <c r="A1723" s="7" t="s">
        <v>77</v>
      </c>
      <c r="B1723" s="7" t="s">
        <v>3969</v>
      </c>
      <c r="C1723" s="7" t="s">
        <v>741</v>
      </c>
      <c r="D1723" s="7" t="s">
        <v>3407</v>
      </c>
      <c r="E1723" s="7" t="s">
        <v>1419</v>
      </c>
      <c r="F1723" s="7" t="s">
        <v>17</v>
      </c>
      <c r="G1723" s="7" t="s">
        <v>4043</v>
      </c>
      <c r="H1723" s="7" t="s">
        <v>1052</v>
      </c>
      <c r="I1723" s="7" t="s">
        <v>84</v>
      </c>
      <c r="J1723" s="7" t="s">
        <v>85</v>
      </c>
      <c r="K1723" s="8" t="n">
        <v>98004189184</v>
      </c>
      <c r="L1723" s="7"/>
      <c r="M1723" s="8" t="n">
        <v>0</v>
      </c>
      <c r="N1723" s="7"/>
      <c r="O1723" s="7" t="s">
        <v>1053</v>
      </c>
      <c r="P1723" s="7" t="s">
        <v>87</v>
      </c>
      <c r="Q1723" s="8" t="s">
        <v>91</v>
      </c>
      <c r="R1723" s="8" t="s">
        <v>91</v>
      </c>
      <c r="S1723" s="8" t="s">
        <v>110</v>
      </c>
      <c r="T1723" s="8" t="s">
        <v>168</v>
      </c>
      <c r="U1723" s="7" t="s">
        <v>87</v>
      </c>
      <c r="V1723" s="7" t="s">
        <v>92</v>
      </c>
      <c r="W1723" s="7"/>
      <c r="X1723" s="7"/>
      <c r="Y1723" s="7" t="s">
        <v>112</v>
      </c>
      <c r="Z1723" s="8" t="s">
        <v>168</v>
      </c>
      <c r="AA1723" s="7"/>
      <c r="AB1723" s="7"/>
      <c r="AC1723" s="7"/>
      <c r="AD1723" s="7"/>
      <c r="AE1723" s="8"/>
      <c r="AF1723" s="9" t="s">
        <v>1713</v>
      </c>
      <c r="AG1723" s="9" t="s">
        <v>1922</v>
      </c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 t="s">
        <v>98</v>
      </c>
      <c r="AU1723" s="7"/>
      <c r="AV1723" s="7"/>
      <c r="AW1723" s="7"/>
      <c r="AX1723" s="7"/>
      <c r="AY1723" s="7"/>
      <c r="AZ1723" s="7"/>
      <c r="BA1723" s="7"/>
      <c r="BB1723" s="7"/>
      <c r="BC1723" s="7"/>
      <c r="BD1723" s="7"/>
      <c r="BE1723" s="7"/>
      <c r="BF1723" s="7"/>
      <c r="BG1723" s="7"/>
      <c r="BH1723" s="7"/>
      <c r="BI1723" s="7"/>
      <c r="BJ1723" s="7"/>
      <c r="BK1723" s="7"/>
      <c r="BL1723" s="7"/>
      <c r="BM1723" s="7" t="s">
        <v>97</v>
      </c>
      <c r="BN1723" s="7" t="s">
        <v>97</v>
      </c>
      <c r="BO1723" s="7"/>
      <c r="BP1723" s="7"/>
      <c r="BQ1723" s="7"/>
      <c r="BR1723" s="7"/>
      <c r="BS1723" s="7"/>
      <c r="BT1723" s="7"/>
      <c r="BU1723" s="7"/>
      <c r="BV1723" s="7"/>
      <c r="BW1723" s="7"/>
      <c r="BX1723" s="7"/>
      <c r="BY1723" s="7"/>
      <c r="BZ1723" s="7"/>
      <c r="CA1723" s="7"/>
      <c r="CB1723" s="7"/>
      <c r="CC1723" s="7"/>
      <c r="CD1723" s="7"/>
      <c r="CE1723" s="7"/>
      <c r="CF1723" s="7"/>
      <c r="CG1723" s="7"/>
      <c r="CH1723" s="7"/>
      <c r="CI1723" s="6" t="n">
        <f aca="false">SUMIF($AH1723:$CH1723,35,Base!$B$5:$BB$5)*7*$Z1723</f>
        <v>0</v>
      </c>
      <c r="CJ1723" s="6" t="n">
        <f aca="false">SUMIF($AH1723:$CH1723,"PR",Base!$B$5:$BB$5)*7*$Z1723</f>
        <v>315</v>
      </c>
      <c r="CK1723" s="6"/>
      <c r="CL1723" s="6"/>
    </row>
    <row r="1724" customFormat="false" ht="13.8" hidden="false" customHeight="false" outlineLevel="0" collapsed="false">
      <c r="A1724" s="7" t="s">
        <v>77</v>
      </c>
      <c r="B1724" s="7" t="s">
        <v>3969</v>
      </c>
      <c r="C1724" s="7" t="s">
        <v>173</v>
      </c>
      <c r="D1724" s="7" t="s">
        <v>2925</v>
      </c>
      <c r="E1724" s="7" t="s">
        <v>640</v>
      </c>
      <c r="F1724" s="7" t="s">
        <v>17</v>
      </c>
      <c r="G1724" s="7" t="s">
        <v>4044</v>
      </c>
      <c r="H1724" s="7" t="s">
        <v>4041</v>
      </c>
      <c r="I1724" s="7" t="s">
        <v>84</v>
      </c>
      <c r="J1724" s="7" t="s">
        <v>85</v>
      </c>
      <c r="K1724" s="8" t="n">
        <v>0</v>
      </c>
      <c r="L1724" s="7"/>
      <c r="M1724" s="8" t="n">
        <v>0</v>
      </c>
      <c r="N1724" s="7"/>
      <c r="O1724" s="7" t="s">
        <v>267</v>
      </c>
      <c r="P1724" s="7" t="s">
        <v>155</v>
      </c>
      <c r="Q1724" s="8" t="s">
        <v>2888</v>
      </c>
      <c r="R1724" s="8" t="s">
        <v>2888</v>
      </c>
      <c r="S1724" s="8" t="s">
        <v>110</v>
      </c>
      <c r="T1724" s="8" t="s">
        <v>127</v>
      </c>
      <c r="U1724" s="7" t="s">
        <v>87</v>
      </c>
      <c r="V1724" s="7" t="s">
        <v>92</v>
      </c>
      <c r="W1724" s="7"/>
      <c r="X1724" s="7"/>
      <c r="Y1724" s="7" t="s">
        <v>112</v>
      </c>
      <c r="Z1724" s="8" t="s">
        <v>127</v>
      </c>
      <c r="AA1724" s="7"/>
      <c r="AB1724" s="7"/>
      <c r="AC1724" s="7"/>
      <c r="AD1724" s="7"/>
      <c r="AE1724" s="8"/>
      <c r="AF1724" s="9" t="s">
        <v>445</v>
      </c>
      <c r="AG1724" s="9" t="s">
        <v>1497</v>
      </c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 t="s">
        <v>98</v>
      </c>
      <c r="AT1724" s="7"/>
      <c r="AU1724" s="7"/>
      <c r="AV1724" s="7"/>
      <c r="AW1724" s="7"/>
      <c r="AX1724" s="7"/>
      <c r="AY1724" s="7"/>
      <c r="AZ1724" s="7"/>
      <c r="BA1724" s="7"/>
      <c r="BB1724" s="7"/>
      <c r="BC1724" s="7"/>
      <c r="BD1724" s="7"/>
      <c r="BE1724" s="7"/>
      <c r="BF1724" s="7"/>
      <c r="BG1724" s="7"/>
      <c r="BH1724" s="7"/>
      <c r="BI1724" s="7"/>
      <c r="BJ1724" s="7"/>
      <c r="BK1724" s="7"/>
      <c r="BL1724" s="7"/>
      <c r="BM1724" s="7" t="s">
        <v>97</v>
      </c>
      <c r="BN1724" s="7" t="s">
        <v>97</v>
      </c>
      <c r="BO1724" s="7"/>
      <c r="BP1724" s="7"/>
      <c r="BQ1724" s="7"/>
      <c r="BR1724" s="7"/>
      <c r="BS1724" s="7"/>
      <c r="BT1724" s="7"/>
      <c r="BU1724" s="7"/>
      <c r="BV1724" s="7"/>
      <c r="BW1724" s="7"/>
      <c r="BX1724" s="7"/>
      <c r="BY1724" s="7"/>
      <c r="BZ1724" s="7"/>
      <c r="CA1724" s="7"/>
      <c r="CB1724" s="7"/>
      <c r="CC1724" s="7"/>
      <c r="CD1724" s="7"/>
      <c r="CE1724" s="7"/>
      <c r="CF1724" s="7"/>
      <c r="CG1724" s="7"/>
      <c r="CH1724" s="7"/>
      <c r="CI1724" s="6" t="n">
        <f aca="false">SUMIF($AH1724:$CH1724,35,Base!$B$5:$BB$5)*7*$Z1724</f>
        <v>0</v>
      </c>
      <c r="CJ1724" s="6" t="n">
        <f aca="false">SUMIF($AH1724:$CH1724,"PR",Base!$B$5:$BB$5)*7*$Z1724</f>
        <v>140</v>
      </c>
      <c r="CK1724" s="6"/>
      <c r="CL1724" s="6"/>
    </row>
    <row r="1725" customFormat="false" ht="13.8" hidden="false" customHeight="false" outlineLevel="0" collapsed="false">
      <c r="A1725" s="7" t="s">
        <v>77</v>
      </c>
      <c r="B1725" s="7" t="s">
        <v>3969</v>
      </c>
      <c r="C1725" s="7" t="s">
        <v>103</v>
      </c>
      <c r="D1725" s="7" t="s">
        <v>2932</v>
      </c>
      <c r="E1725" s="7" t="s">
        <v>1428</v>
      </c>
      <c r="F1725" s="7" t="s">
        <v>17</v>
      </c>
      <c r="G1725" s="7" t="s">
        <v>4045</v>
      </c>
      <c r="H1725" s="7" t="s">
        <v>4046</v>
      </c>
      <c r="I1725" s="7" t="s">
        <v>84</v>
      </c>
      <c r="J1725" s="7" t="s">
        <v>85</v>
      </c>
      <c r="K1725" s="8" t="n">
        <v>0</v>
      </c>
      <c r="L1725" s="7"/>
      <c r="M1725" s="8" t="n">
        <v>0</v>
      </c>
      <c r="N1725" s="7"/>
      <c r="O1725" s="7" t="s">
        <v>227</v>
      </c>
      <c r="P1725" s="7" t="s">
        <v>117</v>
      </c>
      <c r="Q1725" s="8" t="s">
        <v>4047</v>
      </c>
      <c r="R1725" s="8" t="s">
        <v>4047</v>
      </c>
      <c r="S1725" s="8" t="s">
        <v>110</v>
      </c>
      <c r="T1725" s="8" t="s">
        <v>242</v>
      </c>
      <c r="U1725" s="7" t="s">
        <v>87</v>
      </c>
      <c r="V1725" s="7" t="s">
        <v>92</v>
      </c>
      <c r="W1725" s="7"/>
      <c r="X1725" s="7"/>
      <c r="Y1725" s="7" t="s">
        <v>112</v>
      </c>
      <c r="Z1725" s="8" t="s">
        <v>242</v>
      </c>
      <c r="AA1725" s="7"/>
      <c r="AB1725" s="7"/>
      <c r="AC1725" s="7"/>
      <c r="AD1725" s="7"/>
      <c r="AE1725" s="8"/>
      <c r="AF1725" s="9" t="s">
        <v>418</v>
      </c>
      <c r="AG1725" s="9" t="s">
        <v>1001</v>
      </c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 t="s">
        <v>98</v>
      </c>
      <c r="AS1725" s="7"/>
      <c r="AT1725" s="7"/>
      <c r="AU1725" s="7"/>
      <c r="AV1725" s="7"/>
      <c r="AW1725" s="7"/>
      <c r="AX1725" s="7"/>
      <c r="AY1725" s="7"/>
      <c r="AZ1725" s="7"/>
      <c r="BA1725" s="7"/>
      <c r="BB1725" s="7"/>
      <c r="BC1725" s="7"/>
      <c r="BD1725" s="7"/>
      <c r="BE1725" s="7"/>
      <c r="BF1725" s="7"/>
      <c r="BG1725" s="7"/>
      <c r="BH1725" s="7"/>
      <c r="BI1725" s="7"/>
      <c r="BJ1725" s="7"/>
      <c r="BK1725" s="7"/>
      <c r="BL1725" s="7"/>
      <c r="BM1725" s="7" t="s">
        <v>97</v>
      </c>
      <c r="BN1725" s="7" t="s">
        <v>97</v>
      </c>
      <c r="BO1725" s="7"/>
      <c r="BP1725" s="7"/>
      <c r="BQ1725" s="7"/>
      <c r="BR1725" s="7"/>
      <c r="BS1725" s="7"/>
      <c r="BT1725" s="7"/>
      <c r="BU1725" s="7"/>
      <c r="BV1725" s="7"/>
      <c r="BW1725" s="7"/>
      <c r="BX1725" s="7"/>
      <c r="BY1725" s="7"/>
      <c r="BZ1725" s="7"/>
      <c r="CA1725" s="7"/>
      <c r="CB1725" s="7"/>
      <c r="CC1725" s="7"/>
      <c r="CD1725" s="7"/>
      <c r="CE1725" s="7"/>
      <c r="CF1725" s="7"/>
      <c r="CG1725" s="7"/>
      <c r="CH1725" s="7"/>
      <c r="CI1725" s="6" t="n">
        <f aca="false">SUMIF($AH1725:$CH1725,35,Base!$B$5:$BB$5)*7*$Z1725</f>
        <v>0</v>
      </c>
      <c r="CJ1725" s="6" t="n">
        <f aca="false">SUMIF($AH1725:$CH1725,"PR",Base!$B$5:$BB$5)*7*$Z1725</f>
        <v>420</v>
      </c>
      <c r="CK1725" s="6"/>
      <c r="CL1725" s="6"/>
    </row>
    <row r="1726" customFormat="false" ht="13.8" hidden="false" customHeight="false" outlineLevel="0" collapsed="false">
      <c r="A1726" s="7" t="s">
        <v>77</v>
      </c>
      <c r="B1726" s="7" t="s">
        <v>3969</v>
      </c>
      <c r="C1726" s="7" t="s">
        <v>118</v>
      </c>
      <c r="D1726" s="7" t="s">
        <v>2944</v>
      </c>
      <c r="E1726" s="7" t="s">
        <v>1444</v>
      </c>
      <c r="F1726" s="7" t="s">
        <v>17</v>
      </c>
      <c r="G1726" s="7" t="s">
        <v>1075</v>
      </c>
      <c r="H1726" s="7" t="s">
        <v>1075</v>
      </c>
      <c r="I1726" s="7" t="s">
        <v>84</v>
      </c>
      <c r="J1726" s="7" t="s">
        <v>85</v>
      </c>
      <c r="K1726" s="8" t="n">
        <v>0</v>
      </c>
      <c r="L1726" s="7"/>
      <c r="M1726" s="8" t="n">
        <v>0</v>
      </c>
      <c r="N1726" s="7" t="s">
        <v>3404</v>
      </c>
      <c r="O1726" s="7" t="s">
        <v>304</v>
      </c>
      <c r="P1726" s="7" t="s">
        <v>108</v>
      </c>
      <c r="Q1726" s="8" t="s">
        <v>463</v>
      </c>
      <c r="R1726" s="8" t="s">
        <v>305</v>
      </c>
      <c r="S1726" s="8" t="s">
        <v>1085</v>
      </c>
      <c r="T1726" s="8" t="s">
        <v>124</v>
      </c>
      <c r="U1726" s="7" t="s">
        <v>87</v>
      </c>
      <c r="V1726" s="7" t="s">
        <v>92</v>
      </c>
      <c r="W1726" s="7"/>
      <c r="X1726" s="7"/>
      <c r="Y1726" s="7" t="s">
        <v>93</v>
      </c>
      <c r="Z1726" s="8" t="s">
        <v>94</v>
      </c>
      <c r="AA1726" s="7"/>
      <c r="AB1726" s="7"/>
      <c r="AC1726" s="7"/>
      <c r="AD1726" s="7"/>
      <c r="AE1726" s="8"/>
      <c r="AF1726" s="9" t="s">
        <v>997</v>
      </c>
      <c r="AG1726" s="9" t="s">
        <v>4019</v>
      </c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  <c r="AY1726" s="7"/>
      <c r="AZ1726" s="7"/>
      <c r="BA1726" s="7"/>
      <c r="BB1726" s="7"/>
      <c r="BC1726" s="7"/>
      <c r="BD1726" s="7"/>
      <c r="BE1726" s="7"/>
      <c r="BF1726" s="7"/>
      <c r="BG1726" s="7"/>
      <c r="BH1726" s="7"/>
      <c r="BI1726" s="7"/>
      <c r="BJ1726" s="7"/>
      <c r="BK1726" s="7"/>
      <c r="BL1726" s="7"/>
      <c r="BM1726" s="7" t="s">
        <v>97</v>
      </c>
      <c r="BN1726" s="7" t="s">
        <v>97</v>
      </c>
      <c r="BO1726" s="7"/>
      <c r="BP1726" s="7"/>
      <c r="BQ1726" s="7"/>
      <c r="BR1726" s="7"/>
      <c r="BS1726" s="7"/>
      <c r="BT1726" s="7"/>
      <c r="BU1726" s="7"/>
      <c r="BV1726" s="7"/>
      <c r="BW1726" s="7"/>
      <c r="BX1726" s="7"/>
      <c r="BY1726" s="7"/>
      <c r="BZ1726" s="7"/>
      <c r="CA1726" s="7"/>
      <c r="CB1726" s="7" t="s">
        <v>98</v>
      </c>
      <c r="CC1726" s="7" t="s">
        <v>98</v>
      </c>
      <c r="CD1726" s="7" t="s">
        <v>98</v>
      </c>
      <c r="CE1726" s="7" t="s">
        <v>98</v>
      </c>
      <c r="CF1726" s="7" t="s">
        <v>98</v>
      </c>
      <c r="CG1726" s="7" t="s">
        <v>98</v>
      </c>
      <c r="CH1726" s="7" t="s">
        <v>98</v>
      </c>
      <c r="CI1726" s="6" t="n">
        <f aca="false">SUMIF($AH1726:$CH1726,35,Base!$B$5:$BB$5)*7*$Z1726</f>
        <v>0</v>
      </c>
      <c r="CJ1726" s="6" t="n">
        <f aca="false">SUMIF($AH1726:$CH1726,"PR",Base!$B$5:$BB$5)*7*$Z1726</f>
        <v>462</v>
      </c>
      <c r="CK1726" s="6"/>
      <c r="CL1726" s="6"/>
    </row>
    <row r="1727" customFormat="false" ht="13.8" hidden="false" customHeight="false" outlineLevel="0" collapsed="false">
      <c r="A1727" s="7" t="s">
        <v>77</v>
      </c>
      <c r="B1727" s="7" t="s">
        <v>3969</v>
      </c>
      <c r="C1727" s="7" t="s">
        <v>118</v>
      </c>
      <c r="D1727" s="7" t="s">
        <v>2944</v>
      </c>
      <c r="E1727" s="7" t="s">
        <v>1444</v>
      </c>
      <c r="F1727" s="7" t="s">
        <v>17</v>
      </c>
      <c r="G1727" s="7" t="s">
        <v>1075</v>
      </c>
      <c r="H1727" s="7" t="s">
        <v>1075</v>
      </c>
      <c r="I1727" s="7" t="s">
        <v>84</v>
      </c>
      <c r="J1727" s="7" t="s">
        <v>85</v>
      </c>
      <c r="K1727" s="8" t="n">
        <v>0</v>
      </c>
      <c r="L1727" s="7"/>
      <c r="M1727" s="8" t="n">
        <v>0</v>
      </c>
      <c r="N1727" s="7" t="s">
        <v>3404</v>
      </c>
      <c r="O1727" s="7" t="s">
        <v>304</v>
      </c>
      <c r="P1727" s="7" t="s">
        <v>108</v>
      </c>
      <c r="Q1727" s="8" t="s">
        <v>463</v>
      </c>
      <c r="R1727" s="8" t="s">
        <v>305</v>
      </c>
      <c r="S1727" s="8" t="s">
        <v>1085</v>
      </c>
      <c r="T1727" s="8" t="s">
        <v>124</v>
      </c>
      <c r="U1727" s="7" t="s">
        <v>87</v>
      </c>
      <c r="V1727" s="7" t="s">
        <v>92</v>
      </c>
      <c r="W1727" s="7"/>
      <c r="X1727" s="7"/>
      <c r="Y1727" s="7" t="s">
        <v>101</v>
      </c>
      <c r="Z1727" s="8" t="s">
        <v>94</v>
      </c>
      <c r="AA1727" s="7"/>
      <c r="AB1727" s="7"/>
      <c r="AC1727" s="7"/>
      <c r="AD1727" s="7"/>
      <c r="AE1727" s="8"/>
      <c r="AF1727" s="9" t="s">
        <v>997</v>
      </c>
      <c r="AG1727" s="9" t="s">
        <v>4019</v>
      </c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  <c r="AY1727" s="7"/>
      <c r="AZ1727" s="7"/>
      <c r="BA1727" s="7"/>
      <c r="BB1727" s="7"/>
      <c r="BC1727" s="7"/>
      <c r="BD1727" s="7"/>
      <c r="BE1727" s="7"/>
      <c r="BF1727" s="7"/>
      <c r="BG1727" s="7"/>
      <c r="BH1727" s="7"/>
      <c r="BI1727" s="7"/>
      <c r="BJ1727" s="7"/>
      <c r="BK1727" s="7"/>
      <c r="BL1727" s="7"/>
      <c r="BM1727" s="7" t="s">
        <v>97</v>
      </c>
      <c r="BN1727" s="7" t="s">
        <v>97</v>
      </c>
      <c r="BO1727" s="7"/>
      <c r="BP1727" s="7"/>
      <c r="BQ1727" s="7"/>
      <c r="BR1727" s="7"/>
      <c r="BS1727" s="7"/>
      <c r="BT1727" s="7"/>
      <c r="BU1727" s="7"/>
      <c r="BV1727" s="7"/>
      <c r="BW1727" s="7"/>
      <c r="BX1727" s="7"/>
      <c r="BY1727" s="7"/>
      <c r="BZ1727" s="7"/>
      <c r="CA1727" s="7"/>
      <c r="CB1727" s="7" t="s">
        <v>98</v>
      </c>
      <c r="CC1727" s="7" t="s">
        <v>98</v>
      </c>
      <c r="CD1727" s="7" t="s">
        <v>98</v>
      </c>
      <c r="CE1727" s="7" t="s">
        <v>98</v>
      </c>
      <c r="CF1727" s="7" t="s">
        <v>98</v>
      </c>
      <c r="CG1727" s="7" t="s">
        <v>98</v>
      </c>
      <c r="CH1727" s="7" t="s">
        <v>98</v>
      </c>
      <c r="CI1727" s="6" t="n">
        <f aca="false">SUMIF($AH1727:$CH1727,35,Base!$B$5:$BB$5)*7*$Z1727</f>
        <v>0</v>
      </c>
      <c r="CJ1727" s="6" t="n">
        <f aca="false">SUMIF($AH1727:$CH1727,"PR",Base!$B$5:$BB$5)*7*$Z1727</f>
        <v>462</v>
      </c>
      <c r="CK1727" s="6"/>
      <c r="CL1727" s="6"/>
    </row>
    <row r="1728" customFormat="false" ht="13.8" hidden="false" customHeight="false" outlineLevel="0" collapsed="false">
      <c r="A1728" s="7" t="s">
        <v>77</v>
      </c>
      <c r="B1728" s="7" t="s">
        <v>3969</v>
      </c>
      <c r="C1728" s="7" t="s">
        <v>118</v>
      </c>
      <c r="D1728" s="7" t="s">
        <v>2944</v>
      </c>
      <c r="E1728" s="7" t="s">
        <v>1444</v>
      </c>
      <c r="F1728" s="7" t="s">
        <v>17</v>
      </c>
      <c r="G1728" s="7" t="s">
        <v>1075</v>
      </c>
      <c r="H1728" s="7" t="s">
        <v>1075</v>
      </c>
      <c r="I1728" s="7" t="s">
        <v>84</v>
      </c>
      <c r="J1728" s="7" t="s">
        <v>85</v>
      </c>
      <c r="K1728" s="8" t="n">
        <v>0</v>
      </c>
      <c r="L1728" s="7"/>
      <c r="M1728" s="8" t="n">
        <v>0</v>
      </c>
      <c r="N1728" s="7" t="s">
        <v>3404</v>
      </c>
      <c r="O1728" s="7" t="s">
        <v>304</v>
      </c>
      <c r="P1728" s="7" t="s">
        <v>108</v>
      </c>
      <c r="Q1728" s="8" t="s">
        <v>463</v>
      </c>
      <c r="R1728" s="8" t="s">
        <v>305</v>
      </c>
      <c r="S1728" s="8" t="s">
        <v>1085</v>
      </c>
      <c r="T1728" s="8" t="s">
        <v>124</v>
      </c>
      <c r="U1728" s="7" t="s">
        <v>87</v>
      </c>
      <c r="V1728" s="7" t="s">
        <v>92</v>
      </c>
      <c r="W1728" s="7"/>
      <c r="X1728" s="7"/>
      <c r="Y1728" s="7" t="s">
        <v>179</v>
      </c>
      <c r="Z1728" s="8" t="s">
        <v>87</v>
      </c>
      <c r="AA1728" s="7"/>
      <c r="AB1728" s="7"/>
      <c r="AC1728" s="7"/>
      <c r="AD1728" s="7"/>
      <c r="AE1728" s="8"/>
      <c r="AF1728" s="9" t="s">
        <v>997</v>
      </c>
      <c r="AG1728" s="9" t="s">
        <v>4019</v>
      </c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  <c r="BC1728" s="7"/>
      <c r="BD1728" s="7"/>
      <c r="BE1728" s="7"/>
      <c r="BF1728" s="7"/>
      <c r="BG1728" s="7"/>
      <c r="BH1728" s="7"/>
      <c r="BI1728" s="7"/>
      <c r="BJ1728" s="7"/>
      <c r="BK1728" s="7"/>
      <c r="BL1728" s="7"/>
      <c r="BM1728" s="7" t="s">
        <v>97</v>
      </c>
      <c r="BN1728" s="7" t="s">
        <v>97</v>
      </c>
      <c r="BO1728" s="7"/>
      <c r="BP1728" s="7"/>
      <c r="BQ1728" s="7"/>
      <c r="BR1728" s="7"/>
      <c r="BS1728" s="7"/>
      <c r="BT1728" s="7"/>
      <c r="BU1728" s="7"/>
      <c r="BV1728" s="7"/>
      <c r="BW1728" s="7"/>
      <c r="BX1728" s="7"/>
      <c r="BY1728" s="7"/>
      <c r="BZ1728" s="7"/>
      <c r="CA1728" s="7"/>
      <c r="CB1728" s="7" t="s">
        <v>98</v>
      </c>
      <c r="CC1728" s="7" t="s">
        <v>98</v>
      </c>
      <c r="CD1728" s="7" t="s">
        <v>98</v>
      </c>
      <c r="CE1728" s="7" t="s">
        <v>98</v>
      </c>
      <c r="CF1728" s="7" t="s">
        <v>98</v>
      </c>
      <c r="CG1728" s="7" t="s">
        <v>98</v>
      </c>
      <c r="CH1728" s="7" t="s">
        <v>98</v>
      </c>
      <c r="CI1728" s="6" t="n">
        <f aca="false">SUMIF($AH1728:$CH1728,35,Base!$B$5:$BB$5)*7*$Z1728</f>
        <v>0</v>
      </c>
      <c r="CJ1728" s="6" t="n">
        <f aca="false">SUMIF($AH1728:$CH1728,"PR",Base!$B$5:$BB$5)*7*$Z1728</f>
        <v>231</v>
      </c>
      <c r="CK1728" s="6"/>
      <c r="CL1728" s="6"/>
    </row>
    <row r="1729" customFormat="false" ht="13.8" hidden="false" customHeight="false" outlineLevel="0" collapsed="false">
      <c r="A1729" s="7" t="s">
        <v>77</v>
      </c>
      <c r="B1729" s="7" t="s">
        <v>3969</v>
      </c>
      <c r="C1729" s="7" t="s">
        <v>118</v>
      </c>
      <c r="D1729" s="7" t="s">
        <v>2944</v>
      </c>
      <c r="E1729" s="7" t="s">
        <v>1444</v>
      </c>
      <c r="F1729" s="7" t="s">
        <v>17</v>
      </c>
      <c r="G1729" s="7" t="s">
        <v>1075</v>
      </c>
      <c r="H1729" s="7" t="s">
        <v>1075</v>
      </c>
      <c r="I1729" s="7" t="s">
        <v>84</v>
      </c>
      <c r="J1729" s="7" t="s">
        <v>85</v>
      </c>
      <c r="K1729" s="8" t="n">
        <v>0</v>
      </c>
      <c r="L1729" s="7"/>
      <c r="M1729" s="8" t="n">
        <v>0</v>
      </c>
      <c r="N1729" s="7" t="s">
        <v>3404</v>
      </c>
      <c r="O1729" s="7" t="s">
        <v>304</v>
      </c>
      <c r="P1729" s="7" t="s">
        <v>108</v>
      </c>
      <c r="Q1729" s="8" t="s">
        <v>463</v>
      </c>
      <c r="R1729" s="8" t="s">
        <v>305</v>
      </c>
      <c r="S1729" s="8" t="s">
        <v>1085</v>
      </c>
      <c r="T1729" s="8" t="s">
        <v>124</v>
      </c>
      <c r="U1729" s="7" t="s">
        <v>87</v>
      </c>
      <c r="V1729" s="7" t="s">
        <v>92</v>
      </c>
      <c r="W1729" s="7"/>
      <c r="X1729" s="7"/>
      <c r="Y1729" s="7" t="s">
        <v>102</v>
      </c>
      <c r="Z1729" s="8" t="s">
        <v>87</v>
      </c>
      <c r="AA1729" s="7"/>
      <c r="AB1729" s="7"/>
      <c r="AC1729" s="7"/>
      <c r="AD1729" s="7"/>
      <c r="AE1729" s="8"/>
      <c r="AF1729" s="9" t="s">
        <v>997</v>
      </c>
      <c r="AG1729" s="9" t="s">
        <v>4019</v>
      </c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7"/>
      <c r="BC1729" s="7"/>
      <c r="BD1729" s="7"/>
      <c r="BE1729" s="7"/>
      <c r="BF1729" s="7"/>
      <c r="BG1729" s="7"/>
      <c r="BH1729" s="7"/>
      <c r="BI1729" s="7"/>
      <c r="BJ1729" s="7"/>
      <c r="BK1729" s="7"/>
      <c r="BL1729" s="7"/>
      <c r="BM1729" s="7" t="s">
        <v>97</v>
      </c>
      <c r="BN1729" s="7" t="s">
        <v>97</v>
      </c>
      <c r="BO1729" s="7"/>
      <c r="BP1729" s="7"/>
      <c r="BQ1729" s="7"/>
      <c r="BR1729" s="7"/>
      <c r="BS1729" s="7"/>
      <c r="BT1729" s="7"/>
      <c r="BU1729" s="7"/>
      <c r="BV1729" s="7"/>
      <c r="BW1729" s="7"/>
      <c r="BX1729" s="7"/>
      <c r="BY1729" s="7"/>
      <c r="BZ1729" s="7"/>
      <c r="CA1729" s="7"/>
      <c r="CB1729" s="7" t="s">
        <v>98</v>
      </c>
      <c r="CC1729" s="7" t="s">
        <v>98</v>
      </c>
      <c r="CD1729" s="7" t="s">
        <v>98</v>
      </c>
      <c r="CE1729" s="7" t="s">
        <v>98</v>
      </c>
      <c r="CF1729" s="7" t="s">
        <v>98</v>
      </c>
      <c r="CG1729" s="7" t="s">
        <v>98</v>
      </c>
      <c r="CH1729" s="7" t="s">
        <v>98</v>
      </c>
      <c r="CI1729" s="6" t="n">
        <f aca="false">SUMIF($AH1729:$CH1729,35,Base!$B$5:$BB$5)*7*$Z1729</f>
        <v>0</v>
      </c>
      <c r="CJ1729" s="6" t="n">
        <f aca="false">SUMIF($AH1729:$CH1729,"PR",Base!$B$5:$BB$5)*7*$Z1729</f>
        <v>231</v>
      </c>
      <c r="CK1729" s="6"/>
      <c r="CL1729" s="6"/>
    </row>
    <row r="1730" customFormat="false" ht="13.8" hidden="false" customHeight="false" outlineLevel="0" collapsed="false">
      <c r="A1730" s="7" t="s">
        <v>77</v>
      </c>
      <c r="B1730" s="7" t="s">
        <v>3969</v>
      </c>
      <c r="C1730" s="7" t="s">
        <v>328</v>
      </c>
      <c r="D1730" s="7" t="s">
        <v>2948</v>
      </c>
      <c r="E1730" s="7" t="s">
        <v>656</v>
      </c>
      <c r="F1730" s="7" t="s">
        <v>17</v>
      </c>
      <c r="G1730" s="7" t="s">
        <v>1358</v>
      </c>
      <c r="H1730" s="7" t="s">
        <v>1359</v>
      </c>
      <c r="I1730" s="7" t="s">
        <v>84</v>
      </c>
      <c r="J1730" s="7" t="s">
        <v>85</v>
      </c>
      <c r="K1730" s="8" t="n">
        <v>0</v>
      </c>
      <c r="L1730" s="7"/>
      <c r="M1730" s="8" t="n">
        <v>0</v>
      </c>
      <c r="N1730" s="7"/>
      <c r="O1730" s="7" t="s">
        <v>333</v>
      </c>
      <c r="P1730" s="7" t="s">
        <v>113</v>
      </c>
      <c r="Q1730" s="8" t="s">
        <v>1540</v>
      </c>
      <c r="R1730" s="8" t="s">
        <v>463</v>
      </c>
      <c r="S1730" s="8" t="s">
        <v>325</v>
      </c>
      <c r="T1730" s="8" t="s">
        <v>127</v>
      </c>
      <c r="U1730" s="7" t="s">
        <v>87</v>
      </c>
      <c r="V1730" s="7" t="s">
        <v>92</v>
      </c>
      <c r="W1730" s="7"/>
      <c r="X1730" s="7"/>
      <c r="Y1730" s="7" t="s">
        <v>93</v>
      </c>
      <c r="Z1730" s="8" t="s">
        <v>87</v>
      </c>
      <c r="AA1730" s="7"/>
      <c r="AB1730" s="7"/>
      <c r="AC1730" s="7"/>
      <c r="AD1730" s="7"/>
      <c r="AE1730" s="8"/>
      <c r="AF1730" s="9" t="s">
        <v>908</v>
      </c>
      <c r="AG1730" s="9" t="s">
        <v>1536</v>
      </c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7"/>
      <c r="BC1730" s="7"/>
      <c r="BD1730" s="7"/>
      <c r="BE1730" s="7"/>
      <c r="BF1730" s="7"/>
      <c r="BG1730" s="7"/>
      <c r="BH1730" s="7"/>
      <c r="BI1730" s="7"/>
      <c r="BJ1730" s="7"/>
      <c r="BK1730" s="7"/>
      <c r="BL1730" s="7"/>
      <c r="BM1730" s="7" t="s">
        <v>97</v>
      </c>
      <c r="BN1730" s="7" t="s">
        <v>97</v>
      </c>
      <c r="BO1730" s="7"/>
      <c r="BP1730" s="7"/>
      <c r="BQ1730" s="7"/>
      <c r="BR1730" s="7"/>
      <c r="BS1730" s="7"/>
      <c r="BT1730" s="7" t="s">
        <v>98</v>
      </c>
      <c r="BU1730" s="7" t="s">
        <v>98</v>
      </c>
      <c r="BV1730" s="7" t="s">
        <v>98</v>
      </c>
      <c r="BW1730" s="7" t="s">
        <v>98</v>
      </c>
      <c r="BX1730" s="7" t="s">
        <v>98</v>
      </c>
      <c r="BY1730" s="7" t="s">
        <v>98</v>
      </c>
      <c r="BZ1730" s="7" t="s">
        <v>98</v>
      </c>
      <c r="CA1730" s="7" t="s">
        <v>98</v>
      </c>
      <c r="CB1730" s="7" t="s">
        <v>98</v>
      </c>
      <c r="CC1730" s="7" t="n">
        <v>35</v>
      </c>
      <c r="CD1730" s="7" t="n">
        <v>35</v>
      </c>
      <c r="CE1730" s="7" t="s">
        <v>98</v>
      </c>
      <c r="CF1730" s="7" t="s">
        <v>98</v>
      </c>
      <c r="CG1730" s="7" t="s">
        <v>98</v>
      </c>
      <c r="CH1730" s="7" t="s">
        <v>98</v>
      </c>
      <c r="CI1730" s="6" t="n">
        <f aca="false">SUMIF($AH1730:$CH1730,35,Base!$B$5:$BB$5)*7*$Z1730</f>
        <v>70</v>
      </c>
      <c r="CJ1730" s="6" t="n">
        <f aca="false">SUMIF($AH1730:$CH1730,"PR",Base!$B$5:$BB$5)*7*$Z1730</f>
        <v>427</v>
      </c>
      <c r="CK1730" s="6"/>
      <c r="CL1730" s="6"/>
    </row>
    <row r="1731" customFormat="false" ht="13.8" hidden="false" customHeight="false" outlineLevel="0" collapsed="false">
      <c r="A1731" s="7" t="s">
        <v>77</v>
      </c>
      <c r="B1731" s="7" t="s">
        <v>3969</v>
      </c>
      <c r="C1731" s="7" t="s">
        <v>328</v>
      </c>
      <c r="D1731" s="7" t="s">
        <v>2948</v>
      </c>
      <c r="E1731" s="7" t="s">
        <v>656</v>
      </c>
      <c r="F1731" s="7" t="s">
        <v>17</v>
      </c>
      <c r="G1731" s="7" t="s">
        <v>1358</v>
      </c>
      <c r="H1731" s="7" t="s">
        <v>1359</v>
      </c>
      <c r="I1731" s="7" t="s">
        <v>84</v>
      </c>
      <c r="J1731" s="7" t="s">
        <v>85</v>
      </c>
      <c r="K1731" s="8" t="n">
        <v>0</v>
      </c>
      <c r="L1731" s="7"/>
      <c r="M1731" s="8" t="n">
        <v>0</v>
      </c>
      <c r="N1731" s="7"/>
      <c r="O1731" s="7" t="s">
        <v>333</v>
      </c>
      <c r="P1731" s="7" t="s">
        <v>113</v>
      </c>
      <c r="Q1731" s="8" t="s">
        <v>1540</v>
      </c>
      <c r="R1731" s="8" t="s">
        <v>463</v>
      </c>
      <c r="S1731" s="8" t="s">
        <v>325</v>
      </c>
      <c r="T1731" s="8" t="s">
        <v>127</v>
      </c>
      <c r="U1731" s="7" t="s">
        <v>87</v>
      </c>
      <c r="V1731" s="7" t="s">
        <v>92</v>
      </c>
      <c r="W1731" s="7"/>
      <c r="X1731" s="7"/>
      <c r="Y1731" s="7" t="s">
        <v>101</v>
      </c>
      <c r="Z1731" s="8" t="s">
        <v>87</v>
      </c>
      <c r="AA1731" s="7"/>
      <c r="AB1731" s="7"/>
      <c r="AC1731" s="7"/>
      <c r="AD1731" s="7"/>
      <c r="AE1731" s="8"/>
      <c r="AF1731" s="9" t="s">
        <v>908</v>
      </c>
      <c r="AG1731" s="9" t="s">
        <v>1536</v>
      </c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  <c r="BC1731" s="7"/>
      <c r="BD1731" s="7"/>
      <c r="BE1731" s="7"/>
      <c r="BF1731" s="7"/>
      <c r="BG1731" s="7"/>
      <c r="BH1731" s="7"/>
      <c r="BI1731" s="7"/>
      <c r="BJ1731" s="7"/>
      <c r="BK1731" s="7"/>
      <c r="BL1731" s="7"/>
      <c r="BM1731" s="7" t="s">
        <v>97</v>
      </c>
      <c r="BN1731" s="7" t="s">
        <v>97</v>
      </c>
      <c r="BO1731" s="7"/>
      <c r="BP1731" s="7"/>
      <c r="BQ1731" s="7"/>
      <c r="BR1731" s="7"/>
      <c r="BS1731" s="7"/>
      <c r="BT1731" s="7" t="s">
        <v>98</v>
      </c>
      <c r="BU1731" s="7" t="s">
        <v>98</v>
      </c>
      <c r="BV1731" s="7" t="s">
        <v>98</v>
      </c>
      <c r="BW1731" s="7" t="s">
        <v>98</v>
      </c>
      <c r="BX1731" s="7" t="s">
        <v>98</v>
      </c>
      <c r="BY1731" s="7" t="s">
        <v>98</v>
      </c>
      <c r="BZ1731" s="7" t="s">
        <v>98</v>
      </c>
      <c r="CA1731" s="7" t="s">
        <v>98</v>
      </c>
      <c r="CB1731" s="7" t="s">
        <v>98</v>
      </c>
      <c r="CC1731" s="7" t="n">
        <v>35</v>
      </c>
      <c r="CD1731" s="7" t="n">
        <v>35</v>
      </c>
      <c r="CE1731" s="7" t="s">
        <v>98</v>
      </c>
      <c r="CF1731" s="7" t="s">
        <v>98</v>
      </c>
      <c r="CG1731" s="7" t="s">
        <v>98</v>
      </c>
      <c r="CH1731" s="7" t="s">
        <v>98</v>
      </c>
      <c r="CI1731" s="6" t="n">
        <f aca="false">SUMIF($AH1731:$CH1731,35,Base!$B$5:$BB$5)*7*$Z1731</f>
        <v>70</v>
      </c>
      <c r="CJ1731" s="6" t="n">
        <f aca="false">SUMIF($AH1731:$CH1731,"PR",Base!$B$5:$BB$5)*7*$Z1731</f>
        <v>427</v>
      </c>
      <c r="CK1731" s="6"/>
      <c r="CL1731" s="6"/>
    </row>
    <row r="1732" customFormat="false" ht="13.8" hidden="false" customHeight="false" outlineLevel="0" collapsed="false">
      <c r="A1732" s="7" t="s">
        <v>77</v>
      </c>
      <c r="B1732" s="7" t="s">
        <v>3969</v>
      </c>
      <c r="C1732" s="7" t="s">
        <v>328</v>
      </c>
      <c r="D1732" s="7" t="s">
        <v>2948</v>
      </c>
      <c r="E1732" s="7" t="s">
        <v>656</v>
      </c>
      <c r="F1732" s="7" t="s">
        <v>17</v>
      </c>
      <c r="G1732" s="7" t="s">
        <v>1358</v>
      </c>
      <c r="H1732" s="7" t="s">
        <v>1359</v>
      </c>
      <c r="I1732" s="7" t="s">
        <v>84</v>
      </c>
      <c r="J1732" s="7" t="s">
        <v>85</v>
      </c>
      <c r="K1732" s="8" t="n">
        <v>0</v>
      </c>
      <c r="L1732" s="7"/>
      <c r="M1732" s="8" t="n">
        <v>0</v>
      </c>
      <c r="N1732" s="7"/>
      <c r="O1732" s="7" t="s">
        <v>333</v>
      </c>
      <c r="P1732" s="7" t="s">
        <v>113</v>
      </c>
      <c r="Q1732" s="8" t="s">
        <v>1540</v>
      </c>
      <c r="R1732" s="8" t="s">
        <v>463</v>
      </c>
      <c r="S1732" s="8" t="s">
        <v>325</v>
      </c>
      <c r="T1732" s="8" t="s">
        <v>127</v>
      </c>
      <c r="U1732" s="7" t="s">
        <v>87</v>
      </c>
      <c r="V1732" s="7" t="s">
        <v>92</v>
      </c>
      <c r="W1732" s="7"/>
      <c r="X1732" s="7"/>
      <c r="Y1732" s="7" t="s">
        <v>179</v>
      </c>
      <c r="Z1732" s="8" t="s">
        <v>87</v>
      </c>
      <c r="AA1732" s="7"/>
      <c r="AB1732" s="7"/>
      <c r="AC1732" s="7"/>
      <c r="AD1732" s="7"/>
      <c r="AE1732" s="8"/>
      <c r="AF1732" s="9" t="s">
        <v>908</v>
      </c>
      <c r="AG1732" s="9" t="s">
        <v>1536</v>
      </c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7"/>
      <c r="AX1732" s="7"/>
      <c r="AY1732" s="7"/>
      <c r="AZ1732" s="7"/>
      <c r="BA1732" s="7"/>
      <c r="BB1732" s="7"/>
      <c r="BC1732" s="7"/>
      <c r="BD1732" s="7"/>
      <c r="BE1732" s="7"/>
      <c r="BF1732" s="7"/>
      <c r="BG1732" s="7"/>
      <c r="BH1732" s="7"/>
      <c r="BI1732" s="7"/>
      <c r="BJ1732" s="7"/>
      <c r="BK1732" s="7"/>
      <c r="BL1732" s="7"/>
      <c r="BM1732" s="7" t="s">
        <v>97</v>
      </c>
      <c r="BN1732" s="7" t="s">
        <v>97</v>
      </c>
      <c r="BO1732" s="7"/>
      <c r="BP1732" s="7"/>
      <c r="BQ1732" s="7"/>
      <c r="BR1732" s="7"/>
      <c r="BS1732" s="7"/>
      <c r="BT1732" s="7" t="s">
        <v>98</v>
      </c>
      <c r="BU1732" s="7" t="s">
        <v>98</v>
      </c>
      <c r="BV1732" s="7" t="s">
        <v>98</v>
      </c>
      <c r="BW1732" s="7" t="s">
        <v>98</v>
      </c>
      <c r="BX1732" s="7" t="s">
        <v>98</v>
      </c>
      <c r="BY1732" s="7" t="s">
        <v>98</v>
      </c>
      <c r="BZ1732" s="7" t="s">
        <v>98</v>
      </c>
      <c r="CA1732" s="7" t="s">
        <v>98</v>
      </c>
      <c r="CB1732" s="7" t="s">
        <v>98</v>
      </c>
      <c r="CC1732" s="7" t="n">
        <v>35</v>
      </c>
      <c r="CD1732" s="7" t="n">
        <v>35</v>
      </c>
      <c r="CE1732" s="7" t="s">
        <v>98</v>
      </c>
      <c r="CF1732" s="7" t="s">
        <v>98</v>
      </c>
      <c r="CG1732" s="7" t="s">
        <v>98</v>
      </c>
      <c r="CH1732" s="7" t="s">
        <v>98</v>
      </c>
      <c r="CI1732" s="6" t="n">
        <f aca="false">SUMIF($AH1732:$CH1732,35,Base!$B$5:$BB$5)*7*$Z1732</f>
        <v>70</v>
      </c>
      <c r="CJ1732" s="6" t="n">
        <f aca="false">SUMIF($AH1732:$CH1732,"PR",Base!$B$5:$BB$5)*7*$Z1732</f>
        <v>427</v>
      </c>
      <c r="CK1732" s="6"/>
      <c r="CL1732" s="6"/>
    </row>
    <row r="1733" customFormat="false" ht="13.8" hidden="false" customHeight="false" outlineLevel="0" collapsed="false">
      <c r="A1733" s="7" t="s">
        <v>77</v>
      </c>
      <c r="B1733" s="7" t="s">
        <v>3969</v>
      </c>
      <c r="C1733" s="7" t="s">
        <v>328</v>
      </c>
      <c r="D1733" s="7" t="s">
        <v>2948</v>
      </c>
      <c r="E1733" s="7" t="s">
        <v>656</v>
      </c>
      <c r="F1733" s="7" t="s">
        <v>17</v>
      </c>
      <c r="G1733" s="7" t="s">
        <v>1358</v>
      </c>
      <c r="H1733" s="7" t="s">
        <v>1359</v>
      </c>
      <c r="I1733" s="7" t="s">
        <v>84</v>
      </c>
      <c r="J1733" s="7" t="s">
        <v>85</v>
      </c>
      <c r="K1733" s="8" t="n">
        <v>0</v>
      </c>
      <c r="L1733" s="7"/>
      <c r="M1733" s="8" t="n">
        <v>0</v>
      </c>
      <c r="N1733" s="7"/>
      <c r="O1733" s="7" t="s">
        <v>333</v>
      </c>
      <c r="P1733" s="7" t="s">
        <v>113</v>
      </c>
      <c r="Q1733" s="8" t="s">
        <v>1540</v>
      </c>
      <c r="R1733" s="8" t="s">
        <v>463</v>
      </c>
      <c r="S1733" s="8" t="s">
        <v>325</v>
      </c>
      <c r="T1733" s="8" t="s">
        <v>127</v>
      </c>
      <c r="U1733" s="7" t="s">
        <v>87</v>
      </c>
      <c r="V1733" s="7" t="s">
        <v>92</v>
      </c>
      <c r="W1733" s="7"/>
      <c r="X1733" s="7"/>
      <c r="Y1733" s="7" t="s">
        <v>102</v>
      </c>
      <c r="Z1733" s="8" t="s">
        <v>87</v>
      </c>
      <c r="AA1733" s="7"/>
      <c r="AB1733" s="7"/>
      <c r="AC1733" s="7"/>
      <c r="AD1733" s="7"/>
      <c r="AE1733" s="8"/>
      <c r="AF1733" s="9" t="s">
        <v>908</v>
      </c>
      <c r="AG1733" s="9" t="s">
        <v>1536</v>
      </c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7"/>
      <c r="AW1733" s="7"/>
      <c r="AX1733" s="7"/>
      <c r="AY1733" s="7"/>
      <c r="AZ1733" s="7"/>
      <c r="BA1733" s="7"/>
      <c r="BB1733" s="7"/>
      <c r="BC1733" s="7"/>
      <c r="BD1733" s="7"/>
      <c r="BE1733" s="7"/>
      <c r="BF1733" s="7"/>
      <c r="BG1733" s="7"/>
      <c r="BH1733" s="7"/>
      <c r="BI1733" s="7"/>
      <c r="BJ1733" s="7"/>
      <c r="BK1733" s="7"/>
      <c r="BL1733" s="7"/>
      <c r="BM1733" s="7" t="s">
        <v>97</v>
      </c>
      <c r="BN1733" s="7" t="s">
        <v>97</v>
      </c>
      <c r="BO1733" s="7"/>
      <c r="BP1733" s="7"/>
      <c r="BQ1733" s="7"/>
      <c r="BR1733" s="7"/>
      <c r="BS1733" s="7"/>
      <c r="BT1733" s="7" t="s">
        <v>98</v>
      </c>
      <c r="BU1733" s="7" t="s">
        <v>98</v>
      </c>
      <c r="BV1733" s="7" t="s">
        <v>98</v>
      </c>
      <c r="BW1733" s="7" t="s">
        <v>98</v>
      </c>
      <c r="BX1733" s="7" t="s">
        <v>98</v>
      </c>
      <c r="BY1733" s="7" t="s">
        <v>98</v>
      </c>
      <c r="BZ1733" s="7" t="s">
        <v>98</v>
      </c>
      <c r="CA1733" s="7" t="s">
        <v>98</v>
      </c>
      <c r="CB1733" s="7" t="s">
        <v>98</v>
      </c>
      <c r="CC1733" s="7" t="n">
        <v>35</v>
      </c>
      <c r="CD1733" s="7" t="n">
        <v>35</v>
      </c>
      <c r="CE1733" s="7" t="s">
        <v>98</v>
      </c>
      <c r="CF1733" s="7" t="s">
        <v>98</v>
      </c>
      <c r="CG1733" s="7" t="s">
        <v>98</v>
      </c>
      <c r="CH1733" s="7" t="s">
        <v>98</v>
      </c>
      <c r="CI1733" s="6" t="n">
        <f aca="false">SUMIF($AH1733:$CH1733,35,Base!$B$5:$BB$5)*7*$Z1733</f>
        <v>70</v>
      </c>
      <c r="CJ1733" s="6" t="n">
        <f aca="false">SUMIF($AH1733:$CH1733,"PR",Base!$B$5:$BB$5)*7*$Z1733</f>
        <v>427</v>
      </c>
      <c r="CK1733" s="6"/>
      <c r="CL1733" s="6"/>
    </row>
    <row r="1734" customFormat="false" ht="13.8" hidden="false" customHeight="false" outlineLevel="0" collapsed="false">
      <c r="A1734" s="7" t="s">
        <v>77</v>
      </c>
      <c r="B1734" s="7" t="s">
        <v>3969</v>
      </c>
      <c r="C1734" s="7" t="s">
        <v>118</v>
      </c>
      <c r="D1734" s="7" t="s">
        <v>2955</v>
      </c>
      <c r="E1734" s="7" t="s">
        <v>664</v>
      </c>
      <c r="F1734" s="7" t="s">
        <v>17</v>
      </c>
      <c r="G1734" s="7" t="s">
        <v>4048</v>
      </c>
      <c r="H1734" s="7" t="s">
        <v>4049</v>
      </c>
      <c r="I1734" s="7" t="s">
        <v>84</v>
      </c>
      <c r="J1734" s="7" t="s">
        <v>85</v>
      </c>
      <c r="K1734" s="8" t="n">
        <v>0</v>
      </c>
      <c r="L1734" s="7"/>
      <c r="M1734" s="8" t="n">
        <v>0</v>
      </c>
      <c r="N1734" s="7" t="s">
        <v>2950</v>
      </c>
      <c r="O1734" s="7" t="s">
        <v>317</v>
      </c>
      <c r="P1734" s="7" t="s">
        <v>124</v>
      </c>
      <c r="Q1734" s="8" t="s">
        <v>4050</v>
      </c>
      <c r="R1734" s="8" t="s">
        <v>3846</v>
      </c>
      <c r="S1734" s="8" t="s">
        <v>325</v>
      </c>
      <c r="T1734" s="8" t="s">
        <v>124</v>
      </c>
      <c r="U1734" s="7" t="s">
        <v>87</v>
      </c>
      <c r="V1734" s="7" t="s">
        <v>92</v>
      </c>
      <c r="W1734" s="7"/>
      <c r="X1734" s="7"/>
      <c r="Y1734" s="7" t="s">
        <v>93</v>
      </c>
      <c r="Z1734" s="8" t="s">
        <v>94</v>
      </c>
      <c r="AA1734" s="7"/>
      <c r="AB1734" s="7"/>
      <c r="AC1734" s="7"/>
      <c r="AD1734" s="7"/>
      <c r="AE1734" s="8"/>
      <c r="AF1734" s="9" t="s">
        <v>251</v>
      </c>
      <c r="AG1734" s="9" t="s">
        <v>3371</v>
      </c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7"/>
      <c r="BC1734" s="7"/>
      <c r="BD1734" s="7"/>
      <c r="BE1734" s="7"/>
      <c r="BF1734" s="7"/>
      <c r="BG1734" s="7"/>
      <c r="BH1734" s="7"/>
      <c r="BI1734" s="7"/>
      <c r="BJ1734" s="7"/>
      <c r="BK1734" s="7"/>
      <c r="BL1734" s="7"/>
      <c r="BM1734" s="7" t="s">
        <v>97</v>
      </c>
      <c r="BN1734" s="7" t="s">
        <v>97</v>
      </c>
      <c r="BO1734" s="7"/>
      <c r="BP1734" s="7"/>
      <c r="BQ1734" s="7"/>
      <c r="BR1734" s="7" t="s">
        <v>98</v>
      </c>
      <c r="BS1734" s="7" t="s">
        <v>98</v>
      </c>
      <c r="BT1734" s="7" t="s">
        <v>98</v>
      </c>
      <c r="BU1734" s="7" t="s">
        <v>98</v>
      </c>
      <c r="BV1734" s="7" t="s">
        <v>98</v>
      </c>
      <c r="BW1734" s="7" t="s">
        <v>98</v>
      </c>
      <c r="BX1734" s="7" t="s">
        <v>98</v>
      </c>
      <c r="BY1734" s="7" t="s">
        <v>98</v>
      </c>
      <c r="BZ1734" s="7" t="s">
        <v>98</v>
      </c>
      <c r="CA1734" s="7" t="s">
        <v>98</v>
      </c>
      <c r="CB1734" s="7" t="s">
        <v>98</v>
      </c>
      <c r="CC1734" s="7" t="n">
        <v>35</v>
      </c>
      <c r="CD1734" s="7" t="n">
        <v>35</v>
      </c>
      <c r="CE1734" s="7" t="s">
        <v>98</v>
      </c>
      <c r="CF1734" s="7" t="s">
        <v>98</v>
      </c>
      <c r="CG1734" s="7" t="s">
        <v>98</v>
      </c>
      <c r="CH1734" s="7" t="s">
        <v>98</v>
      </c>
      <c r="CI1734" s="6" t="n">
        <f aca="false">SUMIF($AH1734:$CH1734,35,Base!$B$5:$BB$5)*7*$Z1734</f>
        <v>140</v>
      </c>
      <c r="CJ1734" s="6" t="n">
        <f aca="false">SUMIF($AH1734:$CH1734,"PR",Base!$B$5:$BB$5)*7*$Z1734</f>
        <v>994</v>
      </c>
      <c r="CK1734" s="6"/>
      <c r="CL1734" s="6"/>
    </row>
    <row r="1735" customFormat="false" ht="13.8" hidden="false" customHeight="false" outlineLevel="0" collapsed="false">
      <c r="A1735" s="7" t="s">
        <v>77</v>
      </c>
      <c r="B1735" s="7" t="s">
        <v>3969</v>
      </c>
      <c r="C1735" s="7" t="s">
        <v>118</v>
      </c>
      <c r="D1735" s="7" t="s">
        <v>2955</v>
      </c>
      <c r="E1735" s="7" t="s">
        <v>664</v>
      </c>
      <c r="F1735" s="7" t="s">
        <v>17</v>
      </c>
      <c r="G1735" s="7" t="s">
        <v>4048</v>
      </c>
      <c r="H1735" s="7" t="s">
        <v>4049</v>
      </c>
      <c r="I1735" s="7" t="s">
        <v>84</v>
      </c>
      <c r="J1735" s="7" t="s">
        <v>85</v>
      </c>
      <c r="K1735" s="8" t="n">
        <v>0</v>
      </c>
      <c r="L1735" s="7"/>
      <c r="M1735" s="8" t="n">
        <v>0</v>
      </c>
      <c r="N1735" s="7" t="s">
        <v>2950</v>
      </c>
      <c r="O1735" s="7" t="s">
        <v>317</v>
      </c>
      <c r="P1735" s="7" t="s">
        <v>124</v>
      </c>
      <c r="Q1735" s="8" t="s">
        <v>4050</v>
      </c>
      <c r="R1735" s="8" t="s">
        <v>3846</v>
      </c>
      <c r="S1735" s="8" t="s">
        <v>325</v>
      </c>
      <c r="T1735" s="8" t="s">
        <v>124</v>
      </c>
      <c r="U1735" s="7" t="s">
        <v>87</v>
      </c>
      <c r="V1735" s="7" t="s">
        <v>92</v>
      </c>
      <c r="W1735" s="7"/>
      <c r="X1735" s="7"/>
      <c r="Y1735" s="7" t="s">
        <v>101</v>
      </c>
      <c r="Z1735" s="8" t="s">
        <v>94</v>
      </c>
      <c r="AA1735" s="7"/>
      <c r="AB1735" s="7"/>
      <c r="AC1735" s="7"/>
      <c r="AD1735" s="7"/>
      <c r="AE1735" s="8"/>
      <c r="AF1735" s="9" t="s">
        <v>251</v>
      </c>
      <c r="AG1735" s="9" t="s">
        <v>3371</v>
      </c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7"/>
      <c r="BC1735" s="7"/>
      <c r="BD1735" s="7"/>
      <c r="BE1735" s="7"/>
      <c r="BF1735" s="7"/>
      <c r="BG1735" s="7"/>
      <c r="BH1735" s="7"/>
      <c r="BI1735" s="7"/>
      <c r="BJ1735" s="7"/>
      <c r="BK1735" s="7"/>
      <c r="BL1735" s="7"/>
      <c r="BM1735" s="7" t="s">
        <v>97</v>
      </c>
      <c r="BN1735" s="7" t="s">
        <v>97</v>
      </c>
      <c r="BO1735" s="7"/>
      <c r="BP1735" s="7"/>
      <c r="BQ1735" s="7"/>
      <c r="BR1735" s="7" t="s">
        <v>98</v>
      </c>
      <c r="BS1735" s="7" t="s">
        <v>98</v>
      </c>
      <c r="BT1735" s="7" t="s">
        <v>98</v>
      </c>
      <c r="BU1735" s="7" t="s">
        <v>98</v>
      </c>
      <c r="BV1735" s="7" t="s">
        <v>98</v>
      </c>
      <c r="BW1735" s="7" t="s">
        <v>98</v>
      </c>
      <c r="BX1735" s="7" t="s">
        <v>98</v>
      </c>
      <c r="BY1735" s="7" t="s">
        <v>98</v>
      </c>
      <c r="BZ1735" s="7" t="s">
        <v>98</v>
      </c>
      <c r="CA1735" s="7" t="s">
        <v>98</v>
      </c>
      <c r="CB1735" s="7" t="s">
        <v>98</v>
      </c>
      <c r="CC1735" s="7" t="n">
        <v>35</v>
      </c>
      <c r="CD1735" s="7" t="n">
        <v>35</v>
      </c>
      <c r="CE1735" s="7" t="s">
        <v>98</v>
      </c>
      <c r="CF1735" s="7" t="s">
        <v>98</v>
      </c>
      <c r="CG1735" s="7" t="s">
        <v>98</v>
      </c>
      <c r="CH1735" s="7" t="s">
        <v>98</v>
      </c>
      <c r="CI1735" s="6" t="n">
        <f aca="false">SUMIF($AH1735:$CH1735,35,Base!$B$5:$BB$5)*7*$Z1735</f>
        <v>140</v>
      </c>
      <c r="CJ1735" s="6" t="n">
        <f aca="false">SUMIF($AH1735:$CH1735,"PR",Base!$B$5:$BB$5)*7*$Z1735</f>
        <v>994</v>
      </c>
      <c r="CK1735" s="6"/>
      <c r="CL1735" s="6"/>
    </row>
    <row r="1736" customFormat="false" ht="13.8" hidden="false" customHeight="false" outlineLevel="0" collapsed="false">
      <c r="A1736" s="7" t="s">
        <v>77</v>
      </c>
      <c r="B1736" s="7" t="s">
        <v>3969</v>
      </c>
      <c r="C1736" s="7" t="s">
        <v>118</v>
      </c>
      <c r="D1736" s="7" t="s">
        <v>2955</v>
      </c>
      <c r="E1736" s="7" t="s">
        <v>664</v>
      </c>
      <c r="F1736" s="7" t="s">
        <v>17</v>
      </c>
      <c r="G1736" s="7" t="s">
        <v>4048</v>
      </c>
      <c r="H1736" s="7" t="s">
        <v>4049</v>
      </c>
      <c r="I1736" s="7" t="s">
        <v>84</v>
      </c>
      <c r="J1736" s="7" t="s">
        <v>85</v>
      </c>
      <c r="K1736" s="8" t="n">
        <v>0</v>
      </c>
      <c r="L1736" s="7"/>
      <c r="M1736" s="8" t="n">
        <v>0</v>
      </c>
      <c r="N1736" s="7" t="s">
        <v>2950</v>
      </c>
      <c r="O1736" s="7" t="s">
        <v>317</v>
      </c>
      <c r="P1736" s="7" t="s">
        <v>124</v>
      </c>
      <c r="Q1736" s="8" t="s">
        <v>4050</v>
      </c>
      <c r="R1736" s="8" t="s">
        <v>3846</v>
      </c>
      <c r="S1736" s="8" t="s">
        <v>325</v>
      </c>
      <c r="T1736" s="8" t="s">
        <v>124</v>
      </c>
      <c r="U1736" s="7" t="s">
        <v>87</v>
      </c>
      <c r="V1736" s="7" t="s">
        <v>92</v>
      </c>
      <c r="W1736" s="7"/>
      <c r="X1736" s="7"/>
      <c r="Y1736" s="7" t="s">
        <v>112</v>
      </c>
      <c r="Z1736" s="8" t="s">
        <v>87</v>
      </c>
      <c r="AA1736" s="7"/>
      <c r="AB1736" s="7"/>
      <c r="AC1736" s="7"/>
      <c r="AD1736" s="7"/>
      <c r="AE1736" s="8"/>
      <c r="AF1736" s="9" t="s">
        <v>251</v>
      </c>
      <c r="AG1736" s="9" t="s">
        <v>3371</v>
      </c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7"/>
      <c r="AX1736" s="7"/>
      <c r="AY1736" s="7"/>
      <c r="AZ1736" s="7"/>
      <c r="BA1736" s="7"/>
      <c r="BB1736" s="7"/>
      <c r="BC1736" s="7"/>
      <c r="BD1736" s="7"/>
      <c r="BE1736" s="7"/>
      <c r="BF1736" s="7"/>
      <c r="BG1736" s="7"/>
      <c r="BH1736" s="7"/>
      <c r="BI1736" s="7"/>
      <c r="BJ1736" s="7"/>
      <c r="BK1736" s="7"/>
      <c r="BL1736" s="7"/>
      <c r="BM1736" s="7" t="s">
        <v>97</v>
      </c>
      <c r="BN1736" s="7" t="s">
        <v>97</v>
      </c>
      <c r="BO1736" s="7"/>
      <c r="BP1736" s="7"/>
      <c r="BQ1736" s="7"/>
      <c r="BR1736" s="7" t="s">
        <v>98</v>
      </c>
      <c r="BS1736" s="7" t="s">
        <v>98</v>
      </c>
      <c r="BT1736" s="7" t="s">
        <v>98</v>
      </c>
      <c r="BU1736" s="7" t="s">
        <v>98</v>
      </c>
      <c r="BV1736" s="7" t="s">
        <v>98</v>
      </c>
      <c r="BW1736" s="7" t="s">
        <v>98</v>
      </c>
      <c r="BX1736" s="7" t="s">
        <v>98</v>
      </c>
      <c r="BY1736" s="7" t="s">
        <v>98</v>
      </c>
      <c r="BZ1736" s="7" t="s">
        <v>98</v>
      </c>
      <c r="CA1736" s="7" t="s">
        <v>98</v>
      </c>
      <c r="CB1736" s="7" t="s">
        <v>98</v>
      </c>
      <c r="CC1736" s="7" t="n">
        <v>35</v>
      </c>
      <c r="CD1736" s="7" t="n">
        <v>35</v>
      </c>
      <c r="CE1736" s="7" t="s">
        <v>98</v>
      </c>
      <c r="CF1736" s="7" t="s">
        <v>98</v>
      </c>
      <c r="CG1736" s="7" t="s">
        <v>98</v>
      </c>
      <c r="CH1736" s="7" t="s">
        <v>98</v>
      </c>
      <c r="CI1736" s="6" t="n">
        <f aca="false">SUMIF($AH1736:$CH1736,35,Base!$B$5:$BB$5)*7*$Z1736</f>
        <v>70</v>
      </c>
      <c r="CJ1736" s="6" t="n">
        <f aca="false">SUMIF($AH1736:$CH1736,"PR",Base!$B$5:$BB$5)*7*$Z1736</f>
        <v>497</v>
      </c>
      <c r="CK1736" s="6"/>
      <c r="CL1736" s="6"/>
    </row>
    <row r="1737" customFormat="false" ht="13.8" hidden="false" customHeight="false" outlineLevel="0" collapsed="false">
      <c r="A1737" s="7" t="s">
        <v>77</v>
      </c>
      <c r="B1737" s="7" t="s">
        <v>3969</v>
      </c>
      <c r="C1737" s="7" t="s">
        <v>118</v>
      </c>
      <c r="D1737" s="7" t="s">
        <v>2955</v>
      </c>
      <c r="E1737" s="7" t="s">
        <v>664</v>
      </c>
      <c r="F1737" s="7" t="s">
        <v>17</v>
      </c>
      <c r="G1737" s="7" t="s">
        <v>4048</v>
      </c>
      <c r="H1737" s="7" t="s">
        <v>4049</v>
      </c>
      <c r="I1737" s="7" t="s">
        <v>84</v>
      </c>
      <c r="J1737" s="7" t="s">
        <v>85</v>
      </c>
      <c r="K1737" s="8" t="n">
        <v>0</v>
      </c>
      <c r="L1737" s="7"/>
      <c r="M1737" s="8" t="n">
        <v>0</v>
      </c>
      <c r="N1737" s="7" t="s">
        <v>2950</v>
      </c>
      <c r="O1737" s="7" t="s">
        <v>317</v>
      </c>
      <c r="P1737" s="7" t="s">
        <v>124</v>
      </c>
      <c r="Q1737" s="8" t="s">
        <v>4050</v>
      </c>
      <c r="R1737" s="8" t="s">
        <v>3846</v>
      </c>
      <c r="S1737" s="8" t="s">
        <v>325</v>
      </c>
      <c r="T1737" s="8" t="s">
        <v>124</v>
      </c>
      <c r="U1737" s="7" t="s">
        <v>87</v>
      </c>
      <c r="V1737" s="7" t="s">
        <v>92</v>
      </c>
      <c r="W1737" s="7"/>
      <c r="X1737" s="7"/>
      <c r="Y1737" s="7" t="s">
        <v>102</v>
      </c>
      <c r="Z1737" s="8" t="s">
        <v>87</v>
      </c>
      <c r="AA1737" s="7"/>
      <c r="AB1737" s="7"/>
      <c r="AC1737" s="7"/>
      <c r="AD1737" s="7"/>
      <c r="AE1737" s="8"/>
      <c r="AF1737" s="9" t="s">
        <v>251</v>
      </c>
      <c r="AG1737" s="9" t="s">
        <v>3371</v>
      </c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7"/>
      <c r="AX1737" s="7"/>
      <c r="AY1737" s="7"/>
      <c r="AZ1737" s="7"/>
      <c r="BA1737" s="7"/>
      <c r="BB1737" s="7"/>
      <c r="BC1737" s="7"/>
      <c r="BD1737" s="7"/>
      <c r="BE1737" s="7"/>
      <c r="BF1737" s="7"/>
      <c r="BG1737" s="7"/>
      <c r="BH1737" s="7"/>
      <c r="BI1737" s="7"/>
      <c r="BJ1737" s="7"/>
      <c r="BK1737" s="7"/>
      <c r="BL1737" s="7"/>
      <c r="BM1737" s="7" t="s">
        <v>97</v>
      </c>
      <c r="BN1737" s="7" t="s">
        <v>97</v>
      </c>
      <c r="BO1737" s="7"/>
      <c r="BP1737" s="7"/>
      <c r="BQ1737" s="7"/>
      <c r="BR1737" s="7" t="s">
        <v>98</v>
      </c>
      <c r="BS1737" s="7" t="s">
        <v>98</v>
      </c>
      <c r="BT1737" s="7" t="s">
        <v>98</v>
      </c>
      <c r="BU1737" s="7" t="s">
        <v>98</v>
      </c>
      <c r="BV1737" s="7" t="s">
        <v>98</v>
      </c>
      <c r="BW1737" s="7" t="s">
        <v>98</v>
      </c>
      <c r="BX1737" s="7" t="s">
        <v>98</v>
      </c>
      <c r="BY1737" s="7" t="s">
        <v>98</v>
      </c>
      <c r="BZ1737" s="7" t="s">
        <v>98</v>
      </c>
      <c r="CA1737" s="7" t="s">
        <v>98</v>
      </c>
      <c r="CB1737" s="7" t="s">
        <v>98</v>
      </c>
      <c r="CC1737" s="7" t="n">
        <v>35</v>
      </c>
      <c r="CD1737" s="7" t="n">
        <v>35</v>
      </c>
      <c r="CE1737" s="7" t="s">
        <v>98</v>
      </c>
      <c r="CF1737" s="7" t="s">
        <v>98</v>
      </c>
      <c r="CG1737" s="7" t="s">
        <v>98</v>
      </c>
      <c r="CH1737" s="7" t="s">
        <v>98</v>
      </c>
      <c r="CI1737" s="6" t="n">
        <f aca="false">SUMIF($AH1737:$CH1737,35,Base!$B$5:$BB$5)*7*$Z1737</f>
        <v>70</v>
      </c>
      <c r="CJ1737" s="6" t="n">
        <f aca="false">SUMIF($AH1737:$CH1737,"PR",Base!$B$5:$BB$5)*7*$Z1737</f>
        <v>497</v>
      </c>
      <c r="CK1737" s="6"/>
      <c r="CL1737" s="6"/>
    </row>
    <row r="1738" customFormat="false" ht="13.8" hidden="false" customHeight="false" outlineLevel="0" collapsed="false">
      <c r="A1738" s="7" t="s">
        <v>77</v>
      </c>
      <c r="B1738" s="7" t="s">
        <v>3969</v>
      </c>
      <c r="C1738" s="7" t="s">
        <v>173</v>
      </c>
      <c r="D1738" s="7" t="s">
        <v>2958</v>
      </c>
      <c r="E1738" s="7" t="s">
        <v>1456</v>
      </c>
      <c r="F1738" s="7" t="s">
        <v>17</v>
      </c>
      <c r="G1738" s="7" t="s">
        <v>4040</v>
      </c>
      <c r="H1738" s="7" t="s">
        <v>4041</v>
      </c>
      <c r="I1738" s="7" t="s">
        <v>84</v>
      </c>
      <c r="J1738" s="7" t="s">
        <v>85</v>
      </c>
      <c r="K1738" s="8" t="n">
        <v>0</v>
      </c>
      <c r="L1738" s="7"/>
      <c r="M1738" s="8" t="n">
        <v>0</v>
      </c>
      <c r="N1738" s="7"/>
      <c r="O1738" s="7" t="s">
        <v>267</v>
      </c>
      <c r="P1738" s="7" t="s">
        <v>155</v>
      </c>
      <c r="Q1738" s="8" t="s">
        <v>2596</v>
      </c>
      <c r="R1738" s="8" t="s">
        <v>2596</v>
      </c>
      <c r="S1738" s="8" t="s">
        <v>110</v>
      </c>
      <c r="T1738" s="8" t="s">
        <v>124</v>
      </c>
      <c r="U1738" s="7" t="s">
        <v>87</v>
      </c>
      <c r="V1738" s="7" t="s">
        <v>92</v>
      </c>
      <c r="W1738" s="7"/>
      <c r="X1738" s="7"/>
      <c r="Y1738" s="7" t="s">
        <v>112</v>
      </c>
      <c r="Z1738" s="8" t="s">
        <v>178</v>
      </c>
      <c r="AA1738" s="7"/>
      <c r="AB1738" s="7"/>
      <c r="AC1738" s="7"/>
      <c r="AD1738" s="7"/>
      <c r="AE1738" s="8"/>
      <c r="AF1738" s="9" t="s">
        <v>1922</v>
      </c>
      <c r="AG1738" s="9" t="s">
        <v>1819</v>
      </c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 t="s">
        <v>98</v>
      </c>
      <c r="AU1738" s="7" t="s">
        <v>98</v>
      </c>
      <c r="AV1738" s="7" t="s">
        <v>98</v>
      </c>
      <c r="AW1738" s="7" t="s">
        <v>98</v>
      </c>
      <c r="AX1738" s="7" t="s">
        <v>98</v>
      </c>
      <c r="AY1738" s="7" t="s">
        <v>98</v>
      </c>
      <c r="AZ1738" s="7" t="s">
        <v>98</v>
      </c>
      <c r="BA1738" s="7" t="s">
        <v>98</v>
      </c>
      <c r="BB1738" s="7" t="s">
        <v>98</v>
      </c>
      <c r="BC1738" s="7"/>
      <c r="BD1738" s="7"/>
      <c r="BE1738" s="7"/>
      <c r="BF1738" s="7"/>
      <c r="BG1738" s="7"/>
      <c r="BH1738" s="7"/>
      <c r="BI1738" s="7"/>
      <c r="BJ1738" s="7"/>
      <c r="BK1738" s="7"/>
      <c r="BL1738" s="7"/>
      <c r="BM1738" s="7" t="s">
        <v>97</v>
      </c>
      <c r="BN1738" s="7" t="s">
        <v>97</v>
      </c>
      <c r="BO1738" s="7"/>
      <c r="BP1738" s="7"/>
      <c r="BQ1738" s="7"/>
      <c r="BR1738" s="7"/>
      <c r="BS1738" s="7"/>
      <c r="BT1738" s="7"/>
      <c r="BU1738" s="7"/>
      <c r="BV1738" s="7"/>
      <c r="BW1738" s="7"/>
      <c r="BX1738" s="7"/>
      <c r="BY1738" s="7"/>
      <c r="BZ1738" s="7"/>
      <c r="CA1738" s="7"/>
      <c r="CB1738" s="7"/>
      <c r="CC1738" s="7"/>
      <c r="CD1738" s="7"/>
      <c r="CE1738" s="7"/>
      <c r="CF1738" s="7"/>
      <c r="CG1738" s="7"/>
      <c r="CH1738" s="7"/>
      <c r="CI1738" s="6" t="n">
        <f aca="false">SUMIF($AH1738:$CH1738,35,Base!$B$5:$BB$5)*7*$Z1738</f>
        <v>0</v>
      </c>
      <c r="CJ1738" s="6" t="n">
        <f aca="false">SUMIF($AH1738:$CH1738,"PR",Base!$B$5:$BB$5)*7*$Z1738</f>
        <v>1470</v>
      </c>
      <c r="CK1738" s="6"/>
      <c r="CL1738" s="6"/>
    </row>
    <row r="1739" customFormat="false" ht="13.8" hidden="false" customHeight="false" outlineLevel="0" collapsed="false">
      <c r="A1739" s="7" t="s">
        <v>77</v>
      </c>
      <c r="B1739" s="7" t="s">
        <v>3969</v>
      </c>
      <c r="C1739" s="7" t="s">
        <v>173</v>
      </c>
      <c r="D1739" s="7" t="s">
        <v>2958</v>
      </c>
      <c r="E1739" s="7" t="s">
        <v>1456</v>
      </c>
      <c r="F1739" s="7" t="s">
        <v>17</v>
      </c>
      <c r="G1739" s="7" t="s">
        <v>4040</v>
      </c>
      <c r="H1739" s="7" t="s">
        <v>4041</v>
      </c>
      <c r="I1739" s="7" t="s">
        <v>84</v>
      </c>
      <c r="J1739" s="7" t="s">
        <v>85</v>
      </c>
      <c r="K1739" s="8" t="n">
        <v>0</v>
      </c>
      <c r="L1739" s="7"/>
      <c r="M1739" s="8" t="n">
        <v>0</v>
      </c>
      <c r="N1739" s="7"/>
      <c r="O1739" s="7" t="s">
        <v>267</v>
      </c>
      <c r="P1739" s="7" t="s">
        <v>155</v>
      </c>
      <c r="Q1739" s="8" t="s">
        <v>2596</v>
      </c>
      <c r="R1739" s="8" t="s">
        <v>2596</v>
      </c>
      <c r="S1739" s="8" t="s">
        <v>110</v>
      </c>
      <c r="T1739" s="8" t="s">
        <v>124</v>
      </c>
      <c r="U1739" s="7" t="s">
        <v>87</v>
      </c>
      <c r="V1739" s="7" t="s">
        <v>92</v>
      </c>
      <c r="W1739" s="7"/>
      <c r="X1739" s="7"/>
      <c r="Y1739" s="7" t="s">
        <v>102</v>
      </c>
      <c r="Z1739" s="8" t="s">
        <v>87</v>
      </c>
      <c r="AA1739" s="7"/>
      <c r="AB1739" s="7"/>
      <c r="AC1739" s="7"/>
      <c r="AD1739" s="7"/>
      <c r="AE1739" s="8"/>
      <c r="AF1739" s="9" t="s">
        <v>1922</v>
      </c>
      <c r="AG1739" s="9" t="s">
        <v>1819</v>
      </c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 t="s">
        <v>98</v>
      </c>
      <c r="AU1739" s="7" t="s">
        <v>98</v>
      </c>
      <c r="AV1739" s="7" t="s">
        <v>98</v>
      </c>
      <c r="AW1739" s="7" t="s">
        <v>98</v>
      </c>
      <c r="AX1739" s="7" t="s">
        <v>98</v>
      </c>
      <c r="AY1739" s="7" t="s">
        <v>98</v>
      </c>
      <c r="AZ1739" s="7" t="s">
        <v>98</v>
      </c>
      <c r="BA1739" s="7" t="s">
        <v>98</v>
      </c>
      <c r="BB1739" s="7" t="s">
        <v>98</v>
      </c>
      <c r="BC1739" s="7"/>
      <c r="BD1739" s="7"/>
      <c r="BE1739" s="7"/>
      <c r="BF1739" s="7"/>
      <c r="BG1739" s="7"/>
      <c r="BH1739" s="7"/>
      <c r="BI1739" s="7"/>
      <c r="BJ1739" s="7"/>
      <c r="BK1739" s="7"/>
      <c r="BL1739" s="7"/>
      <c r="BM1739" s="7" t="s">
        <v>97</v>
      </c>
      <c r="BN1739" s="7" t="s">
        <v>97</v>
      </c>
      <c r="BO1739" s="7"/>
      <c r="BP1739" s="7"/>
      <c r="BQ1739" s="7"/>
      <c r="BR1739" s="7"/>
      <c r="BS1739" s="7"/>
      <c r="BT1739" s="7"/>
      <c r="BU1739" s="7"/>
      <c r="BV1739" s="7"/>
      <c r="BW1739" s="7"/>
      <c r="BX1739" s="7"/>
      <c r="BY1739" s="7"/>
      <c r="BZ1739" s="7"/>
      <c r="CA1739" s="7"/>
      <c r="CB1739" s="7"/>
      <c r="CC1739" s="7"/>
      <c r="CD1739" s="7"/>
      <c r="CE1739" s="7"/>
      <c r="CF1739" s="7"/>
      <c r="CG1739" s="7"/>
      <c r="CH1739" s="7"/>
      <c r="CI1739" s="6" t="n">
        <f aca="false">SUMIF($AH1739:$CH1739,35,Base!$B$5:$BB$5)*7*$Z1739</f>
        <v>0</v>
      </c>
      <c r="CJ1739" s="6" t="n">
        <f aca="false">SUMIF($AH1739:$CH1739,"PR",Base!$B$5:$BB$5)*7*$Z1739</f>
        <v>294</v>
      </c>
      <c r="CK1739" s="6"/>
      <c r="CL1739" s="6"/>
    </row>
    <row r="1740" customFormat="false" ht="13.8" hidden="false" customHeight="false" outlineLevel="0" collapsed="false">
      <c r="A1740" s="7" t="s">
        <v>77</v>
      </c>
      <c r="B1740" s="7" t="s">
        <v>3969</v>
      </c>
      <c r="C1740" s="7" t="s">
        <v>3150</v>
      </c>
      <c r="D1740" s="7" t="s">
        <v>2969</v>
      </c>
      <c r="E1740" s="7" t="s">
        <v>1458</v>
      </c>
      <c r="F1740" s="7" t="s">
        <v>17</v>
      </c>
      <c r="G1740" s="7" t="s">
        <v>4051</v>
      </c>
      <c r="H1740" s="7" t="s">
        <v>4052</v>
      </c>
      <c r="I1740" s="7" t="s">
        <v>84</v>
      </c>
      <c r="J1740" s="7" t="s">
        <v>85</v>
      </c>
      <c r="K1740" s="8" t="n">
        <v>0</v>
      </c>
      <c r="L1740" s="7"/>
      <c r="M1740" s="8" t="n">
        <v>0</v>
      </c>
      <c r="N1740" s="7" t="s">
        <v>4053</v>
      </c>
      <c r="O1740" s="7" t="s">
        <v>3994</v>
      </c>
      <c r="P1740" s="7" t="s">
        <v>108</v>
      </c>
      <c r="Q1740" s="8" t="s">
        <v>3540</v>
      </c>
      <c r="R1740" s="8" t="s">
        <v>4054</v>
      </c>
      <c r="S1740" s="8" t="s">
        <v>2740</v>
      </c>
      <c r="T1740" s="8" t="s">
        <v>100</v>
      </c>
      <c r="U1740" s="7" t="s">
        <v>87</v>
      </c>
      <c r="V1740" s="7" t="s">
        <v>92</v>
      </c>
      <c r="W1740" s="7"/>
      <c r="X1740" s="7"/>
      <c r="Y1740" s="7" t="s">
        <v>125</v>
      </c>
      <c r="Z1740" s="8" t="s">
        <v>94</v>
      </c>
      <c r="AA1740" s="7"/>
      <c r="AB1740" s="7"/>
      <c r="AC1740" s="7"/>
      <c r="AD1740" s="7"/>
      <c r="AE1740" s="8"/>
      <c r="AF1740" s="9" t="s">
        <v>3059</v>
      </c>
      <c r="AG1740" s="9" t="s">
        <v>4055</v>
      </c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7"/>
      <c r="BC1740" s="7"/>
      <c r="BD1740" s="7"/>
      <c r="BE1740" s="7"/>
      <c r="BF1740" s="7"/>
      <c r="BG1740" s="7"/>
      <c r="BH1740" s="7"/>
      <c r="BI1740" s="7"/>
      <c r="BJ1740" s="7"/>
      <c r="BK1740" s="7"/>
      <c r="BL1740" s="7"/>
      <c r="BM1740" s="7" t="s">
        <v>97</v>
      </c>
      <c r="BN1740" s="7" t="s">
        <v>97</v>
      </c>
      <c r="BO1740" s="7"/>
      <c r="BP1740" s="7" t="s">
        <v>98</v>
      </c>
      <c r="BQ1740" s="7" t="s">
        <v>98</v>
      </c>
      <c r="BR1740" s="7" t="s">
        <v>98</v>
      </c>
      <c r="BS1740" s="7" t="s">
        <v>98</v>
      </c>
      <c r="BT1740" s="7" t="s">
        <v>98</v>
      </c>
      <c r="BU1740" s="7" t="s">
        <v>98</v>
      </c>
      <c r="BV1740" s="7" t="s">
        <v>98</v>
      </c>
      <c r="BW1740" s="7" t="s">
        <v>98</v>
      </c>
      <c r="BX1740" s="7" t="n">
        <v>35</v>
      </c>
      <c r="BY1740" s="7" t="n">
        <v>35</v>
      </c>
      <c r="BZ1740" s="7" t="s">
        <v>98</v>
      </c>
      <c r="CA1740" s="7" t="s">
        <v>98</v>
      </c>
      <c r="CB1740" s="7" t="s">
        <v>98</v>
      </c>
      <c r="CC1740" s="7" t="s">
        <v>98</v>
      </c>
      <c r="CD1740" s="7" t="s">
        <v>98</v>
      </c>
      <c r="CE1740" s="7" t="s">
        <v>98</v>
      </c>
      <c r="CF1740" s="7" t="s">
        <v>98</v>
      </c>
      <c r="CG1740" s="7" t="s">
        <v>98</v>
      </c>
      <c r="CH1740" s="7" t="s">
        <v>98</v>
      </c>
      <c r="CI1740" s="6" t="n">
        <f aca="false">SUMIF($AH1740:$CH1740,35,Base!$B$5:$BB$5)*7*$Z1740</f>
        <v>126</v>
      </c>
      <c r="CJ1740" s="6" t="n">
        <f aca="false">SUMIF($AH1740:$CH1740,"PR",Base!$B$5:$BB$5)*7*$Z1740</f>
        <v>1148</v>
      </c>
      <c r="CK1740" s="6"/>
      <c r="CL1740" s="6"/>
    </row>
    <row r="1741" customFormat="false" ht="13.8" hidden="false" customHeight="false" outlineLevel="0" collapsed="false">
      <c r="A1741" s="7" t="s">
        <v>77</v>
      </c>
      <c r="B1741" s="7" t="s">
        <v>3969</v>
      </c>
      <c r="C1741" s="7" t="s">
        <v>3150</v>
      </c>
      <c r="D1741" s="7" t="s">
        <v>2969</v>
      </c>
      <c r="E1741" s="7" t="s">
        <v>1458</v>
      </c>
      <c r="F1741" s="7" t="s">
        <v>17</v>
      </c>
      <c r="G1741" s="7" t="s">
        <v>4051</v>
      </c>
      <c r="H1741" s="7" t="s">
        <v>4052</v>
      </c>
      <c r="I1741" s="7" t="s">
        <v>84</v>
      </c>
      <c r="J1741" s="7" t="s">
        <v>85</v>
      </c>
      <c r="K1741" s="8" t="n">
        <v>0</v>
      </c>
      <c r="L1741" s="7"/>
      <c r="M1741" s="8" t="n">
        <v>0</v>
      </c>
      <c r="N1741" s="7" t="s">
        <v>4053</v>
      </c>
      <c r="O1741" s="7" t="s">
        <v>3994</v>
      </c>
      <c r="P1741" s="7" t="s">
        <v>108</v>
      </c>
      <c r="Q1741" s="8" t="s">
        <v>3540</v>
      </c>
      <c r="R1741" s="8" t="s">
        <v>4054</v>
      </c>
      <c r="S1741" s="8" t="s">
        <v>2740</v>
      </c>
      <c r="T1741" s="8" t="s">
        <v>100</v>
      </c>
      <c r="U1741" s="7" t="s">
        <v>87</v>
      </c>
      <c r="V1741" s="7" t="s">
        <v>92</v>
      </c>
      <c r="W1741" s="7"/>
      <c r="X1741" s="7"/>
      <c r="Y1741" s="7" t="s">
        <v>93</v>
      </c>
      <c r="Z1741" s="8" t="s">
        <v>94</v>
      </c>
      <c r="AA1741" s="7"/>
      <c r="AB1741" s="7"/>
      <c r="AC1741" s="7"/>
      <c r="AD1741" s="7"/>
      <c r="AE1741" s="8"/>
      <c r="AF1741" s="9" t="s">
        <v>3059</v>
      </c>
      <c r="AG1741" s="9" t="s">
        <v>4055</v>
      </c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7"/>
      <c r="BC1741" s="7"/>
      <c r="BD1741" s="7"/>
      <c r="BE1741" s="7"/>
      <c r="BF1741" s="7"/>
      <c r="BG1741" s="7"/>
      <c r="BH1741" s="7"/>
      <c r="BI1741" s="7"/>
      <c r="BJ1741" s="7"/>
      <c r="BK1741" s="7"/>
      <c r="BL1741" s="7"/>
      <c r="BM1741" s="7" t="s">
        <v>97</v>
      </c>
      <c r="BN1741" s="7" t="s">
        <v>97</v>
      </c>
      <c r="BO1741" s="7"/>
      <c r="BP1741" s="7" t="s">
        <v>98</v>
      </c>
      <c r="BQ1741" s="7" t="s">
        <v>98</v>
      </c>
      <c r="BR1741" s="7" t="s">
        <v>98</v>
      </c>
      <c r="BS1741" s="7" t="s">
        <v>98</v>
      </c>
      <c r="BT1741" s="7" t="s">
        <v>98</v>
      </c>
      <c r="BU1741" s="7" t="s">
        <v>98</v>
      </c>
      <c r="BV1741" s="7" t="s">
        <v>98</v>
      </c>
      <c r="BW1741" s="7" t="s">
        <v>98</v>
      </c>
      <c r="BX1741" s="7" t="n">
        <v>35</v>
      </c>
      <c r="BY1741" s="7" t="n">
        <v>35</v>
      </c>
      <c r="BZ1741" s="7" t="s">
        <v>98</v>
      </c>
      <c r="CA1741" s="7" t="s">
        <v>98</v>
      </c>
      <c r="CB1741" s="7" t="s">
        <v>98</v>
      </c>
      <c r="CC1741" s="7" t="s">
        <v>98</v>
      </c>
      <c r="CD1741" s="7" t="s">
        <v>98</v>
      </c>
      <c r="CE1741" s="7" t="s">
        <v>98</v>
      </c>
      <c r="CF1741" s="7" t="s">
        <v>98</v>
      </c>
      <c r="CG1741" s="7" t="s">
        <v>98</v>
      </c>
      <c r="CH1741" s="7" t="s">
        <v>98</v>
      </c>
      <c r="CI1741" s="6" t="n">
        <f aca="false">SUMIF($AH1741:$CH1741,35,Base!$B$5:$BB$5)*7*$Z1741</f>
        <v>126</v>
      </c>
      <c r="CJ1741" s="6" t="n">
        <f aca="false">SUMIF($AH1741:$CH1741,"PR",Base!$B$5:$BB$5)*7*$Z1741</f>
        <v>1148</v>
      </c>
      <c r="CK1741" s="6"/>
      <c r="CL1741" s="6"/>
    </row>
    <row r="1742" customFormat="false" ht="13.8" hidden="false" customHeight="false" outlineLevel="0" collapsed="false">
      <c r="A1742" s="7" t="s">
        <v>77</v>
      </c>
      <c r="B1742" s="7" t="s">
        <v>3969</v>
      </c>
      <c r="C1742" s="7" t="s">
        <v>3150</v>
      </c>
      <c r="D1742" s="7" t="s">
        <v>2969</v>
      </c>
      <c r="E1742" s="7" t="s">
        <v>1458</v>
      </c>
      <c r="F1742" s="7" t="s">
        <v>17</v>
      </c>
      <c r="G1742" s="7" t="s">
        <v>4051</v>
      </c>
      <c r="H1742" s="7" t="s">
        <v>4052</v>
      </c>
      <c r="I1742" s="7" t="s">
        <v>84</v>
      </c>
      <c r="J1742" s="7" t="s">
        <v>85</v>
      </c>
      <c r="K1742" s="8" t="n">
        <v>0</v>
      </c>
      <c r="L1742" s="7"/>
      <c r="M1742" s="8" t="n">
        <v>0</v>
      </c>
      <c r="N1742" s="7" t="s">
        <v>4053</v>
      </c>
      <c r="O1742" s="7" t="s">
        <v>3994</v>
      </c>
      <c r="P1742" s="7" t="s">
        <v>108</v>
      </c>
      <c r="Q1742" s="8" t="s">
        <v>3540</v>
      </c>
      <c r="R1742" s="8" t="s">
        <v>4054</v>
      </c>
      <c r="S1742" s="8" t="s">
        <v>2740</v>
      </c>
      <c r="T1742" s="8" t="s">
        <v>100</v>
      </c>
      <c r="U1742" s="7" t="s">
        <v>87</v>
      </c>
      <c r="V1742" s="7" t="s">
        <v>92</v>
      </c>
      <c r="W1742" s="7"/>
      <c r="X1742" s="7"/>
      <c r="Y1742" s="7" t="s">
        <v>112</v>
      </c>
      <c r="Z1742" s="8" t="s">
        <v>127</v>
      </c>
      <c r="AA1742" s="7"/>
      <c r="AB1742" s="7"/>
      <c r="AC1742" s="7"/>
      <c r="AD1742" s="7"/>
      <c r="AE1742" s="8"/>
      <c r="AF1742" s="9" t="s">
        <v>3059</v>
      </c>
      <c r="AG1742" s="9" t="s">
        <v>4055</v>
      </c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7"/>
      <c r="BC1742" s="7"/>
      <c r="BD1742" s="7"/>
      <c r="BE1742" s="7"/>
      <c r="BF1742" s="7"/>
      <c r="BG1742" s="7"/>
      <c r="BH1742" s="7"/>
      <c r="BI1742" s="7"/>
      <c r="BJ1742" s="7"/>
      <c r="BK1742" s="7"/>
      <c r="BL1742" s="7"/>
      <c r="BM1742" s="7" t="s">
        <v>97</v>
      </c>
      <c r="BN1742" s="7" t="s">
        <v>97</v>
      </c>
      <c r="BO1742" s="7"/>
      <c r="BP1742" s="7" t="s">
        <v>98</v>
      </c>
      <c r="BQ1742" s="7" t="s">
        <v>98</v>
      </c>
      <c r="BR1742" s="7" t="s">
        <v>98</v>
      </c>
      <c r="BS1742" s="7" t="s">
        <v>98</v>
      </c>
      <c r="BT1742" s="7" t="s">
        <v>98</v>
      </c>
      <c r="BU1742" s="7" t="s">
        <v>98</v>
      </c>
      <c r="BV1742" s="7" t="s">
        <v>98</v>
      </c>
      <c r="BW1742" s="7" t="s">
        <v>98</v>
      </c>
      <c r="BX1742" s="7" t="n">
        <v>35</v>
      </c>
      <c r="BY1742" s="7" t="n">
        <v>35</v>
      </c>
      <c r="BZ1742" s="7" t="s">
        <v>98</v>
      </c>
      <c r="CA1742" s="7" t="s">
        <v>98</v>
      </c>
      <c r="CB1742" s="7" t="s">
        <v>98</v>
      </c>
      <c r="CC1742" s="7" t="s">
        <v>98</v>
      </c>
      <c r="CD1742" s="7" t="s">
        <v>98</v>
      </c>
      <c r="CE1742" s="7" t="s">
        <v>98</v>
      </c>
      <c r="CF1742" s="7" t="s">
        <v>98</v>
      </c>
      <c r="CG1742" s="7" t="s">
        <v>98</v>
      </c>
      <c r="CH1742" s="7" t="s">
        <v>98</v>
      </c>
      <c r="CI1742" s="6" t="n">
        <f aca="false">SUMIF($AH1742:$CH1742,35,Base!$B$5:$BB$5)*7*$Z1742</f>
        <v>252</v>
      </c>
      <c r="CJ1742" s="6" t="n">
        <f aca="false">SUMIF($AH1742:$CH1742,"PR",Base!$B$5:$BB$5)*7*$Z1742</f>
        <v>2296</v>
      </c>
      <c r="CK1742" s="6"/>
      <c r="CL1742" s="6"/>
    </row>
    <row r="1743" customFormat="false" ht="13.8" hidden="false" customHeight="false" outlineLevel="0" collapsed="false">
      <c r="A1743" s="7" t="s">
        <v>77</v>
      </c>
      <c r="B1743" s="7" t="s">
        <v>3969</v>
      </c>
      <c r="C1743" s="7" t="s">
        <v>3150</v>
      </c>
      <c r="D1743" s="7" t="s">
        <v>2969</v>
      </c>
      <c r="E1743" s="7" t="s">
        <v>1458</v>
      </c>
      <c r="F1743" s="7" t="s">
        <v>17</v>
      </c>
      <c r="G1743" s="7" t="s">
        <v>4051</v>
      </c>
      <c r="H1743" s="7" t="s">
        <v>4052</v>
      </c>
      <c r="I1743" s="7" t="s">
        <v>84</v>
      </c>
      <c r="J1743" s="7" t="s">
        <v>85</v>
      </c>
      <c r="K1743" s="8" t="n">
        <v>0</v>
      </c>
      <c r="L1743" s="7"/>
      <c r="M1743" s="8" t="n">
        <v>0</v>
      </c>
      <c r="N1743" s="7" t="s">
        <v>4053</v>
      </c>
      <c r="O1743" s="7" t="s">
        <v>3994</v>
      </c>
      <c r="P1743" s="7" t="s">
        <v>108</v>
      </c>
      <c r="Q1743" s="8" t="s">
        <v>3540</v>
      </c>
      <c r="R1743" s="8" t="s">
        <v>4054</v>
      </c>
      <c r="S1743" s="8" t="s">
        <v>2740</v>
      </c>
      <c r="T1743" s="8" t="s">
        <v>100</v>
      </c>
      <c r="U1743" s="7" t="s">
        <v>87</v>
      </c>
      <c r="V1743" s="7" t="s">
        <v>92</v>
      </c>
      <c r="W1743" s="7"/>
      <c r="X1743" s="7"/>
      <c r="Y1743" s="7" t="s">
        <v>102</v>
      </c>
      <c r="Z1743" s="8" t="s">
        <v>94</v>
      </c>
      <c r="AA1743" s="7"/>
      <c r="AB1743" s="7"/>
      <c r="AC1743" s="7"/>
      <c r="AD1743" s="7"/>
      <c r="AE1743" s="8"/>
      <c r="AF1743" s="9" t="s">
        <v>3059</v>
      </c>
      <c r="AG1743" s="9" t="s">
        <v>4055</v>
      </c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7"/>
      <c r="BB1743" s="7"/>
      <c r="BC1743" s="7"/>
      <c r="BD1743" s="7"/>
      <c r="BE1743" s="7"/>
      <c r="BF1743" s="7"/>
      <c r="BG1743" s="7"/>
      <c r="BH1743" s="7"/>
      <c r="BI1743" s="7"/>
      <c r="BJ1743" s="7"/>
      <c r="BK1743" s="7"/>
      <c r="BL1743" s="7"/>
      <c r="BM1743" s="7" t="s">
        <v>97</v>
      </c>
      <c r="BN1743" s="7" t="s">
        <v>97</v>
      </c>
      <c r="BO1743" s="7"/>
      <c r="BP1743" s="7" t="s">
        <v>98</v>
      </c>
      <c r="BQ1743" s="7" t="s">
        <v>98</v>
      </c>
      <c r="BR1743" s="7" t="s">
        <v>98</v>
      </c>
      <c r="BS1743" s="7" t="s">
        <v>98</v>
      </c>
      <c r="BT1743" s="7" t="s">
        <v>98</v>
      </c>
      <c r="BU1743" s="7" t="s">
        <v>98</v>
      </c>
      <c r="BV1743" s="7" t="s">
        <v>98</v>
      </c>
      <c r="BW1743" s="7" t="s">
        <v>98</v>
      </c>
      <c r="BX1743" s="7" t="n">
        <v>35</v>
      </c>
      <c r="BY1743" s="7" t="n">
        <v>35</v>
      </c>
      <c r="BZ1743" s="7" t="s">
        <v>98</v>
      </c>
      <c r="CA1743" s="7" t="s">
        <v>98</v>
      </c>
      <c r="CB1743" s="7" t="s">
        <v>98</v>
      </c>
      <c r="CC1743" s="7" t="s">
        <v>98</v>
      </c>
      <c r="CD1743" s="7" t="s">
        <v>98</v>
      </c>
      <c r="CE1743" s="7" t="s">
        <v>98</v>
      </c>
      <c r="CF1743" s="7" t="s">
        <v>98</v>
      </c>
      <c r="CG1743" s="7" t="s">
        <v>98</v>
      </c>
      <c r="CH1743" s="7" t="s">
        <v>98</v>
      </c>
      <c r="CI1743" s="6" t="n">
        <f aca="false">SUMIF($AH1743:$CH1743,35,Base!$B$5:$BB$5)*7*$Z1743</f>
        <v>126</v>
      </c>
      <c r="CJ1743" s="6" t="n">
        <f aca="false">SUMIF($AH1743:$CH1743,"PR",Base!$B$5:$BB$5)*7*$Z1743</f>
        <v>1148</v>
      </c>
      <c r="CK1743" s="6"/>
      <c r="CL1743" s="6"/>
    </row>
    <row r="1744" customFormat="false" ht="13.8" hidden="false" customHeight="false" outlineLevel="0" collapsed="false">
      <c r="A1744" s="7" t="s">
        <v>77</v>
      </c>
      <c r="B1744" s="7" t="s">
        <v>3969</v>
      </c>
      <c r="C1744" s="7" t="s">
        <v>3150</v>
      </c>
      <c r="D1744" s="7" t="s">
        <v>2969</v>
      </c>
      <c r="E1744" s="7" t="s">
        <v>1458</v>
      </c>
      <c r="F1744" s="7" t="s">
        <v>17</v>
      </c>
      <c r="G1744" s="7" t="s">
        <v>4051</v>
      </c>
      <c r="H1744" s="7" t="s">
        <v>4052</v>
      </c>
      <c r="I1744" s="7" t="s">
        <v>84</v>
      </c>
      <c r="J1744" s="7" t="s">
        <v>85</v>
      </c>
      <c r="K1744" s="8" t="n">
        <v>0</v>
      </c>
      <c r="L1744" s="7"/>
      <c r="M1744" s="8" t="n">
        <v>0</v>
      </c>
      <c r="N1744" s="7" t="s">
        <v>4053</v>
      </c>
      <c r="O1744" s="7" t="s">
        <v>3994</v>
      </c>
      <c r="P1744" s="7" t="s">
        <v>108</v>
      </c>
      <c r="Q1744" s="8" t="s">
        <v>3540</v>
      </c>
      <c r="R1744" s="8" t="s">
        <v>4054</v>
      </c>
      <c r="S1744" s="8" t="s">
        <v>2740</v>
      </c>
      <c r="T1744" s="8" t="s">
        <v>100</v>
      </c>
      <c r="U1744" s="7" t="s">
        <v>87</v>
      </c>
      <c r="V1744" s="7" t="s">
        <v>92</v>
      </c>
      <c r="W1744" s="7"/>
      <c r="X1744" s="7"/>
      <c r="Y1744" s="7" t="s">
        <v>1182</v>
      </c>
      <c r="Z1744" s="8" t="s">
        <v>87</v>
      </c>
      <c r="AA1744" s="7"/>
      <c r="AB1744" s="7"/>
      <c r="AC1744" s="7"/>
      <c r="AD1744" s="7"/>
      <c r="AE1744" s="8"/>
      <c r="AF1744" s="9" t="s">
        <v>3059</v>
      </c>
      <c r="AG1744" s="9" t="s">
        <v>4055</v>
      </c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7"/>
      <c r="AX1744" s="7"/>
      <c r="AY1744" s="7"/>
      <c r="AZ1744" s="7"/>
      <c r="BA1744" s="7"/>
      <c r="BB1744" s="7"/>
      <c r="BC1744" s="7"/>
      <c r="BD1744" s="7"/>
      <c r="BE1744" s="7"/>
      <c r="BF1744" s="7"/>
      <c r="BG1744" s="7"/>
      <c r="BH1744" s="7"/>
      <c r="BI1744" s="7"/>
      <c r="BJ1744" s="7"/>
      <c r="BK1744" s="7"/>
      <c r="BL1744" s="7"/>
      <c r="BM1744" s="7" t="s">
        <v>97</v>
      </c>
      <c r="BN1744" s="7" t="s">
        <v>97</v>
      </c>
      <c r="BO1744" s="7"/>
      <c r="BP1744" s="7" t="s">
        <v>98</v>
      </c>
      <c r="BQ1744" s="7" t="s">
        <v>98</v>
      </c>
      <c r="BR1744" s="7" t="s">
        <v>98</v>
      </c>
      <c r="BS1744" s="7" t="s">
        <v>98</v>
      </c>
      <c r="BT1744" s="7" t="s">
        <v>98</v>
      </c>
      <c r="BU1744" s="7" t="s">
        <v>98</v>
      </c>
      <c r="BV1744" s="7" t="s">
        <v>98</v>
      </c>
      <c r="BW1744" s="7" t="s">
        <v>98</v>
      </c>
      <c r="BX1744" s="7" t="n">
        <v>35</v>
      </c>
      <c r="BY1744" s="7" t="n">
        <v>35</v>
      </c>
      <c r="BZ1744" s="7" t="s">
        <v>98</v>
      </c>
      <c r="CA1744" s="7" t="s">
        <v>98</v>
      </c>
      <c r="CB1744" s="7" t="s">
        <v>98</v>
      </c>
      <c r="CC1744" s="7" t="s">
        <v>98</v>
      </c>
      <c r="CD1744" s="7" t="s">
        <v>98</v>
      </c>
      <c r="CE1744" s="7" t="s">
        <v>98</v>
      </c>
      <c r="CF1744" s="7" t="s">
        <v>98</v>
      </c>
      <c r="CG1744" s="7" t="s">
        <v>98</v>
      </c>
      <c r="CH1744" s="7" t="s">
        <v>98</v>
      </c>
      <c r="CI1744" s="6" t="n">
        <f aca="false">SUMIF($AH1744:$CH1744,35,Base!$B$5:$BB$5)*7*$Z1744</f>
        <v>63</v>
      </c>
      <c r="CJ1744" s="6" t="n">
        <f aca="false">SUMIF($AH1744:$CH1744,"PR",Base!$B$5:$BB$5)*7*$Z1744</f>
        <v>574</v>
      </c>
      <c r="CK1744" s="6"/>
      <c r="CL1744" s="6"/>
    </row>
    <row r="1745" customFormat="false" ht="13.8" hidden="false" customHeight="false" outlineLevel="0" collapsed="false">
      <c r="A1745" s="7" t="s">
        <v>77</v>
      </c>
      <c r="B1745" s="7" t="s">
        <v>3969</v>
      </c>
      <c r="C1745" s="7" t="s">
        <v>3150</v>
      </c>
      <c r="D1745" s="7" t="s">
        <v>4056</v>
      </c>
      <c r="E1745" s="7" t="s">
        <v>1464</v>
      </c>
      <c r="F1745" s="7" t="s">
        <v>17</v>
      </c>
      <c r="G1745" s="7" t="s">
        <v>4057</v>
      </c>
      <c r="H1745" s="7" t="s">
        <v>4033</v>
      </c>
      <c r="I1745" s="7" t="s">
        <v>84</v>
      </c>
      <c r="J1745" s="7" t="s">
        <v>85</v>
      </c>
      <c r="K1745" s="8" t="n">
        <v>0</v>
      </c>
      <c r="L1745" s="7"/>
      <c r="M1745" s="8" t="n">
        <v>0</v>
      </c>
      <c r="N1745" s="7" t="s">
        <v>3393</v>
      </c>
      <c r="O1745" s="7" t="s">
        <v>4010</v>
      </c>
      <c r="P1745" s="7" t="s">
        <v>117</v>
      </c>
      <c r="Q1745" s="8" t="s">
        <v>1581</v>
      </c>
      <c r="R1745" s="8" t="s">
        <v>1315</v>
      </c>
      <c r="S1745" s="8" t="s">
        <v>355</v>
      </c>
      <c r="T1745" s="8" t="s">
        <v>100</v>
      </c>
      <c r="U1745" s="7" t="s">
        <v>87</v>
      </c>
      <c r="V1745" s="7" t="s">
        <v>92</v>
      </c>
      <c r="W1745" s="7"/>
      <c r="X1745" s="7"/>
      <c r="Y1745" s="7" t="s">
        <v>125</v>
      </c>
      <c r="Z1745" s="8" t="s">
        <v>94</v>
      </c>
      <c r="AA1745" s="7"/>
      <c r="AB1745" s="7"/>
      <c r="AC1745" s="7"/>
      <c r="AD1745" s="7"/>
      <c r="AE1745" s="8"/>
      <c r="AF1745" s="9" t="s">
        <v>3059</v>
      </c>
      <c r="AG1745" s="9" t="s">
        <v>1555</v>
      </c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7"/>
      <c r="AX1745" s="7"/>
      <c r="AY1745" s="7"/>
      <c r="AZ1745" s="7"/>
      <c r="BA1745" s="7"/>
      <c r="BB1745" s="7"/>
      <c r="BC1745" s="7"/>
      <c r="BD1745" s="7"/>
      <c r="BE1745" s="7"/>
      <c r="BF1745" s="7"/>
      <c r="BG1745" s="7"/>
      <c r="BH1745" s="7"/>
      <c r="BI1745" s="7"/>
      <c r="BJ1745" s="7"/>
      <c r="BK1745" s="7"/>
      <c r="BL1745" s="7"/>
      <c r="BM1745" s="7" t="s">
        <v>97</v>
      </c>
      <c r="BN1745" s="7" t="s">
        <v>97</v>
      </c>
      <c r="BO1745" s="7"/>
      <c r="BP1745" s="7" t="s">
        <v>98</v>
      </c>
      <c r="BQ1745" s="7" t="s">
        <v>98</v>
      </c>
      <c r="BR1745" s="7" t="s">
        <v>98</v>
      </c>
      <c r="BS1745" s="7" t="s">
        <v>98</v>
      </c>
      <c r="BT1745" s="7" t="s">
        <v>98</v>
      </c>
      <c r="BU1745" s="7" t="s">
        <v>98</v>
      </c>
      <c r="BV1745" s="7" t="s">
        <v>98</v>
      </c>
      <c r="BW1745" s="7" t="s">
        <v>98</v>
      </c>
      <c r="BX1745" s="7" t="n">
        <v>35</v>
      </c>
      <c r="BY1745" s="7" t="n">
        <v>35</v>
      </c>
      <c r="BZ1745" s="7" t="s">
        <v>98</v>
      </c>
      <c r="CA1745" s="7" t="s">
        <v>98</v>
      </c>
      <c r="CB1745" s="7" t="s">
        <v>98</v>
      </c>
      <c r="CC1745" s="7" t="s">
        <v>98</v>
      </c>
      <c r="CD1745" s="7" t="s">
        <v>98</v>
      </c>
      <c r="CE1745" s="7" t="s">
        <v>98</v>
      </c>
      <c r="CF1745" s="7" t="s">
        <v>98</v>
      </c>
      <c r="CG1745" s="7" t="s">
        <v>98</v>
      </c>
      <c r="CH1745" s="7" t="s">
        <v>98</v>
      </c>
      <c r="CI1745" s="6" t="n">
        <f aca="false">SUMIF($AH1745:$CH1745,35,Base!$B$5:$BB$5)*7*$Z1745</f>
        <v>126</v>
      </c>
      <c r="CJ1745" s="6" t="n">
        <f aca="false">SUMIF($AH1745:$CH1745,"PR",Base!$B$5:$BB$5)*7*$Z1745</f>
        <v>1148</v>
      </c>
      <c r="CK1745" s="6"/>
      <c r="CL1745" s="6"/>
    </row>
    <row r="1746" customFormat="false" ht="13.8" hidden="false" customHeight="false" outlineLevel="0" collapsed="false">
      <c r="A1746" s="7" t="s">
        <v>77</v>
      </c>
      <c r="B1746" s="7" t="s">
        <v>3969</v>
      </c>
      <c r="C1746" s="7" t="s">
        <v>3150</v>
      </c>
      <c r="D1746" s="7" t="s">
        <v>4056</v>
      </c>
      <c r="E1746" s="7" t="s">
        <v>1464</v>
      </c>
      <c r="F1746" s="7" t="s">
        <v>17</v>
      </c>
      <c r="G1746" s="7" t="s">
        <v>4057</v>
      </c>
      <c r="H1746" s="7" t="s">
        <v>4033</v>
      </c>
      <c r="I1746" s="7" t="s">
        <v>84</v>
      </c>
      <c r="J1746" s="7" t="s">
        <v>85</v>
      </c>
      <c r="K1746" s="8" t="n">
        <v>0</v>
      </c>
      <c r="L1746" s="7"/>
      <c r="M1746" s="8" t="n">
        <v>0</v>
      </c>
      <c r="N1746" s="7" t="s">
        <v>3393</v>
      </c>
      <c r="O1746" s="7" t="s">
        <v>4010</v>
      </c>
      <c r="P1746" s="7" t="s">
        <v>117</v>
      </c>
      <c r="Q1746" s="8" t="s">
        <v>1581</v>
      </c>
      <c r="R1746" s="8" t="s">
        <v>1315</v>
      </c>
      <c r="S1746" s="8" t="s">
        <v>355</v>
      </c>
      <c r="T1746" s="8" t="s">
        <v>100</v>
      </c>
      <c r="U1746" s="7" t="s">
        <v>87</v>
      </c>
      <c r="V1746" s="7" t="s">
        <v>92</v>
      </c>
      <c r="W1746" s="7"/>
      <c r="X1746" s="7"/>
      <c r="Y1746" s="7" t="s">
        <v>93</v>
      </c>
      <c r="Z1746" s="8" t="s">
        <v>94</v>
      </c>
      <c r="AA1746" s="7"/>
      <c r="AB1746" s="7"/>
      <c r="AC1746" s="7"/>
      <c r="AD1746" s="7"/>
      <c r="AE1746" s="8"/>
      <c r="AF1746" s="9" t="s">
        <v>3059</v>
      </c>
      <c r="AG1746" s="9" t="s">
        <v>1555</v>
      </c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7"/>
      <c r="BC1746" s="7"/>
      <c r="BD1746" s="7"/>
      <c r="BE1746" s="7"/>
      <c r="BF1746" s="7"/>
      <c r="BG1746" s="7"/>
      <c r="BH1746" s="7"/>
      <c r="BI1746" s="7"/>
      <c r="BJ1746" s="7"/>
      <c r="BK1746" s="7"/>
      <c r="BL1746" s="7"/>
      <c r="BM1746" s="7" t="s">
        <v>97</v>
      </c>
      <c r="BN1746" s="7" t="s">
        <v>97</v>
      </c>
      <c r="BO1746" s="7"/>
      <c r="BP1746" s="7" t="s">
        <v>98</v>
      </c>
      <c r="BQ1746" s="7" t="s">
        <v>98</v>
      </c>
      <c r="BR1746" s="7" t="s">
        <v>98</v>
      </c>
      <c r="BS1746" s="7" t="s">
        <v>98</v>
      </c>
      <c r="BT1746" s="7" t="s">
        <v>98</v>
      </c>
      <c r="BU1746" s="7" t="s">
        <v>98</v>
      </c>
      <c r="BV1746" s="7" t="s">
        <v>98</v>
      </c>
      <c r="BW1746" s="7" t="s">
        <v>98</v>
      </c>
      <c r="BX1746" s="7" t="n">
        <v>35</v>
      </c>
      <c r="BY1746" s="7" t="n">
        <v>35</v>
      </c>
      <c r="BZ1746" s="7" t="s">
        <v>98</v>
      </c>
      <c r="CA1746" s="7" t="s">
        <v>98</v>
      </c>
      <c r="CB1746" s="7" t="s">
        <v>98</v>
      </c>
      <c r="CC1746" s="7" t="s">
        <v>98</v>
      </c>
      <c r="CD1746" s="7" t="s">
        <v>98</v>
      </c>
      <c r="CE1746" s="7" t="s">
        <v>98</v>
      </c>
      <c r="CF1746" s="7" t="s">
        <v>98</v>
      </c>
      <c r="CG1746" s="7" t="s">
        <v>98</v>
      </c>
      <c r="CH1746" s="7" t="s">
        <v>98</v>
      </c>
      <c r="CI1746" s="6" t="n">
        <f aca="false">SUMIF($AH1746:$CH1746,35,Base!$B$5:$BB$5)*7*$Z1746</f>
        <v>126</v>
      </c>
      <c r="CJ1746" s="6" t="n">
        <f aca="false">SUMIF($AH1746:$CH1746,"PR",Base!$B$5:$BB$5)*7*$Z1746</f>
        <v>1148</v>
      </c>
      <c r="CK1746" s="6"/>
      <c r="CL1746" s="6"/>
    </row>
    <row r="1747" customFormat="false" ht="13.8" hidden="false" customHeight="false" outlineLevel="0" collapsed="false">
      <c r="A1747" s="7" t="s">
        <v>77</v>
      </c>
      <c r="B1747" s="7" t="s">
        <v>3969</v>
      </c>
      <c r="C1747" s="7" t="s">
        <v>3150</v>
      </c>
      <c r="D1747" s="7" t="s">
        <v>4056</v>
      </c>
      <c r="E1747" s="7" t="s">
        <v>1464</v>
      </c>
      <c r="F1747" s="7" t="s">
        <v>17</v>
      </c>
      <c r="G1747" s="7" t="s">
        <v>4057</v>
      </c>
      <c r="H1747" s="7" t="s">
        <v>4033</v>
      </c>
      <c r="I1747" s="7" t="s">
        <v>84</v>
      </c>
      <c r="J1747" s="7" t="s">
        <v>85</v>
      </c>
      <c r="K1747" s="8" t="n">
        <v>0</v>
      </c>
      <c r="L1747" s="7"/>
      <c r="M1747" s="8" t="n">
        <v>0</v>
      </c>
      <c r="N1747" s="7" t="s">
        <v>3393</v>
      </c>
      <c r="O1747" s="7" t="s">
        <v>4010</v>
      </c>
      <c r="P1747" s="7" t="s">
        <v>117</v>
      </c>
      <c r="Q1747" s="8" t="s">
        <v>1581</v>
      </c>
      <c r="R1747" s="8" t="s">
        <v>1315</v>
      </c>
      <c r="S1747" s="8" t="s">
        <v>355</v>
      </c>
      <c r="T1747" s="8" t="s">
        <v>100</v>
      </c>
      <c r="U1747" s="7" t="s">
        <v>87</v>
      </c>
      <c r="V1747" s="7" t="s">
        <v>92</v>
      </c>
      <c r="W1747" s="7"/>
      <c r="X1747" s="7"/>
      <c r="Y1747" s="7" t="s">
        <v>112</v>
      </c>
      <c r="Z1747" s="8" t="s">
        <v>127</v>
      </c>
      <c r="AA1747" s="7"/>
      <c r="AB1747" s="7"/>
      <c r="AC1747" s="7"/>
      <c r="AD1747" s="7"/>
      <c r="AE1747" s="8"/>
      <c r="AF1747" s="9" t="s">
        <v>3059</v>
      </c>
      <c r="AG1747" s="9" t="s">
        <v>1555</v>
      </c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7"/>
      <c r="BB1747" s="7"/>
      <c r="BC1747" s="7"/>
      <c r="BD1747" s="7"/>
      <c r="BE1747" s="7"/>
      <c r="BF1747" s="7"/>
      <c r="BG1747" s="7"/>
      <c r="BH1747" s="7"/>
      <c r="BI1747" s="7"/>
      <c r="BJ1747" s="7"/>
      <c r="BK1747" s="7"/>
      <c r="BL1747" s="7"/>
      <c r="BM1747" s="7" t="s">
        <v>97</v>
      </c>
      <c r="BN1747" s="7" t="s">
        <v>97</v>
      </c>
      <c r="BO1747" s="7"/>
      <c r="BP1747" s="7" t="s">
        <v>98</v>
      </c>
      <c r="BQ1747" s="7" t="s">
        <v>98</v>
      </c>
      <c r="BR1747" s="7" t="s">
        <v>98</v>
      </c>
      <c r="BS1747" s="7" t="s">
        <v>98</v>
      </c>
      <c r="BT1747" s="7" t="s">
        <v>98</v>
      </c>
      <c r="BU1747" s="7" t="s">
        <v>98</v>
      </c>
      <c r="BV1747" s="7" t="s">
        <v>98</v>
      </c>
      <c r="BW1747" s="7" t="s">
        <v>98</v>
      </c>
      <c r="BX1747" s="7" t="n">
        <v>35</v>
      </c>
      <c r="BY1747" s="7" t="n">
        <v>35</v>
      </c>
      <c r="BZ1747" s="7" t="s">
        <v>98</v>
      </c>
      <c r="CA1747" s="7" t="s">
        <v>98</v>
      </c>
      <c r="CB1747" s="7" t="s">
        <v>98</v>
      </c>
      <c r="CC1747" s="7" t="s">
        <v>98</v>
      </c>
      <c r="CD1747" s="7" t="s">
        <v>98</v>
      </c>
      <c r="CE1747" s="7" t="s">
        <v>98</v>
      </c>
      <c r="CF1747" s="7" t="s">
        <v>98</v>
      </c>
      <c r="CG1747" s="7" t="s">
        <v>98</v>
      </c>
      <c r="CH1747" s="7" t="s">
        <v>98</v>
      </c>
      <c r="CI1747" s="6" t="n">
        <f aca="false">SUMIF($AH1747:$CH1747,35,Base!$B$5:$BB$5)*7*$Z1747</f>
        <v>252</v>
      </c>
      <c r="CJ1747" s="6" t="n">
        <f aca="false">SUMIF($AH1747:$CH1747,"PR",Base!$B$5:$BB$5)*7*$Z1747</f>
        <v>2296</v>
      </c>
      <c r="CK1747" s="6"/>
      <c r="CL1747" s="6"/>
    </row>
    <row r="1748" customFormat="false" ht="13.8" hidden="false" customHeight="false" outlineLevel="0" collapsed="false">
      <c r="A1748" s="7" t="s">
        <v>77</v>
      </c>
      <c r="B1748" s="7" t="s">
        <v>3969</v>
      </c>
      <c r="C1748" s="7" t="s">
        <v>3150</v>
      </c>
      <c r="D1748" s="7" t="s">
        <v>4056</v>
      </c>
      <c r="E1748" s="7" t="s">
        <v>1464</v>
      </c>
      <c r="F1748" s="7" t="s">
        <v>17</v>
      </c>
      <c r="G1748" s="7" t="s">
        <v>4057</v>
      </c>
      <c r="H1748" s="7" t="s">
        <v>4033</v>
      </c>
      <c r="I1748" s="7" t="s">
        <v>84</v>
      </c>
      <c r="J1748" s="7" t="s">
        <v>85</v>
      </c>
      <c r="K1748" s="8" t="n">
        <v>0</v>
      </c>
      <c r="L1748" s="7"/>
      <c r="M1748" s="8" t="n">
        <v>0</v>
      </c>
      <c r="N1748" s="7" t="s">
        <v>3393</v>
      </c>
      <c r="O1748" s="7" t="s">
        <v>4010</v>
      </c>
      <c r="P1748" s="7" t="s">
        <v>117</v>
      </c>
      <c r="Q1748" s="8" t="s">
        <v>1581</v>
      </c>
      <c r="R1748" s="8" t="s">
        <v>1315</v>
      </c>
      <c r="S1748" s="8" t="s">
        <v>355</v>
      </c>
      <c r="T1748" s="8" t="s">
        <v>100</v>
      </c>
      <c r="U1748" s="7" t="s">
        <v>87</v>
      </c>
      <c r="V1748" s="7" t="s">
        <v>92</v>
      </c>
      <c r="W1748" s="7"/>
      <c r="X1748" s="7"/>
      <c r="Y1748" s="7" t="s">
        <v>102</v>
      </c>
      <c r="Z1748" s="8" t="s">
        <v>94</v>
      </c>
      <c r="AA1748" s="7"/>
      <c r="AB1748" s="7"/>
      <c r="AC1748" s="7"/>
      <c r="AD1748" s="7"/>
      <c r="AE1748" s="8"/>
      <c r="AF1748" s="9" t="s">
        <v>3059</v>
      </c>
      <c r="AG1748" s="9" t="s">
        <v>1555</v>
      </c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7"/>
      <c r="BB1748" s="7"/>
      <c r="BC1748" s="7"/>
      <c r="BD1748" s="7"/>
      <c r="BE1748" s="7"/>
      <c r="BF1748" s="7"/>
      <c r="BG1748" s="7"/>
      <c r="BH1748" s="7"/>
      <c r="BI1748" s="7"/>
      <c r="BJ1748" s="7"/>
      <c r="BK1748" s="7"/>
      <c r="BL1748" s="7"/>
      <c r="BM1748" s="7" t="s">
        <v>97</v>
      </c>
      <c r="BN1748" s="7" t="s">
        <v>97</v>
      </c>
      <c r="BO1748" s="7"/>
      <c r="BP1748" s="7" t="s">
        <v>98</v>
      </c>
      <c r="BQ1748" s="7" t="s">
        <v>98</v>
      </c>
      <c r="BR1748" s="7" t="s">
        <v>98</v>
      </c>
      <c r="BS1748" s="7" t="s">
        <v>98</v>
      </c>
      <c r="BT1748" s="7" t="s">
        <v>98</v>
      </c>
      <c r="BU1748" s="7" t="s">
        <v>98</v>
      </c>
      <c r="BV1748" s="7" t="s">
        <v>98</v>
      </c>
      <c r="BW1748" s="7" t="s">
        <v>98</v>
      </c>
      <c r="BX1748" s="7" t="n">
        <v>35</v>
      </c>
      <c r="BY1748" s="7" t="n">
        <v>35</v>
      </c>
      <c r="BZ1748" s="7" t="s">
        <v>98</v>
      </c>
      <c r="CA1748" s="7" t="s">
        <v>98</v>
      </c>
      <c r="CB1748" s="7" t="s">
        <v>98</v>
      </c>
      <c r="CC1748" s="7" t="s">
        <v>98</v>
      </c>
      <c r="CD1748" s="7" t="s">
        <v>98</v>
      </c>
      <c r="CE1748" s="7" t="s">
        <v>98</v>
      </c>
      <c r="CF1748" s="7" t="s">
        <v>98</v>
      </c>
      <c r="CG1748" s="7" t="s">
        <v>98</v>
      </c>
      <c r="CH1748" s="7" t="s">
        <v>98</v>
      </c>
      <c r="CI1748" s="6" t="n">
        <f aca="false">SUMIF($AH1748:$CH1748,35,Base!$B$5:$BB$5)*7*$Z1748</f>
        <v>126</v>
      </c>
      <c r="CJ1748" s="6" t="n">
        <f aca="false">SUMIF($AH1748:$CH1748,"PR",Base!$B$5:$BB$5)*7*$Z1748</f>
        <v>1148</v>
      </c>
      <c r="CK1748" s="6"/>
      <c r="CL1748" s="6"/>
    </row>
    <row r="1749" customFormat="false" ht="13.8" hidden="false" customHeight="false" outlineLevel="0" collapsed="false">
      <c r="A1749" s="7" t="s">
        <v>77</v>
      </c>
      <c r="B1749" s="7" t="s">
        <v>3969</v>
      </c>
      <c r="C1749" s="7" t="s">
        <v>3150</v>
      </c>
      <c r="D1749" s="7" t="s">
        <v>4058</v>
      </c>
      <c r="E1749" s="7" t="s">
        <v>1467</v>
      </c>
      <c r="F1749" s="7" t="s">
        <v>17</v>
      </c>
      <c r="G1749" s="7" t="s">
        <v>3345</v>
      </c>
      <c r="H1749" s="7" t="s">
        <v>3346</v>
      </c>
      <c r="I1749" s="7" t="s">
        <v>84</v>
      </c>
      <c r="J1749" s="7" t="s">
        <v>85</v>
      </c>
      <c r="K1749" s="8" t="n">
        <v>0</v>
      </c>
      <c r="L1749" s="7"/>
      <c r="M1749" s="8" t="n">
        <v>0</v>
      </c>
      <c r="N1749" s="7" t="s">
        <v>2994</v>
      </c>
      <c r="O1749" s="7" t="s">
        <v>3347</v>
      </c>
      <c r="P1749" s="7" t="s">
        <v>100</v>
      </c>
      <c r="Q1749" s="8" t="s">
        <v>4059</v>
      </c>
      <c r="R1749" s="8" t="s">
        <v>1206</v>
      </c>
      <c r="S1749" s="8" t="s">
        <v>1309</v>
      </c>
      <c r="T1749" s="8" t="s">
        <v>100</v>
      </c>
      <c r="U1749" s="7" t="s">
        <v>87</v>
      </c>
      <c r="V1749" s="7" t="s">
        <v>92</v>
      </c>
      <c r="W1749" s="7"/>
      <c r="X1749" s="7"/>
      <c r="Y1749" s="7" t="s">
        <v>125</v>
      </c>
      <c r="Z1749" s="8" t="s">
        <v>94</v>
      </c>
      <c r="AA1749" s="7"/>
      <c r="AB1749" s="7"/>
      <c r="AC1749" s="7"/>
      <c r="AD1749" s="7"/>
      <c r="AE1749" s="8"/>
      <c r="AF1749" s="9" t="s">
        <v>342</v>
      </c>
      <c r="AG1749" s="9" t="s">
        <v>2141</v>
      </c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7"/>
      <c r="BB1749" s="7"/>
      <c r="BC1749" s="7"/>
      <c r="BD1749" s="7"/>
      <c r="BE1749" s="7"/>
      <c r="BF1749" s="7"/>
      <c r="BG1749" s="7"/>
      <c r="BH1749" s="7"/>
      <c r="BI1749" s="7"/>
      <c r="BJ1749" s="7"/>
      <c r="BK1749" s="7"/>
      <c r="BL1749" s="7"/>
      <c r="BM1749" s="7" t="s">
        <v>97</v>
      </c>
      <c r="BN1749" s="7" t="s">
        <v>97</v>
      </c>
      <c r="BO1749" s="7"/>
      <c r="BP1749" s="7"/>
      <c r="BQ1749" s="7" t="s">
        <v>98</v>
      </c>
      <c r="BR1749" s="7" t="s">
        <v>98</v>
      </c>
      <c r="BS1749" s="7" t="s">
        <v>98</v>
      </c>
      <c r="BT1749" s="7" t="s">
        <v>98</v>
      </c>
      <c r="BU1749" s="7" t="s">
        <v>98</v>
      </c>
      <c r="BV1749" s="7" t="s">
        <v>98</v>
      </c>
      <c r="BW1749" s="7" t="s">
        <v>98</v>
      </c>
      <c r="BX1749" s="7" t="n">
        <v>35</v>
      </c>
      <c r="BY1749" s="7" t="n">
        <v>35</v>
      </c>
      <c r="BZ1749" s="7" t="s">
        <v>98</v>
      </c>
      <c r="CA1749" s="7" t="s">
        <v>98</v>
      </c>
      <c r="CB1749" s="7" t="s">
        <v>98</v>
      </c>
      <c r="CC1749" s="7" t="s">
        <v>98</v>
      </c>
      <c r="CD1749" s="7" t="s">
        <v>98</v>
      </c>
      <c r="CE1749" s="7" t="s">
        <v>98</v>
      </c>
      <c r="CF1749" s="7" t="s">
        <v>98</v>
      </c>
      <c r="CG1749" s="7" t="s">
        <v>98</v>
      </c>
      <c r="CH1749" s="7" t="s">
        <v>98</v>
      </c>
      <c r="CI1749" s="6" t="n">
        <f aca="false">SUMIF($AH1749:$CH1749,35,Base!$B$5:$BB$5)*7*$Z1749</f>
        <v>126</v>
      </c>
      <c r="CJ1749" s="6" t="n">
        <f aca="false">SUMIF($AH1749:$CH1749,"PR",Base!$B$5:$BB$5)*7*$Z1749</f>
        <v>1078</v>
      </c>
      <c r="CK1749" s="6"/>
      <c r="CL1749" s="6"/>
    </row>
    <row r="1750" customFormat="false" ht="13.8" hidden="false" customHeight="false" outlineLevel="0" collapsed="false">
      <c r="A1750" s="7" t="s">
        <v>77</v>
      </c>
      <c r="B1750" s="7" t="s">
        <v>3969</v>
      </c>
      <c r="C1750" s="7" t="s">
        <v>3150</v>
      </c>
      <c r="D1750" s="7" t="s">
        <v>4058</v>
      </c>
      <c r="E1750" s="7" t="s">
        <v>1467</v>
      </c>
      <c r="F1750" s="7" t="s">
        <v>17</v>
      </c>
      <c r="G1750" s="7" t="s">
        <v>3345</v>
      </c>
      <c r="H1750" s="7" t="s">
        <v>3346</v>
      </c>
      <c r="I1750" s="7" t="s">
        <v>84</v>
      </c>
      <c r="J1750" s="7" t="s">
        <v>85</v>
      </c>
      <c r="K1750" s="8" t="n">
        <v>0</v>
      </c>
      <c r="L1750" s="7"/>
      <c r="M1750" s="8" t="n">
        <v>0</v>
      </c>
      <c r="N1750" s="7" t="s">
        <v>2994</v>
      </c>
      <c r="O1750" s="7" t="s">
        <v>3347</v>
      </c>
      <c r="P1750" s="7" t="s">
        <v>100</v>
      </c>
      <c r="Q1750" s="8" t="s">
        <v>4059</v>
      </c>
      <c r="R1750" s="8" t="s">
        <v>1206</v>
      </c>
      <c r="S1750" s="8" t="s">
        <v>1309</v>
      </c>
      <c r="T1750" s="8" t="s">
        <v>100</v>
      </c>
      <c r="U1750" s="7" t="s">
        <v>87</v>
      </c>
      <c r="V1750" s="7" t="s">
        <v>92</v>
      </c>
      <c r="W1750" s="7"/>
      <c r="X1750" s="7"/>
      <c r="Y1750" s="7" t="s">
        <v>93</v>
      </c>
      <c r="Z1750" s="8" t="s">
        <v>94</v>
      </c>
      <c r="AA1750" s="7"/>
      <c r="AB1750" s="7"/>
      <c r="AC1750" s="7"/>
      <c r="AD1750" s="7"/>
      <c r="AE1750" s="8"/>
      <c r="AF1750" s="9" t="s">
        <v>342</v>
      </c>
      <c r="AG1750" s="9" t="s">
        <v>2141</v>
      </c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  <c r="AZ1750" s="7"/>
      <c r="BA1750" s="7"/>
      <c r="BB1750" s="7"/>
      <c r="BC1750" s="7"/>
      <c r="BD1750" s="7"/>
      <c r="BE1750" s="7"/>
      <c r="BF1750" s="7"/>
      <c r="BG1750" s="7"/>
      <c r="BH1750" s="7"/>
      <c r="BI1750" s="7"/>
      <c r="BJ1750" s="7"/>
      <c r="BK1750" s="7"/>
      <c r="BL1750" s="7"/>
      <c r="BM1750" s="7" t="s">
        <v>97</v>
      </c>
      <c r="BN1750" s="7" t="s">
        <v>97</v>
      </c>
      <c r="BO1750" s="7"/>
      <c r="BP1750" s="7"/>
      <c r="BQ1750" s="7" t="s">
        <v>98</v>
      </c>
      <c r="BR1750" s="7" t="s">
        <v>98</v>
      </c>
      <c r="BS1750" s="7" t="s">
        <v>98</v>
      </c>
      <c r="BT1750" s="7" t="s">
        <v>98</v>
      </c>
      <c r="BU1750" s="7" t="s">
        <v>98</v>
      </c>
      <c r="BV1750" s="7" t="s">
        <v>98</v>
      </c>
      <c r="BW1750" s="7" t="s">
        <v>98</v>
      </c>
      <c r="BX1750" s="7" t="n">
        <v>35</v>
      </c>
      <c r="BY1750" s="7" t="n">
        <v>35</v>
      </c>
      <c r="BZ1750" s="7" t="s">
        <v>98</v>
      </c>
      <c r="CA1750" s="7" t="s">
        <v>98</v>
      </c>
      <c r="CB1750" s="7" t="s">
        <v>98</v>
      </c>
      <c r="CC1750" s="7" t="s">
        <v>98</v>
      </c>
      <c r="CD1750" s="7" t="s">
        <v>98</v>
      </c>
      <c r="CE1750" s="7" t="s">
        <v>98</v>
      </c>
      <c r="CF1750" s="7" t="s">
        <v>98</v>
      </c>
      <c r="CG1750" s="7" t="s">
        <v>98</v>
      </c>
      <c r="CH1750" s="7" t="s">
        <v>98</v>
      </c>
      <c r="CI1750" s="6" t="n">
        <f aca="false">SUMIF($AH1750:$CH1750,35,Base!$B$5:$BB$5)*7*$Z1750</f>
        <v>126</v>
      </c>
      <c r="CJ1750" s="6" t="n">
        <f aca="false">SUMIF($AH1750:$CH1750,"PR",Base!$B$5:$BB$5)*7*$Z1750</f>
        <v>1078</v>
      </c>
      <c r="CK1750" s="6"/>
      <c r="CL1750" s="6"/>
    </row>
    <row r="1751" customFormat="false" ht="13.8" hidden="false" customHeight="false" outlineLevel="0" collapsed="false">
      <c r="A1751" s="7" t="s">
        <v>77</v>
      </c>
      <c r="B1751" s="7" t="s">
        <v>3969</v>
      </c>
      <c r="C1751" s="7" t="s">
        <v>3150</v>
      </c>
      <c r="D1751" s="7" t="s">
        <v>4058</v>
      </c>
      <c r="E1751" s="7" t="s">
        <v>1467</v>
      </c>
      <c r="F1751" s="7" t="s">
        <v>17</v>
      </c>
      <c r="G1751" s="7" t="s">
        <v>3345</v>
      </c>
      <c r="H1751" s="7" t="s">
        <v>3346</v>
      </c>
      <c r="I1751" s="7" t="s">
        <v>84</v>
      </c>
      <c r="J1751" s="7" t="s">
        <v>85</v>
      </c>
      <c r="K1751" s="8" t="n">
        <v>0</v>
      </c>
      <c r="L1751" s="7"/>
      <c r="M1751" s="8" t="n">
        <v>0</v>
      </c>
      <c r="N1751" s="7" t="s">
        <v>2994</v>
      </c>
      <c r="O1751" s="7" t="s">
        <v>3347</v>
      </c>
      <c r="P1751" s="7" t="s">
        <v>100</v>
      </c>
      <c r="Q1751" s="8" t="s">
        <v>4059</v>
      </c>
      <c r="R1751" s="8" t="s">
        <v>1206</v>
      </c>
      <c r="S1751" s="8" t="s">
        <v>1309</v>
      </c>
      <c r="T1751" s="8" t="s">
        <v>100</v>
      </c>
      <c r="U1751" s="7" t="s">
        <v>87</v>
      </c>
      <c r="V1751" s="7" t="s">
        <v>92</v>
      </c>
      <c r="W1751" s="7"/>
      <c r="X1751" s="7"/>
      <c r="Y1751" s="7" t="s">
        <v>112</v>
      </c>
      <c r="Z1751" s="8" t="s">
        <v>127</v>
      </c>
      <c r="AA1751" s="7"/>
      <c r="AB1751" s="7"/>
      <c r="AC1751" s="7"/>
      <c r="AD1751" s="7"/>
      <c r="AE1751" s="8"/>
      <c r="AF1751" s="9" t="s">
        <v>342</v>
      </c>
      <c r="AG1751" s="9" t="s">
        <v>2141</v>
      </c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  <c r="AZ1751" s="7"/>
      <c r="BA1751" s="7"/>
      <c r="BB1751" s="7"/>
      <c r="BC1751" s="7"/>
      <c r="BD1751" s="7"/>
      <c r="BE1751" s="7"/>
      <c r="BF1751" s="7"/>
      <c r="BG1751" s="7"/>
      <c r="BH1751" s="7"/>
      <c r="BI1751" s="7"/>
      <c r="BJ1751" s="7"/>
      <c r="BK1751" s="7"/>
      <c r="BL1751" s="7"/>
      <c r="BM1751" s="7" t="s">
        <v>97</v>
      </c>
      <c r="BN1751" s="7" t="s">
        <v>97</v>
      </c>
      <c r="BO1751" s="7"/>
      <c r="BP1751" s="7"/>
      <c r="BQ1751" s="7" t="s">
        <v>98</v>
      </c>
      <c r="BR1751" s="7" t="s">
        <v>98</v>
      </c>
      <c r="BS1751" s="7" t="s">
        <v>98</v>
      </c>
      <c r="BT1751" s="7" t="s">
        <v>98</v>
      </c>
      <c r="BU1751" s="7" t="s">
        <v>98</v>
      </c>
      <c r="BV1751" s="7" t="s">
        <v>98</v>
      </c>
      <c r="BW1751" s="7" t="s">
        <v>98</v>
      </c>
      <c r="BX1751" s="7" t="n">
        <v>35</v>
      </c>
      <c r="BY1751" s="7" t="n">
        <v>35</v>
      </c>
      <c r="BZ1751" s="7" t="s">
        <v>98</v>
      </c>
      <c r="CA1751" s="7" t="s">
        <v>98</v>
      </c>
      <c r="CB1751" s="7" t="s">
        <v>98</v>
      </c>
      <c r="CC1751" s="7" t="s">
        <v>98</v>
      </c>
      <c r="CD1751" s="7" t="s">
        <v>98</v>
      </c>
      <c r="CE1751" s="7" t="s">
        <v>98</v>
      </c>
      <c r="CF1751" s="7" t="s">
        <v>98</v>
      </c>
      <c r="CG1751" s="7" t="s">
        <v>98</v>
      </c>
      <c r="CH1751" s="7" t="s">
        <v>98</v>
      </c>
      <c r="CI1751" s="6" t="n">
        <f aca="false">SUMIF($AH1751:$CH1751,35,Base!$B$5:$BB$5)*7*$Z1751</f>
        <v>252</v>
      </c>
      <c r="CJ1751" s="6" t="n">
        <f aca="false">SUMIF($AH1751:$CH1751,"PR",Base!$B$5:$BB$5)*7*$Z1751</f>
        <v>2156</v>
      </c>
      <c r="CK1751" s="6"/>
      <c r="CL1751" s="6"/>
    </row>
    <row r="1752" customFormat="false" ht="13.8" hidden="false" customHeight="false" outlineLevel="0" collapsed="false">
      <c r="A1752" s="7" t="s">
        <v>77</v>
      </c>
      <c r="B1752" s="7" t="s">
        <v>3969</v>
      </c>
      <c r="C1752" s="7" t="s">
        <v>3150</v>
      </c>
      <c r="D1752" s="7" t="s">
        <v>4058</v>
      </c>
      <c r="E1752" s="7" t="s">
        <v>1467</v>
      </c>
      <c r="F1752" s="7" t="s">
        <v>17</v>
      </c>
      <c r="G1752" s="7" t="s">
        <v>3345</v>
      </c>
      <c r="H1752" s="7" t="s">
        <v>3346</v>
      </c>
      <c r="I1752" s="7" t="s">
        <v>84</v>
      </c>
      <c r="J1752" s="7" t="s">
        <v>85</v>
      </c>
      <c r="K1752" s="8" t="n">
        <v>0</v>
      </c>
      <c r="L1752" s="7"/>
      <c r="M1752" s="8" t="n">
        <v>0</v>
      </c>
      <c r="N1752" s="7" t="s">
        <v>2994</v>
      </c>
      <c r="O1752" s="7" t="s">
        <v>3347</v>
      </c>
      <c r="P1752" s="7" t="s">
        <v>100</v>
      </c>
      <c r="Q1752" s="8" t="s">
        <v>4059</v>
      </c>
      <c r="R1752" s="8" t="s">
        <v>1206</v>
      </c>
      <c r="S1752" s="8" t="s">
        <v>1309</v>
      </c>
      <c r="T1752" s="8" t="s">
        <v>100</v>
      </c>
      <c r="U1752" s="7" t="s">
        <v>87</v>
      </c>
      <c r="V1752" s="7" t="s">
        <v>92</v>
      </c>
      <c r="W1752" s="7"/>
      <c r="X1752" s="7"/>
      <c r="Y1752" s="7" t="s">
        <v>102</v>
      </c>
      <c r="Z1752" s="8" t="s">
        <v>94</v>
      </c>
      <c r="AA1752" s="7"/>
      <c r="AB1752" s="7"/>
      <c r="AC1752" s="7"/>
      <c r="AD1752" s="7"/>
      <c r="AE1752" s="8"/>
      <c r="AF1752" s="9" t="s">
        <v>342</v>
      </c>
      <c r="AG1752" s="9" t="s">
        <v>2141</v>
      </c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7"/>
      <c r="BC1752" s="7"/>
      <c r="BD1752" s="7"/>
      <c r="BE1752" s="7"/>
      <c r="BF1752" s="7"/>
      <c r="BG1752" s="7"/>
      <c r="BH1752" s="7"/>
      <c r="BI1752" s="7"/>
      <c r="BJ1752" s="7"/>
      <c r="BK1752" s="7"/>
      <c r="BL1752" s="7"/>
      <c r="BM1752" s="7" t="s">
        <v>97</v>
      </c>
      <c r="BN1752" s="7" t="s">
        <v>97</v>
      </c>
      <c r="BO1752" s="7"/>
      <c r="BP1752" s="7"/>
      <c r="BQ1752" s="7" t="s">
        <v>98</v>
      </c>
      <c r="BR1752" s="7" t="s">
        <v>98</v>
      </c>
      <c r="BS1752" s="7" t="s">
        <v>98</v>
      </c>
      <c r="BT1752" s="7" t="s">
        <v>98</v>
      </c>
      <c r="BU1752" s="7" t="s">
        <v>98</v>
      </c>
      <c r="BV1752" s="7" t="s">
        <v>98</v>
      </c>
      <c r="BW1752" s="7" t="s">
        <v>98</v>
      </c>
      <c r="BX1752" s="7" t="n">
        <v>35</v>
      </c>
      <c r="BY1752" s="7" t="n">
        <v>35</v>
      </c>
      <c r="BZ1752" s="7" t="s">
        <v>98</v>
      </c>
      <c r="CA1752" s="7" t="s">
        <v>98</v>
      </c>
      <c r="CB1752" s="7" t="s">
        <v>98</v>
      </c>
      <c r="CC1752" s="7" t="s">
        <v>98</v>
      </c>
      <c r="CD1752" s="7" t="s">
        <v>98</v>
      </c>
      <c r="CE1752" s="7" t="s">
        <v>98</v>
      </c>
      <c r="CF1752" s="7" t="s">
        <v>98</v>
      </c>
      <c r="CG1752" s="7" t="s">
        <v>98</v>
      </c>
      <c r="CH1752" s="7" t="s">
        <v>98</v>
      </c>
      <c r="CI1752" s="6" t="n">
        <f aca="false">SUMIF($AH1752:$CH1752,35,Base!$B$5:$BB$5)*7*$Z1752</f>
        <v>126</v>
      </c>
      <c r="CJ1752" s="6" t="n">
        <f aca="false">SUMIF($AH1752:$CH1752,"PR",Base!$B$5:$BB$5)*7*$Z1752</f>
        <v>1078</v>
      </c>
      <c r="CK1752" s="6"/>
      <c r="CL1752" s="6"/>
    </row>
    <row r="1753" customFormat="false" ht="13.8" hidden="false" customHeight="false" outlineLevel="0" collapsed="false">
      <c r="A1753" s="7" t="s">
        <v>77</v>
      </c>
      <c r="B1753" s="7" t="s">
        <v>3969</v>
      </c>
      <c r="C1753" s="7" t="s">
        <v>289</v>
      </c>
      <c r="D1753" s="7" t="s">
        <v>2999</v>
      </c>
      <c r="E1753" s="7" t="s">
        <v>669</v>
      </c>
      <c r="F1753" s="7" t="s">
        <v>17</v>
      </c>
      <c r="G1753" s="7" t="s">
        <v>513</v>
      </c>
      <c r="H1753" s="7" t="s">
        <v>514</v>
      </c>
      <c r="I1753" s="7" t="s">
        <v>84</v>
      </c>
      <c r="J1753" s="7" t="s">
        <v>85</v>
      </c>
      <c r="K1753" s="8" t="n">
        <v>0</v>
      </c>
      <c r="L1753" s="7"/>
      <c r="M1753" s="8" t="n">
        <v>0</v>
      </c>
      <c r="N1753" s="7" t="s">
        <v>3377</v>
      </c>
      <c r="O1753" s="7" t="s">
        <v>500</v>
      </c>
      <c r="P1753" s="7" t="s">
        <v>87</v>
      </c>
      <c r="Q1753" s="8" t="s">
        <v>89</v>
      </c>
      <c r="R1753" s="8" t="s">
        <v>4060</v>
      </c>
      <c r="S1753" s="8" t="s">
        <v>4061</v>
      </c>
      <c r="T1753" s="8" t="s">
        <v>155</v>
      </c>
      <c r="U1753" s="7" t="s">
        <v>87</v>
      </c>
      <c r="V1753" s="7" t="s">
        <v>92</v>
      </c>
      <c r="W1753" s="7"/>
      <c r="X1753" s="7"/>
      <c r="Y1753" s="7" t="s">
        <v>99</v>
      </c>
      <c r="Z1753" s="8" t="s">
        <v>155</v>
      </c>
      <c r="AA1753" s="7"/>
      <c r="AB1753" s="7"/>
      <c r="AC1753" s="7"/>
      <c r="AD1753" s="7"/>
      <c r="AE1753" s="8"/>
      <c r="AF1753" s="9" t="s">
        <v>356</v>
      </c>
      <c r="AG1753" s="9" t="s">
        <v>3020</v>
      </c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7"/>
      <c r="BC1753" s="7"/>
      <c r="BD1753" s="7"/>
      <c r="BE1753" s="7"/>
      <c r="BF1753" s="7"/>
      <c r="BG1753" s="7"/>
      <c r="BH1753" s="7"/>
      <c r="BI1753" s="7"/>
      <c r="BJ1753" s="7"/>
      <c r="BK1753" s="7"/>
      <c r="BL1753" s="7"/>
      <c r="BM1753" s="7" t="s">
        <v>97</v>
      </c>
      <c r="BN1753" s="7" t="s">
        <v>97</v>
      </c>
      <c r="BO1753" s="7"/>
      <c r="BP1753" s="7"/>
      <c r="BQ1753" s="7"/>
      <c r="BR1753" s="7"/>
      <c r="BS1753" s="7"/>
      <c r="BT1753" s="7"/>
      <c r="BU1753" s="7"/>
      <c r="BV1753" s="7" t="s">
        <v>98</v>
      </c>
      <c r="BW1753" s="7" t="s">
        <v>98</v>
      </c>
      <c r="BX1753" s="7" t="s">
        <v>98</v>
      </c>
      <c r="BY1753" s="7" t="s">
        <v>98</v>
      </c>
      <c r="BZ1753" s="7" t="s">
        <v>98</v>
      </c>
      <c r="CA1753" s="7" t="s">
        <v>98</v>
      </c>
      <c r="CB1753" s="7" t="s">
        <v>98</v>
      </c>
      <c r="CC1753" s="7" t="n">
        <v>35</v>
      </c>
      <c r="CD1753" s="7" t="n">
        <v>35</v>
      </c>
      <c r="CE1753" s="7" t="n">
        <v>35</v>
      </c>
      <c r="CF1753" s="7" t="n">
        <v>35</v>
      </c>
      <c r="CG1753" s="7" t="n">
        <v>35</v>
      </c>
      <c r="CH1753" s="7" t="s">
        <v>98</v>
      </c>
      <c r="CI1753" s="6" t="n">
        <f aca="false">SUMIF($AH1753:$CH1753,35,Base!$B$5:$BB$5)*7*$Z1753</f>
        <v>504</v>
      </c>
      <c r="CJ1753" s="6" t="n">
        <f aca="false">SUMIF($AH1753:$CH1753,"PR",Base!$B$5:$BB$5)*7*$Z1753</f>
        <v>777</v>
      </c>
      <c r="CK1753" s="6"/>
      <c r="CL1753" s="6"/>
    </row>
    <row r="1754" customFormat="false" ht="13.8" hidden="false" customHeight="false" outlineLevel="0" collapsed="false">
      <c r="A1754" s="7" t="s">
        <v>77</v>
      </c>
      <c r="B1754" s="7" t="s">
        <v>3969</v>
      </c>
      <c r="C1754" s="7" t="s">
        <v>328</v>
      </c>
      <c r="D1754" s="7" t="s">
        <v>3002</v>
      </c>
      <c r="E1754" s="7" t="s">
        <v>2611</v>
      </c>
      <c r="F1754" s="7" t="s">
        <v>17</v>
      </c>
      <c r="G1754" s="7" t="s">
        <v>529</v>
      </c>
      <c r="H1754" s="7" t="s">
        <v>529</v>
      </c>
      <c r="I1754" s="7" t="s">
        <v>84</v>
      </c>
      <c r="J1754" s="7" t="s">
        <v>85</v>
      </c>
      <c r="K1754" s="8" t="n">
        <v>0</v>
      </c>
      <c r="L1754" s="7"/>
      <c r="M1754" s="8" t="n">
        <v>0</v>
      </c>
      <c r="N1754" s="7" t="s">
        <v>3005</v>
      </c>
      <c r="O1754" s="7" t="s">
        <v>531</v>
      </c>
      <c r="P1754" s="7" t="s">
        <v>87</v>
      </c>
      <c r="Q1754" s="8" t="s">
        <v>2748</v>
      </c>
      <c r="R1754" s="8" t="s">
        <v>1984</v>
      </c>
      <c r="S1754" s="8" t="s">
        <v>4062</v>
      </c>
      <c r="T1754" s="8" t="s">
        <v>127</v>
      </c>
      <c r="U1754" s="7" t="s">
        <v>87</v>
      </c>
      <c r="V1754" s="7" t="s">
        <v>92</v>
      </c>
      <c r="W1754" s="7"/>
      <c r="X1754" s="7"/>
      <c r="Y1754" s="7" t="s">
        <v>99</v>
      </c>
      <c r="Z1754" s="8" t="s">
        <v>127</v>
      </c>
      <c r="AA1754" s="7"/>
      <c r="AB1754" s="7"/>
      <c r="AC1754" s="7"/>
      <c r="AD1754" s="7"/>
      <c r="AE1754" s="8"/>
      <c r="AF1754" s="9" t="s">
        <v>2533</v>
      </c>
      <c r="AG1754" s="9" t="s">
        <v>3020</v>
      </c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7"/>
      <c r="BC1754" s="7"/>
      <c r="BD1754" s="7"/>
      <c r="BE1754" s="7"/>
      <c r="BF1754" s="7"/>
      <c r="BG1754" s="7"/>
      <c r="BH1754" s="7"/>
      <c r="BI1754" s="7"/>
      <c r="BJ1754" s="7"/>
      <c r="BK1754" s="7"/>
      <c r="BL1754" s="7"/>
      <c r="BM1754" s="7" t="s">
        <v>97</v>
      </c>
      <c r="BN1754" s="7" t="s">
        <v>97</v>
      </c>
      <c r="BO1754" s="7"/>
      <c r="BP1754" s="7"/>
      <c r="BQ1754" s="7"/>
      <c r="BR1754" s="7"/>
      <c r="BS1754" s="7"/>
      <c r="BT1754" s="7"/>
      <c r="BU1754" s="7"/>
      <c r="BV1754" s="7"/>
      <c r="BW1754" s="7"/>
      <c r="BX1754" s="7"/>
      <c r="BY1754" s="7"/>
      <c r="BZ1754" s="7" t="s">
        <v>98</v>
      </c>
      <c r="CA1754" s="7" t="s">
        <v>98</v>
      </c>
      <c r="CB1754" s="7" t="s">
        <v>98</v>
      </c>
      <c r="CC1754" s="7" t="s">
        <v>98</v>
      </c>
      <c r="CD1754" s="7" t="s">
        <v>98</v>
      </c>
      <c r="CE1754" s="7" t="n">
        <v>35</v>
      </c>
      <c r="CF1754" s="7" t="n">
        <v>35</v>
      </c>
      <c r="CG1754" s="7" t="n">
        <v>35</v>
      </c>
      <c r="CH1754" s="7" t="s">
        <v>98</v>
      </c>
      <c r="CI1754" s="6" t="n">
        <f aca="false">SUMIF($AH1754:$CH1754,35,Base!$B$5:$BB$5)*7*$Z1754</f>
        <v>392</v>
      </c>
      <c r="CJ1754" s="6" t="n">
        <f aca="false">SUMIF($AH1754:$CH1754,"PR",Base!$B$5:$BB$5)*7*$Z1754</f>
        <v>784</v>
      </c>
      <c r="CK1754" s="6"/>
      <c r="CL1754" s="6"/>
    </row>
    <row r="1755" customFormat="false" ht="13.8" hidden="false" customHeight="false" outlineLevel="0" collapsed="false">
      <c r="A1755" s="7" t="s">
        <v>77</v>
      </c>
      <c r="B1755" s="7" t="s">
        <v>3969</v>
      </c>
      <c r="C1755" s="7" t="s">
        <v>328</v>
      </c>
      <c r="D1755" s="7" t="s">
        <v>3008</v>
      </c>
      <c r="E1755" s="7" t="s">
        <v>2372</v>
      </c>
      <c r="F1755" s="7" t="s">
        <v>17</v>
      </c>
      <c r="G1755" s="7" t="s">
        <v>542</v>
      </c>
      <c r="H1755" s="7" t="s">
        <v>542</v>
      </c>
      <c r="I1755" s="7" t="s">
        <v>84</v>
      </c>
      <c r="J1755" s="7" t="s">
        <v>85</v>
      </c>
      <c r="K1755" s="8" t="n">
        <v>0</v>
      </c>
      <c r="L1755" s="7"/>
      <c r="M1755" s="8" t="n">
        <v>0</v>
      </c>
      <c r="N1755" s="7" t="s">
        <v>3011</v>
      </c>
      <c r="O1755" s="7" t="s">
        <v>531</v>
      </c>
      <c r="P1755" s="7" t="s">
        <v>87</v>
      </c>
      <c r="Q1755" s="8" t="s">
        <v>3084</v>
      </c>
      <c r="R1755" s="8" t="s">
        <v>1316</v>
      </c>
      <c r="S1755" s="8" t="s">
        <v>1649</v>
      </c>
      <c r="T1755" s="8" t="s">
        <v>127</v>
      </c>
      <c r="U1755" s="7" t="s">
        <v>87</v>
      </c>
      <c r="V1755" s="7" t="s">
        <v>92</v>
      </c>
      <c r="W1755" s="7"/>
      <c r="X1755" s="7"/>
      <c r="Y1755" s="7" t="s">
        <v>99</v>
      </c>
      <c r="Z1755" s="8" t="s">
        <v>127</v>
      </c>
      <c r="AA1755" s="7"/>
      <c r="AB1755" s="7"/>
      <c r="AC1755" s="7"/>
      <c r="AD1755" s="7"/>
      <c r="AE1755" s="8"/>
      <c r="AF1755" s="9" t="s">
        <v>356</v>
      </c>
      <c r="AG1755" s="9" t="s">
        <v>2643</v>
      </c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  <c r="AY1755" s="7"/>
      <c r="AZ1755" s="7"/>
      <c r="BA1755" s="7"/>
      <c r="BB1755" s="7"/>
      <c r="BC1755" s="7"/>
      <c r="BD1755" s="7"/>
      <c r="BE1755" s="7"/>
      <c r="BF1755" s="7"/>
      <c r="BG1755" s="7"/>
      <c r="BH1755" s="7"/>
      <c r="BI1755" s="7"/>
      <c r="BJ1755" s="7"/>
      <c r="BK1755" s="7"/>
      <c r="BL1755" s="7"/>
      <c r="BM1755" s="7" t="s">
        <v>97</v>
      </c>
      <c r="BN1755" s="7" t="s">
        <v>97</v>
      </c>
      <c r="BO1755" s="7"/>
      <c r="BP1755" s="7"/>
      <c r="BQ1755" s="7"/>
      <c r="BR1755" s="7"/>
      <c r="BS1755" s="7"/>
      <c r="BT1755" s="7"/>
      <c r="BU1755" s="7"/>
      <c r="BV1755" s="7" t="s">
        <v>98</v>
      </c>
      <c r="BW1755" s="7" t="s">
        <v>98</v>
      </c>
      <c r="BX1755" s="7" t="s">
        <v>98</v>
      </c>
      <c r="BY1755" s="7" t="s">
        <v>98</v>
      </c>
      <c r="BZ1755" s="7" t="s">
        <v>98</v>
      </c>
      <c r="CA1755" s="7" t="s">
        <v>98</v>
      </c>
      <c r="CB1755" s="7" t="s">
        <v>98</v>
      </c>
      <c r="CC1755" s="7" t="s">
        <v>98</v>
      </c>
      <c r="CD1755" s="7" t="s">
        <v>98</v>
      </c>
      <c r="CE1755" s="7" t="s">
        <v>98</v>
      </c>
      <c r="CF1755" s="7" t="n">
        <v>35</v>
      </c>
      <c r="CG1755" s="7" t="n">
        <v>35</v>
      </c>
      <c r="CH1755" s="7" t="n">
        <v>35</v>
      </c>
      <c r="CI1755" s="6" t="n">
        <f aca="false">SUMIF($AH1755:$CH1755,35,Base!$B$5:$BB$5)*7*$Z1755</f>
        <v>364</v>
      </c>
      <c r="CJ1755" s="6" t="n">
        <f aca="false">SUMIF($AH1755:$CH1755,"PR",Base!$B$5:$BB$5)*7*$Z1755</f>
        <v>1344</v>
      </c>
      <c r="CK1755" s="6"/>
      <c r="CL1755" s="6"/>
    </row>
    <row r="1756" customFormat="false" ht="13.8" hidden="false" customHeight="false" outlineLevel="0" collapsed="false">
      <c r="A1756" s="7" t="s">
        <v>77</v>
      </c>
      <c r="B1756" s="7" t="s">
        <v>3969</v>
      </c>
      <c r="C1756" s="7" t="s">
        <v>328</v>
      </c>
      <c r="D1756" s="7" t="s">
        <v>4063</v>
      </c>
      <c r="E1756" s="7" t="s">
        <v>2706</v>
      </c>
      <c r="F1756" s="7" t="s">
        <v>17</v>
      </c>
      <c r="G1756" s="7" t="s">
        <v>542</v>
      </c>
      <c r="H1756" s="7" t="s">
        <v>542</v>
      </c>
      <c r="I1756" s="7" t="s">
        <v>84</v>
      </c>
      <c r="J1756" s="7" t="s">
        <v>85</v>
      </c>
      <c r="K1756" s="8" t="n">
        <v>0</v>
      </c>
      <c r="L1756" s="7"/>
      <c r="M1756" s="8" t="n">
        <v>0</v>
      </c>
      <c r="N1756" s="7" t="s">
        <v>4064</v>
      </c>
      <c r="O1756" s="7" t="s">
        <v>531</v>
      </c>
      <c r="P1756" s="7" t="s">
        <v>87</v>
      </c>
      <c r="Q1756" s="8" t="s">
        <v>4065</v>
      </c>
      <c r="R1756" s="8" t="s">
        <v>1316</v>
      </c>
      <c r="S1756" s="8" t="s">
        <v>647</v>
      </c>
      <c r="T1756" s="8" t="s">
        <v>127</v>
      </c>
      <c r="U1756" s="7" t="s">
        <v>87</v>
      </c>
      <c r="V1756" s="7" t="s">
        <v>92</v>
      </c>
      <c r="W1756" s="7"/>
      <c r="X1756" s="7"/>
      <c r="Y1756" s="7" t="s">
        <v>99</v>
      </c>
      <c r="Z1756" s="8" t="s">
        <v>127</v>
      </c>
      <c r="AA1756" s="7"/>
      <c r="AB1756" s="7"/>
      <c r="AC1756" s="7"/>
      <c r="AD1756" s="7"/>
      <c r="AE1756" s="8"/>
      <c r="AF1756" s="9" t="s">
        <v>2001</v>
      </c>
      <c r="AG1756" s="9" t="s">
        <v>2532</v>
      </c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  <c r="AY1756" s="7"/>
      <c r="AZ1756" s="7"/>
      <c r="BA1756" s="7"/>
      <c r="BB1756" s="7"/>
      <c r="BC1756" s="7"/>
      <c r="BD1756" s="7"/>
      <c r="BE1756" s="7"/>
      <c r="BF1756" s="7"/>
      <c r="BG1756" s="7"/>
      <c r="BH1756" s="7"/>
      <c r="BI1756" s="7"/>
      <c r="BJ1756" s="7" t="s">
        <v>98</v>
      </c>
      <c r="BK1756" s="7" t="s">
        <v>98</v>
      </c>
      <c r="BL1756" s="7" t="s">
        <v>98</v>
      </c>
      <c r="BM1756" s="7" t="s">
        <v>97</v>
      </c>
      <c r="BN1756" s="7" t="s">
        <v>97</v>
      </c>
      <c r="BO1756" s="7" t="s">
        <v>98</v>
      </c>
      <c r="BP1756" s="7" t="s">
        <v>98</v>
      </c>
      <c r="BQ1756" s="7" t="s">
        <v>98</v>
      </c>
      <c r="BR1756" s="7" t="s">
        <v>98</v>
      </c>
      <c r="BS1756" s="7" t="s">
        <v>98</v>
      </c>
      <c r="BT1756" s="7" t="s">
        <v>98</v>
      </c>
      <c r="BU1756" s="7" t="s">
        <v>98</v>
      </c>
      <c r="BV1756" s="7" t="n">
        <v>35</v>
      </c>
      <c r="BW1756" s="7" t="n">
        <v>35</v>
      </c>
      <c r="BX1756" s="7" t="s">
        <v>98</v>
      </c>
      <c r="BY1756" s="7" t="s">
        <v>98</v>
      </c>
      <c r="BZ1756" s="7" t="s">
        <v>98</v>
      </c>
      <c r="CA1756" s="7"/>
      <c r="CB1756" s="7"/>
      <c r="CC1756" s="7"/>
      <c r="CD1756" s="7"/>
      <c r="CE1756" s="7"/>
      <c r="CF1756" s="7"/>
      <c r="CG1756" s="7"/>
      <c r="CH1756" s="7"/>
      <c r="CI1756" s="6" t="n">
        <f aca="false">SUMIF($AH1756:$CH1756,35,Base!$B$5:$BB$5)*7*$Z1756</f>
        <v>280</v>
      </c>
      <c r="CJ1756" s="6" t="n">
        <f aca="false">SUMIF($AH1756:$CH1756,"PR",Base!$B$5:$BB$5)*7*$Z1756</f>
        <v>1792</v>
      </c>
      <c r="CK1756" s="6"/>
      <c r="CL1756" s="6"/>
    </row>
    <row r="1757" customFormat="false" ht="13.8" hidden="false" customHeight="false" outlineLevel="0" collapsed="false">
      <c r="A1757" s="7" t="s">
        <v>77</v>
      </c>
      <c r="B1757" s="7" t="s">
        <v>3969</v>
      </c>
      <c r="C1757" s="7" t="s">
        <v>118</v>
      </c>
      <c r="D1757" s="7" t="s">
        <v>3021</v>
      </c>
      <c r="E1757" s="7" t="s">
        <v>2709</v>
      </c>
      <c r="F1757" s="7" t="s">
        <v>17</v>
      </c>
      <c r="G1757" s="7" t="s">
        <v>3634</v>
      </c>
      <c r="H1757" s="7" t="s">
        <v>3635</v>
      </c>
      <c r="I1757" s="7" t="s">
        <v>84</v>
      </c>
      <c r="J1757" s="7" t="s">
        <v>85</v>
      </c>
      <c r="K1757" s="8" t="n">
        <v>0</v>
      </c>
      <c r="L1757" s="7"/>
      <c r="M1757" s="8" t="n">
        <v>0</v>
      </c>
      <c r="N1757" s="7" t="s">
        <v>3023</v>
      </c>
      <c r="O1757" s="7" t="s">
        <v>606</v>
      </c>
      <c r="P1757" s="7" t="s">
        <v>87</v>
      </c>
      <c r="Q1757" s="8" t="s">
        <v>3333</v>
      </c>
      <c r="R1757" s="8" t="s">
        <v>2793</v>
      </c>
      <c r="S1757" s="8" t="s">
        <v>2722</v>
      </c>
      <c r="T1757" s="8" t="s">
        <v>127</v>
      </c>
      <c r="U1757" s="7" t="s">
        <v>87</v>
      </c>
      <c r="V1757" s="7" t="s">
        <v>92</v>
      </c>
      <c r="W1757" s="7"/>
      <c r="X1757" s="7"/>
      <c r="Y1757" s="7" t="s">
        <v>99</v>
      </c>
      <c r="Z1757" s="8" t="s">
        <v>127</v>
      </c>
      <c r="AA1757" s="7"/>
      <c r="AB1757" s="7"/>
      <c r="AC1757" s="7"/>
      <c r="AD1757" s="7"/>
      <c r="AE1757" s="8"/>
      <c r="AF1757" s="9" t="s">
        <v>356</v>
      </c>
      <c r="AG1757" s="9" t="s">
        <v>2643</v>
      </c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7"/>
      <c r="AX1757" s="7"/>
      <c r="AY1757" s="7"/>
      <c r="AZ1757" s="7"/>
      <c r="BA1757" s="7"/>
      <c r="BB1757" s="7"/>
      <c r="BC1757" s="7"/>
      <c r="BD1757" s="7"/>
      <c r="BE1757" s="7"/>
      <c r="BF1757" s="7"/>
      <c r="BG1757" s="7"/>
      <c r="BH1757" s="7"/>
      <c r="BI1757" s="7"/>
      <c r="BJ1757" s="7"/>
      <c r="BK1757" s="7"/>
      <c r="BL1757" s="7"/>
      <c r="BM1757" s="7" t="s">
        <v>97</v>
      </c>
      <c r="BN1757" s="7" t="s">
        <v>97</v>
      </c>
      <c r="BO1757" s="7"/>
      <c r="BP1757" s="7"/>
      <c r="BQ1757" s="7"/>
      <c r="BR1757" s="7"/>
      <c r="BS1757" s="7"/>
      <c r="BT1757" s="7"/>
      <c r="BU1757" s="7"/>
      <c r="BV1757" s="7" t="s">
        <v>98</v>
      </c>
      <c r="BW1757" s="7" t="s">
        <v>98</v>
      </c>
      <c r="BX1757" s="7" t="s">
        <v>98</v>
      </c>
      <c r="BY1757" s="7" t="s">
        <v>98</v>
      </c>
      <c r="BZ1757" s="7" t="s">
        <v>98</v>
      </c>
      <c r="CA1757" s="7" t="s">
        <v>98</v>
      </c>
      <c r="CB1757" s="7" t="s">
        <v>98</v>
      </c>
      <c r="CC1757" s="7" t="s">
        <v>98</v>
      </c>
      <c r="CD1757" s="7" t="s">
        <v>98</v>
      </c>
      <c r="CE1757" s="7" t="s">
        <v>98</v>
      </c>
      <c r="CF1757" s="7" t="n">
        <v>35</v>
      </c>
      <c r="CG1757" s="7" t="n">
        <v>35</v>
      </c>
      <c r="CH1757" s="7" t="n">
        <v>35</v>
      </c>
      <c r="CI1757" s="6" t="n">
        <f aca="false">SUMIF($AH1757:$CH1757,35,Base!$B$5:$BB$5)*7*$Z1757</f>
        <v>364</v>
      </c>
      <c r="CJ1757" s="6" t="n">
        <f aca="false">SUMIF($AH1757:$CH1757,"PR",Base!$B$5:$BB$5)*7*$Z1757</f>
        <v>1344</v>
      </c>
      <c r="CK1757" s="6"/>
      <c r="CL1757" s="6"/>
    </row>
    <row r="1758" customFormat="false" ht="13.8" hidden="false" customHeight="false" outlineLevel="0" collapsed="false">
      <c r="A1758" s="7" t="s">
        <v>77</v>
      </c>
      <c r="B1758" s="7" t="s">
        <v>3969</v>
      </c>
      <c r="C1758" s="7" t="s">
        <v>118</v>
      </c>
      <c r="D1758" s="7" t="s">
        <v>3026</v>
      </c>
      <c r="E1758" s="7" t="s">
        <v>2712</v>
      </c>
      <c r="F1758" s="7" t="s">
        <v>17</v>
      </c>
      <c r="G1758" s="7" t="s">
        <v>3634</v>
      </c>
      <c r="H1758" s="7" t="s">
        <v>3635</v>
      </c>
      <c r="I1758" s="7" t="s">
        <v>84</v>
      </c>
      <c r="J1758" s="7" t="s">
        <v>85</v>
      </c>
      <c r="K1758" s="8" t="n">
        <v>0</v>
      </c>
      <c r="L1758" s="7"/>
      <c r="M1758" s="8" t="n">
        <v>0</v>
      </c>
      <c r="N1758" s="7" t="s">
        <v>3029</v>
      </c>
      <c r="O1758" s="7" t="s">
        <v>606</v>
      </c>
      <c r="P1758" s="7" t="s">
        <v>87</v>
      </c>
      <c r="Q1758" s="8" t="s">
        <v>795</v>
      </c>
      <c r="R1758" s="8" t="s">
        <v>3366</v>
      </c>
      <c r="S1758" s="8" t="s">
        <v>647</v>
      </c>
      <c r="T1758" s="8" t="s">
        <v>127</v>
      </c>
      <c r="U1758" s="7" t="s">
        <v>87</v>
      </c>
      <c r="V1758" s="7" t="s">
        <v>92</v>
      </c>
      <c r="W1758" s="7"/>
      <c r="X1758" s="7"/>
      <c r="Y1758" s="7" t="s">
        <v>99</v>
      </c>
      <c r="Z1758" s="8" t="s">
        <v>127</v>
      </c>
      <c r="AA1758" s="7"/>
      <c r="AB1758" s="7"/>
      <c r="AC1758" s="7"/>
      <c r="AD1758" s="7"/>
      <c r="AE1758" s="8"/>
      <c r="AF1758" s="9" t="s">
        <v>2001</v>
      </c>
      <c r="AG1758" s="9" t="s">
        <v>2532</v>
      </c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  <c r="AZ1758" s="7"/>
      <c r="BA1758" s="7"/>
      <c r="BB1758" s="7"/>
      <c r="BC1758" s="7"/>
      <c r="BD1758" s="7"/>
      <c r="BE1758" s="7"/>
      <c r="BF1758" s="7"/>
      <c r="BG1758" s="7"/>
      <c r="BH1758" s="7"/>
      <c r="BI1758" s="7"/>
      <c r="BJ1758" s="7" t="s">
        <v>98</v>
      </c>
      <c r="BK1758" s="7" t="s">
        <v>98</v>
      </c>
      <c r="BL1758" s="7" t="s">
        <v>98</v>
      </c>
      <c r="BM1758" s="7" t="s">
        <v>97</v>
      </c>
      <c r="BN1758" s="7" t="s">
        <v>97</v>
      </c>
      <c r="BO1758" s="7" t="s">
        <v>98</v>
      </c>
      <c r="BP1758" s="7" t="s">
        <v>98</v>
      </c>
      <c r="BQ1758" s="7" t="s">
        <v>98</v>
      </c>
      <c r="BR1758" s="7" t="s">
        <v>98</v>
      </c>
      <c r="BS1758" s="7" t="s">
        <v>98</v>
      </c>
      <c r="BT1758" s="7" t="s">
        <v>98</v>
      </c>
      <c r="BU1758" s="7" t="s">
        <v>98</v>
      </c>
      <c r="BV1758" s="7" t="n">
        <v>35</v>
      </c>
      <c r="BW1758" s="7" t="n">
        <v>35</v>
      </c>
      <c r="BX1758" s="7" t="s">
        <v>98</v>
      </c>
      <c r="BY1758" s="7" t="s">
        <v>98</v>
      </c>
      <c r="BZ1758" s="7" t="s">
        <v>98</v>
      </c>
      <c r="CA1758" s="7"/>
      <c r="CB1758" s="7"/>
      <c r="CC1758" s="7"/>
      <c r="CD1758" s="7"/>
      <c r="CE1758" s="7"/>
      <c r="CF1758" s="7"/>
      <c r="CG1758" s="7"/>
      <c r="CH1758" s="7"/>
      <c r="CI1758" s="6" t="n">
        <f aca="false">SUMIF($AH1758:$CH1758,35,Base!$B$5:$BB$5)*7*$Z1758</f>
        <v>280</v>
      </c>
      <c r="CJ1758" s="6" t="n">
        <f aca="false">SUMIF($AH1758:$CH1758,"PR",Base!$B$5:$BB$5)*7*$Z1758</f>
        <v>1792</v>
      </c>
      <c r="CK1758" s="6"/>
      <c r="CL1758" s="6"/>
    </row>
    <row r="1759" customFormat="false" ht="13.8" hidden="false" customHeight="false" outlineLevel="0" collapsed="false">
      <c r="A1759" s="7" t="s">
        <v>77</v>
      </c>
      <c r="B1759" s="7" t="s">
        <v>3969</v>
      </c>
      <c r="C1759" s="7" t="s">
        <v>118</v>
      </c>
      <c r="D1759" s="7" t="s">
        <v>3363</v>
      </c>
      <c r="E1759" s="7" t="s">
        <v>1505</v>
      </c>
      <c r="F1759" s="7" t="s">
        <v>17</v>
      </c>
      <c r="G1759" s="7" t="s">
        <v>3660</v>
      </c>
      <c r="H1759" s="7" t="s">
        <v>3661</v>
      </c>
      <c r="I1759" s="7" t="s">
        <v>84</v>
      </c>
      <c r="J1759" s="7" t="s">
        <v>85</v>
      </c>
      <c r="K1759" s="8" t="n">
        <v>0</v>
      </c>
      <c r="L1759" s="7"/>
      <c r="M1759" s="8" t="n">
        <v>0</v>
      </c>
      <c r="N1759" s="7" t="s">
        <v>3039</v>
      </c>
      <c r="O1759" s="7" t="s">
        <v>621</v>
      </c>
      <c r="P1759" s="7" t="s">
        <v>87</v>
      </c>
      <c r="Q1759" s="8" t="s">
        <v>4066</v>
      </c>
      <c r="R1759" s="8" t="s">
        <v>3333</v>
      </c>
      <c r="S1759" s="8" t="s">
        <v>325</v>
      </c>
      <c r="T1759" s="8" t="s">
        <v>127</v>
      </c>
      <c r="U1759" s="7" t="s">
        <v>87</v>
      </c>
      <c r="V1759" s="7" t="s">
        <v>92</v>
      </c>
      <c r="W1759" s="7"/>
      <c r="X1759" s="7"/>
      <c r="Y1759" s="7" t="s">
        <v>99</v>
      </c>
      <c r="Z1759" s="8" t="s">
        <v>127</v>
      </c>
      <c r="AA1759" s="7"/>
      <c r="AB1759" s="7"/>
      <c r="AC1759" s="7"/>
      <c r="AD1759" s="7"/>
      <c r="AE1759" s="8"/>
      <c r="AF1759" s="9" t="s">
        <v>356</v>
      </c>
      <c r="AG1759" s="9" t="s">
        <v>4067</v>
      </c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7"/>
      <c r="AX1759" s="7"/>
      <c r="AY1759" s="7"/>
      <c r="AZ1759" s="7"/>
      <c r="BA1759" s="7"/>
      <c r="BB1759" s="7"/>
      <c r="BC1759" s="7"/>
      <c r="BD1759" s="7"/>
      <c r="BE1759" s="7"/>
      <c r="BF1759" s="7"/>
      <c r="BG1759" s="7"/>
      <c r="BH1759" s="7"/>
      <c r="BI1759" s="7"/>
      <c r="BJ1759" s="7"/>
      <c r="BK1759" s="7"/>
      <c r="BL1759" s="7"/>
      <c r="BM1759" s="7" t="s">
        <v>97</v>
      </c>
      <c r="BN1759" s="7" t="s">
        <v>97</v>
      </c>
      <c r="BO1759" s="7"/>
      <c r="BP1759" s="7"/>
      <c r="BQ1759" s="7"/>
      <c r="BR1759" s="7"/>
      <c r="BS1759" s="7"/>
      <c r="BT1759" s="7"/>
      <c r="BU1759" s="7"/>
      <c r="BV1759" s="7" t="s">
        <v>98</v>
      </c>
      <c r="BW1759" s="7" t="s">
        <v>98</v>
      </c>
      <c r="BX1759" s="7" t="s">
        <v>98</v>
      </c>
      <c r="BY1759" s="7" t="s">
        <v>98</v>
      </c>
      <c r="BZ1759" s="7" t="s">
        <v>98</v>
      </c>
      <c r="CA1759" s="7" t="s">
        <v>98</v>
      </c>
      <c r="CB1759" s="7" t="s">
        <v>98</v>
      </c>
      <c r="CC1759" s="7" t="s">
        <v>98</v>
      </c>
      <c r="CD1759" s="7" t="s">
        <v>98</v>
      </c>
      <c r="CE1759" s="7" t="s">
        <v>98</v>
      </c>
      <c r="CF1759" s="7" t="s">
        <v>98</v>
      </c>
      <c r="CG1759" s="7" t="s">
        <v>98</v>
      </c>
      <c r="CH1759" s="7" t="s">
        <v>98</v>
      </c>
      <c r="CI1759" s="6" t="n">
        <f aca="false">SUMIF($AH1759:$CH1759,35,Base!$B$5:$BB$5)*7*$Z1759</f>
        <v>0</v>
      </c>
      <c r="CJ1759" s="6" t="n">
        <f aca="false">SUMIF($AH1759:$CH1759,"PR",Base!$B$5:$BB$5)*7*$Z1759</f>
        <v>1708</v>
      </c>
      <c r="CK1759" s="6"/>
      <c r="CL1759" s="6"/>
    </row>
    <row r="1760" customFormat="false" ht="13.8" hidden="false" customHeight="false" outlineLevel="0" collapsed="false">
      <c r="A1760" s="7" t="s">
        <v>77</v>
      </c>
      <c r="B1760" s="7" t="s">
        <v>3969</v>
      </c>
      <c r="C1760" s="7" t="s">
        <v>118</v>
      </c>
      <c r="D1760" s="7" t="s">
        <v>4068</v>
      </c>
      <c r="E1760" s="7" t="s">
        <v>1511</v>
      </c>
      <c r="F1760" s="7" t="s">
        <v>17</v>
      </c>
      <c r="G1760" s="7" t="s">
        <v>3660</v>
      </c>
      <c r="H1760" s="7" t="s">
        <v>3661</v>
      </c>
      <c r="I1760" s="7" t="s">
        <v>84</v>
      </c>
      <c r="J1760" s="7" t="s">
        <v>85</v>
      </c>
      <c r="K1760" s="8" t="n">
        <v>0</v>
      </c>
      <c r="L1760" s="7"/>
      <c r="M1760" s="8" t="n">
        <v>0</v>
      </c>
      <c r="N1760" s="7" t="s">
        <v>3358</v>
      </c>
      <c r="O1760" s="7" t="s">
        <v>621</v>
      </c>
      <c r="P1760" s="7" t="s">
        <v>87</v>
      </c>
      <c r="Q1760" s="8" t="s">
        <v>4069</v>
      </c>
      <c r="R1760" s="8" t="s">
        <v>3333</v>
      </c>
      <c r="S1760" s="8" t="s">
        <v>2079</v>
      </c>
      <c r="T1760" s="8" t="s">
        <v>127</v>
      </c>
      <c r="U1760" s="7" t="s">
        <v>87</v>
      </c>
      <c r="V1760" s="7" t="s">
        <v>92</v>
      </c>
      <c r="W1760" s="7"/>
      <c r="X1760" s="7"/>
      <c r="Y1760" s="7" t="s">
        <v>99</v>
      </c>
      <c r="Z1760" s="8" t="s">
        <v>127</v>
      </c>
      <c r="AA1760" s="7"/>
      <c r="AB1760" s="7"/>
      <c r="AC1760" s="7"/>
      <c r="AD1760" s="7"/>
      <c r="AE1760" s="8"/>
      <c r="AF1760" s="9" t="s">
        <v>2001</v>
      </c>
      <c r="AG1760" s="9" t="s">
        <v>3020</v>
      </c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7"/>
      <c r="AW1760" s="7"/>
      <c r="AX1760" s="7"/>
      <c r="AY1760" s="7"/>
      <c r="AZ1760" s="7"/>
      <c r="BA1760" s="7"/>
      <c r="BB1760" s="7"/>
      <c r="BC1760" s="7"/>
      <c r="BD1760" s="7"/>
      <c r="BE1760" s="7"/>
      <c r="BF1760" s="7"/>
      <c r="BG1760" s="7"/>
      <c r="BH1760" s="7"/>
      <c r="BI1760" s="7"/>
      <c r="BJ1760" s="7" t="s">
        <v>98</v>
      </c>
      <c r="BK1760" s="7" t="s">
        <v>98</v>
      </c>
      <c r="BL1760" s="7" t="s">
        <v>98</v>
      </c>
      <c r="BM1760" s="7" t="s">
        <v>97</v>
      </c>
      <c r="BN1760" s="7" t="s">
        <v>97</v>
      </c>
      <c r="BO1760" s="7" t="s">
        <v>98</v>
      </c>
      <c r="BP1760" s="7" t="s">
        <v>98</v>
      </c>
      <c r="BQ1760" s="7" t="s">
        <v>98</v>
      </c>
      <c r="BR1760" s="7" t="s">
        <v>98</v>
      </c>
      <c r="BS1760" s="7" t="s">
        <v>98</v>
      </c>
      <c r="BT1760" s="7" t="s">
        <v>98</v>
      </c>
      <c r="BU1760" s="7" t="s">
        <v>98</v>
      </c>
      <c r="BV1760" s="7" t="s">
        <v>98</v>
      </c>
      <c r="BW1760" s="7" t="s">
        <v>98</v>
      </c>
      <c r="BX1760" s="7" t="s">
        <v>98</v>
      </c>
      <c r="BY1760" s="7" t="s">
        <v>98</v>
      </c>
      <c r="BZ1760" s="7" t="s">
        <v>98</v>
      </c>
      <c r="CA1760" s="7" t="s">
        <v>98</v>
      </c>
      <c r="CB1760" s="7" t="s">
        <v>98</v>
      </c>
      <c r="CC1760" s="7" t="n">
        <v>35</v>
      </c>
      <c r="CD1760" s="7" t="n">
        <v>35</v>
      </c>
      <c r="CE1760" s="7" t="n">
        <v>35</v>
      </c>
      <c r="CF1760" s="7" t="n">
        <v>35</v>
      </c>
      <c r="CG1760" s="7" t="n">
        <v>35</v>
      </c>
      <c r="CH1760" s="7" t="n">
        <v>35</v>
      </c>
      <c r="CI1760" s="6" t="n">
        <f aca="false">SUMIF($AH1760:$CH1760,35,Base!$B$5:$BB$5)*7*$Z1760</f>
        <v>784</v>
      </c>
      <c r="CJ1760" s="6" t="n">
        <f aca="false">SUMIF($AH1760:$CH1760,"PR",Base!$B$5:$BB$5)*7*$Z1760</f>
        <v>2324</v>
      </c>
      <c r="CK1760" s="6"/>
      <c r="CL1760" s="6"/>
    </row>
    <row r="1761" customFormat="false" ht="13.8" hidden="false" customHeight="false" outlineLevel="0" collapsed="false">
      <c r="A1761" s="7" t="s">
        <v>77</v>
      </c>
      <c r="B1761" s="7" t="s">
        <v>3969</v>
      </c>
      <c r="C1761" s="7" t="s">
        <v>289</v>
      </c>
      <c r="D1761" s="7" t="s">
        <v>3048</v>
      </c>
      <c r="E1761" s="7" t="s">
        <v>2350</v>
      </c>
      <c r="F1761" s="7" t="s">
        <v>17</v>
      </c>
      <c r="G1761" s="7" t="s">
        <v>497</v>
      </c>
      <c r="H1761" s="7" t="s">
        <v>498</v>
      </c>
      <c r="I1761" s="7" t="s">
        <v>84</v>
      </c>
      <c r="J1761" s="7" t="s">
        <v>85</v>
      </c>
      <c r="K1761" s="8" t="n">
        <v>0</v>
      </c>
      <c r="L1761" s="7"/>
      <c r="M1761" s="8" t="n">
        <v>0</v>
      </c>
      <c r="N1761" s="7" t="s">
        <v>3050</v>
      </c>
      <c r="O1761" s="7" t="s">
        <v>500</v>
      </c>
      <c r="P1761" s="7" t="s">
        <v>87</v>
      </c>
      <c r="Q1761" s="8" t="s">
        <v>3366</v>
      </c>
      <c r="R1761" s="8" t="s">
        <v>362</v>
      </c>
      <c r="S1761" s="8" t="s">
        <v>90</v>
      </c>
      <c r="T1761" s="8" t="s">
        <v>155</v>
      </c>
      <c r="U1761" s="7" t="s">
        <v>87</v>
      </c>
      <c r="V1761" s="7" t="s">
        <v>92</v>
      </c>
      <c r="W1761" s="7"/>
      <c r="X1761" s="7"/>
      <c r="Y1761" s="7" t="s">
        <v>99</v>
      </c>
      <c r="Z1761" s="8" t="s">
        <v>155</v>
      </c>
      <c r="AA1761" s="7"/>
      <c r="AB1761" s="7"/>
      <c r="AC1761" s="7"/>
      <c r="AD1761" s="7"/>
      <c r="AE1761" s="8"/>
      <c r="AF1761" s="9" t="s">
        <v>133</v>
      </c>
      <c r="AG1761" s="9" t="s">
        <v>2428</v>
      </c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7"/>
      <c r="BC1761" s="7"/>
      <c r="BD1761" s="7"/>
      <c r="BE1761" s="7"/>
      <c r="BF1761" s="7"/>
      <c r="BG1761" s="7" t="s">
        <v>98</v>
      </c>
      <c r="BH1761" s="7" t="s">
        <v>98</v>
      </c>
      <c r="BI1761" s="7" t="s">
        <v>98</v>
      </c>
      <c r="BJ1761" s="7" t="s">
        <v>98</v>
      </c>
      <c r="BK1761" s="7" t="s">
        <v>98</v>
      </c>
      <c r="BL1761" s="7" t="s">
        <v>98</v>
      </c>
      <c r="BM1761" s="7" t="s">
        <v>97</v>
      </c>
      <c r="BN1761" s="7" t="s">
        <v>97</v>
      </c>
      <c r="BO1761" s="7" t="n">
        <v>35</v>
      </c>
      <c r="BP1761" s="7" t="n">
        <v>35</v>
      </c>
      <c r="BQ1761" s="7" t="n">
        <v>35</v>
      </c>
      <c r="BR1761" s="7" t="n">
        <v>35</v>
      </c>
      <c r="BS1761" s="7" t="n">
        <v>35</v>
      </c>
      <c r="BT1761" s="7" t="n">
        <v>35</v>
      </c>
      <c r="BU1761" s="7" t="s">
        <v>98</v>
      </c>
      <c r="BV1761" s="7"/>
      <c r="BW1761" s="7"/>
      <c r="BX1761" s="7"/>
      <c r="BY1761" s="7"/>
      <c r="BZ1761" s="7"/>
      <c r="CA1761" s="7"/>
      <c r="CB1761" s="7"/>
      <c r="CC1761" s="7"/>
      <c r="CD1761" s="7"/>
      <c r="CE1761" s="7"/>
      <c r="CF1761" s="7"/>
      <c r="CG1761" s="7"/>
      <c r="CH1761" s="7"/>
      <c r="CI1761" s="6" t="n">
        <f aca="false">SUMIF($AH1761:$CH1761,35,Base!$B$5:$BB$5)*7*$Z1761</f>
        <v>630</v>
      </c>
      <c r="CJ1761" s="6" t="n">
        <f aca="false">SUMIF($AH1761:$CH1761,"PR",Base!$B$5:$BB$5)*7*$Z1761</f>
        <v>735</v>
      </c>
      <c r="CK1761" s="6"/>
      <c r="CL1761" s="6"/>
    </row>
    <row r="1762" customFormat="false" ht="13.8" hidden="false" customHeight="false" outlineLevel="0" collapsed="false">
      <c r="A1762" s="7" t="s">
        <v>77</v>
      </c>
      <c r="B1762" s="7" t="s">
        <v>3969</v>
      </c>
      <c r="C1762" s="7" t="s">
        <v>289</v>
      </c>
      <c r="D1762" s="7" t="s">
        <v>3052</v>
      </c>
      <c r="E1762" s="7" t="s">
        <v>698</v>
      </c>
      <c r="F1762" s="7" t="s">
        <v>17</v>
      </c>
      <c r="G1762" s="7" t="s">
        <v>513</v>
      </c>
      <c r="H1762" s="7" t="s">
        <v>514</v>
      </c>
      <c r="I1762" s="7" t="s">
        <v>84</v>
      </c>
      <c r="J1762" s="7" t="s">
        <v>85</v>
      </c>
      <c r="K1762" s="8" t="n">
        <v>0</v>
      </c>
      <c r="L1762" s="7"/>
      <c r="M1762" s="8" t="n">
        <v>0</v>
      </c>
      <c r="N1762" s="7" t="s">
        <v>3053</v>
      </c>
      <c r="O1762" s="7" t="s">
        <v>500</v>
      </c>
      <c r="P1762" s="7" t="s">
        <v>87</v>
      </c>
      <c r="Q1762" s="8" t="s">
        <v>936</v>
      </c>
      <c r="R1762" s="8" t="s">
        <v>2665</v>
      </c>
      <c r="S1762" s="8" t="s">
        <v>3257</v>
      </c>
      <c r="T1762" s="8" t="s">
        <v>155</v>
      </c>
      <c r="U1762" s="7" t="s">
        <v>87</v>
      </c>
      <c r="V1762" s="7" t="s">
        <v>92</v>
      </c>
      <c r="W1762" s="7"/>
      <c r="X1762" s="7"/>
      <c r="Y1762" s="7" t="s">
        <v>99</v>
      </c>
      <c r="Z1762" s="8" t="s">
        <v>113</v>
      </c>
      <c r="AA1762" s="7"/>
      <c r="AB1762" s="7"/>
      <c r="AC1762" s="7"/>
      <c r="AD1762" s="7"/>
      <c r="AE1762" s="8"/>
      <c r="AF1762" s="9" t="s">
        <v>2195</v>
      </c>
      <c r="AG1762" s="9" t="s">
        <v>148</v>
      </c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 t="s">
        <v>98</v>
      </c>
      <c r="AV1762" s="7" t="s">
        <v>98</v>
      </c>
      <c r="AW1762" s="7" t="s">
        <v>98</v>
      </c>
      <c r="AX1762" s="7" t="s">
        <v>98</v>
      </c>
      <c r="AY1762" s="7" t="s">
        <v>98</v>
      </c>
      <c r="AZ1762" s="7" t="s">
        <v>98</v>
      </c>
      <c r="BA1762" s="7" t="s">
        <v>98</v>
      </c>
      <c r="BB1762" s="7" t="n">
        <v>35</v>
      </c>
      <c r="BC1762" s="7" t="n">
        <v>35</v>
      </c>
      <c r="BD1762" s="7" t="n">
        <v>35</v>
      </c>
      <c r="BE1762" s="7" t="n">
        <v>35</v>
      </c>
      <c r="BF1762" s="7" t="n">
        <v>35</v>
      </c>
      <c r="BG1762" s="7" t="s">
        <v>98</v>
      </c>
      <c r="BH1762" s="7"/>
      <c r="BI1762" s="7"/>
      <c r="BJ1762" s="7"/>
      <c r="BK1762" s="7"/>
      <c r="BL1762" s="7"/>
      <c r="BM1762" s="7" t="s">
        <v>97</v>
      </c>
      <c r="BN1762" s="7" t="s">
        <v>97</v>
      </c>
      <c r="BO1762" s="7"/>
      <c r="BP1762" s="7"/>
      <c r="BQ1762" s="7"/>
      <c r="BR1762" s="7"/>
      <c r="BS1762" s="7"/>
      <c r="BT1762" s="7"/>
      <c r="BU1762" s="7"/>
      <c r="BV1762" s="7"/>
      <c r="BW1762" s="7"/>
      <c r="BX1762" s="7"/>
      <c r="BY1762" s="7"/>
      <c r="BZ1762" s="7"/>
      <c r="CA1762" s="7"/>
      <c r="CB1762" s="7"/>
      <c r="CC1762" s="7"/>
      <c r="CD1762" s="7"/>
      <c r="CE1762" s="7"/>
      <c r="CF1762" s="7"/>
      <c r="CG1762" s="7"/>
      <c r="CH1762" s="7"/>
      <c r="CI1762" s="6" t="n">
        <f aca="false">SUMIF($AH1762:$CH1762,35,Base!$B$5:$BB$5)*7*$Z1762</f>
        <v>1127</v>
      </c>
      <c r="CJ1762" s="6" t="n">
        <f aca="false">SUMIF($AH1762:$CH1762,"PR",Base!$B$5:$BB$5)*7*$Z1762</f>
        <v>1813</v>
      </c>
      <c r="CK1762" s="6"/>
      <c r="CL1762" s="6"/>
    </row>
    <row r="1763" customFormat="false" ht="13.8" hidden="false" customHeight="false" outlineLevel="0" collapsed="false">
      <c r="A1763" s="7" t="s">
        <v>77</v>
      </c>
      <c r="B1763" s="7" t="s">
        <v>3969</v>
      </c>
      <c r="C1763" s="7" t="s">
        <v>118</v>
      </c>
      <c r="D1763" s="7" t="s">
        <v>3429</v>
      </c>
      <c r="E1763" s="7" t="s">
        <v>1550</v>
      </c>
      <c r="F1763" s="7" t="s">
        <v>17</v>
      </c>
      <c r="G1763" s="7" t="s">
        <v>4070</v>
      </c>
      <c r="H1763" s="7" t="s">
        <v>4071</v>
      </c>
      <c r="I1763" s="7" t="s">
        <v>84</v>
      </c>
      <c r="J1763" s="7" t="s">
        <v>85</v>
      </c>
      <c r="K1763" s="8" t="n">
        <v>0</v>
      </c>
      <c r="L1763" s="7"/>
      <c r="M1763" s="8" t="n">
        <v>0</v>
      </c>
      <c r="N1763" s="7"/>
      <c r="O1763" s="7" t="s">
        <v>394</v>
      </c>
      <c r="P1763" s="7" t="s">
        <v>87</v>
      </c>
      <c r="Q1763" s="8" t="s">
        <v>3076</v>
      </c>
      <c r="R1763" s="8" t="s">
        <v>1309</v>
      </c>
      <c r="S1763" s="8" t="s">
        <v>546</v>
      </c>
      <c r="T1763" s="8" t="s">
        <v>127</v>
      </c>
      <c r="U1763" s="7" t="s">
        <v>87</v>
      </c>
      <c r="V1763" s="7" t="s">
        <v>92</v>
      </c>
      <c r="W1763" s="7"/>
      <c r="X1763" s="7"/>
      <c r="Y1763" s="7" t="s">
        <v>99</v>
      </c>
      <c r="Z1763" s="8" t="s">
        <v>127</v>
      </c>
      <c r="AA1763" s="7"/>
      <c r="AB1763" s="7"/>
      <c r="AC1763" s="7"/>
      <c r="AD1763" s="7"/>
      <c r="AE1763" s="8"/>
      <c r="AF1763" s="9" t="s">
        <v>2533</v>
      </c>
      <c r="AG1763" s="9" t="s">
        <v>2790</v>
      </c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7"/>
      <c r="AX1763" s="7"/>
      <c r="AY1763" s="7"/>
      <c r="AZ1763" s="7"/>
      <c r="BA1763" s="7"/>
      <c r="BB1763" s="7"/>
      <c r="BC1763" s="7"/>
      <c r="BD1763" s="7"/>
      <c r="BE1763" s="7"/>
      <c r="BF1763" s="7"/>
      <c r="BG1763" s="7"/>
      <c r="BH1763" s="7"/>
      <c r="BI1763" s="7"/>
      <c r="BJ1763" s="7"/>
      <c r="BK1763" s="7"/>
      <c r="BL1763" s="7"/>
      <c r="BM1763" s="7" t="s">
        <v>97</v>
      </c>
      <c r="BN1763" s="7" t="s">
        <v>97</v>
      </c>
      <c r="BO1763" s="7"/>
      <c r="BP1763" s="7"/>
      <c r="BQ1763" s="7"/>
      <c r="BR1763" s="7"/>
      <c r="BS1763" s="7"/>
      <c r="BT1763" s="7"/>
      <c r="BU1763" s="7"/>
      <c r="BV1763" s="7"/>
      <c r="BW1763" s="7"/>
      <c r="BX1763" s="7"/>
      <c r="BY1763" s="7"/>
      <c r="BZ1763" s="7" t="s">
        <v>98</v>
      </c>
      <c r="CA1763" s="7" t="s">
        <v>98</v>
      </c>
      <c r="CB1763" s="7" t="s">
        <v>98</v>
      </c>
      <c r="CC1763" s="7" t="s">
        <v>98</v>
      </c>
      <c r="CD1763" s="7" t="s">
        <v>98</v>
      </c>
      <c r="CE1763" s="7" t="s">
        <v>98</v>
      </c>
      <c r="CF1763" s="7" t="n">
        <v>35</v>
      </c>
      <c r="CG1763" s="7" t="n">
        <v>35</v>
      </c>
      <c r="CH1763" s="7" t="n">
        <v>35</v>
      </c>
      <c r="CI1763" s="6" t="n">
        <f aca="false">SUMIF($AH1763:$CH1763,35,Base!$B$5:$BB$5)*7*$Z1763</f>
        <v>364</v>
      </c>
      <c r="CJ1763" s="6" t="n">
        <f aca="false">SUMIF($AH1763:$CH1763,"PR",Base!$B$5:$BB$5)*7*$Z1763</f>
        <v>812</v>
      </c>
      <c r="CK1763" s="6"/>
      <c r="CL1763" s="6"/>
    </row>
    <row r="1764" customFormat="false" ht="13.8" hidden="false" customHeight="false" outlineLevel="0" collapsed="false">
      <c r="A1764" s="7" t="s">
        <v>77</v>
      </c>
      <c r="B1764" s="7" t="s">
        <v>3969</v>
      </c>
      <c r="C1764" s="7" t="s">
        <v>118</v>
      </c>
      <c r="D1764" s="7" t="s">
        <v>4072</v>
      </c>
      <c r="E1764" s="7" t="s">
        <v>4073</v>
      </c>
      <c r="F1764" s="7" t="s">
        <v>17</v>
      </c>
      <c r="G1764" s="7" t="s">
        <v>4074</v>
      </c>
      <c r="H1764" s="7" t="s">
        <v>4075</v>
      </c>
      <c r="I1764" s="7" t="s">
        <v>84</v>
      </c>
      <c r="J1764" s="7" t="s">
        <v>85</v>
      </c>
      <c r="K1764" s="8" t="n">
        <v>0</v>
      </c>
      <c r="L1764" s="7"/>
      <c r="M1764" s="8" t="n">
        <v>0</v>
      </c>
      <c r="N1764" s="7"/>
      <c r="O1764" s="7" t="s">
        <v>394</v>
      </c>
      <c r="P1764" s="7" t="s">
        <v>87</v>
      </c>
      <c r="Q1764" s="8" t="s">
        <v>4065</v>
      </c>
      <c r="R1764" s="8" t="s">
        <v>4076</v>
      </c>
      <c r="S1764" s="8" t="s">
        <v>325</v>
      </c>
      <c r="T1764" s="8" t="s">
        <v>127</v>
      </c>
      <c r="U1764" s="7" t="s">
        <v>87</v>
      </c>
      <c r="V1764" s="7" t="s">
        <v>92</v>
      </c>
      <c r="W1764" s="7"/>
      <c r="X1764" s="7"/>
      <c r="Y1764" s="7" t="s">
        <v>99</v>
      </c>
      <c r="Z1764" s="8" t="s">
        <v>100</v>
      </c>
      <c r="AA1764" s="7"/>
      <c r="AB1764" s="7"/>
      <c r="AC1764" s="7"/>
      <c r="AD1764" s="7"/>
      <c r="AE1764" s="8"/>
      <c r="AF1764" s="9" t="s">
        <v>2001</v>
      </c>
      <c r="AG1764" s="9" t="s">
        <v>2532</v>
      </c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  <c r="AZ1764" s="7"/>
      <c r="BA1764" s="7"/>
      <c r="BB1764" s="7"/>
      <c r="BC1764" s="7"/>
      <c r="BD1764" s="7"/>
      <c r="BE1764" s="7"/>
      <c r="BF1764" s="7"/>
      <c r="BG1764" s="7"/>
      <c r="BH1764" s="7"/>
      <c r="BI1764" s="7"/>
      <c r="BJ1764" s="7" t="s">
        <v>98</v>
      </c>
      <c r="BK1764" s="7" t="s">
        <v>98</v>
      </c>
      <c r="BL1764" s="7" t="s">
        <v>98</v>
      </c>
      <c r="BM1764" s="7" t="s">
        <v>97</v>
      </c>
      <c r="BN1764" s="7" t="s">
        <v>97</v>
      </c>
      <c r="BO1764" s="7" t="s">
        <v>98</v>
      </c>
      <c r="BP1764" s="7" t="s">
        <v>98</v>
      </c>
      <c r="BQ1764" s="7" t="s">
        <v>98</v>
      </c>
      <c r="BR1764" s="7" t="s">
        <v>98</v>
      </c>
      <c r="BS1764" s="7" t="s">
        <v>98</v>
      </c>
      <c r="BT1764" s="7" t="n">
        <v>35</v>
      </c>
      <c r="BU1764" s="7" t="n">
        <v>35</v>
      </c>
      <c r="BV1764" s="7" t="n">
        <v>35</v>
      </c>
      <c r="BW1764" s="7" t="n">
        <v>35</v>
      </c>
      <c r="BX1764" s="7" t="s">
        <v>98</v>
      </c>
      <c r="BY1764" s="7" t="s">
        <v>98</v>
      </c>
      <c r="BZ1764" s="7" t="s">
        <v>98</v>
      </c>
      <c r="CA1764" s="7"/>
      <c r="CB1764" s="7"/>
      <c r="CC1764" s="7"/>
      <c r="CD1764" s="7"/>
      <c r="CE1764" s="7"/>
      <c r="CF1764" s="7"/>
      <c r="CG1764" s="7"/>
      <c r="CH1764" s="7"/>
      <c r="CI1764" s="6" t="n">
        <f aca="false">SUMIF($AH1764:$CH1764,35,Base!$B$5:$BB$5)*7*$Z1764</f>
        <v>1400</v>
      </c>
      <c r="CJ1764" s="6" t="n">
        <f aca="false">SUMIF($AH1764:$CH1764,"PR",Base!$B$5:$BB$5)*7*$Z1764</f>
        <v>3780</v>
      </c>
      <c r="CK1764" s="6"/>
      <c r="CL1764" s="6"/>
    </row>
    <row r="1765" customFormat="false" ht="13.8" hidden="false" customHeight="false" outlineLevel="0" collapsed="false">
      <c r="A1765" s="7" t="s">
        <v>77</v>
      </c>
      <c r="B1765" s="7" t="s">
        <v>3969</v>
      </c>
      <c r="C1765" s="7" t="s">
        <v>118</v>
      </c>
      <c r="D1765" s="7" t="s">
        <v>3055</v>
      </c>
      <c r="E1765" s="7" t="s">
        <v>1565</v>
      </c>
      <c r="F1765" s="7" t="s">
        <v>17</v>
      </c>
      <c r="G1765" s="7" t="s">
        <v>4077</v>
      </c>
      <c r="H1765" s="7" t="s">
        <v>4078</v>
      </c>
      <c r="I1765" s="7" t="s">
        <v>84</v>
      </c>
      <c r="J1765" s="7" t="s">
        <v>85</v>
      </c>
      <c r="K1765" s="8" t="n">
        <v>0</v>
      </c>
      <c r="L1765" s="7"/>
      <c r="M1765" s="8" t="n">
        <v>0</v>
      </c>
      <c r="N1765" s="7" t="s">
        <v>3056</v>
      </c>
      <c r="O1765" s="7" t="s">
        <v>394</v>
      </c>
      <c r="P1765" s="7" t="s">
        <v>87</v>
      </c>
      <c r="Q1765" s="8" t="s">
        <v>3076</v>
      </c>
      <c r="R1765" s="8" t="s">
        <v>1309</v>
      </c>
      <c r="S1765" s="8" t="s">
        <v>546</v>
      </c>
      <c r="T1765" s="8" t="s">
        <v>127</v>
      </c>
      <c r="U1765" s="7" t="s">
        <v>87</v>
      </c>
      <c r="V1765" s="7" t="s">
        <v>92</v>
      </c>
      <c r="W1765" s="7"/>
      <c r="X1765" s="7"/>
      <c r="Y1765" s="7" t="s">
        <v>99</v>
      </c>
      <c r="Z1765" s="8" t="s">
        <v>127</v>
      </c>
      <c r="AA1765" s="7"/>
      <c r="AB1765" s="7"/>
      <c r="AC1765" s="7"/>
      <c r="AD1765" s="7"/>
      <c r="AE1765" s="8"/>
      <c r="AF1765" s="9" t="s">
        <v>2533</v>
      </c>
      <c r="AG1765" s="9" t="s">
        <v>2790</v>
      </c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  <c r="AZ1765" s="7"/>
      <c r="BA1765" s="7"/>
      <c r="BB1765" s="7"/>
      <c r="BC1765" s="7"/>
      <c r="BD1765" s="7"/>
      <c r="BE1765" s="7"/>
      <c r="BF1765" s="7"/>
      <c r="BG1765" s="7"/>
      <c r="BH1765" s="7"/>
      <c r="BI1765" s="7"/>
      <c r="BJ1765" s="7"/>
      <c r="BK1765" s="7"/>
      <c r="BL1765" s="7"/>
      <c r="BM1765" s="7" t="s">
        <v>97</v>
      </c>
      <c r="BN1765" s="7" t="s">
        <v>97</v>
      </c>
      <c r="BO1765" s="7"/>
      <c r="BP1765" s="7"/>
      <c r="BQ1765" s="7"/>
      <c r="BR1765" s="7"/>
      <c r="BS1765" s="7"/>
      <c r="BT1765" s="7"/>
      <c r="BU1765" s="7"/>
      <c r="BV1765" s="7"/>
      <c r="BW1765" s="7"/>
      <c r="BX1765" s="7"/>
      <c r="BY1765" s="7"/>
      <c r="BZ1765" s="7" t="s">
        <v>98</v>
      </c>
      <c r="CA1765" s="7" t="s">
        <v>98</v>
      </c>
      <c r="CB1765" s="7" t="s">
        <v>98</v>
      </c>
      <c r="CC1765" s="7" t="s">
        <v>98</v>
      </c>
      <c r="CD1765" s="7" t="s">
        <v>98</v>
      </c>
      <c r="CE1765" s="7" t="s">
        <v>98</v>
      </c>
      <c r="CF1765" s="7" t="n">
        <v>35</v>
      </c>
      <c r="CG1765" s="7" t="n">
        <v>35</v>
      </c>
      <c r="CH1765" s="7" t="n">
        <v>35</v>
      </c>
      <c r="CI1765" s="6" t="n">
        <f aca="false">SUMIF($AH1765:$CH1765,35,Base!$B$5:$BB$5)*7*$Z1765</f>
        <v>364</v>
      </c>
      <c r="CJ1765" s="6" t="n">
        <f aca="false">SUMIF($AH1765:$CH1765,"PR",Base!$B$5:$BB$5)*7*$Z1765</f>
        <v>812</v>
      </c>
      <c r="CK1765" s="6"/>
      <c r="CL1765" s="6"/>
    </row>
    <row r="1766" customFormat="false" ht="13.8" hidden="false" customHeight="false" outlineLevel="0" collapsed="false">
      <c r="A1766" s="7" t="s">
        <v>77</v>
      </c>
      <c r="B1766" s="7" t="s">
        <v>3969</v>
      </c>
      <c r="C1766" s="7" t="s">
        <v>328</v>
      </c>
      <c r="D1766" s="7" t="s">
        <v>3350</v>
      </c>
      <c r="E1766" s="7" t="s">
        <v>703</v>
      </c>
      <c r="F1766" s="7" t="s">
        <v>17</v>
      </c>
      <c r="G1766" s="7" t="s">
        <v>529</v>
      </c>
      <c r="H1766" s="7" t="s">
        <v>529</v>
      </c>
      <c r="I1766" s="7" t="s">
        <v>84</v>
      </c>
      <c r="J1766" s="7" t="s">
        <v>85</v>
      </c>
      <c r="K1766" s="8" t="n">
        <v>0</v>
      </c>
      <c r="L1766" s="7"/>
      <c r="M1766" s="8" t="n">
        <v>0</v>
      </c>
      <c r="N1766" s="7" t="s">
        <v>3353</v>
      </c>
      <c r="O1766" s="7" t="s">
        <v>531</v>
      </c>
      <c r="P1766" s="7" t="s">
        <v>87</v>
      </c>
      <c r="Q1766" s="8" t="s">
        <v>693</v>
      </c>
      <c r="R1766" s="8" t="s">
        <v>1556</v>
      </c>
      <c r="S1766" s="8" t="s">
        <v>2330</v>
      </c>
      <c r="T1766" s="8" t="s">
        <v>127</v>
      </c>
      <c r="U1766" s="7" t="s">
        <v>87</v>
      </c>
      <c r="V1766" s="7" t="s">
        <v>92</v>
      </c>
      <c r="W1766" s="7"/>
      <c r="X1766" s="7"/>
      <c r="Y1766" s="7" t="s">
        <v>99</v>
      </c>
      <c r="Z1766" s="8" t="s">
        <v>127</v>
      </c>
      <c r="AA1766" s="7"/>
      <c r="AB1766" s="7"/>
      <c r="AC1766" s="7"/>
      <c r="AD1766" s="7"/>
      <c r="AE1766" s="8"/>
      <c r="AF1766" s="9" t="s">
        <v>130</v>
      </c>
      <c r="AG1766" s="9" t="s">
        <v>2004</v>
      </c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  <c r="AY1766" s="7"/>
      <c r="AZ1766" s="7"/>
      <c r="BA1766" s="7"/>
      <c r="BB1766" s="7"/>
      <c r="BC1766" s="7"/>
      <c r="BD1766" s="7"/>
      <c r="BE1766" s="7"/>
      <c r="BF1766" s="7"/>
      <c r="BG1766" s="7"/>
      <c r="BH1766" s="7" t="s">
        <v>98</v>
      </c>
      <c r="BI1766" s="7" t="s">
        <v>98</v>
      </c>
      <c r="BJ1766" s="7" t="s">
        <v>98</v>
      </c>
      <c r="BK1766" s="7" t="s">
        <v>98</v>
      </c>
      <c r="BL1766" s="7" t="s">
        <v>98</v>
      </c>
      <c r="BM1766" s="7" t="s">
        <v>97</v>
      </c>
      <c r="BN1766" s="7" t="s">
        <v>97</v>
      </c>
      <c r="BO1766" s="7" t="n">
        <v>35</v>
      </c>
      <c r="BP1766" s="7" t="n">
        <v>35</v>
      </c>
      <c r="BQ1766" s="7" t="s">
        <v>98</v>
      </c>
      <c r="BR1766" s="7"/>
      <c r="BS1766" s="7"/>
      <c r="BT1766" s="7"/>
      <c r="BU1766" s="7"/>
      <c r="BV1766" s="7"/>
      <c r="BW1766" s="7"/>
      <c r="BX1766" s="7"/>
      <c r="BY1766" s="7"/>
      <c r="BZ1766" s="7"/>
      <c r="CA1766" s="7"/>
      <c r="CB1766" s="7"/>
      <c r="CC1766" s="7"/>
      <c r="CD1766" s="7"/>
      <c r="CE1766" s="7"/>
      <c r="CF1766" s="7"/>
      <c r="CG1766" s="7"/>
      <c r="CH1766" s="7"/>
      <c r="CI1766" s="6" t="n">
        <f aca="false">SUMIF($AH1766:$CH1766,35,Base!$B$5:$BB$5)*7*$Z1766</f>
        <v>280</v>
      </c>
      <c r="CJ1766" s="6" t="n">
        <f aca="false">SUMIF($AH1766:$CH1766,"PR",Base!$B$5:$BB$5)*7*$Z1766</f>
        <v>840</v>
      </c>
      <c r="CK1766" s="6"/>
      <c r="CL1766" s="6"/>
    </row>
    <row r="1767" customFormat="false" ht="13.8" hidden="false" customHeight="false" outlineLevel="0" collapsed="false">
      <c r="A1767" s="7" t="s">
        <v>77</v>
      </c>
      <c r="B1767" s="7" t="s">
        <v>3969</v>
      </c>
      <c r="C1767" s="7" t="s">
        <v>118</v>
      </c>
      <c r="D1767" s="7" t="s">
        <v>3058</v>
      </c>
      <c r="E1767" s="7" t="s">
        <v>717</v>
      </c>
      <c r="F1767" s="7" t="s">
        <v>17</v>
      </c>
      <c r="G1767" s="7" t="s">
        <v>4079</v>
      </c>
      <c r="H1767" s="7" t="s">
        <v>4080</v>
      </c>
      <c r="I1767" s="7" t="s">
        <v>84</v>
      </c>
      <c r="J1767" s="7" t="s">
        <v>85</v>
      </c>
      <c r="K1767" s="8" t="n">
        <v>0</v>
      </c>
      <c r="L1767" s="7"/>
      <c r="M1767" s="8" t="n">
        <v>0</v>
      </c>
      <c r="N1767" s="7" t="s">
        <v>3419</v>
      </c>
      <c r="O1767" s="7" t="s">
        <v>394</v>
      </c>
      <c r="P1767" s="7" t="s">
        <v>87</v>
      </c>
      <c r="Q1767" s="8" t="s">
        <v>4065</v>
      </c>
      <c r="R1767" s="8" t="s">
        <v>4076</v>
      </c>
      <c r="S1767" s="8" t="s">
        <v>325</v>
      </c>
      <c r="T1767" s="8" t="s">
        <v>127</v>
      </c>
      <c r="U1767" s="7" t="s">
        <v>87</v>
      </c>
      <c r="V1767" s="7" t="s">
        <v>92</v>
      </c>
      <c r="W1767" s="7"/>
      <c r="X1767" s="7"/>
      <c r="Y1767" s="7" t="s">
        <v>99</v>
      </c>
      <c r="Z1767" s="8" t="s">
        <v>100</v>
      </c>
      <c r="AA1767" s="7"/>
      <c r="AB1767" s="7"/>
      <c r="AC1767" s="7"/>
      <c r="AD1767" s="7"/>
      <c r="AE1767" s="8"/>
      <c r="AF1767" s="9" t="s">
        <v>2001</v>
      </c>
      <c r="AG1767" s="9" t="s">
        <v>2532</v>
      </c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  <c r="AY1767" s="7"/>
      <c r="AZ1767" s="7"/>
      <c r="BA1767" s="7"/>
      <c r="BB1767" s="7"/>
      <c r="BC1767" s="7"/>
      <c r="BD1767" s="7"/>
      <c r="BE1767" s="7"/>
      <c r="BF1767" s="7"/>
      <c r="BG1767" s="7"/>
      <c r="BH1767" s="7"/>
      <c r="BI1767" s="7"/>
      <c r="BJ1767" s="7" t="s">
        <v>98</v>
      </c>
      <c r="BK1767" s="7" t="s">
        <v>98</v>
      </c>
      <c r="BL1767" s="7" t="s">
        <v>98</v>
      </c>
      <c r="BM1767" s="7" t="s">
        <v>97</v>
      </c>
      <c r="BN1767" s="7" t="s">
        <v>97</v>
      </c>
      <c r="BO1767" s="7" t="s">
        <v>98</v>
      </c>
      <c r="BP1767" s="7" t="s">
        <v>98</v>
      </c>
      <c r="BQ1767" s="7" t="s">
        <v>98</v>
      </c>
      <c r="BR1767" s="7" t="s">
        <v>98</v>
      </c>
      <c r="BS1767" s="7" t="s">
        <v>98</v>
      </c>
      <c r="BT1767" s="7" t="n">
        <v>35</v>
      </c>
      <c r="BU1767" s="7" t="n">
        <v>35</v>
      </c>
      <c r="BV1767" s="7" t="n">
        <v>35</v>
      </c>
      <c r="BW1767" s="7" t="n">
        <v>35</v>
      </c>
      <c r="BX1767" s="7" t="s">
        <v>98</v>
      </c>
      <c r="BY1767" s="7" t="s">
        <v>98</v>
      </c>
      <c r="BZ1767" s="7" t="s">
        <v>98</v>
      </c>
      <c r="CA1767" s="7"/>
      <c r="CB1767" s="7"/>
      <c r="CC1767" s="7"/>
      <c r="CD1767" s="7"/>
      <c r="CE1767" s="7"/>
      <c r="CF1767" s="7"/>
      <c r="CG1767" s="7"/>
      <c r="CH1767" s="7"/>
      <c r="CI1767" s="6" t="n">
        <f aca="false">SUMIF($AH1767:$CH1767,35,Base!$B$5:$BB$5)*7*$Z1767</f>
        <v>1400</v>
      </c>
      <c r="CJ1767" s="6" t="n">
        <f aca="false">SUMIF($AH1767:$CH1767,"PR",Base!$B$5:$BB$5)*7*$Z1767</f>
        <v>3780</v>
      </c>
      <c r="CK1767" s="6"/>
      <c r="CL1767" s="6"/>
    </row>
    <row r="1768" customFormat="false" ht="13.8" hidden="false" customHeight="false" outlineLevel="0" collapsed="false">
      <c r="A1768" s="7" t="s">
        <v>77</v>
      </c>
      <c r="B1768" s="7" t="s">
        <v>3969</v>
      </c>
      <c r="C1768" s="7" t="s">
        <v>118</v>
      </c>
      <c r="D1768" s="7" t="s">
        <v>3073</v>
      </c>
      <c r="E1768" s="7" t="s">
        <v>2770</v>
      </c>
      <c r="F1768" s="7" t="s">
        <v>17</v>
      </c>
      <c r="G1768" s="7" t="s">
        <v>3634</v>
      </c>
      <c r="H1768" s="7" t="s">
        <v>604</v>
      </c>
      <c r="I1768" s="7" t="s">
        <v>84</v>
      </c>
      <c r="J1768" s="7" t="s">
        <v>85</v>
      </c>
      <c r="K1768" s="8" t="n">
        <v>0</v>
      </c>
      <c r="L1768" s="7"/>
      <c r="M1768" s="8" t="n">
        <v>0</v>
      </c>
      <c r="N1768" s="7" t="s">
        <v>3062</v>
      </c>
      <c r="O1768" s="7" t="s">
        <v>606</v>
      </c>
      <c r="P1768" s="7" t="s">
        <v>87</v>
      </c>
      <c r="Q1768" s="8" t="s">
        <v>3445</v>
      </c>
      <c r="R1768" s="8" t="s">
        <v>4081</v>
      </c>
      <c r="S1768" s="8" t="s">
        <v>647</v>
      </c>
      <c r="T1768" s="8" t="s">
        <v>127</v>
      </c>
      <c r="U1768" s="7" t="s">
        <v>87</v>
      </c>
      <c r="V1768" s="7" t="s">
        <v>92</v>
      </c>
      <c r="W1768" s="7"/>
      <c r="X1768" s="7"/>
      <c r="Y1768" s="7" t="s">
        <v>99</v>
      </c>
      <c r="Z1768" s="8" t="s">
        <v>124</v>
      </c>
      <c r="AA1768" s="7"/>
      <c r="AB1768" s="7"/>
      <c r="AC1768" s="7"/>
      <c r="AD1768" s="7"/>
      <c r="AE1768" s="8"/>
      <c r="AF1768" s="9" t="s">
        <v>2195</v>
      </c>
      <c r="AG1768" s="9" t="s">
        <v>144</v>
      </c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 t="s">
        <v>98</v>
      </c>
      <c r="AV1768" s="7" t="s">
        <v>98</v>
      </c>
      <c r="AW1768" s="7" t="s">
        <v>98</v>
      </c>
      <c r="AX1768" s="7" t="s">
        <v>98</v>
      </c>
      <c r="AY1768" s="7" t="s">
        <v>98</v>
      </c>
      <c r="AZ1768" s="7" t="s">
        <v>98</v>
      </c>
      <c r="BA1768" s="7" t="s">
        <v>98</v>
      </c>
      <c r="BB1768" s="7" t="s">
        <v>98</v>
      </c>
      <c r="BC1768" s="7" t="s">
        <v>98</v>
      </c>
      <c r="BD1768" s="7" t="s">
        <v>98</v>
      </c>
      <c r="BE1768" s="7" t="s">
        <v>98</v>
      </c>
      <c r="BF1768" s="7" t="n">
        <v>35</v>
      </c>
      <c r="BG1768" s="7" t="n">
        <v>35</v>
      </c>
      <c r="BH1768" s="7" t="s">
        <v>98</v>
      </c>
      <c r="BI1768" s="7"/>
      <c r="BJ1768" s="7"/>
      <c r="BK1768" s="7"/>
      <c r="BL1768" s="7"/>
      <c r="BM1768" s="7" t="s">
        <v>97</v>
      </c>
      <c r="BN1768" s="7" t="s">
        <v>97</v>
      </c>
      <c r="BO1768" s="7"/>
      <c r="BP1768" s="7"/>
      <c r="BQ1768" s="7"/>
      <c r="BR1768" s="7"/>
      <c r="BS1768" s="7"/>
      <c r="BT1768" s="7"/>
      <c r="BU1768" s="7"/>
      <c r="BV1768" s="7"/>
      <c r="BW1768" s="7"/>
      <c r="BX1768" s="7"/>
      <c r="BY1768" s="7"/>
      <c r="BZ1768" s="7"/>
      <c r="CA1768" s="7"/>
      <c r="CB1768" s="7"/>
      <c r="CC1768" s="7"/>
      <c r="CD1768" s="7"/>
      <c r="CE1768" s="7"/>
      <c r="CF1768" s="7"/>
      <c r="CG1768" s="7"/>
      <c r="CH1768" s="7"/>
      <c r="CI1768" s="6" t="n">
        <f aca="false">SUMIF($AH1768:$CH1768,35,Base!$B$5:$BB$5)*7*$Z1768</f>
        <v>420</v>
      </c>
      <c r="CJ1768" s="6" t="n">
        <f aca="false">SUMIF($AH1768:$CH1768,"PR",Base!$B$5:$BB$5)*7*$Z1768</f>
        <v>2310</v>
      </c>
      <c r="CK1768" s="6"/>
      <c r="CL1768" s="6"/>
    </row>
    <row r="1769" customFormat="false" ht="13.8" hidden="false" customHeight="false" outlineLevel="0" collapsed="false">
      <c r="A1769" s="7" t="s">
        <v>77</v>
      </c>
      <c r="B1769" s="7" t="s">
        <v>3969</v>
      </c>
      <c r="C1769" s="7" t="s">
        <v>328</v>
      </c>
      <c r="D1769" s="7" t="s">
        <v>3075</v>
      </c>
      <c r="E1769" s="7" t="s">
        <v>2758</v>
      </c>
      <c r="F1769" s="7" t="s">
        <v>17</v>
      </c>
      <c r="G1769" s="7" t="s">
        <v>542</v>
      </c>
      <c r="H1769" s="7" t="s">
        <v>542</v>
      </c>
      <c r="I1769" s="7" t="s">
        <v>84</v>
      </c>
      <c r="J1769" s="7" t="s">
        <v>85</v>
      </c>
      <c r="K1769" s="8" t="n">
        <v>0</v>
      </c>
      <c r="L1769" s="7"/>
      <c r="M1769" s="8" t="n">
        <v>0</v>
      </c>
      <c r="N1769" s="7" t="s">
        <v>3061</v>
      </c>
      <c r="O1769" s="7" t="s">
        <v>531</v>
      </c>
      <c r="P1769" s="7" t="s">
        <v>87</v>
      </c>
      <c r="Q1769" s="8" t="s">
        <v>4082</v>
      </c>
      <c r="R1769" s="8" t="s">
        <v>1547</v>
      </c>
      <c r="S1769" s="8" t="s">
        <v>647</v>
      </c>
      <c r="T1769" s="8" t="s">
        <v>127</v>
      </c>
      <c r="U1769" s="7" t="s">
        <v>87</v>
      </c>
      <c r="V1769" s="7" t="s">
        <v>92</v>
      </c>
      <c r="W1769" s="7"/>
      <c r="X1769" s="7"/>
      <c r="Y1769" s="7" t="s">
        <v>99</v>
      </c>
      <c r="Z1769" s="8" t="s">
        <v>113</v>
      </c>
      <c r="AA1769" s="7"/>
      <c r="AB1769" s="7"/>
      <c r="AC1769" s="7"/>
      <c r="AD1769" s="7"/>
      <c r="AE1769" s="8"/>
      <c r="AF1769" s="9" t="s">
        <v>2195</v>
      </c>
      <c r="AG1769" s="9" t="s">
        <v>144</v>
      </c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 t="s">
        <v>98</v>
      </c>
      <c r="AV1769" s="7" t="s">
        <v>98</v>
      </c>
      <c r="AW1769" s="7" t="s">
        <v>98</v>
      </c>
      <c r="AX1769" s="7" t="s">
        <v>98</v>
      </c>
      <c r="AY1769" s="7" t="s">
        <v>98</v>
      </c>
      <c r="AZ1769" s="7" t="s">
        <v>98</v>
      </c>
      <c r="BA1769" s="7" t="s">
        <v>98</v>
      </c>
      <c r="BB1769" s="7" t="s">
        <v>98</v>
      </c>
      <c r="BC1769" s="7" t="s">
        <v>98</v>
      </c>
      <c r="BD1769" s="7" t="s">
        <v>98</v>
      </c>
      <c r="BE1769" s="7" t="s">
        <v>98</v>
      </c>
      <c r="BF1769" s="7" t="n">
        <v>35</v>
      </c>
      <c r="BG1769" s="7" t="n">
        <v>35</v>
      </c>
      <c r="BH1769" s="7" t="s">
        <v>98</v>
      </c>
      <c r="BI1769" s="7"/>
      <c r="BJ1769" s="7"/>
      <c r="BK1769" s="7"/>
      <c r="BL1769" s="7"/>
      <c r="BM1769" s="7" t="s">
        <v>97</v>
      </c>
      <c r="BN1769" s="7" t="s">
        <v>97</v>
      </c>
      <c r="BO1769" s="7"/>
      <c r="BP1769" s="7"/>
      <c r="BQ1769" s="7"/>
      <c r="BR1769" s="7"/>
      <c r="BS1769" s="7"/>
      <c r="BT1769" s="7"/>
      <c r="BU1769" s="7"/>
      <c r="BV1769" s="7"/>
      <c r="BW1769" s="7"/>
      <c r="BX1769" s="7"/>
      <c r="BY1769" s="7"/>
      <c r="BZ1769" s="7"/>
      <c r="CA1769" s="7"/>
      <c r="CB1769" s="7"/>
      <c r="CC1769" s="7"/>
      <c r="CD1769" s="7"/>
      <c r="CE1769" s="7"/>
      <c r="CF1769" s="7"/>
      <c r="CG1769" s="7"/>
      <c r="CH1769" s="7"/>
      <c r="CI1769" s="6" t="n">
        <f aca="false">SUMIF($AH1769:$CH1769,35,Base!$B$5:$BB$5)*7*$Z1769</f>
        <v>490</v>
      </c>
      <c r="CJ1769" s="6" t="n">
        <f aca="false">SUMIF($AH1769:$CH1769,"PR",Base!$B$5:$BB$5)*7*$Z1769</f>
        <v>2695</v>
      </c>
      <c r="CK1769" s="6"/>
      <c r="CL1769" s="6"/>
    </row>
    <row r="1770" customFormat="false" ht="13.8" hidden="false" customHeight="false" outlineLevel="0" collapsed="false">
      <c r="A1770" s="7" t="s">
        <v>77</v>
      </c>
      <c r="B1770" s="7" t="s">
        <v>3969</v>
      </c>
      <c r="C1770" s="7" t="s">
        <v>118</v>
      </c>
      <c r="D1770" s="7" t="s">
        <v>3344</v>
      </c>
      <c r="E1770" s="7" t="s">
        <v>1592</v>
      </c>
      <c r="F1770" s="7" t="s">
        <v>17</v>
      </c>
      <c r="G1770" s="7" t="s">
        <v>3655</v>
      </c>
      <c r="H1770" s="7" t="s">
        <v>3656</v>
      </c>
      <c r="I1770" s="7" t="s">
        <v>84</v>
      </c>
      <c r="J1770" s="7" t="s">
        <v>85</v>
      </c>
      <c r="K1770" s="8" t="n">
        <v>0</v>
      </c>
      <c r="L1770" s="7"/>
      <c r="M1770" s="8" t="n">
        <v>0</v>
      </c>
      <c r="N1770" s="7" t="s">
        <v>3080</v>
      </c>
      <c r="O1770" s="7" t="s">
        <v>621</v>
      </c>
      <c r="P1770" s="7" t="s">
        <v>87</v>
      </c>
      <c r="Q1770" s="8" t="s">
        <v>89</v>
      </c>
      <c r="R1770" s="8" t="s">
        <v>2353</v>
      </c>
      <c r="S1770" s="8" t="s">
        <v>411</v>
      </c>
      <c r="T1770" s="8" t="s">
        <v>127</v>
      </c>
      <c r="U1770" s="7" t="s">
        <v>87</v>
      </c>
      <c r="V1770" s="7" t="s">
        <v>92</v>
      </c>
      <c r="W1770" s="7"/>
      <c r="X1770" s="7"/>
      <c r="Y1770" s="7" t="s">
        <v>99</v>
      </c>
      <c r="Z1770" s="8" t="s">
        <v>127</v>
      </c>
      <c r="AA1770" s="7"/>
      <c r="AB1770" s="7"/>
      <c r="AC1770" s="7"/>
      <c r="AD1770" s="7"/>
      <c r="AE1770" s="8"/>
      <c r="AF1770" s="9" t="s">
        <v>989</v>
      </c>
      <c r="AG1770" s="9" t="s">
        <v>307</v>
      </c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  <c r="AY1770" s="7"/>
      <c r="AZ1770" s="7"/>
      <c r="BA1770" s="7"/>
      <c r="BB1770" s="7"/>
      <c r="BC1770" s="7"/>
      <c r="BD1770" s="7"/>
      <c r="BE1770" s="7"/>
      <c r="BF1770" s="7"/>
      <c r="BG1770" s="7"/>
      <c r="BH1770" s="7"/>
      <c r="BI1770" s="7"/>
      <c r="BJ1770" s="7"/>
      <c r="BK1770" s="7"/>
      <c r="BL1770" s="7"/>
      <c r="BM1770" s="7" t="s">
        <v>97</v>
      </c>
      <c r="BN1770" s="7" t="s">
        <v>97</v>
      </c>
      <c r="BO1770" s="7"/>
      <c r="BP1770" s="7"/>
      <c r="BQ1770" s="7"/>
      <c r="BR1770" s="7"/>
      <c r="BS1770" s="7" t="s">
        <v>98</v>
      </c>
      <c r="BT1770" s="7" t="s">
        <v>98</v>
      </c>
      <c r="BU1770" s="7" t="s">
        <v>98</v>
      </c>
      <c r="BV1770" s="7" t="s">
        <v>98</v>
      </c>
      <c r="BW1770" s="7" t="s">
        <v>98</v>
      </c>
      <c r="BX1770" s="7" t="s">
        <v>98</v>
      </c>
      <c r="BY1770" s="7" t="s">
        <v>98</v>
      </c>
      <c r="BZ1770" s="7" t="n">
        <v>35</v>
      </c>
      <c r="CA1770" s="7" t="n">
        <v>35</v>
      </c>
      <c r="CB1770" s="7" t="n">
        <v>35</v>
      </c>
      <c r="CC1770" s="7" t="s">
        <v>98</v>
      </c>
      <c r="CD1770" s="7" t="s">
        <v>98</v>
      </c>
      <c r="CE1770" s="7"/>
      <c r="CF1770" s="7"/>
      <c r="CG1770" s="7"/>
      <c r="CH1770" s="7"/>
      <c r="CI1770" s="6" t="n">
        <f aca="false">SUMIF($AH1770:$CH1770,35,Base!$B$5:$BB$5)*7*$Z1770</f>
        <v>392</v>
      </c>
      <c r="CJ1770" s="6" t="n">
        <f aca="false">SUMIF($AH1770:$CH1770,"PR",Base!$B$5:$BB$5)*7*$Z1770</f>
        <v>1232</v>
      </c>
      <c r="CK1770" s="6"/>
      <c r="CL1770" s="6"/>
    </row>
    <row r="1771" customFormat="false" ht="13.8" hidden="false" customHeight="false" outlineLevel="0" collapsed="false">
      <c r="A1771" s="7" t="s">
        <v>77</v>
      </c>
      <c r="B1771" s="7" t="s">
        <v>3969</v>
      </c>
      <c r="C1771" s="7" t="s">
        <v>118</v>
      </c>
      <c r="D1771" s="7" t="s">
        <v>3343</v>
      </c>
      <c r="E1771" s="7" t="s">
        <v>736</v>
      </c>
      <c r="F1771" s="7" t="s">
        <v>17</v>
      </c>
      <c r="G1771" s="7" t="s">
        <v>3660</v>
      </c>
      <c r="H1771" s="7" t="s">
        <v>3661</v>
      </c>
      <c r="I1771" s="7" t="s">
        <v>84</v>
      </c>
      <c r="J1771" s="7" t="s">
        <v>85</v>
      </c>
      <c r="K1771" s="8" t="n">
        <v>0</v>
      </c>
      <c r="L1771" s="7"/>
      <c r="M1771" s="8" t="n">
        <v>0</v>
      </c>
      <c r="N1771" s="7" t="s">
        <v>3083</v>
      </c>
      <c r="O1771" s="7" t="s">
        <v>621</v>
      </c>
      <c r="P1771" s="7" t="s">
        <v>87</v>
      </c>
      <c r="Q1771" s="8" t="s">
        <v>4083</v>
      </c>
      <c r="R1771" s="8" t="s">
        <v>4084</v>
      </c>
      <c r="S1771" s="8" t="s">
        <v>90</v>
      </c>
      <c r="T1771" s="8" t="s">
        <v>127</v>
      </c>
      <c r="U1771" s="7" t="s">
        <v>87</v>
      </c>
      <c r="V1771" s="7" t="s">
        <v>92</v>
      </c>
      <c r="W1771" s="7"/>
      <c r="X1771" s="7"/>
      <c r="Y1771" s="7" t="s">
        <v>99</v>
      </c>
      <c r="Z1771" s="8" t="s">
        <v>124</v>
      </c>
      <c r="AA1771" s="7"/>
      <c r="AB1771" s="7"/>
      <c r="AC1771" s="7"/>
      <c r="AD1771" s="7"/>
      <c r="AE1771" s="8"/>
      <c r="AF1771" s="9" t="s">
        <v>2195</v>
      </c>
      <c r="AG1771" s="9" t="s">
        <v>625</v>
      </c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 t="s">
        <v>98</v>
      </c>
      <c r="AV1771" s="7" t="s">
        <v>98</v>
      </c>
      <c r="AW1771" s="7" t="s">
        <v>98</v>
      </c>
      <c r="AX1771" s="7" t="s">
        <v>98</v>
      </c>
      <c r="AY1771" s="7" t="s">
        <v>98</v>
      </c>
      <c r="AZ1771" s="7" t="s">
        <v>98</v>
      </c>
      <c r="BA1771" s="7" t="s">
        <v>98</v>
      </c>
      <c r="BB1771" s="7" t="s">
        <v>98</v>
      </c>
      <c r="BC1771" s="7" t="s">
        <v>98</v>
      </c>
      <c r="BD1771" s="7" t="s">
        <v>98</v>
      </c>
      <c r="BE1771" s="7" t="s">
        <v>98</v>
      </c>
      <c r="BF1771" s="7" t="s">
        <v>98</v>
      </c>
      <c r="BG1771" s="7" t="s">
        <v>98</v>
      </c>
      <c r="BH1771" s="7" t="s">
        <v>98</v>
      </c>
      <c r="BI1771" s="7" t="s">
        <v>98</v>
      </c>
      <c r="BJ1771" s="7" t="s">
        <v>98</v>
      </c>
      <c r="BK1771" s="7" t="n">
        <v>35</v>
      </c>
      <c r="BL1771" s="7" t="n">
        <v>35</v>
      </c>
      <c r="BM1771" s="7" t="s">
        <v>97</v>
      </c>
      <c r="BN1771" s="7" t="s">
        <v>97</v>
      </c>
      <c r="BO1771" s="7" t="n">
        <v>35</v>
      </c>
      <c r="BP1771" s="7" t="n">
        <v>35</v>
      </c>
      <c r="BQ1771" s="7" t="n">
        <v>35</v>
      </c>
      <c r="BR1771" s="7" t="n">
        <v>35</v>
      </c>
      <c r="BS1771" s="7" t="s">
        <v>98</v>
      </c>
      <c r="BT1771" s="7"/>
      <c r="BU1771" s="7"/>
      <c r="BV1771" s="7"/>
      <c r="BW1771" s="7"/>
      <c r="BX1771" s="7"/>
      <c r="BY1771" s="7"/>
      <c r="BZ1771" s="7"/>
      <c r="CA1771" s="7"/>
      <c r="CB1771" s="7"/>
      <c r="CC1771" s="7"/>
      <c r="CD1771" s="7"/>
      <c r="CE1771" s="7"/>
      <c r="CF1771" s="7"/>
      <c r="CG1771" s="7"/>
      <c r="CH1771" s="7"/>
      <c r="CI1771" s="6" t="n">
        <f aca="false">SUMIF($AH1771:$CH1771,35,Base!$B$5:$BB$5)*7*$Z1771</f>
        <v>1260</v>
      </c>
      <c r="CJ1771" s="6" t="n">
        <f aca="false">SUMIF($AH1771:$CH1771,"PR",Base!$B$5:$BB$5)*7*$Z1771</f>
        <v>3360</v>
      </c>
      <c r="CK1771" s="6"/>
      <c r="CL1771" s="6"/>
    </row>
    <row r="1772" customFormat="false" ht="13.8" hidden="false" customHeight="false" outlineLevel="0" collapsed="false">
      <c r="A1772" s="7" t="s">
        <v>77</v>
      </c>
      <c r="B1772" s="7" t="s">
        <v>3969</v>
      </c>
      <c r="C1772" s="7" t="s">
        <v>173</v>
      </c>
      <c r="D1772" s="7" t="s">
        <v>3086</v>
      </c>
      <c r="E1772" s="7" t="s">
        <v>1737</v>
      </c>
      <c r="F1772" s="7" t="s">
        <v>17</v>
      </c>
      <c r="G1772" s="7" t="s">
        <v>4085</v>
      </c>
      <c r="H1772" s="7" t="s">
        <v>4086</v>
      </c>
      <c r="I1772" s="7" t="s">
        <v>84</v>
      </c>
      <c r="J1772" s="7" t="s">
        <v>85</v>
      </c>
      <c r="K1772" s="8" t="n">
        <v>98004180992</v>
      </c>
      <c r="L1772" s="7"/>
      <c r="M1772" s="8" t="n">
        <v>0</v>
      </c>
      <c r="N1772" s="7"/>
      <c r="O1772" s="7" t="s">
        <v>267</v>
      </c>
      <c r="P1772" s="7" t="s">
        <v>155</v>
      </c>
      <c r="Q1772" s="8" t="s">
        <v>532</v>
      </c>
      <c r="R1772" s="8" t="s">
        <v>532</v>
      </c>
      <c r="S1772" s="8" t="s">
        <v>110</v>
      </c>
      <c r="T1772" s="8" t="s">
        <v>242</v>
      </c>
      <c r="U1772" s="7" t="s">
        <v>87</v>
      </c>
      <c r="V1772" s="7" t="s">
        <v>92</v>
      </c>
      <c r="W1772" s="7"/>
      <c r="X1772" s="7"/>
      <c r="Y1772" s="7" t="s">
        <v>116</v>
      </c>
      <c r="Z1772" s="8" t="s">
        <v>242</v>
      </c>
      <c r="AA1772" s="7"/>
      <c r="AB1772" s="7"/>
      <c r="AC1772" s="7"/>
      <c r="AD1772" s="7"/>
      <c r="AE1772" s="8"/>
      <c r="AF1772" s="9" t="s">
        <v>1223</v>
      </c>
      <c r="AG1772" s="9" t="s">
        <v>898</v>
      </c>
      <c r="AH1772" s="7"/>
      <c r="AI1772" s="7" t="s">
        <v>98</v>
      </c>
      <c r="AJ1772" s="7" t="s">
        <v>98</v>
      </c>
      <c r="AK1772" s="7" t="s">
        <v>98</v>
      </c>
      <c r="AL1772" s="7" t="s">
        <v>98</v>
      </c>
      <c r="AM1772" s="7" t="s">
        <v>98</v>
      </c>
      <c r="AN1772" s="7" t="s">
        <v>98</v>
      </c>
      <c r="AO1772" s="7" t="s">
        <v>98</v>
      </c>
      <c r="AP1772" s="7" t="s">
        <v>98</v>
      </c>
      <c r="AQ1772" s="7" t="s">
        <v>98</v>
      </c>
      <c r="AR1772" s="7" t="s">
        <v>98</v>
      </c>
      <c r="AS1772" s="7"/>
      <c r="AT1772" s="7"/>
      <c r="AU1772" s="7"/>
      <c r="AV1772" s="7"/>
      <c r="AW1772" s="7"/>
      <c r="AX1772" s="7"/>
      <c r="AY1772" s="7"/>
      <c r="AZ1772" s="7"/>
      <c r="BA1772" s="7"/>
      <c r="BB1772" s="7"/>
      <c r="BC1772" s="7"/>
      <c r="BD1772" s="7"/>
      <c r="BE1772" s="7"/>
      <c r="BF1772" s="7"/>
      <c r="BG1772" s="7"/>
      <c r="BH1772" s="7"/>
      <c r="BI1772" s="7"/>
      <c r="BJ1772" s="7"/>
      <c r="BK1772" s="7"/>
      <c r="BL1772" s="7"/>
      <c r="BM1772" s="7" t="s">
        <v>97</v>
      </c>
      <c r="BN1772" s="7" t="s">
        <v>97</v>
      </c>
      <c r="BO1772" s="7"/>
      <c r="BP1772" s="7"/>
      <c r="BQ1772" s="7"/>
      <c r="BR1772" s="7"/>
      <c r="BS1772" s="7"/>
      <c r="BT1772" s="7"/>
      <c r="BU1772" s="7"/>
      <c r="BV1772" s="7"/>
      <c r="BW1772" s="7"/>
      <c r="BX1772" s="7"/>
      <c r="BY1772" s="7"/>
      <c r="BZ1772" s="7"/>
      <c r="CA1772" s="7"/>
      <c r="CB1772" s="7"/>
      <c r="CC1772" s="7"/>
      <c r="CD1772" s="7"/>
      <c r="CE1772" s="7"/>
      <c r="CF1772" s="7"/>
      <c r="CG1772" s="7"/>
      <c r="CH1772" s="7"/>
      <c r="CI1772" s="6" t="n">
        <f aca="false">SUMIF($AH1772:$CH1772,35,Base!$B$5:$BB$5)*7*$Z1772</f>
        <v>0</v>
      </c>
      <c r="CJ1772" s="6" t="n">
        <f aca="false">SUMIF($AH1772:$CH1772,"PR",Base!$B$5:$BB$5)*7*$Z1772</f>
        <v>4200</v>
      </c>
      <c r="CK1772" s="6"/>
      <c r="CL1772" s="6"/>
    </row>
    <row r="1773" customFormat="false" ht="13.8" hidden="false" customHeight="false" outlineLevel="0" collapsed="false">
      <c r="A1773" s="7" t="s">
        <v>77</v>
      </c>
      <c r="B1773" s="7" t="s">
        <v>3969</v>
      </c>
      <c r="C1773" s="7" t="s">
        <v>1383</v>
      </c>
      <c r="D1773" s="7" t="s">
        <v>3099</v>
      </c>
      <c r="E1773" s="7" t="s">
        <v>1217</v>
      </c>
      <c r="F1773" s="7" t="s">
        <v>17</v>
      </c>
      <c r="G1773" s="7" t="s">
        <v>2902</v>
      </c>
      <c r="H1773" s="7" t="s">
        <v>2902</v>
      </c>
      <c r="I1773" s="7" t="s">
        <v>84</v>
      </c>
      <c r="J1773" s="7" t="s">
        <v>85</v>
      </c>
      <c r="K1773" s="8" t="n">
        <v>98004180992</v>
      </c>
      <c r="L1773" s="7"/>
      <c r="M1773" s="8" t="n">
        <v>0</v>
      </c>
      <c r="N1773" s="7"/>
      <c r="O1773" s="7" t="s">
        <v>2904</v>
      </c>
      <c r="P1773" s="7" t="s">
        <v>87</v>
      </c>
      <c r="Q1773" s="8" t="s">
        <v>4087</v>
      </c>
      <c r="R1773" s="8" t="s">
        <v>4087</v>
      </c>
      <c r="S1773" s="8" t="s">
        <v>110</v>
      </c>
      <c r="T1773" s="8" t="s">
        <v>87</v>
      </c>
      <c r="U1773" s="7" t="s">
        <v>87</v>
      </c>
      <c r="V1773" s="7" t="s">
        <v>159</v>
      </c>
      <c r="W1773" s="7"/>
      <c r="X1773" s="7"/>
      <c r="Y1773" s="7" t="s">
        <v>112</v>
      </c>
      <c r="Z1773" s="8" t="s">
        <v>87</v>
      </c>
      <c r="AA1773" s="7"/>
      <c r="AB1773" s="7"/>
      <c r="AC1773" s="7"/>
      <c r="AD1773" s="7"/>
      <c r="AE1773" s="8"/>
      <c r="AF1773" s="9" t="s">
        <v>4088</v>
      </c>
      <c r="AG1773" s="9" t="s">
        <v>4089</v>
      </c>
      <c r="AH1773" s="7" t="s">
        <v>98</v>
      </c>
      <c r="AI1773" s="7" t="s">
        <v>98</v>
      </c>
      <c r="AJ1773" s="7" t="s">
        <v>98</v>
      </c>
      <c r="AK1773" s="7" t="s">
        <v>98</v>
      </c>
      <c r="AL1773" s="7" t="s">
        <v>98</v>
      </c>
      <c r="AM1773" s="7" t="s">
        <v>98</v>
      </c>
      <c r="AN1773" s="7" t="s">
        <v>98</v>
      </c>
      <c r="AO1773" s="7" t="s">
        <v>98</v>
      </c>
      <c r="AP1773" s="7" t="s">
        <v>98</v>
      </c>
      <c r="AQ1773" s="7" t="s">
        <v>98</v>
      </c>
      <c r="AR1773" s="7" t="s">
        <v>98</v>
      </c>
      <c r="AS1773" s="7" t="s">
        <v>98</v>
      </c>
      <c r="AT1773" s="7" t="s">
        <v>98</v>
      </c>
      <c r="AU1773" s="7" t="s">
        <v>98</v>
      </c>
      <c r="AV1773" s="7" t="s">
        <v>98</v>
      </c>
      <c r="AW1773" s="7" t="s">
        <v>98</v>
      </c>
      <c r="AX1773" s="7" t="s">
        <v>98</v>
      </c>
      <c r="AY1773" s="7" t="s">
        <v>98</v>
      </c>
      <c r="AZ1773" s="7" t="s">
        <v>98</v>
      </c>
      <c r="BA1773" s="7" t="s">
        <v>98</v>
      </c>
      <c r="BB1773" s="7" t="s">
        <v>98</v>
      </c>
      <c r="BC1773" s="7" t="s">
        <v>98</v>
      </c>
      <c r="BD1773" s="7" t="s">
        <v>98</v>
      </c>
      <c r="BE1773" s="7" t="s">
        <v>98</v>
      </c>
      <c r="BF1773" s="7" t="s">
        <v>98</v>
      </c>
      <c r="BG1773" s="7" t="s">
        <v>98</v>
      </c>
      <c r="BH1773" s="7" t="s">
        <v>98</v>
      </c>
      <c r="BI1773" s="7" t="s">
        <v>98</v>
      </c>
      <c r="BJ1773" s="7" t="s">
        <v>98</v>
      </c>
      <c r="BK1773" s="7" t="s">
        <v>98</v>
      </c>
      <c r="BL1773" s="7" t="s">
        <v>98</v>
      </c>
      <c r="BM1773" s="7" t="s">
        <v>97</v>
      </c>
      <c r="BN1773" s="7" t="s">
        <v>97</v>
      </c>
      <c r="BO1773" s="7"/>
      <c r="BP1773" s="7"/>
      <c r="BQ1773" s="7"/>
      <c r="BR1773" s="7"/>
      <c r="BS1773" s="7"/>
      <c r="BT1773" s="7"/>
      <c r="BU1773" s="7"/>
      <c r="BV1773" s="7"/>
      <c r="BW1773" s="7"/>
      <c r="BX1773" s="7"/>
      <c r="BY1773" s="7"/>
      <c r="BZ1773" s="7"/>
      <c r="CA1773" s="7"/>
      <c r="CB1773" s="7"/>
      <c r="CC1773" s="7"/>
      <c r="CD1773" s="7"/>
      <c r="CE1773" s="7"/>
      <c r="CF1773" s="7"/>
      <c r="CG1773" s="7"/>
      <c r="CH1773" s="7"/>
      <c r="CI1773" s="6" t="n">
        <f aca="false">SUMIF($AH1773:$CH1773,35,Base!$B$5:$BB$5)*7*$Z1773</f>
        <v>0</v>
      </c>
      <c r="CJ1773" s="6" t="n">
        <f aca="false">SUMIF($AH1773:$CH1773,"PR",Base!$B$5:$BB$5)*7*$Z1773</f>
        <v>1043</v>
      </c>
      <c r="CK1773" s="6"/>
      <c r="CL1773" s="6"/>
    </row>
    <row r="1774" customFormat="false" ht="13.8" hidden="false" customHeight="false" outlineLevel="0" collapsed="false">
      <c r="A1774" s="7" t="s">
        <v>77</v>
      </c>
      <c r="B1774" s="7" t="s">
        <v>3969</v>
      </c>
      <c r="C1774" s="7" t="s">
        <v>3150</v>
      </c>
      <c r="D1774" s="7" t="s">
        <v>3110</v>
      </c>
      <c r="E1774" s="7" t="s">
        <v>1746</v>
      </c>
      <c r="F1774" s="7" t="s">
        <v>17</v>
      </c>
      <c r="G1774" s="7" t="s">
        <v>3161</v>
      </c>
      <c r="H1774" s="7" t="s">
        <v>3162</v>
      </c>
      <c r="I1774" s="7" t="s">
        <v>84</v>
      </c>
      <c r="J1774" s="7" t="s">
        <v>85</v>
      </c>
      <c r="K1774" s="8" t="n">
        <v>98004180992</v>
      </c>
      <c r="L1774" s="7"/>
      <c r="M1774" s="8" t="n">
        <v>0</v>
      </c>
      <c r="N1774" s="7"/>
      <c r="O1774" s="7" t="s">
        <v>3163</v>
      </c>
      <c r="P1774" s="7" t="s">
        <v>87</v>
      </c>
      <c r="Q1774" s="8" t="s">
        <v>127</v>
      </c>
      <c r="R1774" s="8" t="s">
        <v>127</v>
      </c>
      <c r="S1774" s="8" t="s">
        <v>110</v>
      </c>
      <c r="T1774" s="8" t="s">
        <v>124</v>
      </c>
      <c r="U1774" s="7" t="s">
        <v>87</v>
      </c>
      <c r="V1774" s="7" t="s">
        <v>92</v>
      </c>
      <c r="W1774" s="7"/>
      <c r="X1774" s="7"/>
      <c r="Y1774" s="7" t="s">
        <v>112</v>
      </c>
      <c r="Z1774" s="8" t="s">
        <v>124</v>
      </c>
      <c r="AA1774" s="7"/>
      <c r="AB1774" s="7"/>
      <c r="AC1774" s="7"/>
      <c r="AD1774" s="7"/>
      <c r="AE1774" s="8"/>
      <c r="AF1774" s="9" t="s">
        <v>1871</v>
      </c>
      <c r="AG1774" s="9" t="s">
        <v>1871</v>
      </c>
      <c r="AH1774" s="7"/>
      <c r="AI1774" s="7"/>
      <c r="AJ1774" s="7" t="s">
        <v>98</v>
      </c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7"/>
      <c r="AX1774" s="7"/>
      <c r="AY1774" s="7"/>
      <c r="AZ1774" s="7"/>
      <c r="BA1774" s="7"/>
      <c r="BB1774" s="7"/>
      <c r="BC1774" s="7"/>
      <c r="BD1774" s="7"/>
      <c r="BE1774" s="7"/>
      <c r="BF1774" s="7"/>
      <c r="BG1774" s="7"/>
      <c r="BH1774" s="7"/>
      <c r="BI1774" s="7"/>
      <c r="BJ1774" s="7"/>
      <c r="BK1774" s="7"/>
      <c r="BL1774" s="7"/>
      <c r="BM1774" s="7" t="s">
        <v>97</v>
      </c>
      <c r="BN1774" s="7" t="s">
        <v>97</v>
      </c>
      <c r="BO1774" s="7"/>
      <c r="BP1774" s="7"/>
      <c r="BQ1774" s="7"/>
      <c r="BR1774" s="7"/>
      <c r="BS1774" s="7"/>
      <c r="BT1774" s="7"/>
      <c r="BU1774" s="7"/>
      <c r="BV1774" s="7"/>
      <c r="BW1774" s="7"/>
      <c r="BX1774" s="7"/>
      <c r="BY1774" s="7"/>
      <c r="BZ1774" s="7"/>
      <c r="CA1774" s="7"/>
      <c r="CB1774" s="7"/>
      <c r="CC1774" s="7"/>
      <c r="CD1774" s="7"/>
      <c r="CE1774" s="7"/>
      <c r="CF1774" s="7"/>
      <c r="CG1774" s="7"/>
      <c r="CH1774" s="7"/>
      <c r="CI1774" s="6" t="n">
        <f aca="false">SUMIF($AH1774:$CH1774,35,Base!$B$5:$BB$5)*7*$Z1774</f>
        <v>0</v>
      </c>
      <c r="CJ1774" s="6" t="n">
        <f aca="false">SUMIF($AH1774:$CH1774,"PR",Base!$B$5:$BB$5)*7*$Z1774</f>
        <v>210</v>
      </c>
      <c r="CK1774" s="6"/>
      <c r="CL1774" s="6"/>
    </row>
    <row r="1775" customFormat="false" ht="13.8" hidden="false" customHeight="false" outlineLevel="0" collapsed="false">
      <c r="A1775" s="7" t="s">
        <v>77</v>
      </c>
      <c r="B1775" s="7" t="s">
        <v>3969</v>
      </c>
      <c r="C1775" s="7" t="s">
        <v>3150</v>
      </c>
      <c r="D1775" s="7" t="s">
        <v>3108</v>
      </c>
      <c r="E1775" s="7" t="s">
        <v>3145</v>
      </c>
      <c r="F1775" s="7" t="s">
        <v>17</v>
      </c>
      <c r="G1775" s="7" t="s">
        <v>3152</v>
      </c>
      <c r="H1775" s="7" t="s">
        <v>3153</v>
      </c>
      <c r="I1775" s="7" t="s">
        <v>84</v>
      </c>
      <c r="J1775" s="7" t="s">
        <v>85</v>
      </c>
      <c r="K1775" s="8" t="n">
        <v>98004180992</v>
      </c>
      <c r="L1775" s="7"/>
      <c r="M1775" s="8" t="n">
        <v>0</v>
      </c>
      <c r="N1775" s="7"/>
      <c r="O1775" s="7" t="s">
        <v>3154</v>
      </c>
      <c r="P1775" s="7" t="s">
        <v>87</v>
      </c>
      <c r="Q1775" s="8" t="s">
        <v>91</v>
      </c>
      <c r="R1775" s="8" t="s">
        <v>91</v>
      </c>
      <c r="S1775" s="8" t="s">
        <v>110</v>
      </c>
      <c r="T1775" s="8" t="s">
        <v>124</v>
      </c>
      <c r="U1775" s="7" t="s">
        <v>87</v>
      </c>
      <c r="V1775" s="7" t="s">
        <v>92</v>
      </c>
      <c r="W1775" s="7"/>
      <c r="X1775" s="7"/>
      <c r="Y1775" s="7" t="s">
        <v>112</v>
      </c>
      <c r="Z1775" s="8" t="s">
        <v>124</v>
      </c>
      <c r="AA1775" s="7"/>
      <c r="AB1775" s="7"/>
      <c r="AC1775" s="7"/>
      <c r="AD1775" s="7"/>
      <c r="AE1775" s="8"/>
      <c r="AF1775" s="9" t="s">
        <v>3310</v>
      </c>
      <c r="AG1775" s="9" t="s">
        <v>4090</v>
      </c>
      <c r="AH1775" s="7"/>
      <c r="AI1775" s="7"/>
      <c r="AJ1775" s="7" t="s">
        <v>98</v>
      </c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7"/>
      <c r="AX1775" s="7"/>
      <c r="AY1775" s="7"/>
      <c r="AZ1775" s="7"/>
      <c r="BA1775" s="7"/>
      <c r="BB1775" s="7"/>
      <c r="BC1775" s="7"/>
      <c r="BD1775" s="7"/>
      <c r="BE1775" s="7"/>
      <c r="BF1775" s="7"/>
      <c r="BG1775" s="7"/>
      <c r="BH1775" s="7"/>
      <c r="BI1775" s="7"/>
      <c r="BJ1775" s="7"/>
      <c r="BK1775" s="7"/>
      <c r="BL1775" s="7"/>
      <c r="BM1775" s="7" t="s">
        <v>97</v>
      </c>
      <c r="BN1775" s="7" t="s">
        <v>97</v>
      </c>
      <c r="BO1775" s="7"/>
      <c r="BP1775" s="7"/>
      <c r="BQ1775" s="7"/>
      <c r="BR1775" s="7"/>
      <c r="BS1775" s="7"/>
      <c r="BT1775" s="7"/>
      <c r="BU1775" s="7"/>
      <c r="BV1775" s="7"/>
      <c r="BW1775" s="7"/>
      <c r="BX1775" s="7"/>
      <c r="BY1775" s="7"/>
      <c r="BZ1775" s="7"/>
      <c r="CA1775" s="7"/>
      <c r="CB1775" s="7"/>
      <c r="CC1775" s="7"/>
      <c r="CD1775" s="7"/>
      <c r="CE1775" s="7"/>
      <c r="CF1775" s="7"/>
      <c r="CG1775" s="7"/>
      <c r="CH1775" s="7"/>
      <c r="CI1775" s="6" t="n">
        <f aca="false">SUMIF($AH1775:$CH1775,35,Base!$B$5:$BB$5)*7*$Z1775</f>
        <v>0</v>
      </c>
      <c r="CJ1775" s="6" t="n">
        <f aca="false">SUMIF($AH1775:$CH1775,"PR",Base!$B$5:$BB$5)*7*$Z1775</f>
        <v>210</v>
      </c>
      <c r="CK1775" s="6"/>
      <c r="CL1775" s="6"/>
    </row>
    <row r="1776" customFormat="false" ht="13.8" hidden="false" customHeight="false" outlineLevel="0" collapsed="false">
      <c r="A1776" s="7" t="s">
        <v>77</v>
      </c>
      <c r="B1776" s="7" t="s">
        <v>3969</v>
      </c>
      <c r="C1776" s="7" t="s">
        <v>741</v>
      </c>
      <c r="D1776" s="7" t="s">
        <v>3112</v>
      </c>
      <c r="E1776" s="7" t="s">
        <v>1754</v>
      </c>
      <c r="F1776" s="7" t="s">
        <v>17</v>
      </c>
      <c r="G1776" s="7" t="s">
        <v>4091</v>
      </c>
      <c r="H1776" s="7" t="s">
        <v>4092</v>
      </c>
      <c r="I1776" s="7" t="s">
        <v>84</v>
      </c>
      <c r="J1776" s="7" t="s">
        <v>85</v>
      </c>
      <c r="K1776" s="8" t="n">
        <v>0</v>
      </c>
      <c r="L1776" s="7"/>
      <c r="M1776" s="8" t="n">
        <v>0</v>
      </c>
      <c r="N1776" s="7" t="s">
        <v>3115</v>
      </c>
      <c r="O1776" s="7" t="s">
        <v>2237</v>
      </c>
      <c r="P1776" s="7" t="s">
        <v>178</v>
      </c>
      <c r="Q1776" s="8" t="s">
        <v>4093</v>
      </c>
      <c r="R1776" s="8" t="s">
        <v>3601</v>
      </c>
      <c r="S1776" s="8" t="s">
        <v>194</v>
      </c>
      <c r="T1776" s="8" t="s">
        <v>851</v>
      </c>
      <c r="U1776" s="7" t="s">
        <v>87</v>
      </c>
      <c r="V1776" s="7" t="s">
        <v>92</v>
      </c>
      <c r="W1776" s="7"/>
      <c r="X1776" s="7"/>
      <c r="Y1776" s="7" t="s">
        <v>93</v>
      </c>
      <c r="Z1776" s="8" t="s">
        <v>87</v>
      </c>
      <c r="AA1776" s="7"/>
      <c r="AB1776" s="7"/>
      <c r="AC1776" s="7"/>
      <c r="AD1776" s="7"/>
      <c r="AE1776" s="8"/>
      <c r="AF1776" s="9" t="s">
        <v>369</v>
      </c>
      <c r="AG1776" s="9" t="s">
        <v>3379</v>
      </c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7"/>
      <c r="AX1776" s="7"/>
      <c r="AY1776" s="7"/>
      <c r="AZ1776" s="7"/>
      <c r="BA1776" s="7"/>
      <c r="BB1776" s="7"/>
      <c r="BC1776" s="7"/>
      <c r="BD1776" s="7"/>
      <c r="BE1776" s="7"/>
      <c r="BF1776" s="7"/>
      <c r="BG1776" s="7"/>
      <c r="BH1776" s="7"/>
      <c r="BI1776" s="7"/>
      <c r="BJ1776" s="7"/>
      <c r="BK1776" s="7"/>
      <c r="BL1776" s="7"/>
      <c r="BM1776" s="7" t="s">
        <v>97</v>
      </c>
      <c r="BN1776" s="7" t="s">
        <v>97</v>
      </c>
      <c r="BO1776" s="7"/>
      <c r="BP1776" s="7"/>
      <c r="BQ1776" s="7"/>
      <c r="BR1776" s="7"/>
      <c r="BS1776" s="7"/>
      <c r="BT1776" s="7" t="s">
        <v>98</v>
      </c>
      <c r="BU1776" s="7" t="s">
        <v>98</v>
      </c>
      <c r="BV1776" s="7" t="s">
        <v>98</v>
      </c>
      <c r="BW1776" s="7" t="s">
        <v>98</v>
      </c>
      <c r="BX1776" s="7" t="n">
        <v>35</v>
      </c>
      <c r="BY1776" s="7" t="n">
        <v>35</v>
      </c>
      <c r="BZ1776" s="7" t="s">
        <v>98</v>
      </c>
      <c r="CA1776" s="7" t="s">
        <v>98</v>
      </c>
      <c r="CB1776" s="7" t="s">
        <v>98</v>
      </c>
      <c r="CC1776" s="7" t="s">
        <v>98</v>
      </c>
      <c r="CD1776" s="7" t="n">
        <v>35</v>
      </c>
      <c r="CE1776" s="7" t="n">
        <v>35</v>
      </c>
      <c r="CF1776" s="7" t="s">
        <v>98</v>
      </c>
      <c r="CG1776" s="7" t="s">
        <v>98</v>
      </c>
      <c r="CH1776" s="7" t="s">
        <v>98</v>
      </c>
      <c r="CI1776" s="6" t="n">
        <f aca="false">SUMIF($AH1776:$CH1776,35,Base!$B$5:$BB$5)*7*$Z1776</f>
        <v>133</v>
      </c>
      <c r="CJ1776" s="6" t="n">
        <f aca="false">SUMIF($AH1776:$CH1776,"PR",Base!$B$5:$BB$5)*7*$Z1776</f>
        <v>364</v>
      </c>
      <c r="CK1776" s="6"/>
      <c r="CL1776" s="6"/>
    </row>
    <row r="1777" customFormat="false" ht="13.8" hidden="false" customHeight="false" outlineLevel="0" collapsed="false">
      <c r="A1777" s="7" t="s">
        <v>77</v>
      </c>
      <c r="B1777" s="7" t="s">
        <v>3969</v>
      </c>
      <c r="C1777" s="7" t="s">
        <v>741</v>
      </c>
      <c r="D1777" s="7" t="s">
        <v>3112</v>
      </c>
      <c r="E1777" s="7" t="s">
        <v>1754</v>
      </c>
      <c r="F1777" s="7" t="s">
        <v>17</v>
      </c>
      <c r="G1777" s="7" t="s">
        <v>4091</v>
      </c>
      <c r="H1777" s="7" t="s">
        <v>4092</v>
      </c>
      <c r="I1777" s="7" t="s">
        <v>84</v>
      </c>
      <c r="J1777" s="7" t="s">
        <v>85</v>
      </c>
      <c r="K1777" s="8" t="n">
        <v>0</v>
      </c>
      <c r="L1777" s="7"/>
      <c r="M1777" s="8" t="n">
        <v>0</v>
      </c>
      <c r="N1777" s="7" t="s">
        <v>3115</v>
      </c>
      <c r="O1777" s="7" t="s">
        <v>2237</v>
      </c>
      <c r="P1777" s="7" t="s">
        <v>178</v>
      </c>
      <c r="Q1777" s="8" t="s">
        <v>4093</v>
      </c>
      <c r="R1777" s="8" t="s">
        <v>3601</v>
      </c>
      <c r="S1777" s="8" t="s">
        <v>194</v>
      </c>
      <c r="T1777" s="8" t="s">
        <v>851</v>
      </c>
      <c r="U1777" s="7" t="s">
        <v>87</v>
      </c>
      <c r="V1777" s="7" t="s">
        <v>92</v>
      </c>
      <c r="W1777" s="7"/>
      <c r="X1777" s="7"/>
      <c r="Y1777" s="7" t="s">
        <v>99</v>
      </c>
      <c r="Z1777" s="8" t="s">
        <v>91</v>
      </c>
      <c r="AA1777" s="7"/>
      <c r="AB1777" s="7"/>
      <c r="AC1777" s="7"/>
      <c r="AD1777" s="7"/>
      <c r="AE1777" s="8"/>
      <c r="AF1777" s="9" t="s">
        <v>369</v>
      </c>
      <c r="AG1777" s="9" t="s">
        <v>3379</v>
      </c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7"/>
      <c r="AW1777" s="7"/>
      <c r="AX1777" s="7"/>
      <c r="AY1777" s="7"/>
      <c r="AZ1777" s="7"/>
      <c r="BA1777" s="7"/>
      <c r="BB1777" s="7"/>
      <c r="BC1777" s="7"/>
      <c r="BD1777" s="7"/>
      <c r="BE1777" s="7"/>
      <c r="BF1777" s="7"/>
      <c r="BG1777" s="7"/>
      <c r="BH1777" s="7"/>
      <c r="BI1777" s="7"/>
      <c r="BJ1777" s="7"/>
      <c r="BK1777" s="7"/>
      <c r="BL1777" s="7"/>
      <c r="BM1777" s="7" t="s">
        <v>97</v>
      </c>
      <c r="BN1777" s="7" t="s">
        <v>97</v>
      </c>
      <c r="BO1777" s="7"/>
      <c r="BP1777" s="7"/>
      <c r="BQ1777" s="7"/>
      <c r="BR1777" s="7"/>
      <c r="BS1777" s="7"/>
      <c r="BT1777" s="7" t="s">
        <v>98</v>
      </c>
      <c r="BU1777" s="7" t="s">
        <v>98</v>
      </c>
      <c r="BV1777" s="7" t="s">
        <v>98</v>
      </c>
      <c r="BW1777" s="7" t="s">
        <v>98</v>
      </c>
      <c r="BX1777" s="7" t="n">
        <v>35</v>
      </c>
      <c r="BY1777" s="7" t="n">
        <v>35</v>
      </c>
      <c r="BZ1777" s="7" t="s">
        <v>98</v>
      </c>
      <c r="CA1777" s="7" t="s">
        <v>98</v>
      </c>
      <c r="CB1777" s="7" t="s">
        <v>98</v>
      </c>
      <c r="CC1777" s="7" t="s">
        <v>98</v>
      </c>
      <c r="CD1777" s="7" t="n">
        <v>35</v>
      </c>
      <c r="CE1777" s="7" t="n">
        <v>35</v>
      </c>
      <c r="CF1777" s="7" t="s">
        <v>98</v>
      </c>
      <c r="CG1777" s="7" t="s">
        <v>98</v>
      </c>
      <c r="CH1777" s="7" t="s">
        <v>98</v>
      </c>
      <c r="CI1777" s="6" t="n">
        <f aca="false">SUMIF($AH1777:$CH1777,35,Base!$B$5:$BB$5)*7*$Z1777</f>
        <v>1862</v>
      </c>
      <c r="CJ1777" s="6" t="n">
        <f aca="false">SUMIF($AH1777:$CH1777,"PR",Base!$B$5:$BB$5)*7*$Z1777</f>
        <v>5096</v>
      </c>
      <c r="CK1777" s="6"/>
      <c r="CL1777" s="6"/>
    </row>
    <row r="1778" customFormat="false" ht="13.8" hidden="false" customHeight="false" outlineLevel="0" collapsed="false">
      <c r="A1778" s="7" t="s">
        <v>77</v>
      </c>
      <c r="B1778" s="7" t="s">
        <v>3969</v>
      </c>
      <c r="C1778" s="7" t="s">
        <v>741</v>
      </c>
      <c r="D1778" s="7" t="s">
        <v>3112</v>
      </c>
      <c r="E1778" s="7" t="s">
        <v>1754</v>
      </c>
      <c r="F1778" s="7" t="s">
        <v>17</v>
      </c>
      <c r="G1778" s="7" t="s">
        <v>4091</v>
      </c>
      <c r="H1778" s="7" t="s">
        <v>4092</v>
      </c>
      <c r="I1778" s="7" t="s">
        <v>84</v>
      </c>
      <c r="J1778" s="7" t="s">
        <v>85</v>
      </c>
      <c r="K1778" s="8" t="n">
        <v>0</v>
      </c>
      <c r="L1778" s="7"/>
      <c r="M1778" s="8" t="n">
        <v>0</v>
      </c>
      <c r="N1778" s="7" t="s">
        <v>3115</v>
      </c>
      <c r="O1778" s="7" t="s">
        <v>2237</v>
      </c>
      <c r="P1778" s="7" t="s">
        <v>178</v>
      </c>
      <c r="Q1778" s="8" t="s">
        <v>4093</v>
      </c>
      <c r="R1778" s="8" t="s">
        <v>3601</v>
      </c>
      <c r="S1778" s="8" t="s">
        <v>194</v>
      </c>
      <c r="T1778" s="8" t="s">
        <v>851</v>
      </c>
      <c r="U1778" s="7" t="s">
        <v>87</v>
      </c>
      <c r="V1778" s="7" t="s">
        <v>92</v>
      </c>
      <c r="W1778" s="7"/>
      <c r="X1778" s="7"/>
      <c r="Y1778" s="7" t="s">
        <v>101</v>
      </c>
      <c r="Z1778" s="8" t="s">
        <v>87</v>
      </c>
      <c r="AA1778" s="7"/>
      <c r="AB1778" s="7"/>
      <c r="AC1778" s="7"/>
      <c r="AD1778" s="7"/>
      <c r="AE1778" s="8"/>
      <c r="AF1778" s="9" t="s">
        <v>369</v>
      </c>
      <c r="AG1778" s="9" t="s">
        <v>3379</v>
      </c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7"/>
      <c r="AX1778" s="7"/>
      <c r="AY1778" s="7"/>
      <c r="AZ1778" s="7"/>
      <c r="BA1778" s="7"/>
      <c r="BB1778" s="7"/>
      <c r="BC1778" s="7"/>
      <c r="BD1778" s="7"/>
      <c r="BE1778" s="7"/>
      <c r="BF1778" s="7"/>
      <c r="BG1778" s="7"/>
      <c r="BH1778" s="7"/>
      <c r="BI1778" s="7"/>
      <c r="BJ1778" s="7"/>
      <c r="BK1778" s="7"/>
      <c r="BL1778" s="7"/>
      <c r="BM1778" s="7" t="s">
        <v>97</v>
      </c>
      <c r="BN1778" s="7" t="s">
        <v>97</v>
      </c>
      <c r="BO1778" s="7"/>
      <c r="BP1778" s="7"/>
      <c r="BQ1778" s="7"/>
      <c r="BR1778" s="7"/>
      <c r="BS1778" s="7"/>
      <c r="BT1778" s="7" t="s">
        <v>98</v>
      </c>
      <c r="BU1778" s="7" t="s">
        <v>98</v>
      </c>
      <c r="BV1778" s="7" t="s">
        <v>98</v>
      </c>
      <c r="BW1778" s="7" t="s">
        <v>98</v>
      </c>
      <c r="BX1778" s="7" t="n">
        <v>35</v>
      </c>
      <c r="BY1778" s="7" t="n">
        <v>35</v>
      </c>
      <c r="BZ1778" s="7" t="s">
        <v>98</v>
      </c>
      <c r="CA1778" s="7" t="s">
        <v>98</v>
      </c>
      <c r="CB1778" s="7" t="s">
        <v>98</v>
      </c>
      <c r="CC1778" s="7" t="s">
        <v>98</v>
      </c>
      <c r="CD1778" s="7" t="n">
        <v>35</v>
      </c>
      <c r="CE1778" s="7" t="n">
        <v>35</v>
      </c>
      <c r="CF1778" s="7" t="s">
        <v>98</v>
      </c>
      <c r="CG1778" s="7" t="s">
        <v>98</v>
      </c>
      <c r="CH1778" s="7" t="s">
        <v>98</v>
      </c>
      <c r="CI1778" s="6" t="n">
        <f aca="false">SUMIF($AH1778:$CH1778,35,Base!$B$5:$BB$5)*7*$Z1778</f>
        <v>133</v>
      </c>
      <c r="CJ1778" s="6" t="n">
        <f aca="false">SUMIF($AH1778:$CH1778,"PR",Base!$B$5:$BB$5)*7*$Z1778</f>
        <v>364</v>
      </c>
      <c r="CK1778" s="6"/>
      <c r="CL1778" s="6"/>
    </row>
    <row r="1779" customFormat="false" ht="13.8" hidden="false" customHeight="false" outlineLevel="0" collapsed="false">
      <c r="A1779" s="7" t="s">
        <v>77</v>
      </c>
      <c r="B1779" s="7" t="s">
        <v>3969</v>
      </c>
      <c r="C1779" s="7" t="s">
        <v>741</v>
      </c>
      <c r="D1779" s="7" t="s">
        <v>3112</v>
      </c>
      <c r="E1779" s="7" t="s">
        <v>1754</v>
      </c>
      <c r="F1779" s="7" t="s">
        <v>17</v>
      </c>
      <c r="G1779" s="7" t="s">
        <v>4091</v>
      </c>
      <c r="H1779" s="7" t="s">
        <v>4092</v>
      </c>
      <c r="I1779" s="7" t="s">
        <v>84</v>
      </c>
      <c r="J1779" s="7" t="s">
        <v>85</v>
      </c>
      <c r="K1779" s="8" t="n">
        <v>0</v>
      </c>
      <c r="L1779" s="7"/>
      <c r="M1779" s="8" t="n">
        <v>0</v>
      </c>
      <c r="N1779" s="7" t="s">
        <v>3115</v>
      </c>
      <c r="O1779" s="7" t="s">
        <v>2237</v>
      </c>
      <c r="P1779" s="7" t="s">
        <v>178</v>
      </c>
      <c r="Q1779" s="8" t="s">
        <v>4093</v>
      </c>
      <c r="R1779" s="8" t="s">
        <v>3601</v>
      </c>
      <c r="S1779" s="8" t="s">
        <v>194</v>
      </c>
      <c r="T1779" s="8" t="s">
        <v>851</v>
      </c>
      <c r="U1779" s="7" t="s">
        <v>87</v>
      </c>
      <c r="V1779" s="7" t="s">
        <v>92</v>
      </c>
      <c r="W1779" s="7"/>
      <c r="X1779" s="7"/>
      <c r="Y1779" s="7" t="s">
        <v>112</v>
      </c>
      <c r="Z1779" s="8" t="s">
        <v>87</v>
      </c>
      <c r="AA1779" s="7"/>
      <c r="AB1779" s="7"/>
      <c r="AC1779" s="7"/>
      <c r="AD1779" s="7"/>
      <c r="AE1779" s="8"/>
      <c r="AF1779" s="9" t="s">
        <v>369</v>
      </c>
      <c r="AG1779" s="9" t="s">
        <v>3379</v>
      </c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  <c r="AZ1779" s="7"/>
      <c r="BA1779" s="7"/>
      <c r="BB1779" s="7"/>
      <c r="BC1779" s="7"/>
      <c r="BD1779" s="7"/>
      <c r="BE1779" s="7"/>
      <c r="BF1779" s="7"/>
      <c r="BG1779" s="7"/>
      <c r="BH1779" s="7"/>
      <c r="BI1779" s="7"/>
      <c r="BJ1779" s="7"/>
      <c r="BK1779" s="7"/>
      <c r="BL1779" s="7"/>
      <c r="BM1779" s="7" t="s">
        <v>97</v>
      </c>
      <c r="BN1779" s="7" t="s">
        <v>97</v>
      </c>
      <c r="BO1779" s="7"/>
      <c r="BP1779" s="7"/>
      <c r="BQ1779" s="7"/>
      <c r="BR1779" s="7"/>
      <c r="BS1779" s="7"/>
      <c r="BT1779" s="7" t="s">
        <v>98</v>
      </c>
      <c r="BU1779" s="7" t="s">
        <v>98</v>
      </c>
      <c r="BV1779" s="7" t="s">
        <v>98</v>
      </c>
      <c r="BW1779" s="7" t="s">
        <v>98</v>
      </c>
      <c r="BX1779" s="7" t="n">
        <v>35</v>
      </c>
      <c r="BY1779" s="7" t="n">
        <v>35</v>
      </c>
      <c r="BZ1779" s="7" t="s">
        <v>98</v>
      </c>
      <c r="CA1779" s="7" t="s">
        <v>98</v>
      </c>
      <c r="CB1779" s="7" t="s">
        <v>98</v>
      </c>
      <c r="CC1779" s="7" t="s">
        <v>98</v>
      </c>
      <c r="CD1779" s="7" t="n">
        <v>35</v>
      </c>
      <c r="CE1779" s="7" t="n">
        <v>35</v>
      </c>
      <c r="CF1779" s="7" t="s">
        <v>98</v>
      </c>
      <c r="CG1779" s="7" t="s">
        <v>98</v>
      </c>
      <c r="CH1779" s="7" t="s">
        <v>98</v>
      </c>
      <c r="CI1779" s="6" t="n">
        <f aca="false">SUMIF($AH1779:$CH1779,35,Base!$B$5:$BB$5)*7*$Z1779</f>
        <v>133</v>
      </c>
      <c r="CJ1779" s="6" t="n">
        <f aca="false">SUMIF($AH1779:$CH1779,"PR",Base!$B$5:$BB$5)*7*$Z1779</f>
        <v>364</v>
      </c>
      <c r="CK1779" s="6"/>
      <c r="CL1779" s="6"/>
    </row>
    <row r="1780" customFormat="false" ht="13.8" hidden="false" customHeight="false" outlineLevel="0" collapsed="false">
      <c r="A1780" s="7" t="s">
        <v>77</v>
      </c>
      <c r="B1780" s="7" t="s">
        <v>3969</v>
      </c>
      <c r="C1780" s="7" t="s">
        <v>741</v>
      </c>
      <c r="D1780" s="7" t="s">
        <v>3112</v>
      </c>
      <c r="E1780" s="7" t="s">
        <v>1754</v>
      </c>
      <c r="F1780" s="7" t="s">
        <v>17</v>
      </c>
      <c r="G1780" s="7" t="s">
        <v>4091</v>
      </c>
      <c r="H1780" s="7" t="s">
        <v>4092</v>
      </c>
      <c r="I1780" s="7" t="s">
        <v>84</v>
      </c>
      <c r="J1780" s="7" t="s">
        <v>85</v>
      </c>
      <c r="K1780" s="8" t="n">
        <v>0</v>
      </c>
      <c r="L1780" s="7"/>
      <c r="M1780" s="8" t="n">
        <v>0</v>
      </c>
      <c r="N1780" s="7" t="s">
        <v>3115</v>
      </c>
      <c r="O1780" s="7" t="s">
        <v>2237</v>
      </c>
      <c r="P1780" s="7" t="s">
        <v>178</v>
      </c>
      <c r="Q1780" s="8" t="s">
        <v>4093</v>
      </c>
      <c r="R1780" s="8" t="s">
        <v>3601</v>
      </c>
      <c r="S1780" s="8" t="s">
        <v>194</v>
      </c>
      <c r="T1780" s="8" t="s">
        <v>851</v>
      </c>
      <c r="U1780" s="7" t="s">
        <v>87</v>
      </c>
      <c r="V1780" s="7" t="s">
        <v>92</v>
      </c>
      <c r="W1780" s="7"/>
      <c r="X1780" s="7"/>
      <c r="Y1780" s="7" t="s">
        <v>102</v>
      </c>
      <c r="Z1780" s="8" t="s">
        <v>87</v>
      </c>
      <c r="AA1780" s="7"/>
      <c r="AB1780" s="7"/>
      <c r="AC1780" s="7"/>
      <c r="AD1780" s="7"/>
      <c r="AE1780" s="8"/>
      <c r="AF1780" s="9" t="s">
        <v>369</v>
      </c>
      <c r="AG1780" s="9" t="s">
        <v>3379</v>
      </c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  <c r="AY1780" s="7"/>
      <c r="AZ1780" s="7"/>
      <c r="BA1780" s="7"/>
      <c r="BB1780" s="7"/>
      <c r="BC1780" s="7"/>
      <c r="BD1780" s="7"/>
      <c r="BE1780" s="7"/>
      <c r="BF1780" s="7"/>
      <c r="BG1780" s="7"/>
      <c r="BH1780" s="7"/>
      <c r="BI1780" s="7"/>
      <c r="BJ1780" s="7"/>
      <c r="BK1780" s="7"/>
      <c r="BL1780" s="7"/>
      <c r="BM1780" s="7" t="s">
        <v>97</v>
      </c>
      <c r="BN1780" s="7" t="s">
        <v>97</v>
      </c>
      <c r="BO1780" s="7"/>
      <c r="BP1780" s="7"/>
      <c r="BQ1780" s="7"/>
      <c r="BR1780" s="7"/>
      <c r="BS1780" s="7"/>
      <c r="BT1780" s="7" t="s">
        <v>98</v>
      </c>
      <c r="BU1780" s="7" t="s">
        <v>98</v>
      </c>
      <c r="BV1780" s="7" t="s">
        <v>98</v>
      </c>
      <c r="BW1780" s="7" t="s">
        <v>98</v>
      </c>
      <c r="BX1780" s="7" t="n">
        <v>35</v>
      </c>
      <c r="BY1780" s="7" t="n">
        <v>35</v>
      </c>
      <c r="BZ1780" s="7" t="s">
        <v>98</v>
      </c>
      <c r="CA1780" s="7" t="s">
        <v>98</v>
      </c>
      <c r="CB1780" s="7" t="s">
        <v>98</v>
      </c>
      <c r="CC1780" s="7" t="s">
        <v>98</v>
      </c>
      <c r="CD1780" s="7" t="n">
        <v>35</v>
      </c>
      <c r="CE1780" s="7" t="n">
        <v>35</v>
      </c>
      <c r="CF1780" s="7" t="s">
        <v>98</v>
      </c>
      <c r="CG1780" s="7" t="s">
        <v>98</v>
      </c>
      <c r="CH1780" s="7" t="s">
        <v>98</v>
      </c>
      <c r="CI1780" s="6" t="n">
        <f aca="false">SUMIF($AH1780:$CH1780,35,Base!$B$5:$BB$5)*7*$Z1780</f>
        <v>133</v>
      </c>
      <c r="CJ1780" s="6" t="n">
        <f aca="false">SUMIF($AH1780:$CH1780,"PR",Base!$B$5:$BB$5)*7*$Z1780</f>
        <v>364</v>
      </c>
      <c r="CK1780" s="6"/>
      <c r="CL1780" s="6"/>
    </row>
    <row r="1781" customFormat="false" ht="13.8" hidden="false" customHeight="false" outlineLevel="0" collapsed="false">
      <c r="A1781" s="7" t="s">
        <v>77</v>
      </c>
      <c r="B1781" s="7" t="s">
        <v>3969</v>
      </c>
      <c r="C1781" s="7" t="s">
        <v>1984</v>
      </c>
      <c r="D1781" s="7" t="s">
        <v>4094</v>
      </c>
      <c r="E1781" s="7" t="s">
        <v>4095</v>
      </c>
      <c r="F1781" s="7" t="s">
        <v>17</v>
      </c>
      <c r="G1781" s="7" t="s">
        <v>4096</v>
      </c>
      <c r="H1781" s="7" t="s">
        <v>4097</v>
      </c>
      <c r="I1781" s="7" t="s">
        <v>84</v>
      </c>
      <c r="J1781" s="7" t="s">
        <v>85</v>
      </c>
      <c r="K1781" s="8" t="n">
        <v>0</v>
      </c>
      <c r="L1781" s="7"/>
      <c r="M1781" s="8" t="n">
        <v>0</v>
      </c>
      <c r="N1781" s="7"/>
      <c r="O1781" s="7" t="s">
        <v>4098</v>
      </c>
      <c r="P1781" s="7" t="s">
        <v>87</v>
      </c>
      <c r="Q1781" s="8" t="s">
        <v>3445</v>
      </c>
      <c r="R1781" s="8" t="s">
        <v>4081</v>
      </c>
      <c r="S1781" s="8" t="s">
        <v>647</v>
      </c>
      <c r="T1781" s="8" t="s">
        <v>896</v>
      </c>
      <c r="U1781" s="7" t="s">
        <v>87</v>
      </c>
      <c r="V1781" s="7" t="s">
        <v>159</v>
      </c>
      <c r="W1781" s="7"/>
      <c r="X1781" s="7"/>
      <c r="Y1781" s="7" t="s">
        <v>809</v>
      </c>
      <c r="Z1781" s="8" t="s">
        <v>896</v>
      </c>
      <c r="AA1781" s="7"/>
      <c r="AB1781" s="7"/>
      <c r="AC1781" s="7"/>
      <c r="AD1781" s="7"/>
      <c r="AE1781" s="8"/>
      <c r="AF1781" s="9" t="s">
        <v>938</v>
      </c>
      <c r="AG1781" s="9" t="s">
        <v>898</v>
      </c>
      <c r="AH1781" s="7" t="s">
        <v>98</v>
      </c>
      <c r="AI1781" s="7" t="s">
        <v>98</v>
      </c>
      <c r="AJ1781" s="7" t="s">
        <v>98</v>
      </c>
      <c r="AK1781" s="7" t="s">
        <v>98</v>
      </c>
      <c r="AL1781" s="7" t="s">
        <v>98</v>
      </c>
      <c r="AM1781" s="7" t="s">
        <v>98</v>
      </c>
      <c r="AN1781" s="7" t="s">
        <v>98</v>
      </c>
      <c r="AO1781" s="7" t="n">
        <v>35</v>
      </c>
      <c r="AP1781" s="7" t="n">
        <v>35</v>
      </c>
      <c r="AQ1781" s="7" t="s">
        <v>98</v>
      </c>
      <c r="AR1781" s="7" t="s">
        <v>98</v>
      </c>
      <c r="AS1781" s="7"/>
      <c r="AT1781" s="7"/>
      <c r="AU1781" s="7"/>
      <c r="AV1781" s="7"/>
      <c r="AW1781" s="7"/>
      <c r="AX1781" s="7"/>
      <c r="AY1781" s="7"/>
      <c r="AZ1781" s="7"/>
      <c r="BA1781" s="7"/>
      <c r="BB1781" s="7"/>
      <c r="BC1781" s="7"/>
      <c r="BD1781" s="7"/>
      <c r="BE1781" s="7"/>
      <c r="BF1781" s="7"/>
      <c r="BG1781" s="7"/>
      <c r="BH1781" s="7"/>
      <c r="BI1781" s="7"/>
      <c r="BJ1781" s="7"/>
      <c r="BK1781" s="7"/>
      <c r="BL1781" s="7"/>
      <c r="BM1781" s="7" t="s">
        <v>97</v>
      </c>
      <c r="BN1781" s="7" t="s">
        <v>97</v>
      </c>
      <c r="BO1781" s="7"/>
      <c r="BP1781" s="7"/>
      <c r="BQ1781" s="7"/>
      <c r="BR1781" s="7"/>
      <c r="BS1781" s="7"/>
      <c r="BT1781" s="7"/>
      <c r="BU1781" s="7"/>
      <c r="BV1781" s="7"/>
      <c r="BW1781" s="7"/>
      <c r="BX1781" s="7"/>
      <c r="BY1781" s="7"/>
      <c r="BZ1781" s="7"/>
      <c r="CA1781" s="7"/>
      <c r="CB1781" s="7"/>
      <c r="CC1781" s="7"/>
      <c r="CD1781" s="7"/>
      <c r="CE1781" s="7"/>
      <c r="CF1781" s="7"/>
      <c r="CG1781" s="7"/>
      <c r="CH1781" s="7"/>
      <c r="CI1781" s="6" t="n">
        <f aca="false">SUMIF($AH1781:$CH1781,35,Base!$B$5:$BB$5)*7*$Z1781</f>
        <v>910</v>
      </c>
      <c r="CJ1781" s="6" t="n">
        <f aca="false">SUMIF($AH1781:$CH1781,"PR",Base!$B$5:$BB$5)*7*$Z1781</f>
        <v>4004</v>
      </c>
      <c r="CK1781" s="6"/>
      <c r="CL1781" s="6"/>
    </row>
    <row r="1782" customFormat="false" ht="13.8" hidden="false" customHeight="false" outlineLevel="0" collapsed="false">
      <c r="A1782" s="7" t="s">
        <v>77</v>
      </c>
      <c r="B1782" s="7" t="s">
        <v>3969</v>
      </c>
      <c r="C1782" s="7" t="s">
        <v>3150</v>
      </c>
      <c r="D1782" s="7" t="s">
        <v>3336</v>
      </c>
      <c r="E1782" s="7" t="s">
        <v>3156</v>
      </c>
      <c r="F1782" s="7" t="s">
        <v>17</v>
      </c>
      <c r="G1782" s="7" t="s">
        <v>4099</v>
      </c>
      <c r="H1782" s="7" t="s">
        <v>4100</v>
      </c>
      <c r="I1782" s="7" t="s">
        <v>84</v>
      </c>
      <c r="J1782" s="7" t="s">
        <v>85</v>
      </c>
      <c r="K1782" s="8" t="n">
        <v>98024177664</v>
      </c>
      <c r="L1782" s="7"/>
      <c r="M1782" s="8" t="n">
        <v>0</v>
      </c>
      <c r="N1782" s="7"/>
      <c r="O1782" s="7" t="s">
        <v>4101</v>
      </c>
      <c r="P1782" s="7" t="s">
        <v>87</v>
      </c>
      <c r="Q1782" s="8" t="s">
        <v>89</v>
      </c>
      <c r="R1782" s="8" t="s">
        <v>4102</v>
      </c>
      <c r="S1782" s="8" t="s">
        <v>336</v>
      </c>
      <c r="T1782" s="8" t="s">
        <v>108</v>
      </c>
      <c r="U1782" s="7" t="s">
        <v>87</v>
      </c>
      <c r="V1782" s="7" t="s">
        <v>92</v>
      </c>
      <c r="W1782" s="7"/>
      <c r="X1782" s="7"/>
      <c r="Y1782" s="7" t="s">
        <v>179</v>
      </c>
      <c r="Z1782" s="8" t="s">
        <v>242</v>
      </c>
      <c r="AA1782" s="7"/>
      <c r="AB1782" s="7"/>
      <c r="AC1782" s="7"/>
      <c r="AD1782" s="7"/>
      <c r="AE1782" s="8"/>
      <c r="AF1782" s="9" t="s">
        <v>870</v>
      </c>
      <c r="AG1782" s="9" t="s">
        <v>1258</v>
      </c>
      <c r="AH1782" s="7" t="s">
        <v>98</v>
      </c>
      <c r="AI1782" s="7" t="s">
        <v>98</v>
      </c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  <c r="AY1782" s="7"/>
      <c r="AZ1782" s="7"/>
      <c r="BA1782" s="7"/>
      <c r="BB1782" s="7"/>
      <c r="BC1782" s="7"/>
      <c r="BD1782" s="7"/>
      <c r="BE1782" s="7"/>
      <c r="BF1782" s="7"/>
      <c r="BG1782" s="7"/>
      <c r="BH1782" s="7"/>
      <c r="BI1782" s="7"/>
      <c r="BJ1782" s="7"/>
      <c r="BK1782" s="7"/>
      <c r="BL1782" s="7"/>
      <c r="BM1782" s="7" t="s">
        <v>97</v>
      </c>
      <c r="BN1782" s="7" t="s">
        <v>97</v>
      </c>
      <c r="BO1782" s="7"/>
      <c r="BP1782" s="7"/>
      <c r="BQ1782" s="7"/>
      <c r="BR1782" s="7"/>
      <c r="BS1782" s="7"/>
      <c r="BT1782" s="7"/>
      <c r="BU1782" s="7"/>
      <c r="BV1782" s="7"/>
      <c r="BW1782" s="7"/>
      <c r="BX1782" s="7"/>
      <c r="BY1782" s="7"/>
      <c r="BZ1782" s="7"/>
      <c r="CA1782" s="7"/>
      <c r="CB1782" s="7"/>
      <c r="CC1782" s="7"/>
      <c r="CD1782" s="7"/>
      <c r="CE1782" s="7"/>
      <c r="CF1782" s="7"/>
      <c r="CG1782" s="7"/>
      <c r="CH1782" s="7"/>
      <c r="CI1782" s="6" t="n">
        <f aca="false">SUMIF($AH1782:$CH1782,35,Base!$B$5:$BB$5)*7*$Z1782</f>
        <v>0</v>
      </c>
      <c r="CJ1782" s="6" t="n">
        <f aca="false">SUMIF($AH1782:$CH1782,"PR",Base!$B$5:$BB$5)*7*$Z1782</f>
        <v>756</v>
      </c>
      <c r="CK1782" s="6"/>
      <c r="CL1782" s="6"/>
    </row>
    <row r="1783" customFormat="false" ht="13.8" hidden="false" customHeight="false" outlineLevel="0" collapsed="false">
      <c r="A1783" s="7" t="s">
        <v>77</v>
      </c>
      <c r="B1783" s="7" t="s">
        <v>3969</v>
      </c>
      <c r="C1783" s="7" t="s">
        <v>328</v>
      </c>
      <c r="D1783" s="7" t="s">
        <v>3334</v>
      </c>
      <c r="E1783" s="7" t="s">
        <v>1764</v>
      </c>
      <c r="F1783" s="7" t="s">
        <v>17</v>
      </c>
      <c r="G1783" s="7" t="s">
        <v>4103</v>
      </c>
      <c r="H1783" s="7" t="s">
        <v>4104</v>
      </c>
      <c r="I1783" s="7" t="s">
        <v>84</v>
      </c>
      <c r="J1783" s="7" t="s">
        <v>85</v>
      </c>
      <c r="K1783" s="8" t="n">
        <v>0</v>
      </c>
      <c r="L1783" s="7"/>
      <c r="M1783" s="8" t="n">
        <v>0</v>
      </c>
      <c r="N1783" s="7"/>
      <c r="O1783" s="7" t="s">
        <v>1132</v>
      </c>
      <c r="P1783" s="7" t="s">
        <v>87</v>
      </c>
      <c r="Q1783" s="8" t="s">
        <v>647</v>
      </c>
      <c r="R1783" s="8" t="s">
        <v>647</v>
      </c>
      <c r="S1783" s="8" t="s">
        <v>110</v>
      </c>
      <c r="T1783" s="8" t="s">
        <v>87</v>
      </c>
      <c r="U1783" s="7" t="s">
        <v>87</v>
      </c>
      <c r="V1783" s="7" t="s">
        <v>92</v>
      </c>
      <c r="W1783" s="7"/>
      <c r="X1783" s="7"/>
      <c r="Y1783" s="7" t="s">
        <v>116</v>
      </c>
      <c r="Z1783" s="8" t="s">
        <v>87</v>
      </c>
      <c r="AA1783" s="7"/>
      <c r="AB1783" s="7"/>
      <c r="AC1783" s="7"/>
      <c r="AD1783" s="7"/>
      <c r="AE1783" s="8"/>
      <c r="AF1783" s="9" t="s">
        <v>1156</v>
      </c>
      <c r="AG1783" s="9" t="s">
        <v>3279</v>
      </c>
      <c r="AH1783" s="7"/>
      <c r="AI1783" s="7"/>
      <c r="AJ1783" s="7" t="s">
        <v>98</v>
      </c>
      <c r="AK1783" s="7" t="s">
        <v>98</v>
      </c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  <c r="AY1783" s="7"/>
      <c r="AZ1783" s="7"/>
      <c r="BA1783" s="7"/>
      <c r="BB1783" s="7"/>
      <c r="BC1783" s="7"/>
      <c r="BD1783" s="7"/>
      <c r="BE1783" s="7"/>
      <c r="BF1783" s="7"/>
      <c r="BG1783" s="7"/>
      <c r="BH1783" s="7"/>
      <c r="BI1783" s="7"/>
      <c r="BJ1783" s="7"/>
      <c r="BK1783" s="7"/>
      <c r="BL1783" s="7"/>
      <c r="BM1783" s="7" t="s">
        <v>97</v>
      </c>
      <c r="BN1783" s="7" t="s">
        <v>97</v>
      </c>
      <c r="BO1783" s="7"/>
      <c r="BP1783" s="7"/>
      <c r="BQ1783" s="7"/>
      <c r="BR1783" s="7"/>
      <c r="BS1783" s="7"/>
      <c r="BT1783" s="7"/>
      <c r="BU1783" s="7"/>
      <c r="BV1783" s="7"/>
      <c r="BW1783" s="7"/>
      <c r="BX1783" s="7"/>
      <c r="BY1783" s="7"/>
      <c r="BZ1783" s="7"/>
      <c r="CA1783" s="7"/>
      <c r="CB1783" s="7"/>
      <c r="CC1783" s="7"/>
      <c r="CD1783" s="7"/>
      <c r="CE1783" s="7"/>
      <c r="CF1783" s="7"/>
      <c r="CG1783" s="7"/>
      <c r="CH1783" s="7"/>
      <c r="CI1783" s="6" t="n">
        <f aca="false">SUMIF($AH1783:$CH1783,35,Base!$B$5:$BB$5)*7*$Z1783</f>
        <v>0</v>
      </c>
      <c r="CJ1783" s="6" t="n">
        <f aca="false">SUMIF($AH1783:$CH1783,"PR",Base!$B$5:$BB$5)*7*$Z1783</f>
        <v>70</v>
      </c>
      <c r="CK1783" s="6"/>
      <c r="CL1783" s="6"/>
    </row>
    <row r="1784" customFormat="false" ht="13.8" hidden="false" customHeight="false" outlineLevel="0" collapsed="false">
      <c r="A1784" s="7" t="s">
        <v>77</v>
      </c>
      <c r="B1784" s="7" t="s">
        <v>3969</v>
      </c>
      <c r="C1784" s="7" t="s">
        <v>1383</v>
      </c>
      <c r="D1784" s="7" t="s">
        <v>3325</v>
      </c>
      <c r="E1784" s="7" t="s">
        <v>3165</v>
      </c>
      <c r="F1784" s="7" t="s">
        <v>17</v>
      </c>
      <c r="G1784" s="7" t="s">
        <v>3133</v>
      </c>
      <c r="H1784" s="7" t="s">
        <v>3134</v>
      </c>
      <c r="I1784" s="7" t="s">
        <v>84</v>
      </c>
      <c r="J1784" s="7" t="s">
        <v>85</v>
      </c>
      <c r="K1784" s="8" t="n">
        <v>98004180992</v>
      </c>
      <c r="L1784" s="7"/>
      <c r="M1784" s="8" t="n">
        <v>0</v>
      </c>
      <c r="N1784" s="7"/>
      <c r="O1784" s="7" t="s">
        <v>1415</v>
      </c>
      <c r="P1784" s="7" t="s">
        <v>127</v>
      </c>
      <c r="Q1784" s="8" t="s">
        <v>282</v>
      </c>
      <c r="R1784" s="8" t="s">
        <v>282</v>
      </c>
      <c r="S1784" s="8" t="s">
        <v>110</v>
      </c>
      <c r="T1784" s="8" t="s">
        <v>87</v>
      </c>
      <c r="U1784" s="7" t="s">
        <v>87</v>
      </c>
      <c r="V1784" s="7" t="s">
        <v>92</v>
      </c>
      <c r="W1784" s="7"/>
      <c r="X1784" s="7"/>
      <c r="Y1784" s="7" t="s">
        <v>112</v>
      </c>
      <c r="Z1784" s="8" t="s">
        <v>87</v>
      </c>
      <c r="AA1784" s="7"/>
      <c r="AB1784" s="7"/>
      <c r="AC1784" s="7"/>
      <c r="AD1784" s="7"/>
      <c r="AE1784" s="8"/>
      <c r="AF1784" s="9" t="s">
        <v>4105</v>
      </c>
      <c r="AG1784" s="9" t="s">
        <v>755</v>
      </c>
      <c r="AH1784" s="7" t="s">
        <v>98</v>
      </c>
      <c r="AI1784" s="7" t="s">
        <v>98</v>
      </c>
      <c r="AJ1784" s="7" t="s">
        <v>98</v>
      </c>
      <c r="AK1784" s="7" t="s">
        <v>98</v>
      </c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  <c r="AY1784" s="7"/>
      <c r="AZ1784" s="7"/>
      <c r="BA1784" s="7"/>
      <c r="BB1784" s="7"/>
      <c r="BC1784" s="7"/>
      <c r="BD1784" s="7"/>
      <c r="BE1784" s="7"/>
      <c r="BF1784" s="7"/>
      <c r="BG1784" s="7"/>
      <c r="BH1784" s="7"/>
      <c r="BI1784" s="7"/>
      <c r="BJ1784" s="7"/>
      <c r="BK1784" s="7"/>
      <c r="BL1784" s="7"/>
      <c r="BM1784" s="7" t="s">
        <v>97</v>
      </c>
      <c r="BN1784" s="7" t="s">
        <v>97</v>
      </c>
      <c r="BO1784" s="7"/>
      <c r="BP1784" s="7"/>
      <c r="BQ1784" s="7"/>
      <c r="BR1784" s="7"/>
      <c r="BS1784" s="7"/>
      <c r="BT1784" s="7"/>
      <c r="BU1784" s="7"/>
      <c r="BV1784" s="7"/>
      <c r="BW1784" s="7"/>
      <c r="BX1784" s="7"/>
      <c r="BY1784" s="7"/>
      <c r="BZ1784" s="7"/>
      <c r="CA1784" s="7"/>
      <c r="CB1784" s="7"/>
      <c r="CC1784" s="7"/>
      <c r="CD1784" s="7"/>
      <c r="CE1784" s="7"/>
      <c r="CF1784" s="7"/>
      <c r="CG1784" s="7"/>
      <c r="CH1784" s="7"/>
      <c r="CI1784" s="6" t="n">
        <f aca="false">SUMIF($AH1784:$CH1784,35,Base!$B$5:$BB$5)*7*$Z1784</f>
        <v>0</v>
      </c>
      <c r="CJ1784" s="6" t="n">
        <f aca="false">SUMIF($AH1784:$CH1784,"PR",Base!$B$5:$BB$5)*7*$Z1784</f>
        <v>133</v>
      </c>
      <c r="CK1784" s="6"/>
      <c r="CL1784" s="6"/>
    </row>
    <row r="1785" customFormat="false" ht="13.8" hidden="false" customHeight="false" outlineLevel="0" collapsed="false">
      <c r="A1785" s="7" t="s">
        <v>77</v>
      </c>
      <c r="B1785" s="7" t="s">
        <v>3969</v>
      </c>
      <c r="C1785" s="7" t="s">
        <v>103</v>
      </c>
      <c r="D1785" s="7" t="s">
        <v>3322</v>
      </c>
      <c r="E1785" s="7" t="s">
        <v>1250</v>
      </c>
      <c r="F1785" s="7" t="s">
        <v>17</v>
      </c>
      <c r="G1785" s="7" t="s">
        <v>3800</v>
      </c>
      <c r="H1785" s="7" t="s">
        <v>462</v>
      </c>
      <c r="I1785" s="7" t="s">
        <v>84</v>
      </c>
      <c r="J1785" s="7" t="s">
        <v>85</v>
      </c>
      <c r="K1785" s="8" t="n">
        <v>97004183552</v>
      </c>
      <c r="L1785" s="7" t="s">
        <v>4106</v>
      </c>
      <c r="M1785" s="8" t="n">
        <v>0</v>
      </c>
      <c r="N1785" s="7"/>
      <c r="O1785" s="7" t="s">
        <v>107</v>
      </c>
      <c r="P1785" s="7" t="s">
        <v>108</v>
      </c>
      <c r="Q1785" s="8" t="s">
        <v>4107</v>
      </c>
      <c r="R1785" s="8" t="s">
        <v>4108</v>
      </c>
      <c r="S1785" s="8" t="s">
        <v>647</v>
      </c>
      <c r="T1785" s="8" t="s">
        <v>100</v>
      </c>
      <c r="U1785" s="7" t="s">
        <v>87</v>
      </c>
      <c r="V1785" s="7" t="s">
        <v>92</v>
      </c>
      <c r="W1785" s="7"/>
      <c r="X1785" s="7"/>
      <c r="Y1785" s="7" t="s">
        <v>1012</v>
      </c>
      <c r="Z1785" s="8" t="s">
        <v>108</v>
      </c>
      <c r="AA1785" s="7"/>
      <c r="AB1785" s="7"/>
      <c r="AC1785" s="7"/>
      <c r="AD1785" s="7"/>
      <c r="AE1785" s="8"/>
      <c r="AF1785" s="9" t="s">
        <v>877</v>
      </c>
      <c r="AG1785" s="9" t="s">
        <v>457</v>
      </c>
      <c r="AH1785" s="7" t="s">
        <v>98</v>
      </c>
      <c r="AI1785" s="7" t="n">
        <v>35</v>
      </c>
      <c r="AJ1785" s="7" t="n">
        <v>35</v>
      </c>
      <c r="AK1785" s="7" t="s">
        <v>98</v>
      </c>
      <c r="AL1785" s="7" t="s">
        <v>98</v>
      </c>
      <c r="AM1785" s="7" t="s">
        <v>98</v>
      </c>
      <c r="AN1785" s="7" t="s">
        <v>98</v>
      </c>
      <c r="AO1785" s="7" t="s">
        <v>98</v>
      </c>
      <c r="AP1785" s="7"/>
      <c r="AQ1785" s="7"/>
      <c r="AR1785" s="7"/>
      <c r="AS1785" s="7"/>
      <c r="AT1785" s="7"/>
      <c r="AU1785" s="7"/>
      <c r="AV1785" s="7"/>
      <c r="AW1785" s="7"/>
      <c r="AX1785" s="7"/>
      <c r="AY1785" s="7"/>
      <c r="AZ1785" s="7"/>
      <c r="BA1785" s="7"/>
      <c r="BB1785" s="7"/>
      <c r="BC1785" s="7"/>
      <c r="BD1785" s="7"/>
      <c r="BE1785" s="7"/>
      <c r="BF1785" s="7"/>
      <c r="BG1785" s="7"/>
      <c r="BH1785" s="7"/>
      <c r="BI1785" s="7"/>
      <c r="BJ1785" s="7"/>
      <c r="BK1785" s="7"/>
      <c r="BL1785" s="7"/>
      <c r="BM1785" s="7" t="s">
        <v>97</v>
      </c>
      <c r="BN1785" s="7" t="s">
        <v>97</v>
      </c>
      <c r="BO1785" s="7"/>
      <c r="BP1785" s="7"/>
      <c r="BQ1785" s="7"/>
      <c r="BR1785" s="7"/>
      <c r="BS1785" s="7"/>
      <c r="BT1785" s="7"/>
      <c r="BU1785" s="7"/>
      <c r="BV1785" s="7"/>
      <c r="BW1785" s="7"/>
      <c r="BX1785" s="7"/>
      <c r="BY1785" s="7"/>
      <c r="BZ1785" s="7"/>
      <c r="CA1785" s="7"/>
      <c r="CB1785" s="7"/>
      <c r="CC1785" s="7"/>
      <c r="CD1785" s="7"/>
      <c r="CE1785" s="7"/>
      <c r="CF1785" s="7"/>
      <c r="CG1785" s="7"/>
      <c r="CH1785" s="7"/>
      <c r="CI1785" s="6" t="n">
        <f aca="false">SUMIF($AH1785:$CH1785,35,Base!$B$5:$BB$5)*7*$Z1785</f>
        <v>560</v>
      </c>
      <c r="CJ1785" s="6" t="n">
        <f aca="false">SUMIF($AH1785:$CH1785,"PR",Base!$B$5:$BB$5)*7*$Z1785</f>
        <v>1624</v>
      </c>
      <c r="CK1785" s="6"/>
      <c r="CL1785" s="6"/>
    </row>
    <row r="1786" customFormat="false" ht="13.8" hidden="false" customHeight="false" outlineLevel="0" collapsed="false">
      <c r="A1786" s="7" t="s">
        <v>77</v>
      </c>
      <c r="B1786" s="7" t="s">
        <v>3969</v>
      </c>
      <c r="C1786" s="7" t="s">
        <v>173</v>
      </c>
      <c r="D1786" s="7" t="s">
        <v>4109</v>
      </c>
      <c r="E1786" s="7" t="s">
        <v>3880</v>
      </c>
      <c r="F1786" s="7" t="s">
        <v>17</v>
      </c>
      <c r="G1786" s="7" t="s">
        <v>3751</v>
      </c>
      <c r="H1786" s="7" t="s">
        <v>3752</v>
      </c>
      <c r="I1786" s="7" t="s">
        <v>84</v>
      </c>
      <c r="J1786" s="7" t="s">
        <v>85</v>
      </c>
      <c r="K1786" s="8" t="n">
        <v>0</v>
      </c>
      <c r="L1786" s="7"/>
      <c r="M1786" s="8" t="n">
        <v>0</v>
      </c>
      <c r="N1786" s="7"/>
      <c r="O1786" s="7" t="s">
        <v>3753</v>
      </c>
      <c r="P1786" s="7" t="s">
        <v>87</v>
      </c>
      <c r="Q1786" s="8" t="s">
        <v>77</v>
      </c>
      <c r="R1786" s="8" t="s">
        <v>77</v>
      </c>
      <c r="S1786" s="8" t="s">
        <v>110</v>
      </c>
      <c r="T1786" s="8" t="s">
        <v>178</v>
      </c>
      <c r="U1786" s="7" t="s">
        <v>87</v>
      </c>
      <c r="V1786" s="7" t="s">
        <v>92</v>
      </c>
      <c r="W1786" s="7"/>
      <c r="X1786" s="7"/>
      <c r="Y1786" s="7" t="s">
        <v>125</v>
      </c>
      <c r="Z1786" s="8" t="s">
        <v>87</v>
      </c>
      <c r="AA1786" s="7"/>
      <c r="AB1786" s="7"/>
      <c r="AC1786" s="7"/>
      <c r="AD1786" s="7"/>
      <c r="AE1786" s="8"/>
      <c r="AF1786" s="9" t="s">
        <v>95</v>
      </c>
      <c r="AG1786" s="9" t="s">
        <v>3094</v>
      </c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7"/>
      <c r="AW1786" s="7"/>
      <c r="AX1786" s="7"/>
      <c r="AY1786" s="7"/>
      <c r="AZ1786" s="7"/>
      <c r="BA1786" s="7"/>
      <c r="BB1786" s="7"/>
      <c r="BC1786" s="7"/>
      <c r="BD1786" s="7"/>
      <c r="BE1786" s="7"/>
      <c r="BF1786" s="7"/>
      <c r="BG1786" s="7"/>
      <c r="BH1786" s="7"/>
      <c r="BI1786" s="7"/>
      <c r="BJ1786" s="7"/>
      <c r="BK1786" s="7"/>
      <c r="BL1786" s="7"/>
      <c r="BM1786" s="7" t="s">
        <v>97</v>
      </c>
      <c r="BN1786" s="7" t="s">
        <v>97</v>
      </c>
      <c r="BO1786" s="7"/>
      <c r="BP1786" s="7"/>
      <c r="BQ1786" s="7"/>
      <c r="BR1786" s="7"/>
      <c r="BS1786" s="7"/>
      <c r="BT1786" s="7" t="s">
        <v>98</v>
      </c>
      <c r="BU1786" s="7"/>
      <c r="BV1786" s="7"/>
      <c r="BW1786" s="7"/>
      <c r="BX1786" s="7"/>
      <c r="BY1786" s="7"/>
      <c r="BZ1786" s="7"/>
      <c r="CA1786" s="7"/>
      <c r="CB1786" s="7"/>
      <c r="CC1786" s="7"/>
      <c r="CD1786" s="7"/>
      <c r="CE1786" s="7"/>
      <c r="CF1786" s="7"/>
      <c r="CG1786" s="7"/>
      <c r="CH1786" s="7"/>
      <c r="CI1786" s="6" t="n">
        <f aca="false">SUMIF($AH1786:$CH1786,35,Base!$B$5:$BB$5)*7*$Z1786</f>
        <v>0</v>
      </c>
      <c r="CJ1786" s="6" t="n">
        <f aca="false">SUMIF($AH1786:$CH1786,"PR",Base!$B$5:$BB$5)*7*$Z1786</f>
        <v>35</v>
      </c>
      <c r="CK1786" s="6"/>
      <c r="CL1786" s="6"/>
    </row>
    <row r="1787" customFormat="false" ht="13.8" hidden="false" customHeight="false" outlineLevel="0" collapsed="false">
      <c r="A1787" s="7" t="s">
        <v>77</v>
      </c>
      <c r="B1787" s="7" t="s">
        <v>3969</v>
      </c>
      <c r="C1787" s="7" t="s">
        <v>173</v>
      </c>
      <c r="D1787" s="7" t="s">
        <v>4109</v>
      </c>
      <c r="E1787" s="7" t="s">
        <v>3880</v>
      </c>
      <c r="F1787" s="7" t="s">
        <v>17</v>
      </c>
      <c r="G1787" s="7" t="s">
        <v>3751</v>
      </c>
      <c r="H1787" s="7" t="s">
        <v>3752</v>
      </c>
      <c r="I1787" s="7" t="s">
        <v>84</v>
      </c>
      <c r="J1787" s="7" t="s">
        <v>85</v>
      </c>
      <c r="K1787" s="8" t="n">
        <v>0</v>
      </c>
      <c r="L1787" s="7"/>
      <c r="M1787" s="8" t="n">
        <v>0</v>
      </c>
      <c r="N1787" s="7"/>
      <c r="O1787" s="7" t="s">
        <v>3753</v>
      </c>
      <c r="P1787" s="7" t="s">
        <v>87</v>
      </c>
      <c r="Q1787" s="8" t="s">
        <v>77</v>
      </c>
      <c r="R1787" s="8" t="s">
        <v>77</v>
      </c>
      <c r="S1787" s="8" t="s">
        <v>110</v>
      </c>
      <c r="T1787" s="8" t="s">
        <v>178</v>
      </c>
      <c r="U1787" s="7" t="s">
        <v>87</v>
      </c>
      <c r="V1787" s="7" t="s">
        <v>92</v>
      </c>
      <c r="W1787" s="7"/>
      <c r="X1787" s="7"/>
      <c r="Y1787" s="7" t="s">
        <v>112</v>
      </c>
      <c r="Z1787" s="8" t="s">
        <v>127</v>
      </c>
      <c r="AA1787" s="7"/>
      <c r="AB1787" s="7"/>
      <c r="AC1787" s="7"/>
      <c r="AD1787" s="7"/>
      <c r="AE1787" s="8"/>
      <c r="AF1787" s="9" t="s">
        <v>95</v>
      </c>
      <c r="AG1787" s="9" t="s">
        <v>3094</v>
      </c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7"/>
      <c r="AX1787" s="7"/>
      <c r="AY1787" s="7"/>
      <c r="AZ1787" s="7"/>
      <c r="BA1787" s="7"/>
      <c r="BB1787" s="7"/>
      <c r="BC1787" s="7"/>
      <c r="BD1787" s="7"/>
      <c r="BE1787" s="7"/>
      <c r="BF1787" s="7"/>
      <c r="BG1787" s="7"/>
      <c r="BH1787" s="7"/>
      <c r="BI1787" s="7"/>
      <c r="BJ1787" s="7"/>
      <c r="BK1787" s="7"/>
      <c r="BL1787" s="7"/>
      <c r="BM1787" s="7" t="s">
        <v>97</v>
      </c>
      <c r="BN1787" s="7" t="s">
        <v>97</v>
      </c>
      <c r="BO1787" s="7"/>
      <c r="BP1787" s="7"/>
      <c r="BQ1787" s="7"/>
      <c r="BR1787" s="7"/>
      <c r="BS1787" s="7"/>
      <c r="BT1787" s="7" t="s">
        <v>98</v>
      </c>
      <c r="BU1787" s="7"/>
      <c r="BV1787" s="7"/>
      <c r="BW1787" s="7"/>
      <c r="BX1787" s="7"/>
      <c r="BY1787" s="7"/>
      <c r="BZ1787" s="7"/>
      <c r="CA1787" s="7"/>
      <c r="CB1787" s="7"/>
      <c r="CC1787" s="7"/>
      <c r="CD1787" s="7"/>
      <c r="CE1787" s="7"/>
      <c r="CF1787" s="7"/>
      <c r="CG1787" s="7"/>
      <c r="CH1787" s="7"/>
      <c r="CI1787" s="6" t="n">
        <f aca="false">SUMIF($AH1787:$CH1787,35,Base!$B$5:$BB$5)*7*$Z1787</f>
        <v>0</v>
      </c>
      <c r="CJ1787" s="6" t="n">
        <f aca="false">SUMIF($AH1787:$CH1787,"PR",Base!$B$5:$BB$5)*7*$Z1787</f>
        <v>140</v>
      </c>
      <c r="CK1787" s="6"/>
      <c r="CL1787" s="6"/>
    </row>
    <row r="1788" customFormat="false" ht="13.8" hidden="false" customHeight="false" outlineLevel="0" collapsed="false">
      <c r="A1788" s="7" t="s">
        <v>77</v>
      </c>
      <c r="B1788" s="7" t="s">
        <v>3969</v>
      </c>
      <c r="C1788" s="7" t="s">
        <v>173</v>
      </c>
      <c r="D1788" s="7" t="s">
        <v>4110</v>
      </c>
      <c r="E1788" s="7" t="s">
        <v>1780</v>
      </c>
      <c r="F1788" s="7" t="s">
        <v>17</v>
      </c>
      <c r="G1788" s="7" t="s">
        <v>3751</v>
      </c>
      <c r="H1788" s="7" t="s">
        <v>3752</v>
      </c>
      <c r="I1788" s="7" t="s">
        <v>84</v>
      </c>
      <c r="J1788" s="7" t="s">
        <v>85</v>
      </c>
      <c r="K1788" s="8" t="n">
        <v>0</v>
      </c>
      <c r="L1788" s="7"/>
      <c r="M1788" s="8" t="n">
        <v>0</v>
      </c>
      <c r="N1788" s="7"/>
      <c r="O1788" s="7" t="s">
        <v>3753</v>
      </c>
      <c r="P1788" s="7" t="s">
        <v>87</v>
      </c>
      <c r="Q1788" s="8" t="s">
        <v>77</v>
      </c>
      <c r="R1788" s="8" t="s">
        <v>77</v>
      </c>
      <c r="S1788" s="8" t="s">
        <v>110</v>
      </c>
      <c r="T1788" s="8" t="s">
        <v>178</v>
      </c>
      <c r="U1788" s="7" t="s">
        <v>87</v>
      </c>
      <c r="V1788" s="7" t="s">
        <v>92</v>
      </c>
      <c r="W1788" s="7"/>
      <c r="X1788" s="7"/>
      <c r="Y1788" s="7" t="s">
        <v>125</v>
      </c>
      <c r="Z1788" s="8" t="s">
        <v>87</v>
      </c>
      <c r="AA1788" s="7"/>
      <c r="AB1788" s="7"/>
      <c r="AC1788" s="7"/>
      <c r="AD1788" s="7"/>
      <c r="AE1788" s="8"/>
      <c r="AF1788" s="9" t="s">
        <v>486</v>
      </c>
      <c r="AG1788" s="9" t="s">
        <v>487</v>
      </c>
      <c r="AH1788" s="7"/>
      <c r="AI1788" s="7"/>
      <c r="AJ1788" s="7"/>
      <c r="AK1788" s="7"/>
      <c r="AL1788" s="7"/>
      <c r="AM1788" s="7" t="s">
        <v>98</v>
      </c>
      <c r="AN1788" s="7"/>
      <c r="AO1788" s="7"/>
      <c r="AP1788" s="7"/>
      <c r="AQ1788" s="7"/>
      <c r="AR1788" s="7"/>
      <c r="AS1788" s="7"/>
      <c r="AT1788" s="7"/>
      <c r="AU1788" s="7"/>
      <c r="AV1788" s="7"/>
      <c r="AW1788" s="7"/>
      <c r="AX1788" s="7"/>
      <c r="AY1788" s="7"/>
      <c r="AZ1788" s="7"/>
      <c r="BA1788" s="7"/>
      <c r="BB1788" s="7"/>
      <c r="BC1788" s="7"/>
      <c r="BD1788" s="7"/>
      <c r="BE1788" s="7"/>
      <c r="BF1788" s="7"/>
      <c r="BG1788" s="7"/>
      <c r="BH1788" s="7"/>
      <c r="BI1788" s="7"/>
      <c r="BJ1788" s="7"/>
      <c r="BK1788" s="7"/>
      <c r="BL1788" s="7"/>
      <c r="BM1788" s="7" t="s">
        <v>97</v>
      </c>
      <c r="BN1788" s="7" t="s">
        <v>97</v>
      </c>
      <c r="BO1788" s="7"/>
      <c r="BP1788" s="7"/>
      <c r="BQ1788" s="7"/>
      <c r="BR1788" s="7"/>
      <c r="BS1788" s="7"/>
      <c r="BT1788" s="7"/>
      <c r="BU1788" s="7"/>
      <c r="BV1788" s="7"/>
      <c r="BW1788" s="7"/>
      <c r="BX1788" s="7"/>
      <c r="BY1788" s="7"/>
      <c r="BZ1788" s="7"/>
      <c r="CA1788" s="7"/>
      <c r="CB1788" s="7"/>
      <c r="CC1788" s="7"/>
      <c r="CD1788" s="7"/>
      <c r="CE1788" s="7"/>
      <c r="CF1788" s="7"/>
      <c r="CG1788" s="7"/>
      <c r="CH1788" s="7"/>
      <c r="CI1788" s="6" t="n">
        <f aca="false">SUMIF($AH1788:$CH1788,35,Base!$B$5:$BB$5)*7*$Z1788</f>
        <v>0</v>
      </c>
      <c r="CJ1788" s="6" t="n">
        <f aca="false">SUMIF($AH1788:$CH1788,"PR",Base!$B$5:$BB$5)*7*$Z1788</f>
        <v>35</v>
      </c>
      <c r="CK1788" s="6"/>
      <c r="CL1788" s="6"/>
    </row>
    <row r="1789" customFormat="false" ht="13.8" hidden="false" customHeight="false" outlineLevel="0" collapsed="false">
      <c r="A1789" s="7" t="s">
        <v>77</v>
      </c>
      <c r="B1789" s="7" t="s">
        <v>3969</v>
      </c>
      <c r="C1789" s="7" t="s">
        <v>173</v>
      </c>
      <c r="D1789" s="7" t="s">
        <v>4110</v>
      </c>
      <c r="E1789" s="7" t="s">
        <v>1780</v>
      </c>
      <c r="F1789" s="7" t="s">
        <v>17</v>
      </c>
      <c r="G1789" s="7" t="s">
        <v>3751</v>
      </c>
      <c r="H1789" s="7" t="s">
        <v>3752</v>
      </c>
      <c r="I1789" s="7" t="s">
        <v>84</v>
      </c>
      <c r="J1789" s="7" t="s">
        <v>85</v>
      </c>
      <c r="K1789" s="8" t="n">
        <v>0</v>
      </c>
      <c r="L1789" s="7"/>
      <c r="M1789" s="8" t="n">
        <v>0</v>
      </c>
      <c r="N1789" s="7"/>
      <c r="O1789" s="7" t="s">
        <v>3753</v>
      </c>
      <c r="P1789" s="7" t="s">
        <v>87</v>
      </c>
      <c r="Q1789" s="8" t="s">
        <v>77</v>
      </c>
      <c r="R1789" s="8" t="s">
        <v>77</v>
      </c>
      <c r="S1789" s="8" t="s">
        <v>110</v>
      </c>
      <c r="T1789" s="8" t="s">
        <v>178</v>
      </c>
      <c r="U1789" s="7" t="s">
        <v>87</v>
      </c>
      <c r="V1789" s="7" t="s">
        <v>92</v>
      </c>
      <c r="W1789" s="7"/>
      <c r="X1789" s="7"/>
      <c r="Y1789" s="7" t="s">
        <v>112</v>
      </c>
      <c r="Z1789" s="8" t="s">
        <v>127</v>
      </c>
      <c r="AA1789" s="7"/>
      <c r="AB1789" s="7"/>
      <c r="AC1789" s="7"/>
      <c r="AD1789" s="7"/>
      <c r="AE1789" s="8"/>
      <c r="AF1789" s="9" t="s">
        <v>486</v>
      </c>
      <c r="AG1789" s="9" t="s">
        <v>487</v>
      </c>
      <c r="AH1789" s="7"/>
      <c r="AI1789" s="7"/>
      <c r="AJ1789" s="7"/>
      <c r="AK1789" s="7"/>
      <c r="AL1789" s="7"/>
      <c r="AM1789" s="7" t="s">
        <v>98</v>
      </c>
      <c r="AN1789" s="7"/>
      <c r="AO1789" s="7"/>
      <c r="AP1789" s="7"/>
      <c r="AQ1789" s="7"/>
      <c r="AR1789" s="7"/>
      <c r="AS1789" s="7"/>
      <c r="AT1789" s="7"/>
      <c r="AU1789" s="7"/>
      <c r="AV1789" s="7"/>
      <c r="AW1789" s="7"/>
      <c r="AX1789" s="7"/>
      <c r="AY1789" s="7"/>
      <c r="AZ1789" s="7"/>
      <c r="BA1789" s="7"/>
      <c r="BB1789" s="7"/>
      <c r="BC1789" s="7"/>
      <c r="BD1789" s="7"/>
      <c r="BE1789" s="7"/>
      <c r="BF1789" s="7"/>
      <c r="BG1789" s="7"/>
      <c r="BH1789" s="7"/>
      <c r="BI1789" s="7"/>
      <c r="BJ1789" s="7"/>
      <c r="BK1789" s="7"/>
      <c r="BL1789" s="7"/>
      <c r="BM1789" s="7" t="s">
        <v>97</v>
      </c>
      <c r="BN1789" s="7" t="s">
        <v>97</v>
      </c>
      <c r="BO1789" s="7"/>
      <c r="BP1789" s="7"/>
      <c r="BQ1789" s="7"/>
      <c r="BR1789" s="7"/>
      <c r="BS1789" s="7"/>
      <c r="BT1789" s="7"/>
      <c r="BU1789" s="7"/>
      <c r="BV1789" s="7"/>
      <c r="BW1789" s="7"/>
      <c r="BX1789" s="7"/>
      <c r="BY1789" s="7"/>
      <c r="BZ1789" s="7"/>
      <c r="CA1789" s="7"/>
      <c r="CB1789" s="7"/>
      <c r="CC1789" s="7"/>
      <c r="CD1789" s="7"/>
      <c r="CE1789" s="7"/>
      <c r="CF1789" s="7"/>
      <c r="CG1789" s="7"/>
      <c r="CH1789" s="7"/>
      <c r="CI1789" s="6" t="n">
        <f aca="false">SUMIF($AH1789:$CH1789,35,Base!$B$5:$BB$5)*7*$Z1789</f>
        <v>0</v>
      </c>
      <c r="CJ1789" s="6" t="n">
        <f aca="false">SUMIF($AH1789:$CH1789,"PR",Base!$B$5:$BB$5)*7*$Z1789</f>
        <v>140</v>
      </c>
      <c r="CK1789" s="6"/>
      <c r="CL1789" s="6"/>
    </row>
    <row r="1790" customFormat="false" ht="13.8" hidden="false" customHeight="false" outlineLevel="0" collapsed="false">
      <c r="A1790" s="7" t="s">
        <v>77</v>
      </c>
      <c r="B1790" s="7" t="s">
        <v>3969</v>
      </c>
      <c r="C1790" s="7" t="s">
        <v>173</v>
      </c>
      <c r="D1790" s="7" t="s">
        <v>4111</v>
      </c>
      <c r="E1790" s="7" t="s">
        <v>4112</v>
      </c>
      <c r="F1790" s="7" t="s">
        <v>17</v>
      </c>
      <c r="G1790" s="7" t="s">
        <v>3765</v>
      </c>
      <c r="H1790" s="7" t="s">
        <v>3766</v>
      </c>
      <c r="I1790" s="7" t="s">
        <v>84</v>
      </c>
      <c r="J1790" s="7" t="s">
        <v>85</v>
      </c>
      <c r="K1790" s="8" t="n">
        <v>0</v>
      </c>
      <c r="L1790" s="7"/>
      <c r="M1790" s="8" t="n">
        <v>0</v>
      </c>
      <c r="N1790" s="7"/>
      <c r="O1790" s="7" t="s">
        <v>3767</v>
      </c>
      <c r="P1790" s="7" t="s">
        <v>87</v>
      </c>
      <c r="Q1790" s="8" t="s">
        <v>77</v>
      </c>
      <c r="R1790" s="8" t="s">
        <v>77</v>
      </c>
      <c r="S1790" s="8" t="s">
        <v>110</v>
      </c>
      <c r="T1790" s="8" t="s">
        <v>178</v>
      </c>
      <c r="U1790" s="7" t="s">
        <v>87</v>
      </c>
      <c r="V1790" s="7" t="s">
        <v>92</v>
      </c>
      <c r="W1790" s="7"/>
      <c r="X1790" s="7"/>
      <c r="Y1790" s="7" t="s">
        <v>125</v>
      </c>
      <c r="Z1790" s="8" t="s">
        <v>87</v>
      </c>
      <c r="AA1790" s="7"/>
      <c r="AB1790" s="7"/>
      <c r="AC1790" s="7"/>
      <c r="AD1790" s="7"/>
      <c r="AE1790" s="8"/>
      <c r="AF1790" s="9" t="s">
        <v>2132</v>
      </c>
      <c r="AG1790" s="9" t="s">
        <v>721</v>
      </c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7"/>
      <c r="AX1790" s="7"/>
      <c r="AY1790" s="7"/>
      <c r="AZ1790" s="7"/>
      <c r="BA1790" s="7"/>
      <c r="BB1790" s="7"/>
      <c r="BC1790" s="7"/>
      <c r="BD1790" s="7"/>
      <c r="BE1790" s="7"/>
      <c r="BF1790" s="7"/>
      <c r="BG1790" s="7"/>
      <c r="BH1790" s="7"/>
      <c r="BI1790" s="7"/>
      <c r="BJ1790" s="7"/>
      <c r="BK1790" s="7"/>
      <c r="BL1790" s="7"/>
      <c r="BM1790" s="7" t="s">
        <v>97</v>
      </c>
      <c r="BN1790" s="7" t="s">
        <v>97</v>
      </c>
      <c r="BO1790" s="7"/>
      <c r="BP1790" s="7"/>
      <c r="BQ1790" s="7"/>
      <c r="BR1790" s="7"/>
      <c r="BS1790" s="7"/>
      <c r="BT1790" s="7"/>
      <c r="BU1790" s="7"/>
      <c r="BV1790" s="7" t="s">
        <v>98</v>
      </c>
      <c r="BW1790" s="7"/>
      <c r="BX1790" s="7"/>
      <c r="BY1790" s="7"/>
      <c r="BZ1790" s="7"/>
      <c r="CA1790" s="7"/>
      <c r="CB1790" s="7"/>
      <c r="CC1790" s="7"/>
      <c r="CD1790" s="7"/>
      <c r="CE1790" s="7"/>
      <c r="CF1790" s="7"/>
      <c r="CG1790" s="7"/>
      <c r="CH1790" s="7"/>
      <c r="CI1790" s="6" t="n">
        <f aca="false">SUMIF($AH1790:$CH1790,35,Base!$B$5:$BB$5)*7*$Z1790</f>
        <v>0</v>
      </c>
      <c r="CJ1790" s="6" t="n">
        <f aca="false">SUMIF($AH1790:$CH1790,"PR",Base!$B$5:$BB$5)*7*$Z1790</f>
        <v>35</v>
      </c>
      <c r="CK1790" s="6"/>
      <c r="CL1790" s="6"/>
    </row>
    <row r="1791" customFormat="false" ht="13.8" hidden="false" customHeight="false" outlineLevel="0" collapsed="false">
      <c r="A1791" s="7" t="s">
        <v>77</v>
      </c>
      <c r="B1791" s="7" t="s">
        <v>3969</v>
      </c>
      <c r="C1791" s="7" t="s">
        <v>173</v>
      </c>
      <c r="D1791" s="7" t="s">
        <v>4111</v>
      </c>
      <c r="E1791" s="7" t="s">
        <v>4112</v>
      </c>
      <c r="F1791" s="7" t="s">
        <v>17</v>
      </c>
      <c r="G1791" s="7" t="s">
        <v>3765</v>
      </c>
      <c r="H1791" s="7" t="s">
        <v>3766</v>
      </c>
      <c r="I1791" s="7" t="s">
        <v>84</v>
      </c>
      <c r="J1791" s="7" t="s">
        <v>85</v>
      </c>
      <c r="K1791" s="8" t="n">
        <v>0</v>
      </c>
      <c r="L1791" s="7"/>
      <c r="M1791" s="8" t="n">
        <v>0</v>
      </c>
      <c r="N1791" s="7"/>
      <c r="O1791" s="7" t="s">
        <v>3767</v>
      </c>
      <c r="P1791" s="7" t="s">
        <v>87</v>
      </c>
      <c r="Q1791" s="8" t="s">
        <v>77</v>
      </c>
      <c r="R1791" s="8" t="s">
        <v>77</v>
      </c>
      <c r="S1791" s="8" t="s">
        <v>110</v>
      </c>
      <c r="T1791" s="8" t="s">
        <v>178</v>
      </c>
      <c r="U1791" s="7" t="s">
        <v>87</v>
      </c>
      <c r="V1791" s="7" t="s">
        <v>92</v>
      </c>
      <c r="W1791" s="7"/>
      <c r="X1791" s="7"/>
      <c r="Y1791" s="7" t="s">
        <v>112</v>
      </c>
      <c r="Z1791" s="8" t="s">
        <v>127</v>
      </c>
      <c r="AA1791" s="7"/>
      <c r="AB1791" s="7"/>
      <c r="AC1791" s="7"/>
      <c r="AD1791" s="7"/>
      <c r="AE1791" s="8"/>
      <c r="AF1791" s="9" t="s">
        <v>2132</v>
      </c>
      <c r="AG1791" s="9" t="s">
        <v>721</v>
      </c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7"/>
      <c r="BB1791" s="7"/>
      <c r="BC1791" s="7"/>
      <c r="BD1791" s="7"/>
      <c r="BE1791" s="7"/>
      <c r="BF1791" s="7"/>
      <c r="BG1791" s="7"/>
      <c r="BH1791" s="7"/>
      <c r="BI1791" s="7"/>
      <c r="BJ1791" s="7"/>
      <c r="BK1791" s="7"/>
      <c r="BL1791" s="7"/>
      <c r="BM1791" s="7" t="s">
        <v>97</v>
      </c>
      <c r="BN1791" s="7" t="s">
        <v>97</v>
      </c>
      <c r="BO1791" s="7"/>
      <c r="BP1791" s="7"/>
      <c r="BQ1791" s="7"/>
      <c r="BR1791" s="7"/>
      <c r="BS1791" s="7"/>
      <c r="BT1791" s="7"/>
      <c r="BU1791" s="7"/>
      <c r="BV1791" s="7" t="s">
        <v>98</v>
      </c>
      <c r="BW1791" s="7"/>
      <c r="BX1791" s="7"/>
      <c r="BY1791" s="7"/>
      <c r="BZ1791" s="7"/>
      <c r="CA1791" s="7"/>
      <c r="CB1791" s="7"/>
      <c r="CC1791" s="7"/>
      <c r="CD1791" s="7"/>
      <c r="CE1791" s="7"/>
      <c r="CF1791" s="7"/>
      <c r="CG1791" s="7"/>
      <c r="CH1791" s="7"/>
      <c r="CI1791" s="6" t="n">
        <f aca="false">SUMIF($AH1791:$CH1791,35,Base!$B$5:$BB$5)*7*$Z1791</f>
        <v>0</v>
      </c>
      <c r="CJ1791" s="6" t="n">
        <f aca="false">SUMIF($AH1791:$CH1791,"PR",Base!$B$5:$BB$5)*7*$Z1791</f>
        <v>140</v>
      </c>
      <c r="CK1791" s="6"/>
      <c r="CL1791" s="6"/>
    </row>
    <row r="1792" customFormat="false" ht="13.8" hidden="false" customHeight="false" outlineLevel="0" collapsed="false">
      <c r="A1792" s="7" t="s">
        <v>77</v>
      </c>
      <c r="B1792" s="7" t="s">
        <v>3969</v>
      </c>
      <c r="C1792" s="7" t="s">
        <v>173</v>
      </c>
      <c r="D1792" s="7" t="s">
        <v>4113</v>
      </c>
      <c r="E1792" s="7" t="s">
        <v>3174</v>
      </c>
      <c r="F1792" s="7" t="s">
        <v>17</v>
      </c>
      <c r="G1792" s="7" t="s">
        <v>3765</v>
      </c>
      <c r="H1792" s="7" t="s">
        <v>3766</v>
      </c>
      <c r="I1792" s="7" t="s">
        <v>84</v>
      </c>
      <c r="J1792" s="7" t="s">
        <v>85</v>
      </c>
      <c r="K1792" s="8" t="n">
        <v>0</v>
      </c>
      <c r="L1792" s="7"/>
      <c r="M1792" s="8" t="n">
        <v>0</v>
      </c>
      <c r="N1792" s="7"/>
      <c r="O1792" s="7" t="s">
        <v>3767</v>
      </c>
      <c r="P1792" s="7" t="s">
        <v>87</v>
      </c>
      <c r="Q1792" s="8" t="s">
        <v>77</v>
      </c>
      <c r="R1792" s="8" t="s">
        <v>77</v>
      </c>
      <c r="S1792" s="8" t="s">
        <v>110</v>
      </c>
      <c r="T1792" s="8" t="s">
        <v>178</v>
      </c>
      <c r="U1792" s="7" t="s">
        <v>87</v>
      </c>
      <c r="V1792" s="7" t="s">
        <v>92</v>
      </c>
      <c r="W1792" s="7"/>
      <c r="X1792" s="7"/>
      <c r="Y1792" s="7" t="s">
        <v>125</v>
      </c>
      <c r="Z1792" s="8" t="s">
        <v>87</v>
      </c>
      <c r="AA1792" s="7"/>
      <c r="AB1792" s="7"/>
      <c r="AC1792" s="7"/>
      <c r="AD1792" s="7"/>
      <c r="AE1792" s="8"/>
      <c r="AF1792" s="9" t="s">
        <v>1011</v>
      </c>
      <c r="AG1792" s="9" t="s">
        <v>976</v>
      </c>
      <c r="AH1792" s="7"/>
      <c r="AI1792" s="7"/>
      <c r="AJ1792" s="7"/>
      <c r="AK1792" s="7"/>
      <c r="AL1792" s="7"/>
      <c r="AM1792" s="7"/>
      <c r="AN1792" s="7"/>
      <c r="AO1792" s="7"/>
      <c r="AP1792" s="7"/>
      <c r="AQ1792" s="7" t="s">
        <v>98</v>
      </c>
      <c r="AR1792" s="7"/>
      <c r="AS1792" s="7"/>
      <c r="AT1792" s="7"/>
      <c r="AU1792" s="7"/>
      <c r="AV1792" s="7"/>
      <c r="AW1792" s="7"/>
      <c r="AX1792" s="7"/>
      <c r="AY1792" s="7"/>
      <c r="AZ1792" s="7"/>
      <c r="BA1792" s="7"/>
      <c r="BB1792" s="7"/>
      <c r="BC1792" s="7"/>
      <c r="BD1792" s="7"/>
      <c r="BE1792" s="7"/>
      <c r="BF1792" s="7"/>
      <c r="BG1792" s="7"/>
      <c r="BH1792" s="7"/>
      <c r="BI1792" s="7"/>
      <c r="BJ1792" s="7"/>
      <c r="BK1792" s="7"/>
      <c r="BL1792" s="7"/>
      <c r="BM1792" s="7" t="s">
        <v>97</v>
      </c>
      <c r="BN1792" s="7" t="s">
        <v>97</v>
      </c>
      <c r="BO1792" s="7"/>
      <c r="BP1792" s="7"/>
      <c r="BQ1792" s="7"/>
      <c r="BR1792" s="7"/>
      <c r="BS1792" s="7"/>
      <c r="BT1792" s="7"/>
      <c r="BU1792" s="7"/>
      <c r="BV1792" s="7"/>
      <c r="BW1792" s="7"/>
      <c r="BX1792" s="7"/>
      <c r="BY1792" s="7"/>
      <c r="BZ1792" s="7"/>
      <c r="CA1792" s="7"/>
      <c r="CB1792" s="7"/>
      <c r="CC1792" s="7"/>
      <c r="CD1792" s="7"/>
      <c r="CE1792" s="7"/>
      <c r="CF1792" s="7"/>
      <c r="CG1792" s="7"/>
      <c r="CH1792" s="7"/>
      <c r="CI1792" s="6" t="n">
        <f aca="false">SUMIF($AH1792:$CH1792,35,Base!$B$5:$BB$5)*7*$Z1792</f>
        <v>0</v>
      </c>
      <c r="CJ1792" s="6" t="n">
        <f aca="false">SUMIF($AH1792:$CH1792,"PR",Base!$B$5:$BB$5)*7*$Z1792</f>
        <v>35</v>
      </c>
      <c r="CK1792" s="6"/>
      <c r="CL1792" s="6"/>
    </row>
    <row r="1793" customFormat="false" ht="13.8" hidden="false" customHeight="false" outlineLevel="0" collapsed="false">
      <c r="A1793" s="7" t="s">
        <v>77</v>
      </c>
      <c r="B1793" s="7" t="s">
        <v>3969</v>
      </c>
      <c r="C1793" s="7" t="s">
        <v>173</v>
      </c>
      <c r="D1793" s="7" t="s">
        <v>4113</v>
      </c>
      <c r="E1793" s="7" t="s">
        <v>3174</v>
      </c>
      <c r="F1793" s="7" t="s">
        <v>17</v>
      </c>
      <c r="G1793" s="7" t="s">
        <v>3765</v>
      </c>
      <c r="H1793" s="7" t="s">
        <v>3766</v>
      </c>
      <c r="I1793" s="7" t="s">
        <v>84</v>
      </c>
      <c r="J1793" s="7" t="s">
        <v>85</v>
      </c>
      <c r="K1793" s="8" t="n">
        <v>0</v>
      </c>
      <c r="L1793" s="7"/>
      <c r="M1793" s="8" t="n">
        <v>0</v>
      </c>
      <c r="N1793" s="7"/>
      <c r="O1793" s="7" t="s">
        <v>3767</v>
      </c>
      <c r="P1793" s="7" t="s">
        <v>87</v>
      </c>
      <c r="Q1793" s="8" t="s">
        <v>77</v>
      </c>
      <c r="R1793" s="8" t="s">
        <v>77</v>
      </c>
      <c r="S1793" s="8" t="s">
        <v>110</v>
      </c>
      <c r="T1793" s="8" t="s">
        <v>178</v>
      </c>
      <c r="U1793" s="7" t="s">
        <v>87</v>
      </c>
      <c r="V1793" s="7" t="s">
        <v>92</v>
      </c>
      <c r="W1793" s="7"/>
      <c r="X1793" s="7"/>
      <c r="Y1793" s="7" t="s">
        <v>112</v>
      </c>
      <c r="Z1793" s="8" t="s">
        <v>127</v>
      </c>
      <c r="AA1793" s="7"/>
      <c r="AB1793" s="7"/>
      <c r="AC1793" s="7"/>
      <c r="AD1793" s="7"/>
      <c r="AE1793" s="8"/>
      <c r="AF1793" s="9" t="s">
        <v>1011</v>
      </c>
      <c r="AG1793" s="9" t="s">
        <v>976</v>
      </c>
      <c r="AH1793" s="7"/>
      <c r="AI1793" s="7"/>
      <c r="AJ1793" s="7"/>
      <c r="AK1793" s="7"/>
      <c r="AL1793" s="7"/>
      <c r="AM1793" s="7"/>
      <c r="AN1793" s="7"/>
      <c r="AO1793" s="7"/>
      <c r="AP1793" s="7"/>
      <c r="AQ1793" s="7" t="s">
        <v>98</v>
      </c>
      <c r="AR1793" s="7"/>
      <c r="AS1793" s="7"/>
      <c r="AT1793" s="7"/>
      <c r="AU1793" s="7"/>
      <c r="AV1793" s="7"/>
      <c r="AW1793" s="7"/>
      <c r="AX1793" s="7"/>
      <c r="AY1793" s="7"/>
      <c r="AZ1793" s="7"/>
      <c r="BA1793" s="7"/>
      <c r="BB1793" s="7"/>
      <c r="BC1793" s="7"/>
      <c r="BD1793" s="7"/>
      <c r="BE1793" s="7"/>
      <c r="BF1793" s="7"/>
      <c r="BG1793" s="7"/>
      <c r="BH1793" s="7"/>
      <c r="BI1793" s="7"/>
      <c r="BJ1793" s="7"/>
      <c r="BK1793" s="7"/>
      <c r="BL1793" s="7"/>
      <c r="BM1793" s="7" t="s">
        <v>97</v>
      </c>
      <c r="BN1793" s="7" t="s">
        <v>97</v>
      </c>
      <c r="BO1793" s="7"/>
      <c r="BP1793" s="7"/>
      <c r="BQ1793" s="7"/>
      <c r="BR1793" s="7"/>
      <c r="BS1793" s="7"/>
      <c r="BT1793" s="7"/>
      <c r="BU1793" s="7"/>
      <c r="BV1793" s="7"/>
      <c r="BW1793" s="7"/>
      <c r="BX1793" s="7"/>
      <c r="BY1793" s="7"/>
      <c r="BZ1793" s="7"/>
      <c r="CA1793" s="7"/>
      <c r="CB1793" s="7"/>
      <c r="CC1793" s="7"/>
      <c r="CD1793" s="7"/>
      <c r="CE1793" s="7"/>
      <c r="CF1793" s="7"/>
      <c r="CG1793" s="7"/>
      <c r="CH1793" s="7"/>
      <c r="CI1793" s="6" t="n">
        <f aca="false">SUMIF($AH1793:$CH1793,35,Base!$B$5:$BB$5)*7*$Z1793</f>
        <v>0</v>
      </c>
      <c r="CJ1793" s="6" t="n">
        <f aca="false">SUMIF($AH1793:$CH1793,"PR",Base!$B$5:$BB$5)*7*$Z1793</f>
        <v>140</v>
      </c>
      <c r="CK1793" s="6"/>
      <c r="CL1793" s="6"/>
    </row>
    <row r="1794" customFormat="false" ht="13.8" hidden="false" customHeight="false" outlineLevel="0" collapsed="false">
      <c r="A1794" s="7" t="s">
        <v>77</v>
      </c>
      <c r="B1794" s="7" t="s">
        <v>3969</v>
      </c>
      <c r="C1794" s="7" t="s">
        <v>173</v>
      </c>
      <c r="D1794" s="7" t="s">
        <v>4114</v>
      </c>
      <c r="E1794" s="7" t="s">
        <v>4115</v>
      </c>
      <c r="F1794" s="7" t="s">
        <v>17</v>
      </c>
      <c r="G1794" s="7" t="s">
        <v>3772</v>
      </c>
      <c r="H1794" s="7" t="s">
        <v>3773</v>
      </c>
      <c r="I1794" s="7" t="s">
        <v>84</v>
      </c>
      <c r="J1794" s="7" t="s">
        <v>85</v>
      </c>
      <c r="K1794" s="8" t="n">
        <v>0</v>
      </c>
      <c r="L1794" s="7"/>
      <c r="M1794" s="8" t="n">
        <v>0</v>
      </c>
      <c r="N1794" s="7"/>
      <c r="O1794" s="7" t="s">
        <v>3774</v>
      </c>
      <c r="P1794" s="7" t="s">
        <v>87</v>
      </c>
      <c r="Q1794" s="8" t="s">
        <v>77</v>
      </c>
      <c r="R1794" s="8" t="s">
        <v>77</v>
      </c>
      <c r="S1794" s="8" t="s">
        <v>110</v>
      </c>
      <c r="T1794" s="8" t="s">
        <v>178</v>
      </c>
      <c r="U1794" s="7" t="s">
        <v>87</v>
      </c>
      <c r="V1794" s="7" t="s">
        <v>92</v>
      </c>
      <c r="W1794" s="7"/>
      <c r="X1794" s="7"/>
      <c r="Y1794" s="7" t="s">
        <v>125</v>
      </c>
      <c r="Z1794" s="8" t="s">
        <v>87</v>
      </c>
      <c r="AA1794" s="7"/>
      <c r="AB1794" s="7"/>
      <c r="AC1794" s="7"/>
      <c r="AD1794" s="7"/>
      <c r="AE1794" s="8"/>
      <c r="AF1794" s="9" t="s">
        <v>625</v>
      </c>
      <c r="AG1794" s="9" t="s">
        <v>1019</v>
      </c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  <c r="AZ1794" s="7"/>
      <c r="BA1794" s="7"/>
      <c r="BB1794" s="7"/>
      <c r="BC1794" s="7"/>
      <c r="BD1794" s="7"/>
      <c r="BE1794" s="7"/>
      <c r="BF1794" s="7"/>
      <c r="BG1794" s="7"/>
      <c r="BH1794" s="7"/>
      <c r="BI1794" s="7"/>
      <c r="BJ1794" s="7"/>
      <c r="BK1794" s="7"/>
      <c r="BL1794" s="7"/>
      <c r="BM1794" s="7" t="s">
        <v>97</v>
      </c>
      <c r="BN1794" s="7" t="s">
        <v>97</v>
      </c>
      <c r="BO1794" s="7"/>
      <c r="BP1794" s="7"/>
      <c r="BQ1794" s="7"/>
      <c r="BR1794" s="7"/>
      <c r="BS1794" s="7" t="s">
        <v>98</v>
      </c>
      <c r="BT1794" s="7"/>
      <c r="BU1794" s="7"/>
      <c r="BV1794" s="7"/>
      <c r="BW1794" s="7"/>
      <c r="BX1794" s="7"/>
      <c r="BY1794" s="7"/>
      <c r="BZ1794" s="7"/>
      <c r="CA1794" s="7"/>
      <c r="CB1794" s="7"/>
      <c r="CC1794" s="7"/>
      <c r="CD1794" s="7"/>
      <c r="CE1794" s="7"/>
      <c r="CF1794" s="7"/>
      <c r="CG1794" s="7"/>
      <c r="CH1794" s="7"/>
      <c r="CI1794" s="6" t="n">
        <f aca="false">SUMIF($AH1794:$CH1794,35,Base!$B$5:$BB$5)*7*$Z1794</f>
        <v>0</v>
      </c>
      <c r="CJ1794" s="6" t="n">
        <f aca="false">SUMIF($AH1794:$CH1794,"PR",Base!$B$5:$BB$5)*7*$Z1794</f>
        <v>35</v>
      </c>
      <c r="CK1794" s="6"/>
      <c r="CL1794" s="6"/>
    </row>
    <row r="1795" customFormat="false" ht="13.8" hidden="false" customHeight="false" outlineLevel="0" collapsed="false">
      <c r="A1795" s="7" t="s">
        <v>77</v>
      </c>
      <c r="B1795" s="7" t="s">
        <v>3969</v>
      </c>
      <c r="C1795" s="7" t="s">
        <v>173</v>
      </c>
      <c r="D1795" s="7" t="s">
        <v>4114</v>
      </c>
      <c r="E1795" s="7" t="s">
        <v>4115</v>
      </c>
      <c r="F1795" s="7" t="s">
        <v>17</v>
      </c>
      <c r="G1795" s="7" t="s">
        <v>3772</v>
      </c>
      <c r="H1795" s="7" t="s">
        <v>3773</v>
      </c>
      <c r="I1795" s="7" t="s">
        <v>84</v>
      </c>
      <c r="J1795" s="7" t="s">
        <v>85</v>
      </c>
      <c r="K1795" s="8" t="n">
        <v>0</v>
      </c>
      <c r="L1795" s="7"/>
      <c r="M1795" s="8" t="n">
        <v>0</v>
      </c>
      <c r="N1795" s="7"/>
      <c r="O1795" s="7" t="s">
        <v>3774</v>
      </c>
      <c r="P1795" s="7" t="s">
        <v>87</v>
      </c>
      <c r="Q1795" s="8" t="s">
        <v>77</v>
      </c>
      <c r="R1795" s="8" t="s">
        <v>77</v>
      </c>
      <c r="S1795" s="8" t="s">
        <v>110</v>
      </c>
      <c r="T1795" s="8" t="s">
        <v>178</v>
      </c>
      <c r="U1795" s="7" t="s">
        <v>87</v>
      </c>
      <c r="V1795" s="7" t="s">
        <v>92</v>
      </c>
      <c r="W1795" s="7"/>
      <c r="X1795" s="7"/>
      <c r="Y1795" s="7" t="s">
        <v>112</v>
      </c>
      <c r="Z1795" s="8" t="s">
        <v>127</v>
      </c>
      <c r="AA1795" s="7"/>
      <c r="AB1795" s="7"/>
      <c r="AC1795" s="7"/>
      <c r="AD1795" s="7"/>
      <c r="AE1795" s="8"/>
      <c r="AF1795" s="9" t="s">
        <v>625</v>
      </c>
      <c r="AG1795" s="9" t="s">
        <v>1019</v>
      </c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  <c r="AY1795" s="7"/>
      <c r="AZ1795" s="7"/>
      <c r="BA1795" s="7"/>
      <c r="BB1795" s="7"/>
      <c r="BC1795" s="7"/>
      <c r="BD1795" s="7"/>
      <c r="BE1795" s="7"/>
      <c r="BF1795" s="7"/>
      <c r="BG1795" s="7"/>
      <c r="BH1795" s="7"/>
      <c r="BI1795" s="7"/>
      <c r="BJ1795" s="7"/>
      <c r="BK1795" s="7"/>
      <c r="BL1795" s="7"/>
      <c r="BM1795" s="7" t="s">
        <v>97</v>
      </c>
      <c r="BN1795" s="7" t="s">
        <v>97</v>
      </c>
      <c r="BO1795" s="7"/>
      <c r="BP1795" s="7"/>
      <c r="BQ1795" s="7"/>
      <c r="BR1795" s="7"/>
      <c r="BS1795" s="7" t="s">
        <v>98</v>
      </c>
      <c r="BT1795" s="7"/>
      <c r="BU1795" s="7"/>
      <c r="BV1795" s="7"/>
      <c r="BW1795" s="7"/>
      <c r="BX1795" s="7"/>
      <c r="BY1795" s="7"/>
      <c r="BZ1795" s="7"/>
      <c r="CA1795" s="7"/>
      <c r="CB1795" s="7"/>
      <c r="CC1795" s="7"/>
      <c r="CD1795" s="7"/>
      <c r="CE1795" s="7"/>
      <c r="CF1795" s="7"/>
      <c r="CG1795" s="7"/>
      <c r="CH1795" s="7"/>
      <c r="CI1795" s="6" t="n">
        <f aca="false">SUMIF($AH1795:$CH1795,35,Base!$B$5:$BB$5)*7*$Z1795</f>
        <v>0</v>
      </c>
      <c r="CJ1795" s="6" t="n">
        <f aca="false">SUMIF($AH1795:$CH1795,"PR",Base!$B$5:$BB$5)*7*$Z1795</f>
        <v>140</v>
      </c>
      <c r="CK1795" s="6"/>
      <c r="CL1795" s="6"/>
    </row>
    <row r="1796" customFormat="false" ht="13.8" hidden="false" customHeight="false" outlineLevel="0" collapsed="false">
      <c r="A1796" s="7" t="s">
        <v>77</v>
      </c>
      <c r="B1796" s="7" t="s">
        <v>3969</v>
      </c>
      <c r="C1796" s="7" t="s">
        <v>173</v>
      </c>
      <c r="D1796" s="7" t="s">
        <v>4116</v>
      </c>
      <c r="E1796" s="7" t="s">
        <v>4117</v>
      </c>
      <c r="F1796" s="7" t="s">
        <v>17</v>
      </c>
      <c r="G1796" s="7" t="s">
        <v>3772</v>
      </c>
      <c r="H1796" s="7" t="s">
        <v>3773</v>
      </c>
      <c r="I1796" s="7" t="s">
        <v>84</v>
      </c>
      <c r="J1796" s="7" t="s">
        <v>85</v>
      </c>
      <c r="K1796" s="8" t="n">
        <v>0</v>
      </c>
      <c r="L1796" s="7"/>
      <c r="M1796" s="8" t="n">
        <v>0</v>
      </c>
      <c r="N1796" s="7"/>
      <c r="O1796" s="7" t="s">
        <v>3774</v>
      </c>
      <c r="P1796" s="7" t="s">
        <v>87</v>
      </c>
      <c r="Q1796" s="8" t="s">
        <v>77</v>
      </c>
      <c r="R1796" s="8" t="s">
        <v>77</v>
      </c>
      <c r="S1796" s="8" t="s">
        <v>110</v>
      </c>
      <c r="T1796" s="8" t="s">
        <v>178</v>
      </c>
      <c r="U1796" s="7" t="s">
        <v>87</v>
      </c>
      <c r="V1796" s="7" t="s">
        <v>92</v>
      </c>
      <c r="W1796" s="7"/>
      <c r="X1796" s="7"/>
      <c r="Y1796" s="7" t="s">
        <v>125</v>
      </c>
      <c r="Z1796" s="8" t="s">
        <v>87</v>
      </c>
      <c r="AA1796" s="7"/>
      <c r="AB1796" s="7"/>
      <c r="AC1796" s="7"/>
      <c r="AD1796" s="7"/>
      <c r="AE1796" s="8"/>
      <c r="AF1796" s="9" t="s">
        <v>1917</v>
      </c>
      <c r="AG1796" s="9" t="s">
        <v>862</v>
      </c>
      <c r="AH1796" s="7"/>
      <c r="AI1796" s="7"/>
      <c r="AJ1796" s="7"/>
      <c r="AK1796" s="7"/>
      <c r="AL1796" s="7" t="s">
        <v>98</v>
      </c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  <c r="AZ1796" s="7"/>
      <c r="BA1796" s="7"/>
      <c r="BB1796" s="7"/>
      <c r="BC1796" s="7"/>
      <c r="BD1796" s="7"/>
      <c r="BE1796" s="7"/>
      <c r="BF1796" s="7"/>
      <c r="BG1796" s="7"/>
      <c r="BH1796" s="7"/>
      <c r="BI1796" s="7"/>
      <c r="BJ1796" s="7"/>
      <c r="BK1796" s="7"/>
      <c r="BL1796" s="7"/>
      <c r="BM1796" s="7" t="s">
        <v>97</v>
      </c>
      <c r="BN1796" s="7" t="s">
        <v>97</v>
      </c>
      <c r="BO1796" s="7"/>
      <c r="BP1796" s="7"/>
      <c r="BQ1796" s="7"/>
      <c r="BR1796" s="7"/>
      <c r="BS1796" s="7"/>
      <c r="BT1796" s="7"/>
      <c r="BU1796" s="7"/>
      <c r="BV1796" s="7"/>
      <c r="BW1796" s="7"/>
      <c r="BX1796" s="7"/>
      <c r="BY1796" s="7"/>
      <c r="BZ1796" s="7"/>
      <c r="CA1796" s="7"/>
      <c r="CB1796" s="7"/>
      <c r="CC1796" s="7"/>
      <c r="CD1796" s="7"/>
      <c r="CE1796" s="7"/>
      <c r="CF1796" s="7"/>
      <c r="CG1796" s="7"/>
      <c r="CH1796" s="7"/>
      <c r="CI1796" s="6" t="n">
        <f aca="false">SUMIF($AH1796:$CH1796,35,Base!$B$5:$BB$5)*7*$Z1796</f>
        <v>0</v>
      </c>
      <c r="CJ1796" s="6" t="n">
        <f aca="false">SUMIF($AH1796:$CH1796,"PR",Base!$B$5:$BB$5)*7*$Z1796</f>
        <v>35</v>
      </c>
      <c r="CK1796" s="6"/>
      <c r="CL1796" s="6"/>
    </row>
    <row r="1797" customFormat="false" ht="13.8" hidden="false" customHeight="false" outlineLevel="0" collapsed="false">
      <c r="A1797" s="7" t="s">
        <v>77</v>
      </c>
      <c r="B1797" s="7" t="s">
        <v>3969</v>
      </c>
      <c r="C1797" s="7" t="s">
        <v>173</v>
      </c>
      <c r="D1797" s="7" t="s">
        <v>4116</v>
      </c>
      <c r="E1797" s="7" t="s">
        <v>4117</v>
      </c>
      <c r="F1797" s="7" t="s">
        <v>17</v>
      </c>
      <c r="G1797" s="7" t="s">
        <v>3772</v>
      </c>
      <c r="H1797" s="7" t="s">
        <v>3773</v>
      </c>
      <c r="I1797" s="7" t="s">
        <v>84</v>
      </c>
      <c r="J1797" s="7" t="s">
        <v>85</v>
      </c>
      <c r="K1797" s="8" t="n">
        <v>0</v>
      </c>
      <c r="L1797" s="7"/>
      <c r="M1797" s="8" t="n">
        <v>0</v>
      </c>
      <c r="N1797" s="7"/>
      <c r="O1797" s="7" t="s">
        <v>3774</v>
      </c>
      <c r="P1797" s="7" t="s">
        <v>87</v>
      </c>
      <c r="Q1797" s="8" t="s">
        <v>77</v>
      </c>
      <c r="R1797" s="8" t="s">
        <v>77</v>
      </c>
      <c r="S1797" s="8" t="s">
        <v>110</v>
      </c>
      <c r="T1797" s="8" t="s">
        <v>178</v>
      </c>
      <c r="U1797" s="7" t="s">
        <v>87</v>
      </c>
      <c r="V1797" s="7" t="s">
        <v>92</v>
      </c>
      <c r="W1797" s="7"/>
      <c r="X1797" s="7"/>
      <c r="Y1797" s="7" t="s">
        <v>112</v>
      </c>
      <c r="Z1797" s="8" t="s">
        <v>127</v>
      </c>
      <c r="AA1797" s="7"/>
      <c r="AB1797" s="7"/>
      <c r="AC1797" s="7"/>
      <c r="AD1797" s="7"/>
      <c r="AE1797" s="8"/>
      <c r="AF1797" s="9" t="s">
        <v>1917</v>
      </c>
      <c r="AG1797" s="9" t="s">
        <v>862</v>
      </c>
      <c r="AH1797" s="7"/>
      <c r="AI1797" s="7"/>
      <c r="AJ1797" s="7"/>
      <c r="AK1797" s="7"/>
      <c r="AL1797" s="7" t="s">
        <v>98</v>
      </c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  <c r="AY1797" s="7"/>
      <c r="AZ1797" s="7"/>
      <c r="BA1797" s="7"/>
      <c r="BB1797" s="7"/>
      <c r="BC1797" s="7"/>
      <c r="BD1797" s="7"/>
      <c r="BE1797" s="7"/>
      <c r="BF1797" s="7"/>
      <c r="BG1797" s="7"/>
      <c r="BH1797" s="7"/>
      <c r="BI1797" s="7"/>
      <c r="BJ1797" s="7"/>
      <c r="BK1797" s="7"/>
      <c r="BL1797" s="7"/>
      <c r="BM1797" s="7" t="s">
        <v>97</v>
      </c>
      <c r="BN1797" s="7" t="s">
        <v>97</v>
      </c>
      <c r="BO1797" s="7"/>
      <c r="BP1797" s="7"/>
      <c r="BQ1797" s="7"/>
      <c r="BR1797" s="7"/>
      <c r="BS1797" s="7"/>
      <c r="BT1797" s="7"/>
      <c r="BU1797" s="7"/>
      <c r="BV1797" s="7"/>
      <c r="BW1797" s="7"/>
      <c r="BX1797" s="7"/>
      <c r="BY1797" s="7"/>
      <c r="BZ1797" s="7"/>
      <c r="CA1797" s="7"/>
      <c r="CB1797" s="7"/>
      <c r="CC1797" s="7"/>
      <c r="CD1797" s="7"/>
      <c r="CE1797" s="7"/>
      <c r="CF1797" s="7"/>
      <c r="CG1797" s="7"/>
      <c r="CH1797" s="7"/>
      <c r="CI1797" s="6" t="n">
        <f aca="false">SUMIF($AH1797:$CH1797,35,Base!$B$5:$BB$5)*7*$Z1797</f>
        <v>0</v>
      </c>
      <c r="CJ1797" s="6" t="n">
        <f aca="false">SUMIF($AH1797:$CH1797,"PR",Base!$B$5:$BB$5)*7*$Z1797</f>
        <v>140</v>
      </c>
      <c r="CK1797" s="6"/>
      <c r="CL1797" s="6"/>
    </row>
    <row r="1798" customFormat="false" ht="13.8" hidden="false" customHeight="false" outlineLevel="0" collapsed="false">
      <c r="A1798" s="7" t="s">
        <v>77</v>
      </c>
      <c r="B1798" s="7" t="s">
        <v>3969</v>
      </c>
      <c r="C1798" s="7" t="s">
        <v>173</v>
      </c>
      <c r="D1798" s="7" t="s">
        <v>4118</v>
      </c>
      <c r="E1798" s="7" t="s">
        <v>1787</v>
      </c>
      <c r="F1798" s="7" t="s">
        <v>17</v>
      </c>
      <c r="G1798" s="7" t="s">
        <v>3779</v>
      </c>
      <c r="H1798" s="7" t="s">
        <v>3780</v>
      </c>
      <c r="I1798" s="7" t="s">
        <v>84</v>
      </c>
      <c r="J1798" s="7" t="s">
        <v>85</v>
      </c>
      <c r="K1798" s="8" t="n">
        <v>0</v>
      </c>
      <c r="L1798" s="7"/>
      <c r="M1798" s="8" t="n">
        <v>0</v>
      </c>
      <c r="N1798" s="7"/>
      <c r="O1798" s="7" t="s">
        <v>3781</v>
      </c>
      <c r="P1798" s="7" t="s">
        <v>87</v>
      </c>
      <c r="Q1798" s="8" t="s">
        <v>77</v>
      </c>
      <c r="R1798" s="8" t="s">
        <v>77</v>
      </c>
      <c r="S1798" s="8" t="s">
        <v>110</v>
      </c>
      <c r="T1798" s="8" t="s">
        <v>178</v>
      </c>
      <c r="U1798" s="7" t="s">
        <v>87</v>
      </c>
      <c r="V1798" s="7" t="s">
        <v>92</v>
      </c>
      <c r="W1798" s="7"/>
      <c r="X1798" s="7"/>
      <c r="Y1798" s="7" t="s">
        <v>125</v>
      </c>
      <c r="Z1798" s="8" t="s">
        <v>87</v>
      </c>
      <c r="AA1798" s="7"/>
      <c r="AB1798" s="7"/>
      <c r="AC1798" s="7"/>
      <c r="AD1798" s="7"/>
      <c r="AE1798" s="8"/>
      <c r="AF1798" s="9" t="s">
        <v>2428</v>
      </c>
      <c r="AG1798" s="9" t="s">
        <v>681</v>
      </c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  <c r="AY1798" s="7"/>
      <c r="AZ1798" s="7"/>
      <c r="BA1798" s="7"/>
      <c r="BB1798" s="7"/>
      <c r="BC1798" s="7"/>
      <c r="BD1798" s="7"/>
      <c r="BE1798" s="7"/>
      <c r="BF1798" s="7"/>
      <c r="BG1798" s="7"/>
      <c r="BH1798" s="7"/>
      <c r="BI1798" s="7"/>
      <c r="BJ1798" s="7"/>
      <c r="BK1798" s="7"/>
      <c r="BL1798" s="7"/>
      <c r="BM1798" s="7" t="s">
        <v>97</v>
      </c>
      <c r="BN1798" s="7" t="s">
        <v>97</v>
      </c>
      <c r="BO1798" s="7"/>
      <c r="BP1798" s="7"/>
      <c r="BQ1798" s="7"/>
      <c r="BR1798" s="7"/>
      <c r="BS1798" s="7"/>
      <c r="BT1798" s="7"/>
      <c r="BU1798" s="7" t="s">
        <v>98</v>
      </c>
      <c r="BV1798" s="7"/>
      <c r="BW1798" s="7"/>
      <c r="BX1798" s="7"/>
      <c r="BY1798" s="7"/>
      <c r="BZ1798" s="7"/>
      <c r="CA1798" s="7"/>
      <c r="CB1798" s="7"/>
      <c r="CC1798" s="7"/>
      <c r="CD1798" s="7"/>
      <c r="CE1798" s="7"/>
      <c r="CF1798" s="7"/>
      <c r="CG1798" s="7"/>
      <c r="CH1798" s="7"/>
      <c r="CI1798" s="6" t="n">
        <f aca="false">SUMIF($AH1798:$CH1798,35,Base!$B$5:$BB$5)*7*$Z1798</f>
        <v>0</v>
      </c>
      <c r="CJ1798" s="6" t="n">
        <f aca="false">SUMIF($AH1798:$CH1798,"PR",Base!$B$5:$BB$5)*7*$Z1798</f>
        <v>35</v>
      </c>
      <c r="CK1798" s="6"/>
      <c r="CL1798" s="6"/>
    </row>
    <row r="1799" customFormat="false" ht="13.8" hidden="false" customHeight="false" outlineLevel="0" collapsed="false">
      <c r="A1799" s="7" t="s">
        <v>77</v>
      </c>
      <c r="B1799" s="7" t="s">
        <v>3969</v>
      </c>
      <c r="C1799" s="7" t="s">
        <v>173</v>
      </c>
      <c r="D1799" s="7" t="s">
        <v>4118</v>
      </c>
      <c r="E1799" s="7" t="s">
        <v>1787</v>
      </c>
      <c r="F1799" s="7" t="s">
        <v>17</v>
      </c>
      <c r="G1799" s="7" t="s">
        <v>3779</v>
      </c>
      <c r="H1799" s="7" t="s">
        <v>3780</v>
      </c>
      <c r="I1799" s="7" t="s">
        <v>84</v>
      </c>
      <c r="J1799" s="7" t="s">
        <v>85</v>
      </c>
      <c r="K1799" s="8" t="n">
        <v>0</v>
      </c>
      <c r="L1799" s="7"/>
      <c r="M1799" s="8" t="n">
        <v>0</v>
      </c>
      <c r="N1799" s="7"/>
      <c r="O1799" s="7" t="s">
        <v>3781</v>
      </c>
      <c r="P1799" s="7" t="s">
        <v>87</v>
      </c>
      <c r="Q1799" s="8" t="s">
        <v>77</v>
      </c>
      <c r="R1799" s="8" t="s">
        <v>77</v>
      </c>
      <c r="S1799" s="8" t="s">
        <v>110</v>
      </c>
      <c r="T1799" s="8" t="s">
        <v>178</v>
      </c>
      <c r="U1799" s="7" t="s">
        <v>87</v>
      </c>
      <c r="V1799" s="7" t="s">
        <v>92</v>
      </c>
      <c r="W1799" s="7"/>
      <c r="X1799" s="7"/>
      <c r="Y1799" s="7" t="s">
        <v>112</v>
      </c>
      <c r="Z1799" s="8" t="s">
        <v>127</v>
      </c>
      <c r="AA1799" s="7"/>
      <c r="AB1799" s="7"/>
      <c r="AC1799" s="7"/>
      <c r="AD1799" s="7"/>
      <c r="AE1799" s="8"/>
      <c r="AF1799" s="9" t="s">
        <v>2428</v>
      </c>
      <c r="AG1799" s="9" t="s">
        <v>681</v>
      </c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7"/>
      <c r="AW1799" s="7"/>
      <c r="AX1799" s="7"/>
      <c r="AY1799" s="7"/>
      <c r="AZ1799" s="7"/>
      <c r="BA1799" s="7"/>
      <c r="BB1799" s="7"/>
      <c r="BC1799" s="7"/>
      <c r="BD1799" s="7"/>
      <c r="BE1799" s="7"/>
      <c r="BF1799" s="7"/>
      <c r="BG1799" s="7"/>
      <c r="BH1799" s="7"/>
      <c r="BI1799" s="7"/>
      <c r="BJ1799" s="7"/>
      <c r="BK1799" s="7"/>
      <c r="BL1799" s="7"/>
      <c r="BM1799" s="7" t="s">
        <v>97</v>
      </c>
      <c r="BN1799" s="7" t="s">
        <v>97</v>
      </c>
      <c r="BO1799" s="7"/>
      <c r="BP1799" s="7"/>
      <c r="BQ1799" s="7"/>
      <c r="BR1799" s="7"/>
      <c r="BS1799" s="7"/>
      <c r="BT1799" s="7"/>
      <c r="BU1799" s="7" t="s">
        <v>98</v>
      </c>
      <c r="BV1799" s="7"/>
      <c r="BW1799" s="7"/>
      <c r="BX1799" s="7"/>
      <c r="BY1799" s="7"/>
      <c r="BZ1799" s="7"/>
      <c r="CA1799" s="7"/>
      <c r="CB1799" s="7"/>
      <c r="CC1799" s="7"/>
      <c r="CD1799" s="7"/>
      <c r="CE1799" s="7"/>
      <c r="CF1799" s="7"/>
      <c r="CG1799" s="7"/>
      <c r="CH1799" s="7"/>
      <c r="CI1799" s="6" t="n">
        <f aca="false">SUMIF($AH1799:$CH1799,35,Base!$B$5:$BB$5)*7*$Z1799</f>
        <v>0</v>
      </c>
      <c r="CJ1799" s="6" t="n">
        <f aca="false">SUMIF($AH1799:$CH1799,"PR",Base!$B$5:$BB$5)*7*$Z1799</f>
        <v>140</v>
      </c>
      <c r="CK1799" s="6"/>
      <c r="CL1799" s="6"/>
    </row>
    <row r="1800" customFormat="false" ht="13.8" hidden="false" customHeight="false" outlineLevel="0" collapsed="false">
      <c r="A1800" s="7" t="s">
        <v>77</v>
      </c>
      <c r="B1800" s="7" t="s">
        <v>3969</v>
      </c>
      <c r="C1800" s="7" t="s">
        <v>173</v>
      </c>
      <c r="D1800" s="7" t="s">
        <v>4119</v>
      </c>
      <c r="E1800" s="7" t="s">
        <v>3251</v>
      </c>
      <c r="F1800" s="7" t="s">
        <v>17</v>
      </c>
      <c r="G1800" s="7" t="s">
        <v>3779</v>
      </c>
      <c r="H1800" s="7" t="s">
        <v>3780</v>
      </c>
      <c r="I1800" s="7" t="s">
        <v>84</v>
      </c>
      <c r="J1800" s="7" t="s">
        <v>85</v>
      </c>
      <c r="K1800" s="8" t="n">
        <v>0</v>
      </c>
      <c r="L1800" s="7"/>
      <c r="M1800" s="8" t="n">
        <v>0</v>
      </c>
      <c r="N1800" s="7"/>
      <c r="O1800" s="7" t="s">
        <v>3781</v>
      </c>
      <c r="P1800" s="7" t="s">
        <v>87</v>
      </c>
      <c r="Q1800" s="8" t="s">
        <v>77</v>
      </c>
      <c r="R1800" s="8" t="s">
        <v>77</v>
      </c>
      <c r="S1800" s="8" t="s">
        <v>110</v>
      </c>
      <c r="T1800" s="8" t="s">
        <v>178</v>
      </c>
      <c r="U1800" s="7" t="s">
        <v>87</v>
      </c>
      <c r="V1800" s="7" t="s">
        <v>92</v>
      </c>
      <c r="W1800" s="7"/>
      <c r="X1800" s="7"/>
      <c r="Y1800" s="7" t="s">
        <v>125</v>
      </c>
      <c r="Z1800" s="8" t="s">
        <v>87</v>
      </c>
      <c r="AA1800" s="7"/>
      <c r="AB1800" s="7"/>
      <c r="AC1800" s="7"/>
      <c r="AD1800" s="7"/>
      <c r="AE1800" s="8"/>
      <c r="AF1800" s="9" t="s">
        <v>479</v>
      </c>
      <c r="AG1800" s="9" t="s">
        <v>480</v>
      </c>
      <c r="AH1800" s="7"/>
      <c r="AI1800" s="7"/>
      <c r="AJ1800" s="7"/>
      <c r="AK1800" s="7"/>
      <c r="AL1800" s="7"/>
      <c r="AM1800" s="7"/>
      <c r="AN1800" s="7" t="s">
        <v>98</v>
      </c>
      <c r="AO1800" s="7"/>
      <c r="AP1800" s="7"/>
      <c r="AQ1800" s="7"/>
      <c r="AR1800" s="7"/>
      <c r="AS1800" s="7"/>
      <c r="AT1800" s="7"/>
      <c r="AU1800" s="7"/>
      <c r="AV1800" s="7"/>
      <c r="AW1800" s="7"/>
      <c r="AX1800" s="7"/>
      <c r="AY1800" s="7"/>
      <c r="AZ1800" s="7"/>
      <c r="BA1800" s="7"/>
      <c r="BB1800" s="7"/>
      <c r="BC1800" s="7"/>
      <c r="BD1800" s="7"/>
      <c r="BE1800" s="7"/>
      <c r="BF1800" s="7"/>
      <c r="BG1800" s="7"/>
      <c r="BH1800" s="7"/>
      <c r="BI1800" s="7"/>
      <c r="BJ1800" s="7"/>
      <c r="BK1800" s="7"/>
      <c r="BL1800" s="7"/>
      <c r="BM1800" s="7" t="s">
        <v>97</v>
      </c>
      <c r="BN1800" s="7" t="s">
        <v>97</v>
      </c>
      <c r="BO1800" s="7"/>
      <c r="BP1800" s="7"/>
      <c r="BQ1800" s="7"/>
      <c r="BR1800" s="7"/>
      <c r="BS1800" s="7"/>
      <c r="BT1800" s="7"/>
      <c r="BU1800" s="7"/>
      <c r="BV1800" s="7"/>
      <c r="BW1800" s="7"/>
      <c r="BX1800" s="7"/>
      <c r="BY1800" s="7"/>
      <c r="BZ1800" s="7"/>
      <c r="CA1800" s="7"/>
      <c r="CB1800" s="7"/>
      <c r="CC1800" s="7"/>
      <c r="CD1800" s="7"/>
      <c r="CE1800" s="7"/>
      <c r="CF1800" s="7"/>
      <c r="CG1800" s="7"/>
      <c r="CH1800" s="7"/>
      <c r="CI1800" s="6" t="n">
        <f aca="false">SUMIF($AH1800:$CH1800,35,Base!$B$5:$BB$5)*7*$Z1800</f>
        <v>0</v>
      </c>
      <c r="CJ1800" s="6" t="n">
        <f aca="false">SUMIF($AH1800:$CH1800,"PR",Base!$B$5:$BB$5)*7*$Z1800</f>
        <v>35</v>
      </c>
      <c r="CK1800" s="6"/>
      <c r="CL1800" s="6"/>
    </row>
    <row r="1801" customFormat="false" ht="13.8" hidden="false" customHeight="false" outlineLevel="0" collapsed="false">
      <c r="A1801" s="7" t="s">
        <v>77</v>
      </c>
      <c r="B1801" s="7" t="s">
        <v>3969</v>
      </c>
      <c r="C1801" s="7" t="s">
        <v>173</v>
      </c>
      <c r="D1801" s="7" t="s">
        <v>4119</v>
      </c>
      <c r="E1801" s="7" t="s">
        <v>3251</v>
      </c>
      <c r="F1801" s="7" t="s">
        <v>17</v>
      </c>
      <c r="G1801" s="7" t="s">
        <v>3779</v>
      </c>
      <c r="H1801" s="7" t="s">
        <v>3780</v>
      </c>
      <c r="I1801" s="7" t="s">
        <v>84</v>
      </c>
      <c r="J1801" s="7" t="s">
        <v>85</v>
      </c>
      <c r="K1801" s="8" t="n">
        <v>0</v>
      </c>
      <c r="L1801" s="7"/>
      <c r="M1801" s="8" t="n">
        <v>0</v>
      </c>
      <c r="N1801" s="7"/>
      <c r="O1801" s="7" t="s">
        <v>3781</v>
      </c>
      <c r="P1801" s="7" t="s">
        <v>87</v>
      </c>
      <c r="Q1801" s="8" t="s">
        <v>77</v>
      </c>
      <c r="R1801" s="8" t="s">
        <v>77</v>
      </c>
      <c r="S1801" s="8" t="s">
        <v>110</v>
      </c>
      <c r="T1801" s="8" t="s">
        <v>178</v>
      </c>
      <c r="U1801" s="7" t="s">
        <v>87</v>
      </c>
      <c r="V1801" s="7" t="s">
        <v>92</v>
      </c>
      <c r="W1801" s="7"/>
      <c r="X1801" s="7"/>
      <c r="Y1801" s="7" t="s">
        <v>112</v>
      </c>
      <c r="Z1801" s="8" t="s">
        <v>127</v>
      </c>
      <c r="AA1801" s="7"/>
      <c r="AB1801" s="7"/>
      <c r="AC1801" s="7"/>
      <c r="AD1801" s="7"/>
      <c r="AE1801" s="8"/>
      <c r="AF1801" s="9" t="s">
        <v>479</v>
      </c>
      <c r="AG1801" s="9" t="s">
        <v>480</v>
      </c>
      <c r="AH1801" s="7"/>
      <c r="AI1801" s="7"/>
      <c r="AJ1801" s="7"/>
      <c r="AK1801" s="7"/>
      <c r="AL1801" s="7"/>
      <c r="AM1801" s="7"/>
      <c r="AN1801" s="7" t="s">
        <v>98</v>
      </c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7"/>
      <c r="BB1801" s="7"/>
      <c r="BC1801" s="7"/>
      <c r="BD1801" s="7"/>
      <c r="BE1801" s="7"/>
      <c r="BF1801" s="7"/>
      <c r="BG1801" s="7"/>
      <c r="BH1801" s="7"/>
      <c r="BI1801" s="7"/>
      <c r="BJ1801" s="7"/>
      <c r="BK1801" s="7"/>
      <c r="BL1801" s="7"/>
      <c r="BM1801" s="7" t="s">
        <v>97</v>
      </c>
      <c r="BN1801" s="7" t="s">
        <v>97</v>
      </c>
      <c r="BO1801" s="7"/>
      <c r="BP1801" s="7"/>
      <c r="BQ1801" s="7"/>
      <c r="BR1801" s="7"/>
      <c r="BS1801" s="7"/>
      <c r="BT1801" s="7"/>
      <c r="BU1801" s="7"/>
      <c r="BV1801" s="7"/>
      <c r="BW1801" s="7"/>
      <c r="BX1801" s="7"/>
      <c r="BY1801" s="7"/>
      <c r="BZ1801" s="7"/>
      <c r="CA1801" s="7"/>
      <c r="CB1801" s="7"/>
      <c r="CC1801" s="7"/>
      <c r="CD1801" s="7"/>
      <c r="CE1801" s="7"/>
      <c r="CF1801" s="7"/>
      <c r="CG1801" s="7"/>
      <c r="CH1801" s="7"/>
      <c r="CI1801" s="6" t="n">
        <f aca="false">SUMIF($AH1801:$CH1801,35,Base!$B$5:$BB$5)*7*$Z1801</f>
        <v>0</v>
      </c>
      <c r="CJ1801" s="6" t="n">
        <f aca="false">SUMIF($AH1801:$CH1801,"PR",Base!$B$5:$BB$5)*7*$Z1801</f>
        <v>140</v>
      </c>
      <c r="CK1801" s="6"/>
      <c r="CL1801" s="6"/>
    </row>
    <row r="1802" customFormat="false" ht="13.8" hidden="false" customHeight="false" outlineLevel="0" collapsed="false">
      <c r="A1802" s="7" t="s">
        <v>77</v>
      </c>
      <c r="B1802" s="7" t="s">
        <v>3969</v>
      </c>
      <c r="C1802" s="7" t="s">
        <v>173</v>
      </c>
      <c r="D1802" s="7" t="s">
        <v>4120</v>
      </c>
      <c r="E1802" s="7" t="s">
        <v>1794</v>
      </c>
      <c r="F1802" s="7" t="s">
        <v>17</v>
      </c>
      <c r="G1802" s="7" t="s">
        <v>3785</v>
      </c>
      <c r="H1802" s="7" t="s">
        <v>3786</v>
      </c>
      <c r="I1802" s="7" t="s">
        <v>84</v>
      </c>
      <c r="J1802" s="7" t="s">
        <v>85</v>
      </c>
      <c r="K1802" s="8" t="n">
        <v>0</v>
      </c>
      <c r="L1802" s="7"/>
      <c r="M1802" s="8" t="n">
        <v>0</v>
      </c>
      <c r="N1802" s="7"/>
      <c r="O1802" s="7" t="s">
        <v>444</v>
      </c>
      <c r="P1802" s="7" t="s">
        <v>87</v>
      </c>
      <c r="Q1802" s="8" t="s">
        <v>77</v>
      </c>
      <c r="R1802" s="8" t="s">
        <v>77</v>
      </c>
      <c r="S1802" s="8" t="s">
        <v>110</v>
      </c>
      <c r="T1802" s="8" t="s">
        <v>178</v>
      </c>
      <c r="U1802" s="7" t="s">
        <v>87</v>
      </c>
      <c r="V1802" s="7" t="s">
        <v>92</v>
      </c>
      <c r="W1802" s="7"/>
      <c r="X1802" s="7"/>
      <c r="Y1802" s="7" t="s">
        <v>125</v>
      </c>
      <c r="Z1802" s="8" t="s">
        <v>87</v>
      </c>
      <c r="AA1802" s="7"/>
      <c r="AB1802" s="7"/>
      <c r="AC1802" s="7"/>
      <c r="AD1802" s="7"/>
      <c r="AE1802" s="8"/>
      <c r="AF1802" s="9" t="s">
        <v>2177</v>
      </c>
      <c r="AG1802" s="9" t="s">
        <v>2201</v>
      </c>
      <c r="AH1802" s="7"/>
      <c r="AI1802" s="7"/>
      <c r="AJ1802" s="7"/>
      <c r="AK1802" s="7"/>
      <c r="AL1802" s="7"/>
      <c r="AM1802" s="7"/>
      <c r="AN1802" s="7"/>
      <c r="AO1802" s="7" t="s">
        <v>98</v>
      </c>
      <c r="AP1802" s="7"/>
      <c r="AQ1802" s="7"/>
      <c r="AR1802" s="7"/>
      <c r="AS1802" s="7"/>
      <c r="AT1802" s="7"/>
      <c r="AU1802" s="7"/>
      <c r="AV1802" s="7"/>
      <c r="AW1802" s="7"/>
      <c r="AX1802" s="7"/>
      <c r="AY1802" s="7"/>
      <c r="AZ1802" s="7"/>
      <c r="BA1802" s="7"/>
      <c r="BB1802" s="7"/>
      <c r="BC1802" s="7"/>
      <c r="BD1802" s="7"/>
      <c r="BE1802" s="7"/>
      <c r="BF1802" s="7"/>
      <c r="BG1802" s="7"/>
      <c r="BH1802" s="7"/>
      <c r="BI1802" s="7"/>
      <c r="BJ1802" s="7"/>
      <c r="BK1802" s="7"/>
      <c r="BL1802" s="7"/>
      <c r="BM1802" s="7" t="s">
        <v>97</v>
      </c>
      <c r="BN1802" s="7" t="s">
        <v>97</v>
      </c>
      <c r="BO1802" s="7"/>
      <c r="BP1802" s="7"/>
      <c r="BQ1802" s="7"/>
      <c r="BR1802" s="7"/>
      <c r="BS1802" s="7"/>
      <c r="BT1802" s="7"/>
      <c r="BU1802" s="7"/>
      <c r="BV1802" s="7"/>
      <c r="BW1802" s="7"/>
      <c r="BX1802" s="7"/>
      <c r="BY1802" s="7"/>
      <c r="BZ1802" s="7"/>
      <c r="CA1802" s="7"/>
      <c r="CB1802" s="7"/>
      <c r="CC1802" s="7"/>
      <c r="CD1802" s="7"/>
      <c r="CE1802" s="7"/>
      <c r="CF1802" s="7"/>
      <c r="CG1802" s="7"/>
      <c r="CH1802" s="7"/>
      <c r="CI1802" s="6" t="n">
        <f aca="false">SUMIF($AH1802:$CH1802,35,Base!$B$5:$BB$5)*7*$Z1802</f>
        <v>0</v>
      </c>
      <c r="CJ1802" s="6" t="n">
        <f aca="false">SUMIF($AH1802:$CH1802,"PR",Base!$B$5:$BB$5)*7*$Z1802</f>
        <v>35</v>
      </c>
      <c r="CK1802" s="6"/>
      <c r="CL1802" s="6"/>
    </row>
    <row r="1803" customFormat="false" ht="13.8" hidden="false" customHeight="false" outlineLevel="0" collapsed="false">
      <c r="A1803" s="7" t="s">
        <v>77</v>
      </c>
      <c r="B1803" s="7" t="s">
        <v>3969</v>
      </c>
      <c r="C1803" s="7" t="s">
        <v>173</v>
      </c>
      <c r="D1803" s="7" t="s">
        <v>4120</v>
      </c>
      <c r="E1803" s="7" t="s">
        <v>1794</v>
      </c>
      <c r="F1803" s="7" t="s">
        <v>17</v>
      </c>
      <c r="G1803" s="7" t="s">
        <v>3785</v>
      </c>
      <c r="H1803" s="7" t="s">
        <v>3786</v>
      </c>
      <c r="I1803" s="7" t="s">
        <v>84</v>
      </c>
      <c r="J1803" s="7" t="s">
        <v>85</v>
      </c>
      <c r="K1803" s="8" t="n">
        <v>0</v>
      </c>
      <c r="L1803" s="7"/>
      <c r="M1803" s="8" t="n">
        <v>0</v>
      </c>
      <c r="N1803" s="7"/>
      <c r="O1803" s="7" t="s">
        <v>444</v>
      </c>
      <c r="P1803" s="7" t="s">
        <v>87</v>
      </c>
      <c r="Q1803" s="8" t="s">
        <v>77</v>
      </c>
      <c r="R1803" s="8" t="s">
        <v>77</v>
      </c>
      <c r="S1803" s="8" t="s">
        <v>110</v>
      </c>
      <c r="T1803" s="8" t="s">
        <v>178</v>
      </c>
      <c r="U1803" s="7" t="s">
        <v>87</v>
      </c>
      <c r="V1803" s="7" t="s">
        <v>92</v>
      </c>
      <c r="W1803" s="7"/>
      <c r="X1803" s="7"/>
      <c r="Y1803" s="7" t="s">
        <v>112</v>
      </c>
      <c r="Z1803" s="8" t="s">
        <v>127</v>
      </c>
      <c r="AA1803" s="7"/>
      <c r="AB1803" s="7"/>
      <c r="AC1803" s="7"/>
      <c r="AD1803" s="7"/>
      <c r="AE1803" s="8"/>
      <c r="AF1803" s="9" t="s">
        <v>2177</v>
      </c>
      <c r="AG1803" s="9" t="s">
        <v>2201</v>
      </c>
      <c r="AH1803" s="7"/>
      <c r="AI1803" s="7"/>
      <c r="AJ1803" s="7"/>
      <c r="AK1803" s="7"/>
      <c r="AL1803" s="7"/>
      <c r="AM1803" s="7"/>
      <c r="AN1803" s="7"/>
      <c r="AO1803" s="7" t="s">
        <v>98</v>
      </c>
      <c r="AP1803" s="7"/>
      <c r="AQ1803" s="7"/>
      <c r="AR1803" s="7"/>
      <c r="AS1803" s="7"/>
      <c r="AT1803" s="7"/>
      <c r="AU1803" s="7"/>
      <c r="AV1803" s="7"/>
      <c r="AW1803" s="7"/>
      <c r="AX1803" s="7"/>
      <c r="AY1803" s="7"/>
      <c r="AZ1803" s="7"/>
      <c r="BA1803" s="7"/>
      <c r="BB1803" s="7"/>
      <c r="BC1803" s="7"/>
      <c r="BD1803" s="7"/>
      <c r="BE1803" s="7"/>
      <c r="BF1803" s="7"/>
      <c r="BG1803" s="7"/>
      <c r="BH1803" s="7"/>
      <c r="BI1803" s="7"/>
      <c r="BJ1803" s="7"/>
      <c r="BK1803" s="7"/>
      <c r="BL1803" s="7"/>
      <c r="BM1803" s="7" t="s">
        <v>97</v>
      </c>
      <c r="BN1803" s="7" t="s">
        <v>97</v>
      </c>
      <c r="BO1803" s="7"/>
      <c r="BP1803" s="7"/>
      <c r="BQ1803" s="7"/>
      <c r="BR1803" s="7"/>
      <c r="BS1803" s="7"/>
      <c r="BT1803" s="7"/>
      <c r="BU1803" s="7"/>
      <c r="BV1803" s="7"/>
      <c r="BW1803" s="7"/>
      <c r="BX1803" s="7"/>
      <c r="BY1803" s="7"/>
      <c r="BZ1803" s="7"/>
      <c r="CA1803" s="7"/>
      <c r="CB1803" s="7"/>
      <c r="CC1803" s="7"/>
      <c r="CD1803" s="7"/>
      <c r="CE1803" s="7"/>
      <c r="CF1803" s="7"/>
      <c r="CG1803" s="7"/>
      <c r="CH1803" s="7"/>
      <c r="CI1803" s="6" t="n">
        <f aca="false">SUMIF($AH1803:$CH1803,35,Base!$B$5:$BB$5)*7*$Z1803</f>
        <v>0</v>
      </c>
      <c r="CJ1803" s="6" t="n">
        <f aca="false">SUMIF($AH1803:$CH1803,"PR",Base!$B$5:$BB$5)*7*$Z1803</f>
        <v>140</v>
      </c>
      <c r="CK1803" s="6"/>
      <c r="CL1803" s="6"/>
    </row>
    <row r="1804" customFormat="false" ht="13.8" hidden="false" customHeight="false" outlineLevel="0" collapsed="false">
      <c r="A1804" s="7" t="s">
        <v>77</v>
      </c>
      <c r="B1804" s="7" t="s">
        <v>3969</v>
      </c>
      <c r="C1804" s="7" t="s">
        <v>173</v>
      </c>
      <c r="D1804" s="7" t="s">
        <v>3130</v>
      </c>
      <c r="E1804" s="7" t="s">
        <v>3244</v>
      </c>
      <c r="F1804" s="7" t="s">
        <v>17</v>
      </c>
      <c r="G1804" s="7" t="s">
        <v>3785</v>
      </c>
      <c r="H1804" s="7" t="s">
        <v>3786</v>
      </c>
      <c r="I1804" s="7" t="s">
        <v>84</v>
      </c>
      <c r="J1804" s="7" t="s">
        <v>85</v>
      </c>
      <c r="K1804" s="8" t="n">
        <v>0</v>
      </c>
      <c r="L1804" s="7"/>
      <c r="M1804" s="8" t="n">
        <v>0</v>
      </c>
      <c r="N1804" s="7"/>
      <c r="O1804" s="7" t="s">
        <v>444</v>
      </c>
      <c r="P1804" s="7" t="s">
        <v>87</v>
      </c>
      <c r="Q1804" s="8" t="s">
        <v>77</v>
      </c>
      <c r="R1804" s="8" t="s">
        <v>77</v>
      </c>
      <c r="S1804" s="8" t="s">
        <v>110</v>
      </c>
      <c r="T1804" s="8" t="s">
        <v>178</v>
      </c>
      <c r="U1804" s="7" t="s">
        <v>87</v>
      </c>
      <c r="V1804" s="7" t="s">
        <v>92</v>
      </c>
      <c r="W1804" s="7"/>
      <c r="X1804" s="7"/>
      <c r="Y1804" s="7" t="s">
        <v>125</v>
      </c>
      <c r="Z1804" s="8" t="s">
        <v>87</v>
      </c>
      <c r="AA1804" s="7"/>
      <c r="AB1804" s="7"/>
      <c r="AC1804" s="7"/>
      <c r="AD1804" s="7"/>
      <c r="AE1804" s="8"/>
      <c r="AF1804" s="9" t="s">
        <v>754</v>
      </c>
      <c r="AG1804" s="9" t="s">
        <v>755</v>
      </c>
      <c r="AH1804" s="7"/>
      <c r="AI1804" s="7"/>
      <c r="AJ1804" s="7"/>
      <c r="AK1804" s="7" t="s">
        <v>98</v>
      </c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7"/>
      <c r="AX1804" s="7"/>
      <c r="AY1804" s="7"/>
      <c r="AZ1804" s="7"/>
      <c r="BA1804" s="7"/>
      <c r="BB1804" s="7"/>
      <c r="BC1804" s="7"/>
      <c r="BD1804" s="7"/>
      <c r="BE1804" s="7"/>
      <c r="BF1804" s="7"/>
      <c r="BG1804" s="7"/>
      <c r="BH1804" s="7"/>
      <c r="BI1804" s="7"/>
      <c r="BJ1804" s="7"/>
      <c r="BK1804" s="7"/>
      <c r="BL1804" s="7"/>
      <c r="BM1804" s="7" t="s">
        <v>97</v>
      </c>
      <c r="BN1804" s="7" t="s">
        <v>97</v>
      </c>
      <c r="BO1804" s="7"/>
      <c r="BP1804" s="7"/>
      <c r="BQ1804" s="7"/>
      <c r="BR1804" s="7"/>
      <c r="BS1804" s="7"/>
      <c r="BT1804" s="7"/>
      <c r="BU1804" s="7"/>
      <c r="BV1804" s="7"/>
      <c r="BW1804" s="7"/>
      <c r="BX1804" s="7"/>
      <c r="BY1804" s="7"/>
      <c r="BZ1804" s="7"/>
      <c r="CA1804" s="7"/>
      <c r="CB1804" s="7"/>
      <c r="CC1804" s="7"/>
      <c r="CD1804" s="7"/>
      <c r="CE1804" s="7"/>
      <c r="CF1804" s="7"/>
      <c r="CG1804" s="7"/>
      <c r="CH1804" s="7"/>
      <c r="CI1804" s="6" t="n">
        <f aca="false">SUMIF($AH1804:$CH1804,35,Base!$B$5:$BB$5)*7*$Z1804</f>
        <v>0</v>
      </c>
      <c r="CJ1804" s="6" t="n">
        <f aca="false">SUMIF($AH1804:$CH1804,"PR",Base!$B$5:$BB$5)*7*$Z1804</f>
        <v>35</v>
      </c>
      <c r="CK1804" s="6"/>
      <c r="CL1804" s="6"/>
    </row>
    <row r="1805" customFormat="false" ht="13.8" hidden="false" customHeight="false" outlineLevel="0" collapsed="false">
      <c r="A1805" s="7" t="s">
        <v>77</v>
      </c>
      <c r="B1805" s="7" t="s">
        <v>3969</v>
      </c>
      <c r="C1805" s="7" t="s">
        <v>173</v>
      </c>
      <c r="D1805" s="7" t="s">
        <v>3130</v>
      </c>
      <c r="E1805" s="7" t="s">
        <v>3244</v>
      </c>
      <c r="F1805" s="7" t="s">
        <v>17</v>
      </c>
      <c r="G1805" s="7" t="s">
        <v>3785</v>
      </c>
      <c r="H1805" s="7" t="s">
        <v>3786</v>
      </c>
      <c r="I1805" s="7" t="s">
        <v>84</v>
      </c>
      <c r="J1805" s="7" t="s">
        <v>85</v>
      </c>
      <c r="K1805" s="8" t="n">
        <v>0</v>
      </c>
      <c r="L1805" s="7"/>
      <c r="M1805" s="8" t="n">
        <v>0</v>
      </c>
      <c r="N1805" s="7"/>
      <c r="O1805" s="7" t="s">
        <v>444</v>
      </c>
      <c r="P1805" s="7" t="s">
        <v>87</v>
      </c>
      <c r="Q1805" s="8" t="s">
        <v>77</v>
      </c>
      <c r="R1805" s="8" t="s">
        <v>77</v>
      </c>
      <c r="S1805" s="8" t="s">
        <v>110</v>
      </c>
      <c r="T1805" s="8" t="s">
        <v>178</v>
      </c>
      <c r="U1805" s="7" t="s">
        <v>87</v>
      </c>
      <c r="V1805" s="7" t="s">
        <v>92</v>
      </c>
      <c r="W1805" s="7"/>
      <c r="X1805" s="7"/>
      <c r="Y1805" s="7" t="s">
        <v>112</v>
      </c>
      <c r="Z1805" s="8" t="s">
        <v>127</v>
      </c>
      <c r="AA1805" s="7"/>
      <c r="AB1805" s="7"/>
      <c r="AC1805" s="7"/>
      <c r="AD1805" s="7"/>
      <c r="AE1805" s="8"/>
      <c r="AF1805" s="9" t="s">
        <v>754</v>
      </c>
      <c r="AG1805" s="9" t="s">
        <v>755</v>
      </c>
      <c r="AH1805" s="7"/>
      <c r="AI1805" s="7"/>
      <c r="AJ1805" s="7"/>
      <c r="AK1805" s="7" t="s">
        <v>98</v>
      </c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7"/>
      <c r="AX1805" s="7"/>
      <c r="AY1805" s="7"/>
      <c r="AZ1805" s="7"/>
      <c r="BA1805" s="7"/>
      <c r="BB1805" s="7"/>
      <c r="BC1805" s="7"/>
      <c r="BD1805" s="7"/>
      <c r="BE1805" s="7"/>
      <c r="BF1805" s="7"/>
      <c r="BG1805" s="7"/>
      <c r="BH1805" s="7"/>
      <c r="BI1805" s="7"/>
      <c r="BJ1805" s="7"/>
      <c r="BK1805" s="7"/>
      <c r="BL1805" s="7"/>
      <c r="BM1805" s="7" t="s">
        <v>97</v>
      </c>
      <c r="BN1805" s="7" t="s">
        <v>97</v>
      </c>
      <c r="BO1805" s="7"/>
      <c r="BP1805" s="7"/>
      <c r="BQ1805" s="7"/>
      <c r="BR1805" s="7"/>
      <c r="BS1805" s="7"/>
      <c r="BT1805" s="7"/>
      <c r="BU1805" s="7"/>
      <c r="BV1805" s="7"/>
      <c r="BW1805" s="7"/>
      <c r="BX1805" s="7"/>
      <c r="BY1805" s="7"/>
      <c r="BZ1805" s="7"/>
      <c r="CA1805" s="7"/>
      <c r="CB1805" s="7"/>
      <c r="CC1805" s="7"/>
      <c r="CD1805" s="7"/>
      <c r="CE1805" s="7"/>
      <c r="CF1805" s="7"/>
      <c r="CG1805" s="7"/>
      <c r="CH1805" s="7"/>
      <c r="CI1805" s="6" t="n">
        <f aca="false">SUMIF($AH1805:$CH1805,35,Base!$B$5:$BB$5)*7*$Z1805</f>
        <v>0</v>
      </c>
      <c r="CJ1805" s="6" t="n">
        <f aca="false">SUMIF($AH1805:$CH1805,"PR",Base!$B$5:$BB$5)*7*$Z1805</f>
        <v>140</v>
      </c>
      <c r="CK1805" s="6"/>
      <c r="CL1805" s="6"/>
    </row>
    <row r="1806" customFormat="false" ht="13.8" hidden="false" customHeight="false" outlineLevel="0" collapsed="false">
      <c r="A1806" s="7" t="s">
        <v>77</v>
      </c>
      <c r="B1806" s="7" t="s">
        <v>3969</v>
      </c>
      <c r="C1806" s="7" t="s">
        <v>173</v>
      </c>
      <c r="D1806" s="7" t="s">
        <v>4121</v>
      </c>
      <c r="E1806" s="7" t="s">
        <v>1799</v>
      </c>
      <c r="F1806" s="7" t="s">
        <v>17</v>
      </c>
      <c r="G1806" s="7" t="s">
        <v>476</v>
      </c>
      <c r="H1806" s="7" t="s">
        <v>477</v>
      </c>
      <c r="I1806" s="7" t="s">
        <v>84</v>
      </c>
      <c r="J1806" s="7" t="s">
        <v>85</v>
      </c>
      <c r="K1806" s="8" t="n">
        <v>0</v>
      </c>
      <c r="L1806" s="7"/>
      <c r="M1806" s="8" t="n">
        <v>0</v>
      </c>
      <c r="N1806" s="7"/>
      <c r="O1806" s="7" t="s">
        <v>478</v>
      </c>
      <c r="P1806" s="7" t="s">
        <v>87</v>
      </c>
      <c r="Q1806" s="8" t="s">
        <v>77</v>
      </c>
      <c r="R1806" s="8" t="s">
        <v>77</v>
      </c>
      <c r="S1806" s="8" t="s">
        <v>110</v>
      </c>
      <c r="T1806" s="8" t="s">
        <v>178</v>
      </c>
      <c r="U1806" s="7" t="s">
        <v>87</v>
      </c>
      <c r="V1806" s="7" t="s">
        <v>92</v>
      </c>
      <c r="W1806" s="7"/>
      <c r="X1806" s="7"/>
      <c r="Y1806" s="7" t="s">
        <v>125</v>
      </c>
      <c r="Z1806" s="8" t="s">
        <v>87</v>
      </c>
      <c r="AA1806" s="7"/>
      <c r="AB1806" s="7"/>
      <c r="AC1806" s="7"/>
      <c r="AD1806" s="7"/>
      <c r="AE1806" s="8"/>
      <c r="AF1806" s="9" t="s">
        <v>3305</v>
      </c>
      <c r="AG1806" s="9" t="s">
        <v>726</v>
      </c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7"/>
      <c r="BC1806" s="7"/>
      <c r="BD1806" s="7"/>
      <c r="BE1806" s="7"/>
      <c r="BF1806" s="7"/>
      <c r="BG1806" s="7"/>
      <c r="BH1806" s="7"/>
      <c r="BI1806" s="7"/>
      <c r="BJ1806" s="7"/>
      <c r="BK1806" s="7"/>
      <c r="BL1806" s="7"/>
      <c r="BM1806" s="7" t="s">
        <v>97</v>
      </c>
      <c r="BN1806" s="7" t="s">
        <v>97</v>
      </c>
      <c r="BO1806" s="7"/>
      <c r="BP1806" s="7"/>
      <c r="BQ1806" s="7"/>
      <c r="BR1806" s="7"/>
      <c r="BS1806" s="7"/>
      <c r="BT1806" s="7"/>
      <c r="BU1806" s="7"/>
      <c r="BV1806" s="7"/>
      <c r="BW1806" s="7"/>
      <c r="BX1806" s="7" t="s">
        <v>98</v>
      </c>
      <c r="BY1806" s="7"/>
      <c r="BZ1806" s="7"/>
      <c r="CA1806" s="7"/>
      <c r="CB1806" s="7"/>
      <c r="CC1806" s="7"/>
      <c r="CD1806" s="7"/>
      <c r="CE1806" s="7"/>
      <c r="CF1806" s="7"/>
      <c r="CG1806" s="7"/>
      <c r="CH1806" s="7"/>
      <c r="CI1806" s="6" t="n">
        <f aca="false">SUMIF($AH1806:$CH1806,35,Base!$B$5:$BB$5)*7*$Z1806</f>
        <v>0</v>
      </c>
      <c r="CJ1806" s="6" t="n">
        <f aca="false">SUMIF($AH1806:$CH1806,"PR",Base!$B$5:$BB$5)*7*$Z1806</f>
        <v>35</v>
      </c>
      <c r="CK1806" s="6"/>
      <c r="CL1806" s="6"/>
    </row>
    <row r="1807" customFormat="false" ht="13.8" hidden="false" customHeight="false" outlineLevel="0" collapsed="false">
      <c r="A1807" s="7" t="s">
        <v>77</v>
      </c>
      <c r="B1807" s="7" t="s">
        <v>3969</v>
      </c>
      <c r="C1807" s="7" t="s">
        <v>173</v>
      </c>
      <c r="D1807" s="7" t="s">
        <v>4121</v>
      </c>
      <c r="E1807" s="7" t="s">
        <v>1799</v>
      </c>
      <c r="F1807" s="7" t="s">
        <v>17</v>
      </c>
      <c r="G1807" s="7" t="s">
        <v>476</v>
      </c>
      <c r="H1807" s="7" t="s">
        <v>477</v>
      </c>
      <c r="I1807" s="7" t="s">
        <v>84</v>
      </c>
      <c r="J1807" s="7" t="s">
        <v>85</v>
      </c>
      <c r="K1807" s="8" t="n">
        <v>0</v>
      </c>
      <c r="L1807" s="7"/>
      <c r="M1807" s="8" t="n">
        <v>0</v>
      </c>
      <c r="N1807" s="7"/>
      <c r="O1807" s="7" t="s">
        <v>478</v>
      </c>
      <c r="P1807" s="7" t="s">
        <v>87</v>
      </c>
      <c r="Q1807" s="8" t="s">
        <v>77</v>
      </c>
      <c r="R1807" s="8" t="s">
        <v>77</v>
      </c>
      <c r="S1807" s="8" t="s">
        <v>110</v>
      </c>
      <c r="T1807" s="8" t="s">
        <v>178</v>
      </c>
      <c r="U1807" s="7" t="s">
        <v>87</v>
      </c>
      <c r="V1807" s="7" t="s">
        <v>92</v>
      </c>
      <c r="W1807" s="7"/>
      <c r="X1807" s="7"/>
      <c r="Y1807" s="7" t="s">
        <v>112</v>
      </c>
      <c r="Z1807" s="8" t="s">
        <v>127</v>
      </c>
      <c r="AA1807" s="7"/>
      <c r="AB1807" s="7"/>
      <c r="AC1807" s="7"/>
      <c r="AD1807" s="7"/>
      <c r="AE1807" s="8"/>
      <c r="AF1807" s="9" t="s">
        <v>3305</v>
      </c>
      <c r="AG1807" s="9" t="s">
        <v>726</v>
      </c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7"/>
      <c r="BC1807" s="7"/>
      <c r="BD1807" s="7"/>
      <c r="BE1807" s="7"/>
      <c r="BF1807" s="7"/>
      <c r="BG1807" s="7"/>
      <c r="BH1807" s="7"/>
      <c r="BI1807" s="7"/>
      <c r="BJ1807" s="7"/>
      <c r="BK1807" s="7"/>
      <c r="BL1807" s="7"/>
      <c r="BM1807" s="7" t="s">
        <v>97</v>
      </c>
      <c r="BN1807" s="7" t="s">
        <v>97</v>
      </c>
      <c r="BO1807" s="7"/>
      <c r="BP1807" s="7"/>
      <c r="BQ1807" s="7"/>
      <c r="BR1807" s="7"/>
      <c r="BS1807" s="7"/>
      <c r="BT1807" s="7"/>
      <c r="BU1807" s="7"/>
      <c r="BV1807" s="7"/>
      <c r="BW1807" s="7"/>
      <c r="BX1807" s="7" t="s">
        <v>98</v>
      </c>
      <c r="BY1807" s="7"/>
      <c r="BZ1807" s="7"/>
      <c r="CA1807" s="7"/>
      <c r="CB1807" s="7"/>
      <c r="CC1807" s="7"/>
      <c r="CD1807" s="7"/>
      <c r="CE1807" s="7"/>
      <c r="CF1807" s="7"/>
      <c r="CG1807" s="7"/>
      <c r="CH1807" s="7"/>
      <c r="CI1807" s="6" t="n">
        <f aca="false">SUMIF($AH1807:$CH1807,35,Base!$B$5:$BB$5)*7*$Z1807</f>
        <v>0</v>
      </c>
      <c r="CJ1807" s="6" t="n">
        <f aca="false">SUMIF($AH1807:$CH1807,"PR",Base!$B$5:$BB$5)*7*$Z1807</f>
        <v>140</v>
      </c>
      <c r="CK1807" s="6"/>
      <c r="CL1807" s="6"/>
    </row>
    <row r="1808" customFormat="false" ht="13.8" hidden="false" customHeight="false" outlineLevel="0" collapsed="false">
      <c r="A1808" s="7" t="s">
        <v>77</v>
      </c>
      <c r="B1808" s="7" t="s">
        <v>3969</v>
      </c>
      <c r="C1808" s="7" t="s">
        <v>173</v>
      </c>
      <c r="D1808" s="7" t="s">
        <v>4122</v>
      </c>
      <c r="E1808" s="7" t="s">
        <v>3182</v>
      </c>
      <c r="F1808" s="7" t="s">
        <v>17</v>
      </c>
      <c r="G1808" s="7" t="s">
        <v>476</v>
      </c>
      <c r="H1808" s="7" t="s">
        <v>477</v>
      </c>
      <c r="I1808" s="7" t="s">
        <v>84</v>
      </c>
      <c r="J1808" s="7" t="s">
        <v>85</v>
      </c>
      <c r="K1808" s="8" t="n">
        <v>0</v>
      </c>
      <c r="L1808" s="7"/>
      <c r="M1808" s="8" t="n">
        <v>0</v>
      </c>
      <c r="N1808" s="7"/>
      <c r="O1808" s="7" t="s">
        <v>478</v>
      </c>
      <c r="P1808" s="7" t="s">
        <v>87</v>
      </c>
      <c r="Q1808" s="8" t="s">
        <v>77</v>
      </c>
      <c r="R1808" s="8" t="s">
        <v>77</v>
      </c>
      <c r="S1808" s="8" t="s">
        <v>110</v>
      </c>
      <c r="T1808" s="8" t="s">
        <v>178</v>
      </c>
      <c r="U1808" s="7" t="s">
        <v>87</v>
      </c>
      <c r="V1808" s="7" t="s">
        <v>92</v>
      </c>
      <c r="W1808" s="7"/>
      <c r="X1808" s="7"/>
      <c r="Y1808" s="7" t="s">
        <v>125</v>
      </c>
      <c r="Z1808" s="8" t="s">
        <v>87</v>
      </c>
      <c r="AA1808" s="7"/>
      <c r="AB1808" s="7"/>
      <c r="AC1808" s="7"/>
      <c r="AD1808" s="7"/>
      <c r="AE1808" s="8"/>
      <c r="AF1808" s="9" t="s">
        <v>2177</v>
      </c>
      <c r="AG1808" s="9" t="s">
        <v>2201</v>
      </c>
      <c r="AH1808" s="7"/>
      <c r="AI1808" s="7"/>
      <c r="AJ1808" s="7"/>
      <c r="AK1808" s="7"/>
      <c r="AL1808" s="7"/>
      <c r="AM1808" s="7"/>
      <c r="AN1808" s="7"/>
      <c r="AO1808" s="7" t="s">
        <v>98</v>
      </c>
      <c r="AP1808" s="7"/>
      <c r="AQ1808" s="7"/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7"/>
      <c r="BC1808" s="7"/>
      <c r="BD1808" s="7"/>
      <c r="BE1808" s="7"/>
      <c r="BF1808" s="7"/>
      <c r="BG1808" s="7"/>
      <c r="BH1808" s="7"/>
      <c r="BI1808" s="7"/>
      <c r="BJ1808" s="7"/>
      <c r="BK1808" s="7"/>
      <c r="BL1808" s="7"/>
      <c r="BM1808" s="7" t="s">
        <v>97</v>
      </c>
      <c r="BN1808" s="7" t="s">
        <v>97</v>
      </c>
      <c r="BO1808" s="7"/>
      <c r="BP1808" s="7"/>
      <c r="BQ1808" s="7"/>
      <c r="BR1808" s="7"/>
      <c r="BS1808" s="7"/>
      <c r="BT1808" s="7"/>
      <c r="BU1808" s="7"/>
      <c r="BV1808" s="7"/>
      <c r="BW1808" s="7"/>
      <c r="BX1808" s="7"/>
      <c r="BY1808" s="7"/>
      <c r="BZ1808" s="7"/>
      <c r="CA1808" s="7"/>
      <c r="CB1808" s="7"/>
      <c r="CC1808" s="7"/>
      <c r="CD1808" s="7"/>
      <c r="CE1808" s="7"/>
      <c r="CF1808" s="7"/>
      <c r="CG1808" s="7"/>
      <c r="CH1808" s="7"/>
      <c r="CI1808" s="6" t="n">
        <f aca="false">SUMIF($AH1808:$CH1808,35,Base!$B$5:$BB$5)*7*$Z1808</f>
        <v>0</v>
      </c>
      <c r="CJ1808" s="6" t="n">
        <f aca="false">SUMIF($AH1808:$CH1808,"PR",Base!$B$5:$BB$5)*7*$Z1808</f>
        <v>35</v>
      </c>
      <c r="CK1808" s="6"/>
      <c r="CL1808" s="6"/>
    </row>
    <row r="1809" customFormat="false" ht="13.8" hidden="false" customHeight="false" outlineLevel="0" collapsed="false">
      <c r="A1809" s="7" t="s">
        <v>77</v>
      </c>
      <c r="B1809" s="7" t="s">
        <v>3969</v>
      </c>
      <c r="C1809" s="7" t="s">
        <v>173</v>
      </c>
      <c r="D1809" s="7" t="s">
        <v>4122</v>
      </c>
      <c r="E1809" s="7" t="s">
        <v>3182</v>
      </c>
      <c r="F1809" s="7" t="s">
        <v>17</v>
      </c>
      <c r="G1809" s="7" t="s">
        <v>476</v>
      </c>
      <c r="H1809" s="7" t="s">
        <v>477</v>
      </c>
      <c r="I1809" s="7" t="s">
        <v>84</v>
      </c>
      <c r="J1809" s="7" t="s">
        <v>85</v>
      </c>
      <c r="K1809" s="8" t="n">
        <v>0</v>
      </c>
      <c r="L1809" s="7"/>
      <c r="M1809" s="8" t="n">
        <v>0</v>
      </c>
      <c r="N1809" s="7"/>
      <c r="O1809" s="7" t="s">
        <v>478</v>
      </c>
      <c r="P1809" s="7" t="s">
        <v>87</v>
      </c>
      <c r="Q1809" s="8" t="s">
        <v>77</v>
      </c>
      <c r="R1809" s="8" t="s">
        <v>77</v>
      </c>
      <c r="S1809" s="8" t="s">
        <v>110</v>
      </c>
      <c r="T1809" s="8" t="s">
        <v>178</v>
      </c>
      <c r="U1809" s="7" t="s">
        <v>87</v>
      </c>
      <c r="V1809" s="7" t="s">
        <v>92</v>
      </c>
      <c r="W1809" s="7"/>
      <c r="X1809" s="7"/>
      <c r="Y1809" s="7" t="s">
        <v>112</v>
      </c>
      <c r="Z1809" s="8" t="s">
        <v>127</v>
      </c>
      <c r="AA1809" s="7"/>
      <c r="AB1809" s="7"/>
      <c r="AC1809" s="7"/>
      <c r="AD1809" s="7"/>
      <c r="AE1809" s="8"/>
      <c r="AF1809" s="9" t="s">
        <v>2177</v>
      </c>
      <c r="AG1809" s="9" t="s">
        <v>2201</v>
      </c>
      <c r="AH1809" s="7"/>
      <c r="AI1809" s="7"/>
      <c r="AJ1809" s="7"/>
      <c r="AK1809" s="7"/>
      <c r="AL1809" s="7"/>
      <c r="AM1809" s="7"/>
      <c r="AN1809" s="7"/>
      <c r="AO1809" s="7" t="s">
        <v>98</v>
      </c>
      <c r="AP1809" s="7"/>
      <c r="AQ1809" s="7"/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7"/>
      <c r="BC1809" s="7"/>
      <c r="BD1809" s="7"/>
      <c r="BE1809" s="7"/>
      <c r="BF1809" s="7"/>
      <c r="BG1809" s="7"/>
      <c r="BH1809" s="7"/>
      <c r="BI1809" s="7"/>
      <c r="BJ1809" s="7"/>
      <c r="BK1809" s="7"/>
      <c r="BL1809" s="7"/>
      <c r="BM1809" s="7" t="s">
        <v>97</v>
      </c>
      <c r="BN1809" s="7" t="s">
        <v>97</v>
      </c>
      <c r="BO1809" s="7"/>
      <c r="BP1809" s="7"/>
      <c r="BQ1809" s="7"/>
      <c r="BR1809" s="7"/>
      <c r="BS1809" s="7"/>
      <c r="BT1809" s="7"/>
      <c r="BU1809" s="7"/>
      <c r="BV1809" s="7"/>
      <c r="BW1809" s="7"/>
      <c r="BX1809" s="7"/>
      <c r="BY1809" s="7"/>
      <c r="BZ1809" s="7"/>
      <c r="CA1809" s="7"/>
      <c r="CB1809" s="7"/>
      <c r="CC1809" s="7"/>
      <c r="CD1809" s="7"/>
      <c r="CE1809" s="7"/>
      <c r="CF1809" s="7"/>
      <c r="CG1809" s="7"/>
      <c r="CH1809" s="7"/>
      <c r="CI1809" s="6" t="n">
        <f aca="false">SUMIF($AH1809:$CH1809,35,Base!$B$5:$BB$5)*7*$Z1809</f>
        <v>0</v>
      </c>
      <c r="CJ1809" s="6" t="n">
        <f aca="false">SUMIF($AH1809:$CH1809,"PR",Base!$B$5:$BB$5)*7*$Z1809</f>
        <v>140</v>
      </c>
      <c r="CK1809" s="6"/>
      <c r="CL1809" s="6"/>
    </row>
    <row r="1810" customFormat="false" ht="13.8" hidden="false" customHeight="false" outlineLevel="0" collapsed="false">
      <c r="A1810" s="7" t="s">
        <v>77</v>
      </c>
      <c r="B1810" s="7" t="s">
        <v>3969</v>
      </c>
      <c r="C1810" s="7" t="s">
        <v>118</v>
      </c>
      <c r="D1810" s="7" t="s">
        <v>4123</v>
      </c>
      <c r="E1810" s="7" t="s">
        <v>3240</v>
      </c>
      <c r="F1810" s="7" t="s">
        <v>17</v>
      </c>
      <c r="G1810" s="7" t="s">
        <v>1942</v>
      </c>
      <c r="H1810" s="7" t="s">
        <v>1076</v>
      </c>
      <c r="I1810" s="7" t="s">
        <v>84</v>
      </c>
      <c r="J1810" s="7" t="s">
        <v>85</v>
      </c>
      <c r="K1810" s="8" t="n">
        <v>98004180992</v>
      </c>
      <c r="L1810" s="7"/>
      <c r="M1810" s="8" t="n">
        <v>0</v>
      </c>
      <c r="N1810" s="7"/>
      <c r="O1810" s="7" t="s">
        <v>304</v>
      </c>
      <c r="P1810" s="7" t="s">
        <v>108</v>
      </c>
      <c r="Q1810" s="8" t="s">
        <v>4124</v>
      </c>
      <c r="R1810" s="8" t="s">
        <v>1908</v>
      </c>
      <c r="S1810" s="8" t="s">
        <v>647</v>
      </c>
      <c r="T1810" s="8" t="s">
        <v>87</v>
      </c>
      <c r="U1810" s="7" t="s">
        <v>127</v>
      </c>
      <c r="V1810" s="7" t="s">
        <v>159</v>
      </c>
      <c r="W1810" s="7"/>
      <c r="X1810" s="7"/>
      <c r="Y1810" s="7" t="s">
        <v>160</v>
      </c>
      <c r="Z1810" s="8" t="s">
        <v>87</v>
      </c>
      <c r="AA1810" s="7"/>
      <c r="AB1810" s="7"/>
      <c r="AC1810" s="7"/>
      <c r="AD1810" s="7"/>
      <c r="AE1810" s="8"/>
      <c r="AF1810" s="9" t="s">
        <v>1317</v>
      </c>
      <c r="AG1810" s="9" t="s">
        <v>1224</v>
      </c>
      <c r="AH1810" s="7" t="n">
        <v>35</v>
      </c>
      <c r="AI1810" s="7" t="s">
        <v>98</v>
      </c>
      <c r="AJ1810" s="7" t="s">
        <v>98</v>
      </c>
      <c r="AK1810" s="7" t="s">
        <v>98</v>
      </c>
      <c r="AL1810" s="7" t="s">
        <v>98</v>
      </c>
      <c r="AM1810" s="7" t="s">
        <v>98</v>
      </c>
      <c r="AN1810" s="7" t="s">
        <v>98</v>
      </c>
      <c r="AO1810" s="7" t="s">
        <v>98</v>
      </c>
      <c r="AP1810" s="7" t="s">
        <v>98</v>
      </c>
      <c r="AQ1810" s="7" t="s">
        <v>98</v>
      </c>
      <c r="AR1810" s="7" t="s">
        <v>98</v>
      </c>
      <c r="AS1810" s="7" t="s">
        <v>98</v>
      </c>
      <c r="AT1810" s="7" t="s">
        <v>98</v>
      </c>
      <c r="AU1810" s="7" t="s">
        <v>98</v>
      </c>
      <c r="AV1810" s="7" t="s">
        <v>98</v>
      </c>
      <c r="AW1810" s="7" t="s">
        <v>98</v>
      </c>
      <c r="AX1810" s="7" t="s">
        <v>98</v>
      </c>
      <c r="AY1810" s="7" t="s">
        <v>98</v>
      </c>
      <c r="AZ1810" s="7" t="s">
        <v>98</v>
      </c>
      <c r="BA1810" s="7" t="s">
        <v>98</v>
      </c>
      <c r="BB1810" s="7" t="s">
        <v>98</v>
      </c>
      <c r="BC1810" s="7" t="s">
        <v>98</v>
      </c>
      <c r="BD1810" s="7" t="s">
        <v>98</v>
      </c>
      <c r="BE1810" s="7" t="s">
        <v>98</v>
      </c>
      <c r="BF1810" s="7" t="s">
        <v>98</v>
      </c>
      <c r="BG1810" s="7" t="s">
        <v>98</v>
      </c>
      <c r="BH1810" s="7"/>
      <c r="BI1810" s="7"/>
      <c r="BJ1810" s="7"/>
      <c r="BK1810" s="7"/>
      <c r="BL1810" s="7"/>
      <c r="BM1810" s="7" t="s">
        <v>97</v>
      </c>
      <c r="BN1810" s="7" t="s">
        <v>97</v>
      </c>
      <c r="BO1810" s="7"/>
      <c r="BP1810" s="7"/>
      <c r="BQ1810" s="7"/>
      <c r="BR1810" s="7"/>
      <c r="BS1810" s="7"/>
      <c r="BT1810" s="7"/>
      <c r="BU1810" s="7"/>
      <c r="BV1810" s="7"/>
      <c r="BW1810" s="7"/>
      <c r="BX1810" s="7"/>
      <c r="BY1810" s="7"/>
      <c r="BZ1810" s="7"/>
      <c r="CA1810" s="7"/>
      <c r="CB1810" s="7"/>
      <c r="CC1810" s="7"/>
      <c r="CD1810" s="7"/>
      <c r="CE1810" s="7"/>
      <c r="CF1810" s="7"/>
      <c r="CG1810" s="7"/>
      <c r="CH1810" s="7"/>
      <c r="CI1810" s="6" t="n">
        <f aca="false">SUMIF($AH1810:$CH1810,35,Base!$B$5:$BB$5)*7*$Z1810</f>
        <v>28</v>
      </c>
      <c r="CJ1810" s="6" t="n">
        <f aca="false">SUMIF($AH1810:$CH1810,"PR",Base!$B$5:$BB$5)*7*$Z1810</f>
        <v>840</v>
      </c>
      <c r="CK1810" s="6"/>
      <c r="CL1810" s="6"/>
    </row>
    <row r="1811" customFormat="false" ht="13.8" hidden="false" customHeight="false" outlineLevel="0" collapsed="false">
      <c r="A1811" s="7" t="s">
        <v>77</v>
      </c>
      <c r="B1811" s="7" t="s">
        <v>3969</v>
      </c>
      <c r="C1811" s="7" t="s">
        <v>1393</v>
      </c>
      <c r="D1811" s="7" t="s">
        <v>4125</v>
      </c>
      <c r="E1811" s="7" t="s">
        <v>4126</v>
      </c>
      <c r="F1811" s="7" t="s">
        <v>17</v>
      </c>
      <c r="G1811" s="7" t="s">
        <v>4127</v>
      </c>
      <c r="H1811" s="7" t="s">
        <v>4128</v>
      </c>
      <c r="I1811" s="7" t="s">
        <v>84</v>
      </c>
      <c r="J1811" s="7" t="s">
        <v>85</v>
      </c>
      <c r="K1811" s="8" t="n">
        <v>0</v>
      </c>
      <c r="L1811" s="7" t="s">
        <v>4129</v>
      </c>
      <c r="M1811" s="8" t="n">
        <v>0</v>
      </c>
      <c r="N1811" s="7"/>
      <c r="O1811" s="7" t="s">
        <v>4130</v>
      </c>
      <c r="P1811" s="7" t="s">
        <v>87</v>
      </c>
      <c r="Q1811" s="8" t="s">
        <v>733</v>
      </c>
      <c r="R1811" s="8" t="s">
        <v>937</v>
      </c>
      <c r="S1811" s="8" t="s">
        <v>336</v>
      </c>
      <c r="T1811" s="8" t="s">
        <v>91</v>
      </c>
      <c r="U1811" s="7" t="s">
        <v>87</v>
      </c>
      <c r="V1811" s="7" t="s">
        <v>92</v>
      </c>
      <c r="W1811" s="7"/>
      <c r="X1811" s="7"/>
      <c r="Y1811" s="7" t="s">
        <v>179</v>
      </c>
      <c r="Z1811" s="8" t="s">
        <v>170</v>
      </c>
      <c r="AA1811" s="7"/>
      <c r="AB1811" s="7"/>
      <c r="AC1811" s="7"/>
      <c r="AD1811" s="7"/>
      <c r="AE1811" s="8"/>
      <c r="AF1811" s="9" t="s">
        <v>2166</v>
      </c>
      <c r="AG1811" s="9" t="s">
        <v>480</v>
      </c>
      <c r="AH1811" s="7" t="s">
        <v>98</v>
      </c>
      <c r="AI1811" s="7" t="n">
        <v>35</v>
      </c>
      <c r="AJ1811" s="7" t="n">
        <v>35</v>
      </c>
      <c r="AK1811" s="7" t="n">
        <v>35</v>
      </c>
      <c r="AL1811" s="7" t="s">
        <v>98</v>
      </c>
      <c r="AM1811" s="7" t="s">
        <v>98</v>
      </c>
      <c r="AN1811" s="7" t="s">
        <v>98</v>
      </c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7"/>
      <c r="BD1811" s="7"/>
      <c r="BE1811" s="7"/>
      <c r="BF1811" s="7"/>
      <c r="BG1811" s="7"/>
      <c r="BH1811" s="7"/>
      <c r="BI1811" s="7"/>
      <c r="BJ1811" s="7"/>
      <c r="BK1811" s="7"/>
      <c r="BL1811" s="7"/>
      <c r="BM1811" s="7" t="s">
        <v>97</v>
      </c>
      <c r="BN1811" s="7" t="s">
        <v>97</v>
      </c>
      <c r="BO1811" s="7"/>
      <c r="BP1811" s="7"/>
      <c r="BQ1811" s="7"/>
      <c r="BR1811" s="7"/>
      <c r="BS1811" s="7"/>
      <c r="BT1811" s="7"/>
      <c r="BU1811" s="7"/>
      <c r="BV1811" s="7"/>
      <c r="BW1811" s="7"/>
      <c r="BX1811" s="7"/>
      <c r="BY1811" s="7"/>
      <c r="BZ1811" s="7"/>
      <c r="CA1811" s="7"/>
      <c r="CB1811" s="7"/>
      <c r="CC1811" s="7"/>
      <c r="CD1811" s="7"/>
      <c r="CE1811" s="7"/>
      <c r="CF1811" s="7"/>
      <c r="CG1811" s="7"/>
      <c r="CH1811" s="7"/>
      <c r="CI1811" s="6" t="n">
        <f aca="false">SUMIF($AH1811:$CH1811,35,Base!$B$5:$BB$5)*7*$Z1811</f>
        <v>1575</v>
      </c>
      <c r="CJ1811" s="6" t="n">
        <f aca="false">SUMIF($AH1811:$CH1811,"PR",Base!$B$5:$BB$5)*7*$Z1811</f>
        <v>1995</v>
      </c>
      <c r="CK1811" s="6"/>
      <c r="CL1811" s="6"/>
    </row>
    <row r="1812" customFormat="false" ht="13.8" hidden="false" customHeight="false" outlineLevel="0" collapsed="false">
      <c r="A1812" s="7" t="s">
        <v>77</v>
      </c>
      <c r="B1812" s="7" t="s">
        <v>3969</v>
      </c>
      <c r="C1812" s="7" t="s">
        <v>118</v>
      </c>
      <c r="D1812" s="7" t="s">
        <v>3131</v>
      </c>
      <c r="E1812" s="7" t="s">
        <v>3237</v>
      </c>
      <c r="F1812" s="7" t="s">
        <v>17</v>
      </c>
      <c r="G1812" s="7" t="s">
        <v>1211</v>
      </c>
      <c r="H1812" s="7" t="s">
        <v>1218</v>
      </c>
      <c r="I1812" s="7" t="s">
        <v>84</v>
      </c>
      <c r="J1812" s="7" t="s">
        <v>85</v>
      </c>
      <c r="K1812" s="8" t="n">
        <v>0</v>
      </c>
      <c r="L1812" s="7"/>
      <c r="M1812" s="8" t="n">
        <v>0</v>
      </c>
      <c r="N1812" s="7"/>
      <c r="O1812" s="7" t="s">
        <v>317</v>
      </c>
      <c r="P1812" s="7" t="s">
        <v>124</v>
      </c>
      <c r="Q1812" s="8" t="s">
        <v>1399</v>
      </c>
      <c r="R1812" s="8" t="s">
        <v>1756</v>
      </c>
      <c r="S1812" s="8" t="s">
        <v>325</v>
      </c>
      <c r="T1812" s="8" t="s">
        <v>242</v>
      </c>
      <c r="U1812" s="7" t="s">
        <v>87</v>
      </c>
      <c r="V1812" s="7" t="s">
        <v>92</v>
      </c>
      <c r="W1812" s="7"/>
      <c r="X1812" s="7"/>
      <c r="Y1812" s="7" t="s">
        <v>99</v>
      </c>
      <c r="Z1812" s="8" t="s">
        <v>168</v>
      </c>
      <c r="AA1812" s="7"/>
      <c r="AB1812" s="7"/>
      <c r="AC1812" s="7"/>
      <c r="AD1812" s="7"/>
      <c r="AE1812" s="8"/>
      <c r="AF1812" s="9" t="s">
        <v>4131</v>
      </c>
      <c r="AG1812" s="9" t="s">
        <v>1038</v>
      </c>
      <c r="AH1812" s="7" t="s">
        <v>98</v>
      </c>
      <c r="AI1812" s="7" t="s">
        <v>98</v>
      </c>
      <c r="AJ1812" s="7" t="s">
        <v>98</v>
      </c>
      <c r="AK1812" s="7" t="s">
        <v>98</v>
      </c>
      <c r="AL1812" s="7" t="s">
        <v>98</v>
      </c>
      <c r="AM1812" s="7" t="s">
        <v>98</v>
      </c>
      <c r="AN1812" s="7" t="s">
        <v>98</v>
      </c>
      <c r="AO1812" s="7" t="n">
        <v>35</v>
      </c>
      <c r="AP1812" s="7" t="n">
        <v>35</v>
      </c>
      <c r="AQ1812" s="7" t="s">
        <v>98</v>
      </c>
      <c r="AR1812" s="7" t="s">
        <v>98</v>
      </c>
      <c r="AS1812" s="7" t="s">
        <v>98</v>
      </c>
      <c r="AT1812" s="7"/>
      <c r="AU1812" s="7"/>
      <c r="AV1812" s="7"/>
      <c r="AW1812" s="7"/>
      <c r="AX1812" s="7"/>
      <c r="AY1812" s="7"/>
      <c r="AZ1812" s="7"/>
      <c r="BA1812" s="7"/>
      <c r="BB1812" s="7"/>
      <c r="BC1812" s="7"/>
      <c r="BD1812" s="7"/>
      <c r="BE1812" s="7"/>
      <c r="BF1812" s="7"/>
      <c r="BG1812" s="7"/>
      <c r="BH1812" s="7"/>
      <c r="BI1812" s="7"/>
      <c r="BJ1812" s="7"/>
      <c r="BK1812" s="7"/>
      <c r="BL1812" s="7"/>
      <c r="BM1812" s="7" t="s">
        <v>97</v>
      </c>
      <c r="BN1812" s="7" t="s">
        <v>97</v>
      </c>
      <c r="BO1812" s="7"/>
      <c r="BP1812" s="7"/>
      <c r="BQ1812" s="7"/>
      <c r="BR1812" s="7"/>
      <c r="BS1812" s="7"/>
      <c r="BT1812" s="7"/>
      <c r="BU1812" s="7"/>
      <c r="BV1812" s="7"/>
      <c r="BW1812" s="7"/>
      <c r="BX1812" s="7"/>
      <c r="BY1812" s="7"/>
      <c r="BZ1812" s="7"/>
      <c r="CA1812" s="7"/>
      <c r="CB1812" s="7"/>
      <c r="CC1812" s="7"/>
      <c r="CD1812" s="7"/>
      <c r="CE1812" s="7"/>
      <c r="CF1812" s="7"/>
      <c r="CG1812" s="7"/>
      <c r="CH1812" s="7"/>
      <c r="CI1812" s="6" t="n">
        <f aca="false">SUMIF($AH1812:$CH1812,35,Base!$B$5:$BB$5)*7*$Z1812</f>
        <v>630</v>
      </c>
      <c r="CJ1812" s="6" t="n">
        <f aca="false">SUMIF($AH1812:$CH1812,"PR",Base!$B$5:$BB$5)*7*$Z1812</f>
        <v>3087</v>
      </c>
      <c r="CK1812" s="6"/>
      <c r="CL1812" s="6"/>
    </row>
    <row r="1813" customFormat="false" ht="13.8" hidden="false" customHeight="false" outlineLevel="0" collapsed="false">
      <c r="A1813" s="7" t="s">
        <v>77</v>
      </c>
      <c r="B1813" s="7" t="s">
        <v>3969</v>
      </c>
      <c r="C1813" s="7" t="s">
        <v>118</v>
      </c>
      <c r="D1813" s="7" t="s">
        <v>3317</v>
      </c>
      <c r="E1813" s="7" t="s">
        <v>1811</v>
      </c>
      <c r="F1813" s="7" t="s">
        <v>17</v>
      </c>
      <c r="G1813" s="7" t="s">
        <v>1120</v>
      </c>
      <c r="H1813" s="7" t="s">
        <v>1113</v>
      </c>
      <c r="I1813" s="7" t="s">
        <v>84</v>
      </c>
      <c r="J1813" s="7" t="s">
        <v>85</v>
      </c>
      <c r="K1813" s="8" t="n">
        <v>98004180992</v>
      </c>
      <c r="L1813" s="7"/>
      <c r="M1813" s="8" t="n">
        <v>0</v>
      </c>
      <c r="N1813" s="7"/>
      <c r="O1813" s="7" t="s">
        <v>1114</v>
      </c>
      <c r="P1813" s="7" t="s">
        <v>87</v>
      </c>
      <c r="Q1813" s="8" t="s">
        <v>1237</v>
      </c>
      <c r="R1813" s="8" t="s">
        <v>1237</v>
      </c>
      <c r="S1813" s="8" t="s">
        <v>110</v>
      </c>
      <c r="T1813" s="8" t="s">
        <v>155</v>
      </c>
      <c r="U1813" s="7" t="s">
        <v>127</v>
      </c>
      <c r="V1813" s="7" t="s">
        <v>159</v>
      </c>
      <c r="W1813" s="7"/>
      <c r="X1813" s="7"/>
      <c r="Y1813" s="7" t="s">
        <v>160</v>
      </c>
      <c r="Z1813" s="8" t="s">
        <v>155</v>
      </c>
      <c r="AA1813" s="7"/>
      <c r="AB1813" s="7"/>
      <c r="AC1813" s="7"/>
      <c r="AD1813" s="7"/>
      <c r="AE1813" s="8"/>
      <c r="AF1813" s="9" t="s">
        <v>1909</v>
      </c>
      <c r="AG1813" s="9" t="s">
        <v>1872</v>
      </c>
      <c r="AH1813" s="7" t="s">
        <v>98</v>
      </c>
      <c r="AI1813" s="7" t="s">
        <v>98</v>
      </c>
      <c r="AJ1813" s="7" t="s">
        <v>98</v>
      </c>
      <c r="AK1813" s="7" t="s">
        <v>98</v>
      </c>
      <c r="AL1813" s="7" t="s">
        <v>98</v>
      </c>
      <c r="AM1813" s="7" t="s">
        <v>98</v>
      </c>
      <c r="AN1813" s="7" t="s">
        <v>98</v>
      </c>
      <c r="AO1813" s="7" t="s">
        <v>98</v>
      </c>
      <c r="AP1813" s="7" t="s">
        <v>98</v>
      </c>
      <c r="AQ1813" s="7" t="s">
        <v>98</v>
      </c>
      <c r="AR1813" s="7" t="s">
        <v>98</v>
      </c>
      <c r="AS1813" s="7" t="s">
        <v>98</v>
      </c>
      <c r="AT1813" s="7" t="s">
        <v>98</v>
      </c>
      <c r="AU1813" s="7" t="s">
        <v>98</v>
      </c>
      <c r="AV1813" s="7" t="s">
        <v>98</v>
      </c>
      <c r="AW1813" s="7" t="s">
        <v>98</v>
      </c>
      <c r="AX1813" s="7" t="s">
        <v>98</v>
      </c>
      <c r="AY1813" s="7" t="s">
        <v>98</v>
      </c>
      <c r="AZ1813" s="7" t="s">
        <v>98</v>
      </c>
      <c r="BA1813" s="7" t="s">
        <v>98</v>
      </c>
      <c r="BB1813" s="7" t="s">
        <v>98</v>
      </c>
      <c r="BC1813" s="7" t="s">
        <v>98</v>
      </c>
      <c r="BD1813" s="7" t="s">
        <v>98</v>
      </c>
      <c r="BE1813" s="7" t="s">
        <v>98</v>
      </c>
      <c r="BF1813" s="7" t="s">
        <v>98</v>
      </c>
      <c r="BG1813" s="7" t="s">
        <v>98</v>
      </c>
      <c r="BH1813" s="7" t="s">
        <v>98</v>
      </c>
      <c r="BI1813" s="7" t="s">
        <v>98</v>
      </c>
      <c r="BJ1813" s="7" t="s">
        <v>98</v>
      </c>
      <c r="BK1813" s="7" t="s">
        <v>98</v>
      </c>
      <c r="BL1813" s="7"/>
      <c r="BM1813" s="7" t="s">
        <v>97</v>
      </c>
      <c r="BN1813" s="7" t="s">
        <v>97</v>
      </c>
      <c r="BO1813" s="7"/>
      <c r="BP1813" s="7"/>
      <c r="BQ1813" s="7"/>
      <c r="BR1813" s="7"/>
      <c r="BS1813" s="7"/>
      <c r="BT1813" s="7"/>
      <c r="BU1813" s="7"/>
      <c r="BV1813" s="7"/>
      <c r="BW1813" s="7"/>
      <c r="BX1813" s="7"/>
      <c r="BY1813" s="7"/>
      <c r="BZ1813" s="7"/>
      <c r="CA1813" s="7"/>
      <c r="CB1813" s="7"/>
      <c r="CC1813" s="7"/>
      <c r="CD1813" s="7"/>
      <c r="CE1813" s="7"/>
      <c r="CF1813" s="7"/>
      <c r="CG1813" s="7"/>
      <c r="CH1813" s="7"/>
      <c r="CI1813" s="6" t="n">
        <f aca="false">SUMIF($AH1813:$CH1813,35,Base!$B$5:$BB$5)*7*$Z1813</f>
        <v>0</v>
      </c>
      <c r="CJ1813" s="6" t="n">
        <f aca="false">SUMIF($AH1813:$CH1813,"PR",Base!$B$5:$BB$5)*7*$Z1813</f>
        <v>3024</v>
      </c>
      <c r="CK1813" s="6"/>
      <c r="CL1813" s="6"/>
    </row>
    <row r="1814" customFormat="false" ht="13.8" hidden="false" customHeight="false" outlineLevel="0" collapsed="false">
      <c r="A1814" s="7" t="s">
        <v>77</v>
      </c>
      <c r="B1814" s="7" t="s">
        <v>3969</v>
      </c>
      <c r="C1814" s="7" t="s">
        <v>1393</v>
      </c>
      <c r="D1814" s="7" t="s">
        <v>3155</v>
      </c>
      <c r="E1814" s="7" t="s">
        <v>4132</v>
      </c>
      <c r="F1814" s="7" t="s">
        <v>17</v>
      </c>
      <c r="G1814" s="7" t="s">
        <v>4133</v>
      </c>
      <c r="H1814" s="7" t="s">
        <v>4134</v>
      </c>
      <c r="I1814" s="7" t="s">
        <v>84</v>
      </c>
      <c r="J1814" s="7" t="s">
        <v>1621</v>
      </c>
      <c r="K1814" s="8" t="n">
        <v>0</v>
      </c>
      <c r="L1814" s="7"/>
      <c r="M1814" s="8" t="n">
        <v>0</v>
      </c>
      <c r="N1814" s="7" t="s">
        <v>3151</v>
      </c>
      <c r="O1814" s="7" t="s">
        <v>1398</v>
      </c>
      <c r="P1814" s="7" t="s">
        <v>155</v>
      </c>
      <c r="Q1814" s="8" t="s">
        <v>427</v>
      </c>
      <c r="R1814" s="8" t="s">
        <v>4135</v>
      </c>
      <c r="S1814" s="8" t="s">
        <v>820</v>
      </c>
      <c r="T1814" s="8" t="s">
        <v>109</v>
      </c>
      <c r="U1814" s="7" t="s">
        <v>87</v>
      </c>
      <c r="V1814" s="7" t="s">
        <v>92</v>
      </c>
      <c r="W1814" s="7"/>
      <c r="X1814" s="7"/>
      <c r="Y1814" s="7" t="s">
        <v>93</v>
      </c>
      <c r="Z1814" s="8" t="s">
        <v>87</v>
      </c>
      <c r="AA1814" s="7"/>
      <c r="AB1814" s="7"/>
      <c r="AC1814" s="7"/>
      <c r="AD1814" s="7"/>
      <c r="AE1814" s="8"/>
      <c r="AF1814" s="9" t="s">
        <v>342</v>
      </c>
      <c r="AG1814" s="9" t="s">
        <v>2389</v>
      </c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7"/>
      <c r="AX1814" s="7"/>
      <c r="AY1814" s="7"/>
      <c r="AZ1814" s="7"/>
      <c r="BA1814" s="7"/>
      <c r="BB1814" s="7"/>
      <c r="BC1814" s="7"/>
      <c r="BD1814" s="7"/>
      <c r="BE1814" s="7"/>
      <c r="BF1814" s="7"/>
      <c r="BG1814" s="7"/>
      <c r="BH1814" s="7"/>
      <c r="BI1814" s="7"/>
      <c r="BJ1814" s="7"/>
      <c r="BK1814" s="7"/>
      <c r="BL1814" s="7"/>
      <c r="BM1814" s="7" t="s">
        <v>97</v>
      </c>
      <c r="BN1814" s="7" t="s">
        <v>97</v>
      </c>
      <c r="BO1814" s="7"/>
      <c r="BP1814" s="7"/>
      <c r="BQ1814" s="7" t="s">
        <v>98</v>
      </c>
      <c r="BR1814" s="7" t="s">
        <v>98</v>
      </c>
      <c r="BS1814" s="7" t="s">
        <v>98</v>
      </c>
      <c r="BT1814" s="7" t="s">
        <v>98</v>
      </c>
      <c r="BU1814" s="7" t="s">
        <v>98</v>
      </c>
      <c r="BV1814" s="7" t="s">
        <v>98</v>
      </c>
      <c r="BW1814" s="7" t="s">
        <v>98</v>
      </c>
      <c r="BX1814" s="7" t="n">
        <v>35</v>
      </c>
      <c r="BY1814" s="7" t="n">
        <v>35</v>
      </c>
      <c r="BZ1814" s="7" t="n">
        <v>35</v>
      </c>
      <c r="CA1814" s="7" t="n">
        <v>35</v>
      </c>
      <c r="CB1814" s="7" t="s">
        <v>98</v>
      </c>
      <c r="CC1814" s="7" t="s">
        <v>98</v>
      </c>
      <c r="CD1814" s="7" t="s">
        <v>98</v>
      </c>
      <c r="CE1814" s="7" t="s">
        <v>98</v>
      </c>
      <c r="CF1814" s="7" t="s">
        <v>98</v>
      </c>
      <c r="CG1814" s="7" t="s">
        <v>98</v>
      </c>
      <c r="CH1814" s="7" t="s">
        <v>98</v>
      </c>
      <c r="CI1814" s="6" t="n">
        <f aca="false">SUMIF($AH1814:$CH1814,35,Base!$B$5:$BB$5)*7*$Z1814</f>
        <v>126</v>
      </c>
      <c r="CJ1814" s="6" t="n">
        <f aca="false">SUMIF($AH1814:$CH1814,"PR",Base!$B$5:$BB$5)*7*$Z1814</f>
        <v>476</v>
      </c>
      <c r="CK1814" s="6"/>
      <c r="CL1814" s="6"/>
    </row>
    <row r="1815" customFormat="false" ht="13.8" hidden="false" customHeight="false" outlineLevel="0" collapsed="false">
      <c r="A1815" s="7" t="s">
        <v>77</v>
      </c>
      <c r="B1815" s="7" t="s">
        <v>3969</v>
      </c>
      <c r="C1815" s="7" t="s">
        <v>1393</v>
      </c>
      <c r="D1815" s="7" t="s">
        <v>3155</v>
      </c>
      <c r="E1815" s="7" t="s">
        <v>4132</v>
      </c>
      <c r="F1815" s="7" t="s">
        <v>17</v>
      </c>
      <c r="G1815" s="7" t="s">
        <v>4133</v>
      </c>
      <c r="H1815" s="7" t="s">
        <v>4134</v>
      </c>
      <c r="I1815" s="7" t="s">
        <v>84</v>
      </c>
      <c r="J1815" s="7" t="s">
        <v>1621</v>
      </c>
      <c r="K1815" s="8" t="n">
        <v>0</v>
      </c>
      <c r="L1815" s="7"/>
      <c r="M1815" s="8" t="n">
        <v>0</v>
      </c>
      <c r="N1815" s="7" t="s">
        <v>3151</v>
      </c>
      <c r="O1815" s="7" t="s">
        <v>1398</v>
      </c>
      <c r="P1815" s="7" t="s">
        <v>155</v>
      </c>
      <c r="Q1815" s="8" t="s">
        <v>427</v>
      </c>
      <c r="R1815" s="8" t="s">
        <v>4135</v>
      </c>
      <c r="S1815" s="8" t="s">
        <v>820</v>
      </c>
      <c r="T1815" s="8" t="s">
        <v>109</v>
      </c>
      <c r="U1815" s="7" t="s">
        <v>87</v>
      </c>
      <c r="V1815" s="7" t="s">
        <v>92</v>
      </c>
      <c r="W1815" s="7"/>
      <c r="X1815" s="7"/>
      <c r="Y1815" s="7" t="s">
        <v>101</v>
      </c>
      <c r="Z1815" s="8" t="s">
        <v>94</v>
      </c>
      <c r="AA1815" s="7"/>
      <c r="AB1815" s="7"/>
      <c r="AC1815" s="7"/>
      <c r="AD1815" s="7"/>
      <c r="AE1815" s="8"/>
      <c r="AF1815" s="9" t="s">
        <v>342</v>
      </c>
      <c r="AG1815" s="9" t="s">
        <v>2389</v>
      </c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7"/>
      <c r="BD1815" s="7"/>
      <c r="BE1815" s="7"/>
      <c r="BF1815" s="7"/>
      <c r="BG1815" s="7"/>
      <c r="BH1815" s="7"/>
      <c r="BI1815" s="7"/>
      <c r="BJ1815" s="7"/>
      <c r="BK1815" s="7"/>
      <c r="BL1815" s="7"/>
      <c r="BM1815" s="7" t="s">
        <v>97</v>
      </c>
      <c r="BN1815" s="7" t="s">
        <v>97</v>
      </c>
      <c r="BO1815" s="7"/>
      <c r="BP1815" s="7"/>
      <c r="BQ1815" s="7" t="s">
        <v>98</v>
      </c>
      <c r="BR1815" s="7" t="s">
        <v>98</v>
      </c>
      <c r="BS1815" s="7" t="s">
        <v>98</v>
      </c>
      <c r="BT1815" s="7" t="s">
        <v>98</v>
      </c>
      <c r="BU1815" s="7" t="s">
        <v>98</v>
      </c>
      <c r="BV1815" s="7" t="s">
        <v>98</v>
      </c>
      <c r="BW1815" s="7" t="s">
        <v>98</v>
      </c>
      <c r="BX1815" s="7" t="n">
        <v>35</v>
      </c>
      <c r="BY1815" s="7" t="n">
        <v>35</v>
      </c>
      <c r="BZ1815" s="7" t="n">
        <v>35</v>
      </c>
      <c r="CA1815" s="7" t="n">
        <v>35</v>
      </c>
      <c r="CB1815" s="7" t="s">
        <v>98</v>
      </c>
      <c r="CC1815" s="7" t="s">
        <v>98</v>
      </c>
      <c r="CD1815" s="7" t="s">
        <v>98</v>
      </c>
      <c r="CE1815" s="7" t="s">
        <v>98</v>
      </c>
      <c r="CF1815" s="7" t="s">
        <v>98</v>
      </c>
      <c r="CG1815" s="7" t="s">
        <v>98</v>
      </c>
      <c r="CH1815" s="7" t="s">
        <v>98</v>
      </c>
      <c r="CI1815" s="6" t="n">
        <f aca="false">SUMIF($AH1815:$CH1815,35,Base!$B$5:$BB$5)*7*$Z1815</f>
        <v>252</v>
      </c>
      <c r="CJ1815" s="6" t="n">
        <f aca="false">SUMIF($AH1815:$CH1815,"PR",Base!$B$5:$BB$5)*7*$Z1815</f>
        <v>952</v>
      </c>
      <c r="CK1815" s="6"/>
      <c r="CL1815" s="6"/>
    </row>
    <row r="1816" customFormat="false" ht="13.8" hidden="false" customHeight="false" outlineLevel="0" collapsed="false">
      <c r="A1816" s="7" t="s">
        <v>77</v>
      </c>
      <c r="B1816" s="7" t="s">
        <v>3969</v>
      </c>
      <c r="C1816" s="7" t="s">
        <v>1393</v>
      </c>
      <c r="D1816" s="7" t="s">
        <v>3155</v>
      </c>
      <c r="E1816" s="7" t="s">
        <v>4132</v>
      </c>
      <c r="F1816" s="7" t="s">
        <v>17</v>
      </c>
      <c r="G1816" s="7" t="s">
        <v>4133</v>
      </c>
      <c r="H1816" s="7" t="s">
        <v>4134</v>
      </c>
      <c r="I1816" s="7" t="s">
        <v>84</v>
      </c>
      <c r="J1816" s="7" t="s">
        <v>1621</v>
      </c>
      <c r="K1816" s="8" t="n">
        <v>0</v>
      </c>
      <c r="L1816" s="7"/>
      <c r="M1816" s="8" t="n">
        <v>0</v>
      </c>
      <c r="N1816" s="7" t="s">
        <v>3151</v>
      </c>
      <c r="O1816" s="7" t="s">
        <v>1398</v>
      </c>
      <c r="P1816" s="7" t="s">
        <v>155</v>
      </c>
      <c r="Q1816" s="8" t="s">
        <v>427</v>
      </c>
      <c r="R1816" s="8" t="s">
        <v>4135</v>
      </c>
      <c r="S1816" s="8" t="s">
        <v>820</v>
      </c>
      <c r="T1816" s="8" t="s">
        <v>109</v>
      </c>
      <c r="U1816" s="7" t="s">
        <v>87</v>
      </c>
      <c r="V1816" s="7" t="s">
        <v>92</v>
      </c>
      <c r="W1816" s="7"/>
      <c r="X1816" s="7"/>
      <c r="Y1816" s="7" t="s">
        <v>99</v>
      </c>
      <c r="Z1816" s="8" t="s">
        <v>108</v>
      </c>
      <c r="AA1816" s="7"/>
      <c r="AB1816" s="7"/>
      <c r="AC1816" s="7"/>
      <c r="AD1816" s="7"/>
      <c r="AE1816" s="8"/>
      <c r="AF1816" s="9" t="s">
        <v>342</v>
      </c>
      <c r="AG1816" s="9" t="s">
        <v>2389</v>
      </c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7"/>
      <c r="AX1816" s="7"/>
      <c r="AY1816" s="7"/>
      <c r="AZ1816" s="7"/>
      <c r="BA1816" s="7"/>
      <c r="BB1816" s="7"/>
      <c r="BC1816" s="7"/>
      <c r="BD1816" s="7"/>
      <c r="BE1816" s="7"/>
      <c r="BF1816" s="7"/>
      <c r="BG1816" s="7"/>
      <c r="BH1816" s="7"/>
      <c r="BI1816" s="7"/>
      <c r="BJ1816" s="7"/>
      <c r="BK1816" s="7"/>
      <c r="BL1816" s="7"/>
      <c r="BM1816" s="7" t="s">
        <v>97</v>
      </c>
      <c r="BN1816" s="7" t="s">
        <v>97</v>
      </c>
      <c r="BO1816" s="7"/>
      <c r="BP1816" s="7"/>
      <c r="BQ1816" s="7" t="s">
        <v>98</v>
      </c>
      <c r="BR1816" s="7" t="s">
        <v>98</v>
      </c>
      <c r="BS1816" s="7" t="s">
        <v>98</v>
      </c>
      <c r="BT1816" s="7" t="s">
        <v>98</v>
      </c>
      <c r="BU1816" s="7" t="s">
        <v>98</v>
      </c>
      <c r="BV1816" s="7" t="s">
        <v>98</v>
      </c>
      <c r="BW1816" s="7" t="s">
        <v>98</v>
      </c>
      <c r="BX1816" s="7" t="n">
        <v>35</v>
      </c>
      <c r="BY1816" s="7" t="n">
        <v>35</v>
      </c>
      <c r="BZ1816" s="7" t="n">
        <v>35</v>
      </c>
      <c r="CA1816" s="7" t="n">
        <v>35</v>
      </c>
      <c r="CB1816" s="7" t="s">
        <v>98</v>
      </c>
      <c r="CC1816" s="7" t="s">
        <v>98</v>
      </c>
      <c r="CD1816" s="7" t="s">
        <v>98</v>
      </c>
      <c r="CE1816" s="7" t="s">
        <v>98</v>
      </c>
      <c r="CF1816" s="7" t="s">
        <v>98</v>
      </c>
      <c r="CG1816" s="7" t="s">
        <v>98</v>
      </c>
      <c r="CH1816" s="7" t="s">
        <v>98</v>
      </c>
      <c r="CI1816" s="6" t="n">
        <f aca="false">SUMIF($AH1816:$CH1816,35,Base!$B$5:$BB$5)*7*$Z1816</f>
        <v>1008</v>
      </c>
      <c r="CJ1816" s="6" t="n">
        <f aca="false">SUMIF($AH1816:$CH1816,"PR",Base!$B$5:$BB$5)*7*$Z1816</f>
        <v>3808</v>
      </c>
      <c r="CK1816" s="6"/>
      <c r="CL1816" s="6"/>
    </row>
    <row r="1817" customFormat="false" ht="13.8" hidden="false" customHeight="false" outlineLevel="0" collapsed="false">
      <c r="A1817" s="7" t="s">
        <v>77</v>
      </c>
      <c r="B1817" s="7" t="s">
        <v>3969</v>
      </c>
      <c r="C1817" s="7" t="s">
        <v>1393</v>
      </c>
      <c r="D1817" s="7" t="s">
        <v>3155</v>
      </c>
      <c r="E1817" s="7" t="s">
        <v>4132</v>
      </c>
      <c r="F1817" s="7" t="s">
        <v>17</v>
      </c>
      <c r="G1817" s="7" t="s">
        <v>4133</v>
      </c>
      <c r="H1817" s="7" t="s">
        <v>4134</v>
      </c>
      <c r="I1817" s="7" t="s">
        <v>84</v>
      </c>
      <c r="J1817" s="7" t="s">
        <v>1621</v>
      </c>
      <c r="K1817" s="8" t="n">
        <v>0</v>
      </c>
      <c r="L1817" s="7"/>
      <c r="M1817" s="8" t="n">
        <v>0</v>
      </c>
      <c r="N1817" s="7" t="s">
        <v>3151</v>
      </c>
      <c r="O1817" s="7" t="s">
        <v>1398</v>
      </c>
      <c r="P1817" s="7" t="s">
        <v>155</v>
      </c>
      <c r="Q1817" s="8" t="s">
        <v>427</v>
      </c>
      <c r="R1817" s="8" t="s">
        <v>4135</v>
      </c>
      <c r="S1817" s="8" t="s">
        <v>820</v>
      </c>
      <c r="T1817" s="8" t="s">
        <v>109</v>
      </c>
      <c r="U1817" s="7" t="s">
        <v>87</v>
      </c>
      <c r="V1817" s="7" t="s">
        <v>92</v>
      </c>
      <c r="W1817" s="7"/>
      <c r="X1817" s="7"/>
      <c r="Y1817" s="7" t="s">
        <v>112</v>
      </c>
      <c r="Z1817" s="8" t="s">
        <v>127</v>
      </c>
      <c r="AA1817" s="7"/>
      <c r="AB1817" s="7"/>
      <c r="AC1817" s="7"/>
      <c r="AD1817" s="7"/>
      <c r="AE1817" s="8"/>
      <c r="AF1817" s="9" t="s">
        <v>342</v>
      </c>
      <c r="AG1817" s="9" t="s">
        <v>2389</v>
      </c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  <c r="BC1817" s="7"/>
      <c r="BD1817" s="7"/>
      <c r="BE1817" s="7"/>
      <c r="BF1817" s="7"/>
      <c r="BG1817" s="7"/>
      <c r="BH1817" s="7"/>
      <c r="BI1817" s="7"/>
      <c r="BJ1817" s="7"/>
      <c r="BK1817" s="7"/>
      <c r="BL1817" s="7"/>
      <c r="BM1817" s="7" t="s">
        <v>97</v>
      </c>
      <c r="BN1817" s="7" t="s">
        <v>97</v>
      </c>
      <c r="BO1817" s="7"/>
      <c r="BP1817" s="7"/>
      <c r="BQ1817" s="7" t="s">
        <v>98</v>
      </c>
      <c r="BR1817" s="7" t="s">
        <v>98</v>
      </c>
      <c r="BS1817" s="7" t="s">
        <v>98</v>
      </c>
      <c r="BT1817" s="7" t="s">
        <v>98</v>
      </c>
      <c r="BU1817" s="7" t="s">
        <v>98</v>
      </c>
      <c r="BV1817" s="7" t="s">
        <v>98</v>
      </c>
      <c r="BW1817" s="7" t="s">
        <v>98</v>
      </c>
      <c r="BX1817" s="7" t="n">
        <v>35</v>
      </c>
      <c r="BY1817" s="7" t="n">
        <v>35</v>
      </c>
      <c r="BZ1817" s="7" t="n">
        <v>35</v>
      </c>
      <c r="CA1817" s="7" t="n">
        <v>35</v>
      </c>
      <c r="CB1817" s="7" t="s">
        <v>98</v>
      </c>
      <c r="CC1817" s="7" t="s">
        <v>98</v>
      </c>
      <c r="CD1817" s="7" t="s">
        <v>98</v>
      </c>
      <c r="CE1817" s="7" t="s">
        <v>98</v>
      </c>
      <c r="CF1817" s="7" t="s">
        <v>98</v>
      </c>
      <c r="CG1817" s="7" t="s">
        <v>98</v>
      </c>
      <c r="CH1817" s="7" t="s">
        <v>98</v>
      </c>
      <c r="CI1817" s="6" t="n">
        <f aca="false">SUMIF($AH1817:$CH1817,35,Base!$B$5:$BB$5)*7*$Z1817</f>
        <v>504</v>
      </c>
      <c r="CJ1817" s="6" t="n">
        <f aca="false">SUMIF($AH1817:$CH1817,"PR",Base!$B$5:$BB$5)*7*$Z1817</f>
        <v>1904</v>
      </c>
      <c r="CK1817" s="6"/>
      <c r="CL1817" s="6"/>
    </row>
    <row r="1818" customFormat="false" ht="13.8" hidden="false" customHeight="false" outlineLevel="0" collapsed="false">
      <c r="A1818" s="7" t="s">
        <v>77</v>
      </c>
      <c r="B1818" s="7" t="s">
        <v>3969</v>
      </c>
      <c r="C1818" s="7" t="s">
        <v>1393</v>
      </c>
      <c r="D1818" s="7" t="s">
        <v>3155</v>
      </c>
      <c r="E1818" s="7" t="s">
        <v>4132</v>
      </c>
      <c r="F1818" s="7" t="s">
        <v>17</v>
      </c>
      <c r="G1818" s="7" t="s">
        <v>4133</v>
      </c>
      <c r="H1818" s="7" t="s">
        <v>4134</v>
      </c>
      <c r="I1818" s="7" t="s">
        <v>84</v>
      </c>
      <c r="J1818" s="7" t="s">
        <v>1621</v>
      </c>
      <c r="K1818" s="8" t="n">
        <v>0</v>
      </c>
      <c r="L1818" s="7"/>
      <c r="M1818" s="8" t="n">
        <v>0</v>
      </c>
      <c r="N1818" s="7" t="s">
        <v>3151</v>
      </c>
      <c r="O1818" s="7" t="s">
        <v>1398</v>
      </c>
      <c r="P1818" s="7" t="s">
        <v>155</v>
      </c>
      <c r="Q1818" s="8" t="s">
        <v>427</v>
      </c>
      <c r="R1818" s="8" t="s">
        <v>4135</v>
      </c>
      <c r="S1818" s="8" t="s">
        <v>820</v>
      </c>
      <c r="T1818" s="8" t="s">
        <v>109</v>
      </c>
      <c r="U1818" s="7" t="s">
        <v>87</v>
      </c>
      <c r="V1818" s="7" t="s">
        <v>92</v>
      </c>
      <c r="W1818" s="7"/>
      <c r="X1818" s="7"/>
      <c r="Y1818" s="7" t="s">
        <v>102</v>
      </c>
      <c r="Z1818" s="8" t="s">
        <v>87</v>
      </c>
      <c r="AA1818" s="7"/>
      <c r="AB1818" s="7"/>
      <c r="AC1818" s="7"/>
      <c r="AD1818" s="7"/>
      <c r="AE1818" s="8"/>
      <c r="AF1818" s="9" t="s">
        <v>342</v>
      </c>
      <c r="AG1818" s="9" t="s">
        <v>2389</v>
      </c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7"/>
      <c r="BC1818" s="7"/>
      <c r="BD1818" s="7"/>
      <c r="BE1818" s="7"/>
      <c r="BF1818" s="7"/>
      <c r="BG1818" s="7"/>
      <c r="BH1818" s="7"/>
      <c r="BI1818" s="7"/>
      <c r="BJ1818" s="7"/>
      <c r="BK1818" s="7"/>
      <c r="BL1818" s="7"/>
      <c r="BM1818" s="7" t="s">
        <v>97</v>
      </c>
      <c r="BN1818" s="7" t="s">
        <v>97</v>
      </c>
      <c r="BO1818" s="7"/>
      <c r="BP1818" s="7"/>
      <c r="BQ1818" s="7" t="s">
        <v>98</v>
      </c>
      <c r="BR1818" s="7" t="s">
        <v>98</v>
      </c>
      <c r="BS1818" s="7" t="s">
        <v>98</v>
      </c>
      <c r="BT1818" s="7" t="s">
        <v>98</v>
      </c>
      <c r="BU1818" s="7" t="s">
        <v>98</v>
      </c>
      <c r="BV1818" s="7" t="s">
        <v>98</v>
      </c>
      <c r="BW1818" s="7" t="s">
        <v>98</v>
      </c>
      <c r="BX1818" s="7" t="n">
        <v>35</v>
      </c>
      <c r="BY1818" s="7" t="n">
        <v>35</v>
      </c>
      <c r="BZ1818" s="7" t="n">
        <v>35</v>
      </c>
      <c r="CA1818" s="7" t="n">
        <v>35</v>
      </c>
      <c r="CB1818" s="7" t="s">
        <v>98</v>
      </c>
      <c r="CC1818" s="7" t="s">
        <v>98</v>
      </c>
      <c r="CD1818" s="7" t="s">
        <v>98</v>
      </c>
      <c r="CE1818" s="7" t="s">
        <v>98</v>
      </c>
      <c r="CF1818" s="7" t="s">
        <v>98</v>
      </c>
      <c r="CG1818" s="7" t="s">
        <v>98</v>
      </c>
      <c r="CH1818" s="7" t="s">
        <v>98</v>
      </c>
      <c r="CI1818" s="6" t="n">
        <f aca="false">SUMIF($AH1818:$CH1818,35,Base!$B$5:$BB$5)*7*$Z1818</f>
        <v>126</v>
      </c>
      <c r="CJ1818" s="6" t="n">
        <f aca="false">SUMIF($AH1818:$CH1818,"PR",Base!$B$5:$BB$5)*7*$Z1818</f>
        <v>476</v>
      </c>
      <c r="CK1818" s="6"/>
      <c r="CL1818" s="6"/>
    </row>
    <row r="1819" customFormat="false" ht="13.8" hidden="false" customHeight="false" outlineLevel="0" collapsed="false">
      <c r="A1819" s="7" t="s">
        <v>77</v>
      </c>
      <c r="B1819" s="7" t="s">
        <v>3969</v>
      </c>
      <c r="C1819" s="7" t="s">
        <v>328</v>
      </c>
      <c r="D1819" s="7" t="s">
        <v>3303</v>
      </c>
      <c r="E1819" s="7" t="s">
        <v>4136</v>
      </c>
      <c r="F1819" s="7" t="s">
        <v>17</v>
      </c>
      <c r="G1819" s="7" t="s">
        <v>4137</v>
      </c>
      <c r="H1819" s="7" t="s">
        <v>4138</v>
      </c>
      <c r="I1819" s="7" t="s">
        <v>84</v>
      </c>
      <c r="J1819" s="7" t="s">
        <v>85</v>
      </c>
      <c r="K1819" s="8" t="n">
        <v>0</v>
      </c>
      <c r="L1819" s="7"/>
      <c r="M1819" s="8" t="n">
        <v>0</v>
      </c>
      <c r="N1819" s="7"/>
      <c r="O1819" s="7" t="s">
        <v>4139</v>
      </c>
      <c r="P1819" s="7" t="s">
        <v>87</v>
      </c>
      <c r="Q1819" s="8" t="s">
        <v>2052</v>
      </c>
      <c r="R1819" s="8" t="s">
        <v>2052</v>
      </c>
      <c r="S1819" s="8" t="s">
        <v>110</v>
      </c>
      <c r="T1819" s="8" t="s">
        <v>100</v>
      </c>
      <c r="U1819" s="7" t="s">
        <v>87</v>
      </c>
      <c r="V1819" s="7" t="s">
        <v>92</v>
      </c>
      <c r="W1819" s="7"/>
      <c r="X1819" s="7"/>
      <c r="Y1819" s="7" t="s">
        <v>125</v>
      </c>
      <c r="Z1819" s="8" t="s">
        <v>94</v>
      </c>
      <c r="AA1819" s="7"/>
      <c r="AB1819" s="7"/>
      <c r="AC1819" s="7"/>
      <c r="AD1819" s="7"/>
      <c r="AE1819" s="8"/>
      <c r="AF1819" s="9" t="s">
        <v>973</v>
      </c>
      <c r="AG1819" s="9" t="s">
        <v>680</v>
      </c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7"/>
      <c r="AW1819" s="7"/>
      <c r="AX1819" s="7"/>
      <c r="AY1819" s="7"/>
      <c r="AZ1819" s="7"/>
      <c r="BA1819" s="7"/>
      <c r="BB1819" s="7"/>
      <c r="BC1819" s="7"/>
      <c r="BD1819" s="7" t="s">
        <v>98</v>
      </c>
      <c r="BE1819" s="7" t="s">
        <v>98</v>
      </c>
      <c r="BF1819" s="7" t="s">
        <v>98</v>
      </c>
      <c r="BG1819" s="7" t="s">
        <v>98</v>
      </c>
      <c r="BH1819" s="7" t="s">
        <v>98</v>
      </c>
      <c r="BI1819" s="7"/>
      <c r="BJ1819" s="7"/>
      <c r="BK1819" s="7"/>
      <c r="BL1819" s="7"/>
      <c r="BM1819" s="7" t="s">
        <v>97</v>
      </c>
      <c r="BN1819" s="7" t="s">
        <v>97</v>
      </c>
      <c r="BO1819" s="7"/>
      <c r="BP1819" s="7"/>
      <c r="BQ1819" s="7"/>
      <c r="BR1819" s="7"/>
      <c r="BS1819" s="7"/>
      <c r="BT1819" s="7"/>
      <c r="BU1819" s="7"/>
      <c r="BV1819" s="7"/>
      <c r="BW1819" s="7"/>
      <c r="BX1819" s="7"/>
      <c r="BY1819" s="7"/>
      <c r="BZ1819" s="7"/>
      <c r="CA1819" s="7"/>
      <c r="CB1819" s="7"/>
      <c r="CC1819" s="7"/>
      <c r="CD1819" s="7"/>
      <c r="CE1819" s="7"/>
      <c r="CF1819" s="7"/>
      <c r="CG1819" s="7"/>
      <c r="CH1819" s="7"/>
      <c r="CI1819" s="6" t="n">
        <f aca="false">SUMIF($AH1819:$CH1819,35,Base!$B$5:$BB$5)*7*$Z1819</f>
        <v>0</v>
      </c>
      <c r="CJ1819" s="6" t="n">
        <f aca="false">SUMIF($AH1819:$CH1819,"PR",Base!$B$5:$BB$5)*7*$Z1819</f>
        <v>336</v>
      </c>
      <c r="CK1819" s="6"/>
      <c r="CL1819" s="6"/>
    </row>
    <row r="1820" customFormat="false" ht="13.8" hidden="false" customHeight="false" outlineLevel="0" collapsed="false">
      <c r="A1820" s="7" t="s">
        <v>77</v>
      </c>
      <c r="B1820" s="7" t="s">
        <v>3969</v>
      </c>
      <c r="C1820" s="7" t="s">
        <v>328</v>
      </c>
      <c r="D1820" s="7" t="s">
        <v>3303</v>
      </c>
      <c r="E1820" s="7" t="s">
        <v>4136</v>
      </c>
      <c r="F1820" s="7" t="s">
        <v>17</v>
      </c>
      <c r="G1820" s="7" t="s">
        <v>4137</v>
      </c>
      <c r="H1820" s="7" t="s">
        <v>4138</v>
      </c>
      <c r="I1820" s="7" t="s">
        <v>84</v>
      </c>
      <c r="J1820" s="7" t="s">
        <v>85</v>
      </c>
      <c r="K1820" s="8" t="n">
        <v>0</v>
      </c>
      <c r="L1820" s="7"/>
      <c r="M1820" s="8" t="n">
        <v>0</v>
      </c>
      <c r="N1820" s="7"/>
      <c r="O1820" s="7" t="s">
        <v>4139</v>
      </c>
      <c r="P1820" s="7" t="s">
        <v>87</v>
      </c>
      <c r="Q1820" s="8" t="s">
        <v>2052</v>
      </c>
      <c r="R1820" s="8" t="s">
        <v>2052</v>
      </c>
      <c r="S1820" s="8" t="s">
        <v>110</v>
      </c>
      <c r="T1820" s="8" t="s">
        <v>100</v>
      </c>
      <c r="U1820" s="7" t="s">
        <v>87</v>
      </c>
      <c r="V1820" s="7" t="s">
        <v>92</v>
      </c>
      <c r="W1820" s="7"/>
      <c r="X1820" s="7"/>
      <c r="Y1820" s="7" t="s">
        <v>112</v>
      </c>
      <c r="Z1820" s="8" t="s">
        <v>178</v>
      </c>
      <c r="AA1820" s="7"/>
      <c r="AB1820" s="7"/>
      <c r="AC1820" s="7"/>
      <c r="AD1820" s="7"/>
      <c r="AE1820" s="8"/>
      <c r="AF1820" s="9" t="s">
        <v>973</v>
      </c>
      <c r="AG1820" s="9" t="s">
        <v>680</v>
      </c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7"/>
      <c r="AW1820" s="7"/>
      <c r="AX1820" s="7"/>
      <c r="AY1820" s="7"/>
      <c r="AZ1820" s="7"/>
      <c r="BA1820" s="7"/>
      <c r="BB1820" s="7"/>
      <c r="BC1820" s="7"/>
      <c r="BD1820" s="7" t="s">
        <v>98</v>
      </c>
      <c r="BE1820" s="7" t="s">
        <v>98</v>
      </c>
      <c r="BF1820" s="7" t="s">
        <v>98</v>
      </c>
      <c r="BG1820" s="7" t="s">
        <v>98</v>
      </c>
      <c r="BH1820" s="7" t="s">
        <v>98</v>
      </c>
      <c r="BI1820" s="7"/>
      <c r="BJ1820" s="7"/>
      <c r="BK1820" s="7"/>
      <c r="BL1820" s="7"/>
      <c r="BM1820" s="7" t="s">
        <v>97</v>
      </c>
      <c r="BN1820" s="7" t="s">
        <v>97</v>
      </c>
      <c r="BO1820" s="7"/>
      <c r="BP1820" s="7"/>
      <c r="BQ1820" s="7"/>
      <c r="BR1820" s="7"/>
      <c r="BS1820" s="7"/>
      <c r="BT1820" s="7"/>
      <c r="BU1820" s="7"/>
      <c r="BV1820" s="7"/>
      <c r="BW1820" s="7"/>
      <c r="BX1820" s="7"/>
      <c r="BY1820" s="7"/>
      <c r="BZ1820" s="7"/>
      <c r="CA1820" s="7"/>
      <c r="CB1820" s="7"/>
      <c r="CC1820" s="7"/>
      <c r="CD1820" s="7"/>
      <c r="CE1820" s="7"/>
      <c r="CF1820" s="7"/>
      <c r="CG1820" s="7"/>
      <c r="CH1820" s="7"/>
      <c r="CI1820" s="6" t="n">
        <f aca="false">SUMIF($AH1820:$CH1820,35,Base!$B$5:$BB$5)*7*$Z1820</f>
        <v>0</v>
      </c>
      <c r="CJ1820" s="6" t="n">
        <f aca="false">SUMIF($AH1820:$CH1820,"PR",Base!$B$5:$BB$5)*7*$Z1820</f>
        <v>840</v>
      </c>
      <c r="CK1820" s="6"/>
      <c r="CL1820" s="6"/>
    </row>
    <row r="1821" customFormat="false" ht="13.8" hidden="false" customHeight="false" outlineLevel="0" collapsed="false">
      <c r="A1821" s="7" t="s">
        <v>77</v>
      </c>
      <c r="B1821" s="7" t="s">
        <v>3969</v>
      </c>
      <c r="C1821" s="7" t="s">
        <v>328</v>
      </c>
      <c r="D1821" s="7" t="s">
        <v>3303</v>
      </c>
      <c r="E1821" s="7" t="s">
        <v>4136</v>
      </c>
      <c r="F1821" s="7" t="s">
        <v>17</v>
      </c>
      <c r="G1821" s="7" t="s">
        <v>4137</v>
      </c>
      <c r="H1821" s="7" t="s">
        <v>4138</v>
      </c>
      <c r="I1821" s="7" t="s">
        <v>84</v>
      </c>
      <c r="J1821" s="7" t="s">
        <v>85</v>
      </c>
      <c r="K1821" s="8" t="n">
        <v>0</v>
      </c>
      <c r="L1821" s="7"/>
      <c r="M1821" s="8" t="n">
        <v>0</v>
      </c>
      <c r="N1821" s="7"/>
      <c r="O1821" s="7" t="s">
        <v>4139</v>
      </c>
      <c r="P1821" s="7" t="s">
        <v>87</v>
      </c>
      <c r="Q1821" s="8" t="s">
        <v>2052</v>
      </c>
      <c r="R1821" s="8" t="s">
        <v>2052</v>
      </c>
      <c r="S1821" s="8" t="s">
        <v>110</v>
      </c>
      <c r="T1821" s="8" t="s">
        <v>100</v>
      </c>
      <c r="U1821" s="7" t="s">
        <v>87</v>
      </c>
      <c r="V1821" s="7" t="s">
        <v>92</v>
      </c>
      <c r="W1821" s="7"/>
      <c r="X1821" s="7"/>
      <c r="Y1821" s="7" t="s">
        <v>102</v>
      </c>
      <c r="Z1821" s="8" t="s">
        <v>155</v>
      </c>
      <c r="AA1821" s="7"/>
      <c r="AB1821" s="7"/>
      <c r="AC1821" s="7"/>
      <c r="AD1821" s="7"/>
      <c r="AE1821" s="8"/>
      <c r="AF1821" s="9" t="s">
        <v>973</v>
      </c>
      <c r="AG1821" s="9" t="s">
        <v>680</v>
      </c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7"/>
      <c r="BC1821" s="7"/>
      <c r="BD1821" s="7" t="s">
        <v>98</v>
      </c>
      <c r="BE1821" s="7" t="s">
        <v>98</v>
      </c>
      <c r="BF1821" s="7" t="s">
        <v>98</v>
      </c>
      <c r="BG1821" s="7" t="s">
        <v>98</v>
      </c>
      <c r="BH1821" s="7" t="s">
        <v>98</v>
      </c>
      <c r="BI1821" s="7"/>
      <c r="BJ1821" s="7"/>
      <c r="BK1821" s="7"/>
      <c r="BL1821" s="7"/>
      <c r="BM1821" s="7" t="s">
        <v>97</v>
      </c>
      <c r="BN1821" s="7" t="s">
        <v>97</v>
      </c>
      <c r="BO1821" s="7"/>
      <c r="BP1821" s="7"/>
      <c r="BQ1821" s="7"/>
      <c r="BR1821" s="7"/>
      <c r="BS1821" s="7"/>
      <c r="BT1821" s="7"/>
      <c r="BU1821" s="7"/>
      <c r="BV1821" s="7"/>
      <c r="BW1821" s="7"/>
      <c r="BX1821" s="7"/>
      <c r="BY1821" s="7"/>
      <c r="BZ1821" s="7"/>
      <c r="CA1821" s="7"/>
      <c r="CB1821" s="7"/>
      <c r="CC1821" s="7"/>
      <c r="CD1821" s="7"/>
      <c r="CE1821" s="7"/>
      <c r="CF1821" s="7"/>
      <c r="CG1821" s="7"/>
      <c r="CH1821" s="7"/>
      <c r="CI1821" s="6" t="n">
        <f aca="false">SUMIF($AH1821:$CH1821,35,Base!$B$5:$BB$5)*7*$Z1821</f>
        <v>0</v>
      </c>
      <c r="CJ1821" s="6" t="n">
        <f aca="false">SUMIF($AH1821:$CH1821,"PR",Base!$B$5:$BB$5)*7*$Z1821</f>
        <v>504</v>
      </c>
      <c r="CK1821" s="6"/>
      <c r="CL1821" s="6"/>
    </row>
    <row r="1822" customFormat="false" ht="13.8" hidden="false" customHeight="false" outlineLevel="0" collapsed="false">
      <c r="A1822" s="7" t="s">
        <v>77</v>
      </c>
      <c r="B1822" s="7" t="s">
        <v>3969</v>
      </c>
      <c r="C1822" s="7" t="s">
        <v>118</v>
      </c>
      <c r="D1822" s="7" t="s">
        <v>3302</v>
      </c>
      <c r="E1822" s="7" t="s">
        <v>4140</v>
      </c>
      <c r="F1822" s="7" t="s">
        <v>17</v>
      </c>
      <c r="G1822" s="7" t="s">
        <v>2049</v>
      </c>
      <c r="H1822" s="7" t="s">
        <v>2050</v>
      </c>
      <c r="I1822" s="7" t="s">
        <v>84</v>
      </c>
      <c r="J1822" s="7" t="s">
        <v>85</v>
      </c>
      <c r="K1822" s="8" t="n">
        <v>0</v>
      </c>
      <c r="L1822" s="7"/>
      <c r="M1822" s="8" t="n">
        <v>0</v>
      </c>
      <c r="N1822" s="7"/>
      <c r="O1822" s="7" t="s">
        <v>2051</v>
      </c>
      <c r="P1822" s="7" t="s">
        <v>87</v>
      </c>
      <c r="Q1822" s="8" t="s">
        <v>1556</v>
      </c>
      <c r="R1822" s="8" t="s">
        <v>1556</v>
      </c>
      <c r="S1822" s="8" t="s">
        <v>110</v>
      </c>
      <c r="T1822" s="8" t="s">
        <v>100</v>
      </c>
      <c r="U1822" s="7" t="s">
        <v>87</v>
      </c>
      <c r="V1822" s="7" t="s">
        <v>92</v>
      </c>
      <c r="W1822" s="7"/>
      <c r="X1822" s="7"/>
      <c r="Y1822" s="7" t="s">
        <v>125</v>
      </c>
      <c r="Z1822" s="8" t="s">
        <v>94</v>
      </c>
      <c r="AA1822" s="7"/>
      <c r="AB1822" s="7"/>
      <c r="AC1822" s="7"/>
      <c r="AD1822" s="7"/>
      <c r="AE1822" s="8"/>
      <c r="AF1822" s="9" t="s">
        <v>973</v>
      </c>
      <c r="AG1822" s="9" t="s">
        <v>680</v>
      </c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7"/>
      <c r="BC1822" s="7"/>
      <c r="BD1822" s="7" t="s">
        <v>98</v>
      </c>
      <c r="BE1822" s="7" t="s">
        <v>98</v>
      </c>
      <c r="BF1822" s="7" t="s">
        <v>98</v>
      </c>
      <c r="BG1822" s="7" t="s">
        <v>98</v>
      </c>
      <c r="BH1822" s="7" t="s">
        <v>98</v>
      </c>
      <c r="BI1822" s="7"/>
      <c r="BJ1822" s="7"/>
      <c r="BK1822" s="7"/>
      <c r="BL1822" s="7"/>
      <c r="BM1822" s="7" t="s">
        <v>97</v>
      </c>
      <c r="BN1822" s="7" t="s">
        <v>97</v>
      </c>
      <c r="BO1822" s="7"/>
      <c r="BP1822" s="7"/>
      <c r="BQ1822" s="7"/>
      <c r="BR1822" s="7"/>
      <c r="BS1822" s="7"/>
      <c r="BT1822" s="7"/>
      <c r="BU1822" s="7"/>
      <c r="BV1822" s="7"/>
      <c r="BW1822" s="7"/>
      <c r="BX1822" s="7"/>
      <c r="BY1822" s="7"/>
      <c r="BZ1822" s="7"/>
      <c r="CA1822" s="7"/>
      <c r="CB1822" s="7"/>
      <c r="CC1822" s="7"/>
      <c r="CD1822" s="7"/>
      <c r="CE1822" s="7"/>
      <c r="CF1822" s="7"/>
      <c r="CG1822" s="7"/>
      <c r="CH1822" s="7"/>
      <c r="CI1822" s="6" t="n">
        <f aca="false">SUMIF($AH1822:$CH1822,35,Base!$B$5:$BB$5)*7*$Z1822</f>
        <v>0</v>
      </c>
      <c r="CJ1822" s="6" t="n">
        <f aca="false">SUMIF($AH1822:$CH1822,"PR",Base!$B$5:$BB$5)*7*$Z1822</f>
        <v>336</v>
      </c>
      <c r="CK1822" s="6"/>
      <c r="CL1822" s="6"/>
    </row>
    <row r="1823" customFormat="false" ht="13.8" hidden="false" customHeight="false" outlineLevel="0" collapsed="false">
      <c r="A1823" s="7" t="s">
        <v>77</v>
      </c>
      <c r="B1823" s="7" t="s">
        <v>3969</v>
      </c>
      <c r="C1823" s="7" t="s">
        <v>118</v>
      </c>
      <c r="D1823" s="7" t="s">
        <v>3302</v>
      </c>
      <c r="E1823" s="7" t="s">
        <v>4140</v>
      </c>
      <c r="F1823" s="7" t="s">
        <v>17</v>
      </c>
      <c r="G1823" s="7" t="s">
        <v>2049</v>
      </c>
      <c r="H1823" s="7" t="s">
        <v>2050</v>
      </c>
      <c r="I1823" s="7" t="s">
        <v>84</v>
      </c>
      <c r="J1823" s="7" t="s">
        <v>85</v>
      </c>
      <c r="K1823" s="8" t="n">
        <v>0</v>
      </c>
      <c r="L1823" s="7"/>
      <c r="M1823" s="8" t="n">
        <v>0</v>
      </c>
      <c r="N1823" s="7"/>
      <c r="O1823" s="7" t="s">
        <v>2051</v>
      </c>
      <c r="P1823" s="7" t="s">
        <v>87</v>
      </c>
      <c r="Q1823" s="8" t="s">
        <v>1556</v>
      </c>
      <c r="R1823" s="8" t="s">
        <v>1556</v>
      </c>
      <c r="S1823" s="8" t="s">
        <v>110</v>
      </c>
      <c r="T1823" s="8" t="s">
        <v>100</v>
      </c>
      <c r="U1823" s="7" t="s">
        <v>87</v>
      </c>
      <c r="V1823" s="7" t="s">
        <v>92</v>
      </c>
      <c r="W1823" s="7"/>
      <c r="X1823" s="7"/>
      <c r="Y1823" s="7" t="s">
        <v>112</v>
      </c>
      <c r="Z1823" s="8" t="s">
        <v>178</v>
      </c>
      <c r="AA1823" s="7"/>
      <c r="AB1823" s="7"/>
      <c r="AC1823" s="7"/>
      <c r="AD1823" s="7"/>
      <c r="AE1823" s="8"/>
      <c r="AF1823" s="9" t="s">
        <v>973</v>
      </c>
      <c r="AG1823" s="9" t="s">
        <v>680</v>
      </c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7"/>
      <c r="BD1823" s="7" t="s">
        <v>98</v>
      </c>
      <c r="BE1823" s="7" t="s">
        <v>98</v>
      </c>
      <c r="BF1823" s="7" t="s">
        <v>98</v>
      </c>
      <c r="BG1823" s="7" t="s">
        <v>98</v>
      </c>
      <c r="BH1823" s="7" t="s">
        <v>98</v>
      </c>
      <c r="BI1823" s="7"/>
      <c r="BJ1823" s="7"/>
      <c r="BK1823" s="7"/>
      <c r="BL1823" s="7"/>
      <c r="BM1823" s="7" t="s">
        <v>97</v>
      </c>
      <c r="BN1823" s="7" t="s">
        <v>97</v>
      </c>
      <c r="BO1823" s="7"/>
      <c r="BP1823" s="7"/>
      <c r="BQ1823" s="7"/>
      <c r="BR1823" s="7"/>
      <c r="BS1823" s="7"/>
      <c r="BT1823" s="7"/>
      <c r="BU1823" s="7"/>
      <c r="BV1823" s="7"/>
      <c r="BW1823" s="7"/>
      <c r="BX1823" s="7"/>
      <c r="BY1823" s="7"/>
      <c r="BZ1823" s="7"/>
      <c r="CA1823" s="7"/>
      <c r="CB1823" s="7"/>
      <c r="CC1823" s="7"/>
      <c r="CD1823" s="7"/>
      <c r="CE1823" s="7"/>
      <c r="CF1823" s="7"/>
      <c r="CG1823" s="7"/>
      <c r="CH1823" s="7"/>
      <c r="CI1823" s="6" t="n">
        <f aca="false">SUMIF($AH1823:$CH1823,35,Base!$B$5:$BB$5)*7*$Z1823</f>
        <v>0</v>
      </c>
      <c r="CJ1823" s="6" t="n">
        <f aca="false">SUMIF($AH1823:$CH1823,"PR",Base!$B$5:$BB$5)*7*$Z1823</f>
        <v>840</v>
      </c>
      <c r="CK1823" s="6"/>
      <c r="CL1823" s="6"/>
    </row>
    <row r="1824" customFormat="false" ht="13.8" hidden="false" customHeight="false" outlineLevel="0" collapsed="false">
      <c r="A1824" s="7" t="s">
        <v>77</v>
      </c>
      <c r="B1824" s="7" t="s">
        <v>3969</v>
      </c>
      <c r="C1824" s="7" t="s">
        <v>118</v>
      </c>
      <c r="D1824" s="7" t="s">
        <v>3302</v>
      </c>
      <c r="E1824" s="7" t="s">
        <v>4140</v>
      </c>
      <c r="F1824" s="7" t="s">
        <v>17</v>
      </c>
      <c r="G1824" s="7" t="s">
        <v>2049</v>
      </c>
      <c r="H1824" s="7" t="s">
        <v>2050</v>
      </c>
      <c r="I1824" s="7" t="s">
        <v>84</v>
      </c>
      <c r="J1824" s="7" t="s">
        <v>85</v>
      </c>
      <c r="K1824" s="8" t="n">
        <v>0</v>
      </c>
      <c r="L1824" s="7"/>
      <c r="M1824" s="8" t="n">
        <v>0</v>
      </c>
      <c r="N1824" s="7"/>
      <c r="O1824" s="7" t="s">
        <v>2051</v>
      </c>
      <c r="P1824" s="7" t="s">
        <v>87</v>
      </c>
      <c r="Q1824" s="8" t="s">
        <v>1556</v>
      </c>
      <c r="R1824" s="8" t="s">
        <v>1556</v>
      </c>
      <c r="S1824" s="8" t="s">
        <v>110</v>
      </c>
      <c r="T1824" s="8" t="s">
        <v>100</v>
      </c>
      <c r="U1824" s="7" t="s">
        <v>87</v>
      </c>
      <c r="V1824" s="7" t="s">
        <v>92</v>
      </c>
      <c r="W1824" s="7"/>
      <c r="X1824" s="7"/>
      <c r="Y1824" s="7" t="s">
        <v>102</v>
      </c>
      <c r="Z1824" s="8" t="s">
        <v>155</v>
      </c>
      <c r="AA1824" s="7"/>
      <c r="AB1824" s="7"/>
      <c r="AC1824" s="7"/>
      <c r="AD1824" s="7"/>
      <c r="AE1824" s="8"/>
      <c r="AF1824" s="9" t="s">
        <v>973</v>
      </c>
      <c r="AG1824" s="9" t="s">
        <v>680</v>
      </c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  <c r="AZ1824" s="7"/>
      <c r="BA1824" s="7"/>
      <c r="BB1824" s="7"/>
      <c r="BC1824" s="7"/>
      <c r="BD1824" s="7" t="s">
        <v>98</v>
      </c>
      <c r="BE1824" s="7" t="s">
        <v>98</v>
      </c>
      <c r="BF1824" s="7" t="s">
        <v>98</v>
      </c>
      <c r="BG1824" s="7" t="s">
        <v>98</v>
      </c>
      <c r="BH1824" s="7" t="s">
        <v>98</v>
      </c>
      <c r="BI1824" s="7"/>
      <c r="BJ1824" s="7"/>
      <c r="BK1824" s="7"/>
      <c r="BL1824" s="7"/>
      <c r="BM1824" s="7" t="s">
        <v>97</v>
      </c>
      <c r="BN1824" s="7" t="s">
        <v>97</v>
      </c>
      <c r="BO1824" s="7"/>
      <c r="BP1824" s="7"/>
      <c r="BQ1824" s="7"/>
      <c r="BR1824" s="7"/>
      <c r="BS1824" s="7"/>
      <c r="BT1824" s="7"/>
      <c r="BU1824" s="7"/>
      <c r="BV1824" s="7"/>
      <c r="BW1824" s="7"/>
      <c r="BX1824" s="7"/>
      <c r="BY1824" s="7"/>
      <c r="BZ1824" s="7"/>
      <c r="CA1824" s="7"/>
      <c r="CB1824" s="7"/>
      <c r="CC1824" s="7"/>
      <c r="CD1824" s="7"/>
      <c r="CE1824" s="7"/>
      <c r="CF1824" s="7"/>
      <c r="CG1824" s="7"/>
      <c r="CH1824" s="7"/>
      <c r="CI1824" s="6" t="n">
        <f aca="false">SUMIF($AH1824:$CH1824,35,Base!$B$5:$BB$5)*7*$Z1824</f>
        <v>0</v>
      </c>
      <c r="CJ1824" s="6" t="n">
        <f aca="false">SUMIF($AH1824:$CH1824,"PR",Base!$B$5:$BB$5)*7*$Z1824</f>
        <v>504</v>
      </c>
      <c r="CK1824" s="6"/>
      <c r="CL1824" s="6"/>
    </row>
    <row r="1825" customFormat="false" ht="13.8" hidden="false" customHeight="false" outlineLevel="0" collapsed="false">
      <c r="A1825" s="7" t="s">
        <v>77</v>
      </c>
      <c r="B1825" s="7" t="s">
        <v>3969</v>
      </c>
      <c r="C1825" s="7" t="s">
        <v>118</v>
      </c>
      <c r="D1825" s="7" t="s">
        <v>3300</v>
      </c>
      <c r="E1825" s="7" t="s">
        <v>4141</v>
      </c>
      <c r="F1825" s="7" t="s">
        <v>17</v>
      </c>
      <c r="G1825" s="7" t="s">
        <v>1120</v>
      </c>
      <c r="H1825" s="7" t="s">
        <v>1113</v>
      </c>
      <c r="I1825" s="7" t="s">
        <v>84</v>
      </c>
      <c r="J1825" s="7" t="s">
        <v>85</v>
      </c>
      <c r="K1825" s="8" t="n">
        <v>0</v>
      </c>
      <c r="L1825" s="7"/>
      <c r="M1825" s="8" t="n">
        <v>0</v>
      </c>
      <c r="N1825" s="7"/>
      <c r="O1825" s="7" t="s">
        <v>1114</v>
      </c>
      <c r="P1825" s="7" t="s">
        <v>87</v>
      </c>
      <c r="Q1825" s="8" t="s">
        <v>438</v>
      </c>
      <c r="R1825" s="8" t="s">
        <v>438</v>
      </c>
      <c r="S1825" s="8" t="s">
        <v>110</v>
      </c>
      <c r="T1825" s="8" t="s">
        <v>100</v>
      </c>
      <c r="U1825" s="7" t="s">
        <v>87</v>
      </c>
      <c r="V1825" s="7" t="s">
        <v>92</v>
      </c>
      <c r="W1825" s="7"/>
      <c r="X1825" s="7"/>
      <c r="Y1825" s="7" t="s">
        <v>125</v>
      </c>
      <c r="Z1825" s="8" t="s">
        <v>94</v>
      </c>
      <c r="AA1825" s="7"/>
      <c r="AB1825" s="7"/>
      <c r="AC1825" s="7"/>
      <c r="AD1825" s="7"/>
      <c r="AE1825" s="8"/>
      <c r="AF1825" s="9" t="s">
        <v>973</v>
      </c>
      <c r="AG1825" s="9" t="s">
        <v>465</v>
      </c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7"/>
      <c r="AZ1825" s="7"/>
      <c r="BA1825" s="7"/>
      <c r="BB1825" s="7"/>
      <c r="BC1825" s="7"/>
      <c r="BD1825" s="7" t="s">
        <v>98</v>
      </c>
      <c r="BE1825" s="7" t="s">
        <v>98</v>
      </c>
      <c r="BF1825" s="7" t="s">
        <v>98</v>
      </c>
      <c r="BG1825" s="7" t="s">
        <v>98</v>
      </c>
      <c r="BH1825" s="7" t="s">
        <v>98</v>
      </c>
      <c r="BI1825" s="7" t="s">
        <v>98</v>
      </c>
      <c r="BJ1825" s="7" t="s">
        <v>98</v>
      </c>
      <c r="BK1825" s="7"/>
      <c r="BL1825" s="7"/>
      <c r="BM1825" s="7" t="s">
        <v>97</v>
      </c>
      <c r="BN1825" s="7" t="s">
        <v>97</v>
      </c>
      <c r="BO1825" s="7"/>
      <c r="BP1825" s="7"/>
      <c r="BQ1825" s="7"/>
      <c r="BR1825" s="7"/>
      <c r="BS1825" s="7"/>
      <c r="BT1825" s="7"/>
      <c r="BU1825" s="7"/>
      <c r="BV1825" s="7"/>
      <c r="BW1825" s="7"/>
      <c r="BX1825" s="7"/>
      <c r="BY1825" s="7"/>
      <c r="BZ1825" s="7"/>
      <c r="CA1825" s="7"/>
      <c r="CB1825" s="7"/>
      <c r="CC1825" s="7"/>
      <c r="CD1825" s="7"/>
      <c r="CE1825" s="7"/>
      <c r="CF1825" s="7"/>
      <c r="CG1825" s="7"/>
      <c r="CH1825" s="7"/>
      <c r="CI1825" s="6" t="n">
        <f aca="false">SUMIF($AH1825:$CH1825,35,Base!$B$5:$BB$5)*7*$Z1825</f>
        <v>0</v>
      </c>
      <c r="CJ1825" s="6" t="n">
        <f aca="false">SUMIF($AH1825:$CH1825,"PR",Base!$B$5:$BB$5)*7*$Z1825</f>
        <v>476</v>
      </c>
      <c r="CK1825" s="6"/>
      <c r="CL1825" s="6"/>
    </row>
    <row r="1826" customFormat="false" ht="13.8" hidden="false" customHeight="false" outlineLevel="0" collapsed="false">
      <c r="A1826" s="7" t="s">
        <v>77</v>
      </c>
      <c r="B1826" s="7" t="s">
        <v>3969</v>
      </c>
      <c r="C1826" s="7" t="s">
        <v>118</v>
      </c>
      <c r="D1826" s="7" t="s">
        <v>3300</v>
      </c>
      <c r="E1826" s="7" t="s">
        <v>4141</v>
      </c>
      <c r="F1826" s="7" t="s">
        <v>17</v>
      </c>
      <c r="G1826" s="7" t="s">
        <v>1120</v>
      </c>
      <c r="H1826" s="7" t="s">
        <v>1113</v>
      </c>
      <c r="I1826" s="7" t="s">
        <v>84</v>
      </c>
      <c r="J1826" s="7" t="s">
        <v>85</v>
      </c>
      <c r="K1826" s="8" t="n">
        <v>0</v>
      </c>
      <c r="L1826" s="7"/>
      <c r="M1826" s="8" t="n">
        <v>0</v>
      </c>
      <c r="N1826" s="7"/>
      <c r="O1826" s="7" t="s">
        <v>1114</v>
      </c>
      <c r="P1826" s="7" t="s">
        <v>87</v>
      </c>
      <c r="Q1826" s="8" t="s">
        <v>438</v>
      </c>
      <c r="R1826" s="8" t="s">
        <v>438</v>
      </c>
      <c r="S1826" s="8" t="s">
        <v>110</v>
      </c>
      <c r="T1826" s="8" t="s">
        <v>100</v>
      </c>
      <c r="U1826" s="7" t="s">
        <v>87</v>
      </c>
      <c r="V1826" s="7" t="s">
        <v>92</v>
      </c>
      <c r="W1826" s="7"/>
      <c r="X1826" s="7"/>
      <c r="Y1826" s="7" t="s">
        <v>112</v>
      </c>
      <c r="Z1826" s="8" t="s">
        <v>178</v>
      </c>
      <c r="AA1826" s="7"/>
      <c r="AB1826" s="7"/>
      <c r="AC1826" s="7"/>
      <c r="AD1826" s="7"/>
      <c r="AE1826" s="8"/>
      <c r="AF1826" s="9" t="s">
        <v>973</v>
      </c>
      <c r="AG1826" s="9" t="s">
        <v>465</v>
      </c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7"/>
      <c r="AZ1826" s="7"/>
      <c r="BA1826" s="7"/>
      <c r="BB1826" s="7"/>
      <c r="BC1826" s="7"/>
      <c r="BD1826" s="7" t="s">
        <v>98</v>
      </c>
      <c r="BE1826" s="7" t="s">
        <v>98</v>
      </c>
      <c r="BF1826" s="7" t="s">
        <v>98</v>
      </c>
      <c r="BG1826" s="7" t="s">
        <v>98</v>
      </c>
      <c r="BH1826" s="7" t="s">
        <v>98</v>
      </c>
      <c r="BI1826" s="7" t="s">
        <v>98</v>
      </c>
      <c r="BJ1826" s="7" t="s">
        <v>98</v>
      </c>
      <c r="BK1826" s="7"/>
      <c r="BL1826" s="7"/>
      <c r="BM1826" s="7" t="s">
        <v>97</v>
      </c>
      <c r="BN1826" s="7" t="s">
        <v>97</v>
      </c>
      <c r="BO1826" s="7"/>
      <c r="BP1826" s="7"/>
      <c r="BQ1826" s="7"/>
      <c r="BR1826" s="7"/>
      <c r="BS1826" s="7"/>
      <c r="BT1826" s="7"/>
      <c r="BU1826" s="7"/>
      <c r="BV1826" s="7"/>
      <c r="BW1826" s="7"/>
      <c r="BX1826" s="7"/>
      <c r="BY1826" s="7"/>
      <c r="BZ1826" s="7"/>
      <c r="CA1826" s="7"/>
      <c r="CB1826" s="7"/>
      <c r="CC1826" s="7"/>
      <c r="CD1826" s="7"/>
      <c r="CE1826" s="7"/>
      <c r="CF1826" s="7"/>
      <c r="CG1826" s="7"/>
      <c r="CH1826" s="7"/>
      <c r="CI1826" s="6" t="n">
        <f aca="false">SUMIF($AH1826:$CH1826,35,Base!$B$5:$BB$5)*7*$Z1826</f>
        <v>0</v>
      </c>
      <c r="CJ1826" s="6" t="n">
        <f aca="false">SUMIF($AH1826:$CH1826,"PR",Base!$B$5:$BB$5)*7*$Z1826</f>
        <v>1190</v>
      </c>
      <c r="CK1826" s="6"/>
      <c r="CL1826" s="6"/>
    </row>
    <row r="1827" customFormat="false" ht="13.8" hidden="false" customHeight="false" outlineLevel="0" collapsed="false">
      <c r="A1827" s="7" t="s">
        <v>77</v>
      </c>
      <c r="B1827" s="7" t="s">
        <v>3969</v>
      </c>
      <c r="C1827" s="7" t="s">
        <v>118</v>
      </c>
      <c r="D1827" s="7" t="s">
        <v>3300</v>
      </c>
      <c r="E1827" s="7" t="s">
        <v>4141</v>
      </c>
      <c r="F1827" s="7" t="s">
        <v>17</v>
      </c>
      <c r="G1827" s="7" t="s">
        <v>1120</v>
      </c>
      <c r="H1827" s="7" t="s">
        <v>1113</v>
      </c>
      <c r="I1827" s="7" t="s">
        <v>84</v>
      </c>
      <c r="J1827" s="7" t="s">
        <v>85</v>
      </c>
      <c r="K1827" s="8" t="n">
        <v>0</v>
      </c>
      <c r="L1827" s="7"/>
      <c r="M1827" s="8" t="n">
        <v>0</v>
      </c>
      <c r="N1827" s="7"/>
      <c r="O1827" s="7" t="s">
        <v>1114</v>
      </c>
      <c r="P1827" s="7" t="s">
        <v>87</v>
      </c>
      <c r="Q1827" s="8" t="s">
        <v>438</v>
      </c>
      <c r="R1827" s="8" t="s">
        <v>438</v>
      </c>
      <c r="S1827" s="8" t="s">
        <v>110</v>
      </c>
      <c r="T1827" s="8" t="s">
        <v>100</v>
      </c>
      <c r="U1827" s="7" t="s">
        <v>87</v>
      </c>
      <c r="V1827" s="7" t="s">
        <v>92</v>
      </c>
      <c r="W1827" s="7"/>
      <c r="X1827" s="7"/>
      <c r="Y1827" s="7" t="s">
        <v>102</v>
      </c>
      <c r="Z1827" s="8" t="s">
        <v>155</v>
      </c>
      <c r="AA1827" s="7"/>
      <c r="AB1827" s="7"/>
      <c r="AC1827" s="7"/>
      <c r="AD1827" s="7"/>
      <c r="AE1827" s="8"/>
      <c r="AF1827" s="9" t="s">
        <v>973</v>
      </c>
      <c r="AG1827" s="9" t="s">
        <v>465</v>
      </c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7"/>
      <c r="AZ1827" s="7"/>
      <c r="BA1827" s="7"/>
      <c r="BB1827" s="7"/>
      <c r="BC1827" s="7"/>
      <c r="BD1827" s="7" t="s">
        <v>98</v>
      </c>
      <c r="BE1827" s="7" t="s">
        <v>98</v>
      </c>
      <c r="BF1827" s="7" t="s">
        <v>98</v>
      </c>
      <c r="BG1827" s="7" t="s">
        <v>98</v>
      </c>
      <c r="BH1827" s="7" t="s">
        <v>98</v>
      </c>
      <c r="BI1827" s="7" t="s">
        <v>98</v>
      </c>
      <c r="BJ1827" s="7" t="s">
        <v>98</v>
      </c>
      <c r="BK1827" s="7"/>
      <c r="BL1827" s="7"/>
      <c r="BM1827" s="7" t="s">
        <v>97</v>
      </c>
      <c r="BN1827" s="7" t="s">
        <v>97</v>
      </c>
      <c r="BO1827" s="7"/>
      <c r="BP1827" s="7"/>
      <c r="BQ1827" s="7"/>
      <c r="BR1827" s="7"/>
      <c r="BS1827" s="7"/>
      <c r="BT1827" s="7"/>
      <c r="BU1827" s="7"/>
      <c r="BV1827" s="7"/>
      <c r="BW1827" s="7"/>
      <c r="BX1827" s="7"/>
      <c r="BY1827" s="7"/>
      <c r="BZ1827" s="7"/>
      <c r="CA1827" s="7"/>
      <c r="CB1827" s="7"/>
      <c r="CC1827" s="7"/>
      <c r="CD1827" s="7"/>
      <c r="CE1827" s="7"/>
      <c r="CF1827" s="7"/>
      <c r="CG1827" s="7"/>
      <c r="CH1827" s="7"/>
      <c r="CI1827" s="6" t="n">
        <f aca="false">SUMIF($AH1827:$CH1827,35,Base!$B$5:$BB$5)*7*$Z1827</f>
        <v>0</v>
      </c>
      <c r="CJ1827" s="6" t="n">
        <f aca="false">SUMIF($AH1827:$CH1827,"PR",Base!$B$5:$BB$5)*7*$Z1827</f>
        <v>714</v>
      </c>
      <c r="CK1827" s="6"/>
      <c r="CL1827" s="6"/>
    </row>
    <row r="1828" customFormat="false" ht="13.8" hidden="false" customHeight="false" outlineLevel="0" collapsed="false">
      <c r="A1828" s="7" t="s">
        <v>77</v>
      </c>
      <c r="B1828" s="7" t="s">
        <v>3969</v>
      </c>
      <c r="C1828" s="7" t="s">
        <v>118</v>
      </c>
      <c r="D1828" s="7" t="s">
        <v>3171</v>
      </c>
      <c r="E1828" s="7" t="s">
        <v>2802</v>
      </c>
      <c r="F1828" s="7" t="s">
        <v>17</v>
      </c>
      <c r="G1828" s="7" t="s">
        <v>3241</v>
      </c>
      <c r="H1828" s="7" t="s">
        <v>3242</v>
      </c>
      <c r="I1828" s="7" t="s">
        <v>84</v>
      </c>
      <c r="J1828" s="7" t="s">
        <v>85</v>
      </c>
      <c r="K1828" s="8" t="n">
        <v>0</v>
      </c>
      <c r="L1828" s="7"/>
      <c r="M1828" s="8" t="n">
        <v>0</v>
      </c>
      <c r="N1828" s="7"/>
      <c r="O1828" s="7" t="s">
        <v>807</v>
      </c>
      <c r="P1828" s="7" t="s">
        <v>87</v>
      </c>
      <c r="Q1828" s="8" t="s">
        <v>1604</v>
      </c>
      <c r="R1828" s="8" t="s">
        <v>1604</v>
      </c>
      <c r="S1828" s="8" t="s">
        <v>110</v>
      </c>
      <c r="T1828" s="8" t="s">
        <v>100</v>
      </c>
      <c r="U1828" s="7" t="s">
        <v>87</v>
      </c>
      <c r="V1828" s="7" t="s">
        <v>92</v>
      </c>
      <c r="W1828" s="7"/>
      <c r="X1828" s="7"/>
      <c r="Y1828" s="7" t="s">
        <v>125</v>
      </c>
      <c r="Z1828" s="8" t="s">
        <v>94</v>
      </c>
      <c r="AA1828" s="7"/>
      <c r="AB1828" s="7"/>
      <c r="AC1828" s="7"/>
      <c r="AD1828" s="7"/>
      <c r="AE1828" s="8"/>
      <c r="AF1828" s="9" t="s">
        <v>1479</v>
      </c>
      <c r="AG1828" s="9" t="s">
        <v>1854</v>
      </c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 t="s">
        <v>98</v>
      </c>
      <c r="AW1828" s="7" t="s">
        <v>98</v>
      </c>
      <c r="AX1828" s="7" t="s">
        <v>98</v>
      </c>
      <c r="AY1828" s="7" t="s">
        <v>98</v>
      </c>
      <c r="AZ1828" s="7" t="s">
        <v>98</v>
      </c>
      <c r="BA1828" s="7" t="s">
        <v>98</v>
      </c>
      <c r="BB1828" s="7"/>
      <c r="BC1828" s="7"/>
      <c r="BD1828" s="7"/>
      <c r="BE1828" s="7"/>
      <c r="BF1828" s="7"/>
      <c r="BG1828" s="7"/>
      <c r="BH1828" s="7"/>
      <c r="BI1828" s="7"/>
      <c r="BJ1828" s="7"/>
      <c r="BK1828" s="7"/>
      <c r="BL1828" s="7"/>
      <c r="BM1828" s="7" t="s">
        <v>97</v>
      </c>
      <c r="BN1828" s="7" t="s">
        <v>97</v>
      </c>
      <c r="BO1828" s="7"/>
      <c r="BP1828" s="7"/>
      <c r="BQ1828" s="7"/>
      <c r="BR1828" s="7"/>
      <c r="BS1828" s="7"/>
      <c r="BT1828" s="7"/>
      <c r="BU1828" s="7"/>
      <c r="BV1828" s="7"/>
      <c r="BW1828" s="7"/>
      <c r="BX1828" s="7"/>
      <c r="BY1828" s="7"/>
      <c r="BZ1828" s="7"/>
      <c r="CA1828" s="7"/>
      <c r="CB1828" s="7"/>
      <c r="CC1828" s="7"/>
      <c r="CD1828" s="7"/>
      <c r="CE1828" s="7"/>
      <c r="CF1828" s="7"/>
      <c r="CG1828" s="7"/>
      <c r="CH1828" s="7"/>
      <c r="CI1828" s="6" t="n">
        <f aca="false">SUMIF($AH1828:$CH1828,35,Base!$B$5:$BB$5)*7*$Z1828</f>
        <v>0</v>
      </c>
      <c r="CJ1828" s="6" t="n">
        <f aca="false">SUMIF($AH1828:$CH1828,"PR",Base!$B$5:$BB$5)*7*$Z1828</f>
        <v>378</v>
      </c>
      <c r="CK1828" s="6"/>
      <c r="CL1828" s="6"/>
    </row>
    <row r="1829" customFormat="false" ht="13.8" hidden="false" customHeight="false" outlineLevel="0" collapsed="false">
      <c r="A1829" s="7" t="s">
        <v>77</v>
      </c>
      <c r="B1829" s="7" t="s">
        <v>3969</v>
      </c>
      <c r="C1829" s="7" t="s">
        <v>118</v>
      </c>
      <c r="D1829" s="7" t="s">
        <v>3171</v>
      </c>
      <c r="E1829" s="7" t="s">
        <v>2802</v>
      </c>
      <c r="F1829" s="7" t="s">
        <v>17</v>
      </c>
      <c r="G1829" s="7" t="s">
        <v>3241</v>
      </c>
      <c r="H1829" s="7" t="s">
        <v>3242</v>
      </c>
      <c r="I1829" s="7" t="s">
        <v>84</v>
      </c>
      <c r="J1829" s="7" t="s">
        <v>85</v>
      </c>
      <c r="K1829" s="8" t="n">
        <v>0</v>
      </c>
      <c r="L1829" s="7"/>
      <c r="M1829" s="8" t="n">
        <v>0</v>
      </c>
      <c r="N1829" s="7"/>
      <c r="O1829" s="7" t="s">
        <v>807</v>
      </c>
      <c r="P1829" s="7" t="s">
        <v>87</v>
      </c>
      <c r="Q1829" s="8" t="s">
        <v>1604</v>
      </c>
      <c r="R1829" s="8" t="s">
        <v>1604</v>
      </c>
      <c r="S1829" s="8" t="s">
        <v>110</v>
      </c>
      <c r="T1829" s="8" t="s">
        <v>100</v>
      </c>
      <c r="U1829" s="7" t="s">
        <v>87</v>
      </c>
      <c r="V1829" s="7" t="s">
        <v>92</v>
      </c>
      <c r="W1829" s="7"/>
      <c r="X1829" s="7"/>
      <c r="Y1829" s="7" t="s">
        <v>112</v>
      </c>
      <c r="Z1829" s="8" t="s">
        <v>178</v>
      </c>
      <c r="AA1829" s="7"/>
      <c r="AB1829" s="7"/>
      <c r="AC1829" s="7"/>
      <c r="AD1829" s="7"/>
      <c r="AE1829" s="8"/>
      <c r="AF1829" s="9" t="s">
        <v>1479</v>
      </c>
      <c r="AG1829" s="9" t="s">
        <v>1854</v>
      </c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 t="s">
        <v>98</v>
      </c>
      <c r="AW1829" s="7" t="s">
        <v>98</v>
      </c>
      <c r="AX1829" s="7" t="s">
        <v>98</v>
      </c>
      <c r="AY1829" s="7" t="s">
        <v>98</v>
      </c>
      <c r="AZ1829" s="7" t="s">
        <v>98</v>
      </c>
      <c r="BA1829" s="7" t="s">
        <v>98</v>
      </c>
      <c r="BB1829" s="7"/>
      <c r="BC1829" s="7"/>
      <c r="BD1829" s="7"/>
      <c r="BE1829" s="7"/>
      <c r="BF1829" s="7"/>
      <c r="BG1829" s="7"/>
      <c r="BH1829" s="7"/>
      <c r="BI1829" s="7"/>
      <c r="BJ1829" s="7"/>
      <c r="BK1829" s="7"/>
      <c r="BL1829" s="7"/>
      <c r="BM1829" s="7" t="s">
        <v>97</v>
      </c>
      <c r="BN1829" s="7" t="s">
        <v>97</v>
      </c>
      <c r="BO1829" s="7"/>
      <c r="BP1829" s="7"/>
      <c r="BQ1829" s="7"/>
      <c r="BR1829" s="7"/>
      <c r="BS1829" s="7"/>
      <c r="BT1829" s="7"/>
      <c r="BU1829" s="7"/>
      <c r="BV1829" s="7"/>
      <c r="BW1829" s="7"/>
      <c r="BX1829" s="7"/>
      <c r="BY1829" s="7"/>
      <c r="BZ1829" s="7"/>
      <c r="CA1829" s="7"/>
      <c r="CB1829" s="7"/>
      <c r="CC1829" s="7"/>
      <c r="CD1829" s="7"/>
      <c r="CE1829" s="7"/>
      <c r="CF1829" s="7"/>
      <c r="CG1829" s="7"/>
      <c r="CH1829" s="7"/>
      <c r="CI1829" s="6" t="n">
        <f aca="false">SUMIF($AH1829:$CH1829,35,Base!$B$5:$BB$5)*7*$Z1829</f>
        <v>0</v>
      </c>
      <c r="CJ1829" s="6" t="n">
        <f aca="false">SUMIF($AH1829:$CH1829,"PR",Base!$B$5:$BB$5)*7*$Z1829</f>
        <v>945</v>
      </c>
      <c r="CK1829" s="6"/>
      <c r="CL1829" s="6"/>
    </row>
    <row r="1830" customFormat="false" ht="13.8" hidden="false" customHeight="false" outlineLevel="0" collapsed="false">
      <c r="A1830" s="7" t="s">
        <v>77</v>
      </c>
      <c r="B1830" s="7" t="s">
        <v>3969</v>
      </c>
      <c r="C1830" s="7" t="s">
        <v>118</v>
      </c>
      <c r="D1830" s="7" t="s">
        <v>3171</v>
      </c>
      <c r="E1830" s="7" t="s">
        <v>2802</v>
      </c>
      <c r="F1830" s="7" t="s">
        <v>17</v>
      </c>
      <c r="G1830" s="7" t="s">
        <v>3241</v>
      </c>
      <c r="H1830" s="7" t="s">
        <v>3242</v>
      </c>
      <c r="I1830" s="7" t="s">
        <v>84</v>
      </c>
      <c r="J1830" s="7" t="s">
        <v>85</v>
      </c>
      <c r="K1830" s="8" t="n">
        <v>0</v>
      </c>
      <c r="L1830" s="7"/>
      <c r="M1830" s="8" t="n">
        <v>0</v>
      </c>
      <c r="N1830" s="7"/>
      <c r="O1830" s="7" t="s">
        <v>807</v>
      </c>
      <c r="P1830" s="7" t="s">
        <v>87</v>
      </c>
      <c r="Q1830" s="8" t="s">
        <v>1604</v>
      </c>
      <c r="R1830" s="8" t="s">
        <v>1604</v>
      </c>
      <c r="S1830" s="8" t="s">
        <v>110</v>
      </c>
      <c r="T1830" s="8" t="s">
        <v>100</v>
      </c>
      <c r="U1830" s="7" t="s">
        <v>87</v>
      </c>
      <c r="V1830" s="7" t="s">
        <v>92</v>
      </c>
      <c r="W1830" s="7"/>
      <c r="X1830" s="7"/>
      <c r="Y1830" s="7" t="s">
        <v>102</v>
      </c>
      <c r="Z1830" s="8" t="s">
        <v>155</v>
      </c>
      <c r="AA1830" s="7"/>
      <c r="AB1830" s="7"/>
      <c r="AC1830" s="7"/>
      <c r="AD1830" s="7"/>
      <c r="AE1830" s="8"/>
      <c r="AF1830" s="9" t="s">
        <v>1479</v>
      </c>
      <c r="AG1830" s="9" t="s">
        <v>1854</v>
      </c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 t="s">
        <v>98</v>
      </c>
      <c r="AW1830" s="7" t="s">
        <v>98</v>
      </c>
      <c r="AX1830" s="7" t="s">
        <v>98</v>
      </c>
      <c r="AY1830" s="7" t="s">
        <v>98</v>
      </c>
      <c r="AZ1830" s="7" t="s">
        <v>98</v>
      </c>
      <c r="BA1830" s="7" t="s">
        <v>98</v>
      </c>
      <c r="BB1830" s="7"/>
      <c r="BC1830" s="7"/>
      <c r="BD1830" s="7"/>
      <c r="BE1830" s="7"/>
      <c r="BF1830" s="7"/>
      <c r="BG1830" s="7"/>
      <c r="BH1830" s="7"/>
      <c r="BI1830" s="7"/>
      <c r="BJ1830" s="7"/>
      <c r="BK1830" s="7"/>
      <c r="BL1830" s="7"/>
      <c r="BM1830" s="7" t="s">
        <v>97</v>
      </c>
      <c r="BN1830" s="7" t="s">
        <v>97</v>
      </c>
      <c r="BO1830" s="7"/>
      <c r="BP1830" s="7"/>
      <c r="BQ1830" s="7"/>
      <c r="BR1830" s="7"/>
      <c r="BS1830" s="7"/>
      <c r="BT1830" s="7"/>
      <c r="BU1830" s="7"/>
      <c r="BV1830" s="7"/>
      <c r="BW1830" s="7"/>
      <c r="BX1830" s="7"/>
      <c r="BY1830" s="7"/>
      <c r="BZ1830" s="7"/>
      <c r="CA1830" s="7"/>
      <c r="CB1830" s="7"/>
      <c r="CC1830" s="7"/>
      <c r="CD1830" s="7"/>
      <c r="CE1830" s="7"/>
      <c r="CF1830" s="7"/>
      <c r="CG1830" s="7"/>
      <c r="CH1830" s="7"/>
      <c r="CI1830" s="6" t="n">
        <f aca="false">SUMIF($AH1830:$CH1830,35,Base!$B$5:$BB$5)*7*$Z1830</f>
        <v>0</v>
      </c>
      <c r="CJ1830" s="6" t="n">
        <f aca="false">SUMIF($AH1830:$CH1830,"PR",Base!$B$5:$BB$5)*7*$Z1830</f>
        <v>567</v>
      </c>
      <c r="CK1830" s="6"/>
      <c r="CL1830" s="6"/>
    </row>
    <row r="1831" customFormat="false" ht="13.8" hidden="false" customHeight="false" outlineLevel="0" collapsed="false">
      <c r="A1831" s="7" t="s">
        <v>77</v>
      </c>
      <c r="B1831" s="7" t="s">
        <v>3969</v>
      </c>
      <c r="C1831" s="7" t="s">
        <v>328</v>
      </c>
      <c r="D1831" s="7" t="s">
        <v>3297</v>
      </c>
      <c r="E1831" s="7" t="s">
        <v>4142</v>
      </c>
      <c r="F1831" s="7" t="s">
        <v>17</v>
      </c>
      <c r="G1831" s="7" t="s">
        <v>4143</v>
      </c>
      <c r="H1831" s="7" t="s">
        <v>3819</v>
      </c>
      <c r="I1831" s="7" t="s">
        <v>84</v>
      </c>
      <c r="J1831" s="7" t="s">
        <v>85</v>
      </c>
      <c r="K1831" s="8" t="n">
        <v>0</v>
      </c>
      <c r="L1831" s="7"/>
      <c r="M1831" s="8" t="n">
        <v>0</v>
      </c>
      <c r="N1831" s="7"/>
      <c r="O1831" s="7" t="s">
        <v>3820</v>
      </c>
      <c r="P1831" s="7" t="s">
        <v>87</v>
      </c>
      <c r="Q1831" s="8" t="s">
        <v>2862</v>
      </c>
      <c r="R1831" s="8" t="s">
        <v>2862</v>
      </c>
      <c r="S1831" s="8" t="s">
        <v>110</v>
      </c>
      <c r="T1831" s="8" t="s">
        <v>100</v>
      </c>
      <c r="U1831" s="7" t="s">
        <v>87</v>
      </c>
      <c r="V1831" s="7" t="s">
        <v>92</v>
      </c>
      <c r="W1831" s="7"/>
      <c r="X1831" s="7"/>
      <c r="Y1831" s="7" t="s">
        <v>125</v>
      </c>
      <c r="Z1831" s="8" t="s">
        <v>94</v>
      </c>
      <c r="AA1831" s="7"/>
      <c r="AB1831" s="7"/>
      <c r="AC1831" s="7"/>
      <c r="AD1831" s="7"/>
      <c r="AE1831" s="8"/>
      <c r="AF1831" s="9" t="s">
        <v>539</v>
      </c>
      <c r="AG1831" s="9" t="s">
        <v>307</v>
      </c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  <c r="AZ1831" s="7"/>
      <c r="BA1831" s="7"/>
      <c r="BB1831" s="7"/>
      <c r="BC1831" s="7"/>
      <c r="BD1831" s="7"/>
      <c r="BE1831" s="7"/>
      <c r="BF1831" s="7"/>
      <c r="BG1831" s="7"/>
      <c r="BH1831" s="7"/>
      <c r="BI1831" s="7"/>
      <c r="BJ1831" s="7"/>
      <c r="BK1831" s="7"/>
      <c r="BL1831" s="7"/>
      <c r="BM1831" s="7" t="s">
        <v>97</v>
      </c>
      <c r="BN1831" s="7" t="s">
        <v>97</v>
      </c>
      <c r="BO1831" s="7"/>
      <c r="BP1831" s="7"/>
      <c r="BQ1831" s="7"/>
      <c r="BR1831" s="7"/>
      <c r="BS1831" s="7"/>
      <c r="BT1831" s="7"/>
      <c r="BU1831" s="7"/>
      <c r="BV1831" s="7"/>
      <c r="BW1831" s="7"/>
      <c r="BX1831" s="7"/>
      <c r="BY1831" s="7" t="s">
        <v>98</v>
      </c>
      <c r="BZ1831" s="7" t="s">
        <v>98</v>
      </c>
      <c r="CA1831" s="7" t="s">
        <v>98</v>
      </c>
      <c r="CB1831" s="7" t="s">
        <v>98</v>
      </c>
      <c r="CC1831" s="7" t="s">
        <v>98</v>
      </c>
      <c r="CD1831" s="7" t="s">
        <v>98</v>
      </c>
      <c r="CE1831" s="7"/>
      <c r="CF1831" s="7"/>
      <c r="CG1831" s="7"/>
      <c r="CH1831" s="7"/>
      <c r="CI1831" s="6" t="n">
        <f aca="false">SUMIF($AH1831:$CH1831,35,Base!$B$5:$BB$5)*7*$Z1831</f>
        <v>0</v>
      </c>
      <c r="CJ1831" s="6" t="n">
        <f aca="false">SUMIF($AH1831:$CH1831,"PR",Base!$B$5:$BB$5)*7*$Z1831</f>
        <v>392</v>
      </c>
      <c r="CK1831" s="6"/>
      <c r="CL1831" s="6"/>
    </row>
    <row r="1832" customFormat="false" ht="13.8" hidden="false" customHeight="false" outlineLevel="0" collapsed="false">
      <c r="A1832" s="7" t="s">
        <v>77</v>
      </c>
      <c r="B1832" s="7" t="s">
        <v>3969</v>
      </c>
      <c r="C1832" s="7" t="s">
        <v>328</v>
      </c>
      <c r="D1832" s="7" t="s">
        <v>3297</v>
      </c>
      <c r="E1832" s="7" t="s">
        <v>4142</v>
      </c>
      <c r="F1832" s="7" t="s">
        <v>17</v>
      </c>
      <c r="G1832" s="7" t="s">
        <v>4143</v>
      </c>
      <c r="H1832" s="7" t="s">
        <v>3819</v>
      </c>
      <c r="I1832" s="7" t="s">
        <v>84</v>
      </c>
      <c r="J1832" s="7" t="s">
        <v>85</v>
      </c>
      <c r="K1832" s="8" t="n">
        <v>0</v>
      </c>
      <c r="L1832" s="7"/>
      <c r="M1832" s="8" t="n">
        <v>0</v>
      </c>
      <c r="N1832" s="7"/>
      <c r="O1832" s="7" t="s">
        <v>3820</v>
      </c>
      <c r="P1832" s="7" t="s">
        <v>87</v>
      </c>
      <c r="Q1832" s="8" t="s">
        <v>2862</v>
      </c>
      <c r="R1832" s="8" t="s">
        <v>2862</v>
      </c>
      <c r="S1832" s="8" t="s">
        <v>110</v>
      </c>
      <c r="T1832" s="8" t="s">
        <v>100</v>
      </c>
      <c r="U1832" s="7" t="s">
        <v>87</v>
      </c>
      <c r="V1832" s="7" t="s">
        <v>92</v>
      </c>
      <c r="W1832" s="7"/>
      <c r="X1832" s="7"/>
      <c r="Y1832" s="7" t="s">
        <v>112</v>
      </c>
      <c r="Z1832" s="8" t="s">
        <v>178</v>
      </c>
      <c r="AA1832" s="7"/>
      <c r="AB1832" s="7"/>
      <c r="AC1832" s="7"/>
      <c r="AD1832" s="7"/>
      <c r="AE1832" s="8"/>
      <c r="AF1832" s="9" t="s">
        <v>539</v>
      </c>
      <c r="AG1832" s="9" t="s">
        <v>307</v>
      </c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7"/>
      <c r="AZ1832" s="7"/>
      <c r="BA1832" s="7"/>
      <c r="BB1832" s="7"/>
      <c r="BC1832" s="7"/>
      <c r="BD1832" s="7"/>
      <c r="BE1832" s="7"/>
      <c r="BF1832" s="7"/>
      <c r="BG1832" s="7"/>
      <c r="BH1832" s="7"/>
      <c r="BI1832" s="7"/>
      <c r="BJ1832" s="7"/>
      <c r="BK1832" s="7"/>
      <c r="BL1832" s="7"/>
      <c r="BM1832" s="7" t="s">
        <v>97</v>
      </c>
      <c r="BN1832" s="7" t="s">
        <v>97</v>
      </c>
      <c r="BO1832" s="7"/>
      <c r="BP1832" s="7"/>
      <c r="BQ1832" s="7"/>
      <c r="BR1832" s="7"/>
      <c r="BS1832" s="7"/>
      <c r="BT1832" s="7"/>
      <c r="BU1832" s="7"/>
      <c r="BV1832" s="7"/>
      <c r="BW1832" s="7"/>
      <c r="BX1832" s="7"/>
      <c r="BY1832" s="7" t="s">
        <v>98</v>
      </c>
      <c r="BZ1832" s="7" t="s">
        <v>98</v>
      </c>
      <c r="CA1832" s="7" t="s">
        <v>98</v>
      </c>
      <c r="CB1832" s="7" t="s">
        <v>98</v>
      </c>
      <c r="CC1832" s="7" t="s">
        <v>98</v>
      </c>
      <c r="CD1832" s="7" t="s">
        <v>98</v>
      </c>
      <c r="CE1832" s="7"/>
      <c r="CF1832" s="7"/>
      <c r="CG1832" s="7"/>
      <c r="CH1832" s="7"/>
      <c r="CI1832" s="6" t="n">
        <f aca="false">SUMIF($AH1832:$CH1832,35,Base!$B$5:$BB$5)*7*$Z1832</f>
        <v>0</v>
      </c>
      <c r="CJ1832" s="6" t="n">
        <f aca="false">SUMIF($AH1832:$CH1832,"PR",Base!$B$5:$BB$5)*7*$Z1832</f>
        <v>980</v>
      </c>
      <c r="CK1832" s="6"/>
      <c r="CL1832" s="6"/>
    </row>
    <row r="1833" customFormat="false" ht="13.8" hidden="false" customHeight="false" outlineLevel="0" collapsed="false">
      <c r="A1833" s="7" t="s">
        <v>77</v>
      </c>
      <c r="B1833" s="7" t="s">
        <v>3969</v>
      </c>
      <c r="C1833" s="7" t="s">
        <v>328</v>
      </c>
      <c r="D1833" s="7" t="s">
        <v>3297</v>
      </c>
      <c r="E1833" s="7" t="s">
        <v>4142</v>
      </c>
      <c r="F1833" s="7" t="s">
        <v>17</v>
      </c>
      <c r="G1833" s="7" t="s">
        <v>4143</v>
      </c>
      <c r="H1833" s="7" t="s">
        <v>3819</v>
      </c>
      <c r="I1833" s="7" t="s">
        <v>84</v>
      </c>
      <c r="J1833" s="7" t="s">
        <v>85</v>
      </c>
      <c r="K1833" s="8" t="n">
        <v>0</v>
      </c>
      <c r="L1833" s="7"/>
      <c r="M1833" s="8" t="n">
        <v>0</v>
      </c>
      <c r="N1833" s="7"/>
      <c r="O1833" s="7" t="s">
        <v>3820</v>
      </c>
      <c r="P1833" s="7" t="s">
        <v>87</v>
      </c>
      <c r="Q1833" s="8" t="s">
        <v>2862</v>
      </c>
      <c r="R1833" s="8" t="s">
        <v>2862</v>
      </c>
      <c r="S1833" s="8" t="s">
        <v>110</v>
      </c>
      <c r="T1833" s="8" t="s">
        <v>100</v>
      </c>
      <c r="U1833" s="7" t="s">
        <v>87</v>
      </c>
      <c r="V1833" s="7" t="s">
        <v>92</v>
      </c>
      <c r="W1833" s="7"/>
      <c r="X1833" s="7"/>
      <c r="Y1833" s="7" t="s">
        <v>102</v>
      </c>
      <c r="Z1833" s="8" t="s">
        <v>155</v>
      </c>
      <c r="AA1833" s="7"/>
      <c r="AB1833" s="7"/>
      <c r="AC1833" s="7"/>
      <c r="AD1833" s="7"/>
      <c r="AE1833" s="8"/>
      <c r="AF1833" s="9" t="s">
        <v>539</v>
      </c>
      <c r="AG1833" s="9" t="s">
        <v>307</v>
      </c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7"/>
      <c r="AZ1833" s="7"/>
      <c r="BA1833" s="7"/>
      <c r="BB1833" s="7"/>
      <c r="BC1833" s="7"/>
      <c r="BD1833" s="7"/>
      <c r="BE1833" s="7"/>
      <c r="BF1833" s="7"/>
      <c r="BG1833" s="7"/>
      <c r="BH1833" s="7"/>
      <c r="BI1833" s="7"/>
      <c r="BJ1833" s="7"/>
      <c r="BK1833" s="7"/>
      <c r="BL1833" s="7"/>
      <c r="BM1833" s="7" t="s">
        <v>97</v>
      </c>
      <c r="BN1833" s="7" t="s">
        <v>97</v>
      </c>
      <c r="BO1833" s="7"/>
      <c r="BP1833" s="7"/>
      <c r="BQ1833" s="7"/>
      <c r="BR1833" s="7"/>
      <c r="BS1833" s="7"/>
      <c r="BT1833" s="7"/>
      <c r="BU1833" s="7"/>
      <c r="BV1833" s="7"/>
      <c r="BW1833" s="7"/>
      <c r="BX1833" s="7"/>
      <c r="BY1833" s="7" t="s">
        <v>98</v>
      </c>
      <c r="BZ1833" s="7" t="s">
        <v>98</v>
      </c>
      <c r="CA1833" s="7" t="s">
        <v>98</v>
      </c>
      <c r="CB1833" s="7" t="s">
        <v>98</v>
      </c>
      <c r="CC1833" s="7" t="s">
        <v>98</v>
      </c>
      <c r="CD1833" s="7" t="s">
        <v>98</v>
      </c>
      <c r="CE1833" s="7"/>
      <c r="CF1833" s="7"/>
      <c r="CG1833" s="7"/>
      <c r="CH1833" s="7"/>
      <c r="CI1833" s="6" t="n">
        <f aca="false">SUMIF($AH1833:$CH1833,35,Base!$B$5:$BB$5)*7*$Z1833</f>
        <v>0</v>
      </c>
      <c r="CJ1833" s="6" t="n">
        <f aca="false">SUMIF($AH1833:$CH1833,"PR",Base!$B$5:$BB$5)*7*$Z1833</f>
        <v>588</v>
      </c>
      <c r="CK1833" s="6"/>
      <c r="CL1833" s="6"/>
    </row>
    <row r="1834" customFormat="false" ht="13.8" hidden="false" customHeight="false" outlineLevel="0" collapsed="false">
      <c r="A1834" s="7" t="s">
        <v>77</v>
      </c>
      <c r="B1834" s="7" t="s">
        <v>3969</v>
      </c>
      <c r="C1834" s="7" t="s">
        <v>756</v>
      </c>
      <c r="D1834" s="7" t="s">
        <v>3296</v>
      </c>
      <c r="E1834" s="7" t="s">
        <v>4144</v>
      </c>
      <c r="F1834" s="7" t="s">
        <v>17</v>
      </c>
      <c r="G1834" s="7" t="s">
        <v>1234</v>
      </c>
      <c r="H1834" s="7" t="s">
        <v>1235</v>
      </c>
      <c r="I1834" s="7" t="s">
        <v>84</v>
      </c>
      <c r="J1834" s="7" t="s">
        <v>85</v>
      </c>
      <c r="K1834" s="8" t="n">
        <v>0</v>
      </c>
      <c r="L1834" s="7"/>
      <c r="M1834" s="8" t="n">
        <v>0</v>
      </c>
      <c r="N1834" s="7"/>
      <c r="O1834" s="7" t="s">
        <v>1236</v>
      </c>
      <c r="P1834" s="7" t="s">
        <v>87</v>
      </c>
      <c r="Q1834" s="8" t="s">
        <v>1237</v>
      </c>
      <c r="R1834" s="8" t="s">
        <v>1237</v>
      </c>
      <c r="S1834" s="8" t="s">
        <v>110</v>
      </c>
      <c r="T1834" s="8" t="s">
        <v>1115</v>
      </c>
      <c r="U1834" s="7" t="s">
        <v>94</v>
      </c>
      <c r="V1834" s="7" t="s">
        <v>92</v>
      </c>
      <c r="W1834" s="7"/>
      <c r="X1834" s="7"/>
      <c r="Y1834" s="7" t="s">
        <v>101</v>
      </c>
      <c r="Z1834" s="8" t="s">
        <v>1115</v>
      </c>
      <c r="AA1834" s="7"/>
      <c r="AB1834" s="7"/>
      <c r="AC1834" s="7"/>
      <c r="AD1834" s="7"/>
      <c r="AE1834" s="8"/>
      <c r="AF1834" s="9" t="s">
        <v>1238</v>
      </c>
      <c r="AG1834" s="9" t="s">
        <v>1224</v>
      </c>
      <c r="AH1834" s="7" t="s">
        <v>98</v>
      </c>
      <c r="AI1834" s="7" t="s">
        <v>98</v>
      </c>
      <c r="AJ1834" s="7" t="s">
        <v>98</v>
      </c>
      <c r="AK1834" s="7" t="s">
        <v>98</v>
      </c>
      <c r="AL1834" s="7" t="s">
        <v>98</v>
      </c>
      <c r="AM1834" s="7" t="s">
        <v>98</v>
      </c>
      <c r="AN1834" s="7" t="s">
        <v>98</v>
      </c>
      <c r="AO1834" s="7" t="s">
        <v>98</v>
      </c>
      <c r="AP1834" s="7" t="s">
        <v>98</v>
      </c>
      <c r="AQ1834" s="7" t="s">
        <v>98</v>
      </c>
      <c r="AR1834" s="7" t="s">
        <v>98</v>
      </c>
      <c r="AS1834" s="7" t="s">
        <v>98</v>
      </c>
      <c r="AT1834" s="7" t="s">
        <v>98</v>
      </c>
      <c r="AU1834" s="7" t="s">
        <v>98</v>
      </c>
      <c r="AV1834" s="7" t="s">
        <v>98</v>
      </c>
      <c r="AW1834" s="7" t="s">
        <v>98</v>
      </c>
      <c r="AX1834" s="7" t="s">
        <v>98</v>
      </c>
      <c r="AY1834" s="7" t="s">
        <v>98</v>
      </c>
      <c r="AZ1834" s="7" t="s">
        <v>98</v>
      </c>
      <c r="BA1834" s="7" t="s">
        <v>98</v>
      </c>
      <c r="BB1834" s="7" t="s">
        <v>98</v>
      </c>
      <c r="BC1834" s="7" t="s">
        <v>98</v>
      </c>
      <c r="BD1834" s="7" t="s">
        <v>98</v>
      </c>
      <c r="BE1834" s="7" t="s">
        <v>98</v>
      </c>
      <c r="BF1834" s="7" t="s">
        <v>98</v>
      </c>
      <c r="BG1834" s="7" t="s">
        <v>98</v>
      </c>
      <c r="BH1834" s="7"/>
      <c r="BI1834" s="7"/>
      <c r="BJ1834" s="7"/>
      <c r="BK1834" s="7"/>
      <c r="BL1834" s="7"/>
      <c r="BM1834" s="7" t="s">
        <v>97</v>
      </c>
      <c r="BN1834" s="7" t="s">
        <v>97</v>
      </c>
      <c r="BO1834" s="7"/>
      <c r="BP1834" s="7"/>
      <c r="BQ1834" s="7"/>
      <c r="BR1834" s="7"/>
      <c r="BS1834" s="7"/>
      <c r="BT1834" s="7"/>
      <c r="BU1834" s="7"/>
      <c r="BV1834" s="7"/>
      <c r="BW1834" s="7"/>
      <c r="BX1834" s="7"/>
      <c r="BY1834" s="7"/>
      <c r="BZ1834" s="7"/>
      <c r="CA1834" s="7"/>
      <c r="CB1834" s="7"/>
      <c r="CC1834" s="7"/>
      <c r="CD1834" s="7"/>
      <c r="CE1834" s="7"/>
      <c r="CF1834" s="7"/>
      <c r="CG1834" s="7"/>
      <c r="CH1834" s="7"/>
      <c r="CI1834" s="6" t="n">
        <f aca="false">SUMIF($AH1834:$CH1834,35,Base!$B$5:$BB$5)*7*$Z1834</f>
        <v>0</v>
      </c>
      <c r="CJ1834" s="6" t="n">
        <f aca="false">SUMIF($AH1834:$CH1834,"PR",Base!$B$5:$BB$5)*7*$Z1834</f>
        <v>217000</v>
      </c>
      <c r="CK1834" s="6"/>
      <c r="CL1834" s="6"/>
    </row>
    <row r="1835" customFormat="false" ht="13.8" hidden="false" customHeight="false" outlineLevel="0" collapsed="false">
      <c r="A1835" s="7" t="s">
        <v>77</v>
      </c>
      <c r="B1835" s="7" t="s">
        <v>3969</v>
      </c>
      <c r="C1835" s="7" t="s">
        <v>756</v>
      </c>
      <c r="D1835" s="7" t="s">
        <v>3294</v>
      </c>
      <c r="E1835" s="7" t="s">
        <v>4145</v>
      </c>
      <c r="F1835" s="7" t="s">
        <v>17</v>
      </c>
      <c r="G1835" s="7" t="s">
        <v>1241</v>
      </c>
      <c r="H1835" s="7" t="s">
        <v>1242</v>
      </c>
      <c r="I1835" s="7" t="s">
        <v>84</v>
      </c>
      <c r="J1835" s="7" t="s">
        <v>85</v>
      </c>
      <c r="K1835" s="8" t="n">
        <v>0</v>
      </c>
      <c r="L1835" s="7"/>
      <c r="M1835" s="8" t="n">
        <v>0</v>
      </c>
      <c r="N1835" s="7"/>
      <c r="O1835" s="7" t="s">
        <v>1243</v>
      </c>
      <c r="P1835" s="7" t="s">
        <v>87</v>
      </c>
      <c r="Q1835" s="8" t="s">
        <v>1237</v>
      </c>
      <c r="R1835" s="8" t="s">
        <v>1237</v>
      </c>
      <c r="S1835" s="8" t="s">
        <v>110</v>
      </c>
      <c r="T1835" s="8" t="s">
        <v>1115</v>
      </c>
      <c r="U1835" s="7" t="s">
        <v>94</v>
      </c>
      <c r="V1835" s="7" t="s">
        <v>92</v>
      </c>
      <c r="W1835" s="7"/>
      <c r="X1835" s="7"/>
      <c r="Y1835" s="7" t="s">
        <v>101</v>
      </c>
      <c r="Z1835" s="8" t="s">
        <v>1115</v>
      </c>
      <c r="AA1835" s="7"/>
      <c r="AB1835" s="7"/>
      <c r="AC1835" s="7"/>
      <c r="AD1835" s="7"/>
      <c r="AE1835" s="8"/>
      <c r="AF1835" s="9" t="s">
        <v>1238</v>
      </c>
      <c r="AG1835" s="9" t="s">
        <v>1224</v>
      </c>
      <c r="AH1835" s="7" t="s">
        <v>98</v>
      </c>
      <c r="AI1835" s="7" t="s">
        <v>98</v>
      </c>
      <c r="AJ1835" s="7" t="s">
        <v>98</v>
      </c>
      <c r="AK1835" s="7" t="s">
        <v>98</v>
      </c>
      <c r="AL1835" s="7" t="s">
        <v>98</v>
      </c>
      <c r="AM1835" s="7" t="s">
        <v>98</v>
      </c>
      <c r="AN1835" s="7" t="s">
        <v>98</v>
      </c>
      <c r="AO1835" s="7" t="s">
        <v>98</v>
      </c>
      <c r="AP1835" s="7" t="s">
        <v>98</v>
      </c>
      <c r="AQ1835" s="7" t="s">
        <v>98</v>
      </c>
      <c r="AR1835" s="7" t="s">
        <v>98</v>
      </c>
      <c r="AS1835" s="7" t="s">
        <v>98</v>
      </c>
      <c r="AT1835" s="7" t="s">
        <v>98</v>
      </c>
      <c r="AU1835" s="7" t="s">
        <v>98</v>
      </c>
      <c r="AV1835" s="7" t="s">
        <v>98</v>
      </c>
      <c r="AW1835" s="7" t="s">
        <v>98</v>
      </c>
      <c r="AX1835" s="7" t="s">
        <v>98</v>
      </c>
      <c r="AY1835" s="7" t="s">
        <v>98</v>
      </c>
      <c r="AZ1835" s="7" t="s">
        <v>98</v>
      </c>
      <c r="BA1835" s="7" t="s">
        <v>98</v>
      </c>
      <c r="BB1835" s="7" t="s">
        <v>98</v>
      </c>
      <c r="BC1835" s="7" t="s">
        <v>98</v>
      </c>
      <c r="BD1835" s="7" t="s">
        <v>98</v>
      </c>
      <c r="BE1835" s="7" t="s">
        <v>98</v>
      </c>
      <c r="BF1835" s="7" t="s">
        <v>98</v>
      </c>
      <c r="BG1835" s="7" t="s">
        <v>98</v>
      </c>
      <c r="BH1835" s="7"/>
      <c r="BI1835" s="7"/>
      <c r="BJ1835" s="7"/>
      <c r="BK1835" s="7"/>
      <c r="BL1835" s="7"/>
      <c r="BM1835" s="7" t="s">
        <v>97</v>
      </c>
      <c r="BN1835" s="7" t="s">
        <v>97</v>
      </c>
      <c r="BO1835" s="7"/>
      <c r="BP1835" s="7"/>
      <c r="BQ1835" s="7"/>
      <c r="BR1835" s="7"/>
      <c r="BS1835" s="7"/>
      <c r="BT1835" s="7"/>
      <c r="BU1835" s="7"/>
      <c r="BV1835" s="7"/>
      <c r="BW1835" s="7"/>
      <c r="BX1835" s="7"/>
      <c r="BY1835" s="7"/>
      <c r="BZ1835" s="7"/>
      <c r="CA1835" s="7"/>
      <c r="CB1835" s="7"/>
      <c r="CC1835" s="7"/>
      <c r="CD1835" s="7"/>
      <c r="CE1835" s="7"/>
      <c r="CF1835" s="7"/>
      <c r="CG1835" s="7"/>
      <c r="CH1835" s="7"/>
      <c r="CI1835" s="6" t="n">
        <f aca="false">SUMIF($AH1835:$CH1835,35,Base!$B$5:$BB$5)*7*$Z1835</f>
        <v>0</v>
      </c>
      <c r="CJ1835" s="6" t="n">
        <f aca="false">SUMIF($AH1835:$CH1835,"PR",Base!$B$5:$BB$5)*7*$Z1835</f>
        <v>217000</v>
      </c>
      <c r="CK1835" s="6"/>
      <c r="CL1835" s="6"/>
    </row>
    <row r="1836" customFormat="false" ht="13.8" hidden="false" customHeight="false" outlineLevel="0" collapsed="false">
      <c r="A1836" s="7" t="s">
        <v>77</v>
      </c>
      <c r="B1836" s="7" t="s">
        <v>3969</v>
      </c>
      <c r="C1836" s="7" t="s">
        <v>756</v>
      </c>
      <c r="D1836" s="7" t="s">
        <v>3293</v>
      </c>
      <c r="E1836" s="7" t="s">
        <v>4146</v>
      </c>
      <c r="F1836" s="7" t="s">
        <v>17</v>
      </c>
      <c r="G1836" s="7" t="s">
        <v>3850</v>
      </c>
      <c r="H1836" s="7" t="s">
        <v>3851</v>
      </c>
      <c r="I1836" s="7" t="s">
        <v>84</v>
      </c>
      <c r="J1836" s="7" t="s">
        <v>85</v>
      </c>
      <c r="K1836" s="8" t="n">
        <v>0</v>
      </c>
      <c r="L1836" s="7"/>
      <c r="M1836" s="8" t="n">
        <v>0</v>
      </c>
      <c r="N1836" s="7"/>
      <c r="O1836" s="7" t="s">
        <v>3852</v>
      </c>
      <c r="P1836" s="7" t="s">
        <v>87</v>
      </c>
      <c r="Q1836" s="8" t="s">
        <v>3853</v>
      </c>
      <c r="R1836" s="8" t="s">
        <v>3853</v>
      </c>
      <c r="S1836" s="8" t="s">
        <v>110</v>
      </c>
      <c r="T1836" s="8" t="s">
        <v>1115</v>
      </c>
      <c r="U1836" s="7" t="s">
        <v>94</v>
      </c>
      <c r="V1836" s="7" t="s">
        <v>92</v>
      </c>
      <c r="W1836" s="7"/>
      <c r="X1836" s="7"/>
      <c r="Y1836" s="7" t="s">
        <v>101</v>
      </c>
      <c r="Z1836" s="8" t="s">
        <v>1115</v>
      </c>
      <c r="AA1836" s="7"/>
      <c r="AB1836" s="7"/>
      <c r="AC1836" s="7"/>
      <c r="AD1836" s="7"/>
      <c r="AE1836" s="8"/>
      <c r="AF1836" s="9" t="s">
        <v>1899</v>
      </c>
      <c r="AG1836" s="9" t="s">
        <v>1224</v>
      </c>
      <c r="AH1836" s="7" t="s">
        <v>98</v>
      </c>
      <c r="AI1836" s="7" t="s">
        <v>98</v>
      </c>
      <c r="AJ1836" s="7" t="s">
        <v>98</v>
      </c>
      <c r="AK1836" s="7" t="s">
        <v>98</v>
      </c>
      <c r="AL1836" s="7" t="s">
        <v>98</v>
      </c>
      <c r="AM1836" s="7" t="s">
        <v>98</v>
      </c>
      <c r="AN1836" s="7" t="s">
        <v>98</v>
      </c>
      <c r="AO1836" s="7" t="s">
        <v>98</v>
      </c>
      <c r="AP1836" s="7" t="s">
        <v>98</v>
      </c>
      <c r="AQ1836" s="7" t="s">
        <v>98</v>
      </c>
      <c r="AR1836" s="7" t="s">
        <v>98</v>
      </c>
      <c r="AS1836" s="7" t="s">
        <v>98</v>
      </c>
      <c r="AT1836" s="7" t="s">
        <v>98</v>
      </c>
      <c r="AU1836" s="7" t="s">
        <v>98</v>
      </c>
      <c r="AV1836" s="7" t="s">
        <v>98</v>
      </c>
      <c r="AW1836" s="7" t="s">
        <v>98</v>
      </c>
      <c r="AX1836" s="7" t="s">
        <v>98</v>
      </c>
      <c r="AY1836" s="7" t="s">
        <v>98</v>
      </c>
      <c r="AZ1836" s="7" t="s">
        <v>98</v>
      </c>
      <c r="BA1836" s="7" t="s">
        <v>98</v>
      </c>
      <c r="BB1836" s="7" t="s">
        <v>98</v>
      </c>
      <c r="BC1836" s="7" t="s">
        <v>98</v>
      </c>
      <c r="BD1836" s="7" t="s">
        <v>98</v>
      </c>
      <c r="BE1836" s="7" t="s">
        <v>98</v>
      </c>
      <c r="BF1836" s="7" t="s">
        <v>98</v>
      </c>
      <c r="BG1836" s="7" t="s">
        <v>98</v>
      </c>
      <c r="BH1836" s="7"/>
      <c r="BI1836" s="7"/>
      <c r="BJ1836" s="7"/>
      <c r="BK1836" s="7"/>
      <c r="BL1836" s="7"/>
      <c r="BM1836" s="7" t="s">
        <v>97</v>
      </c>
      <c r="BN1836" s="7" t="s">
        <v>97</v>
      </c>
      <c r="BO1836" s="7"/>
      <c r="BP1836" s="7"/>
      <c r="BQ1836" s="7"/>
      <c r="BR1836" s="7"/>
      <c r="BS1836" s="7"/>
      <c r="BT1836" s="7"/>
      <c r="BU1836" s="7"/>
      <c r="BV1836" s="7"/>
      <c r="BW1836" s="7"/>
      <c r="BX1836" s="7"/>
      <c r="BY1836" s="7"/>
      <c r="BZ1836" s="7"/>
      <c r="CA1836" s="7"/>
      <c r="CB1836" s="7"/>
      <c r="CC1836" s="7"/>
      <c r="CD1836" s="7"/>
      <c r="CE1836" s="7"/>
      <c r="CF1836" s="7"/>
      <c r="CG1836" s="7"/>
      <c r="CH1836" s="7"/>
      <c r="CI1836" s="6" t="n">
        <f aca="false">SUMIF($AH1836:$CH1836,35,Base!$B$5:$BB$5)*7*$Z1836</f>
        <v>0</v>
      </c>
      <c r="CJ1836" s="6" t="n">
        <f aca="false">SUMIF($AH1836:$CH1836,"PR",Base!$B$5:$BB$5)*7*$Z1836</f>
        <v>217000</v>
      </c>
      <c r="CK1836" s="6"/>
      <c r="CL1836" s="6"/>
    </row>
    <row r="1837" customFormat="false" ht="13.8" hidden="false" customHeight="false" outlineLevel="0" collapsed="false">
      <c r="A1837" s="7" t="s">
        <v>77</v>
      </c>
      <c r="B1837" s="7" t="s">
        <v>3969</v>
      </c>
      <c r="C1837" s="7" t="s">
        <v>3150</v>
      </c>
      <c r="D1837" s="7" t="s">
        <v>4147</v>
      </c>
      <c r="E1837" s="7" t="s">
        <v>4148</v>
      </c>
      <c r="F1837" s="7" t="s">
        <v>17</v>
      </c>
      <c r="G1837" s="7" t="s">
        <v>4051</v>
      </c>
      <c r="H1837" s="7" t="s">
        <v>4149</v>
      </c>
      <c r="I1837" s="7" t="s">
        <v>84</v>
      </c>
      <c r="J1837" s="7" t="s">
        <v>85</v>
      </c>
      <c r="K1837" s="8" t="n">
        <v>0</v>
      </c>
      <c r="L1837" s="7"/>
      <c r="M1837" s="8" t="n">
        <v>0</v>
      </c>
      <c r="N1837" s="7" t="s">
        <v>3179</v>
      </c>
      <c r="O1837" s="7" t="s">
        <v>3994</v>
      </c>
      <c r="P1837" s="7" t="s">
        <v>124</v>
      </c>
      <c r="Q1837" s="8" t="s">
        <v>4150</v>
      </c>
      <c r="R1837" s="8" t="s">
        <v>4151</v>
      </c>
      <c r="S1837" s="8" t="s">
        <v>382</v>
      </c>
      <c r="T1837" s="8" t="s">
        <v>100</v>
      </c>
      <c r="U1837" s="7" t="s">
        <v>87</v>
      </c>
      <c r="V1837" s="7" t="s">
        <v>92</v>
      </c>
      <c r="W1837" s="7"/>
      <c r="X1837" s="7"/>
      <c r="Y1837" s="7" t="s">
        <v>102</v>
      </c>
      <c r="Z1837" s="8" t="s">
        <v>87</v>
      </c>
      <c r="AA1837" s="7"/>
      <c r="AB1837" s="7"/>
      <c r="AC1837" s="7"/>
      <c r="AD1837" s="7"/>
      <c r="AE1837" s="8"/>
      <c r="AF1837" s="9" t="s">
        <v>1092</v>
      </c>
      <c r="AG1837" s="9" t="s">
        <v>503</v>
      </c>
      <c r="AH1837" s="7"/>
      <c r="AI1837" s="7" t="s">
        <v>98</v>
      </c>
      <c r="AJ1837" s="7" t="s">
        <v>98</v>
      </c>
      <c r="AK1837" s="7" t="s">
        <v>98</v>
      </c>
      <c r="AL1837" s="7" t="s">
        <v>98</v>
      </c>
      <c r="AM1837" s="7" t="s">
        <v>98</v>
      </c>
      <c r="AN1837" s="7" t="s">
        <v>98</v>
      </c>
      <c r="AO1837" s="7" t="n">
        <v>35</v>
      </c>
      <c r="AP1837" s="7" t="n">
        <v>35</v>
      </c>
      <c r="AQ1837" s="7" t="s">
        <v>98</v>
      </c>
      <c r="AR1837" s="7" t="s">
        <v>98</v>
      </c>
      <c r="AS1837" s="7" t="s">
        <v>98</v>
      </c>
      <c r="AT1837" s="7" t="s">
        <v>98</v>
      </c>
      <c r="AU1837" s="7" t="s">
        <v>98</v>
      </c>
      <c r="AV1837" s="7" t="s">
        <v>98</v>
      </c>
      <c r="AW1837" s="7" t="s">
        <v>98</v>
      </c>
      <c r="AX1837" s="7" t="s">
        <v>98</v>
      </c>
      <c r="AY1837" s="7" t="s">
        <v>98</v>
      </c>
      <c r="AZ1837" s="7" t="s">
        <v>98</v>
      </c>
      <c r="BA1837" s="7" t="s">
        <v>98</v>
      </c>
      <c r="BB1837" s="7" t="s">
        <v>98</v>
      </c>
      <c r="BC1837" s="7" t="s">
        <v>98</v>
      </c>
      <c r="BD1837" s="7" t="s">
        <v>98</v>
      </c>
      <c r="BE1837" s="7" t="s">
        <v>98</v>
      </c>
      <c r="BF1837" s="7" t="s">
        <v>98</v>
      </c>
      <c r="BG1837" s="7" t="n">
        <v>35</v>
      </c>
      <c r="BH1837" s="7" t="n">
        <v>35</v>
      </c>
      <c r="BI1837" s="7" t="s">
        <v>98</v>
      </c>
      <c r="BJ1837" s="7" t="s">
        <v>98</v>
      </c>
      <c r="BK1837" s="7" t="s">
        <v>98</v>
      </c>
      <c r="BL1837" s="7" t="s">
        <v>98</v>
      </c>
      <c r="BM1837" s="7" t="s">
        <v>97</v>
      </c>
      <c r="BN1837" s="7" t="s">
        <v>97</v>
      </c>
      <c r="BO1837" s="7" t="s">
        <v>98</v>
      </c>
      <c r="BP1837" s="7" t="s">
        <v>98</v>
      </c>
      <c r="BQ1837" s="7" t="s">
        <v>98</v>
      </c>
      <c r="BR1837" s="7" t="s">
        <v>98</v>
      </c>
      <c r="BS1837" s="7" t="s">
        <v>98</v>
      </c>
      <c r="BT1837" s="7" t="s">
        <v>98</v>
      </c>
      <c r="BU1837" s="7" t="s">
        <v>98</v>
      </c>
      <c r="BV1837" s="7" t="s">
        <v>98</v>
      </c>
      <c r="BW1837" s="7" t="s">
        <v>98</v>
      </c>
      <c r="BX1837" s="7" t="n">
        <v>35</v>
      </c>
      <c r="BY1837" s="7" t="n">
        <v>35</v>
      </c>
      <c r="BZ1837" s="7" t="s">
        <v>98</v>
      </c>
      <c r="CA1837" s="7" t="s">
        <v>98</v>
      </c>
      <c r="CB1837" s="7" t="s">
        <v>98</v>
      </c>
      <c r="CC1837" s="7"/>
      <c r="CD1837" s="7"/>
      <c r="CE1837" s="7"/>
      <c r="CF1837" s="7"/>
      <c r="CG1837" s="7"/>
      <c r="CH1837" s="7"/>
      <c r="CI1837" s="6" t="n">
        <f aca="false">SUMIF($AH1837:$CH1837,35,Base!$B$5:$BB$5)*7*$Z1837</f>
        <v>203</v>
      </c>
      <c r="CJ1837" s="6" t="n">
        <f aca="false">SUMIF($AH1837:$CH1837,"PR",Base!$B$5:$BB$5)*7*$Z1837</f>
        <v>1288</v>
      </c>
      <c r="CK1837" s="6"/>
      <c r="CL1837" s="6"/>
    </row>
    <row r="1838" customFormat="false" ht="13.8" hidden="false" customHeight="false" outlineLevel="0" collapsed="false">
      <c r="A1838" s="7" t="s">
        <v>77</v>
      </c>
      <c r="B1838" s="7" t="s">
        <v>3969</v>
      </c>
      <c r="C1838" s="7" t="s">
        <v>3150</v>
      </c>
      <c r="D1838" s="7" t="s">
        <v>3185</v>
      </c>
      <c r="E1838" s="7" t="s">
        <v>4152</v>
      </c>
      <c r="F1838" s="7" t="s">
        <v>17</v>
      </c>
      <c r="G1838" s="7" t="s">
        <v>4057</v>
      </c>
      <c r="H1838" s="7" t="s">
        <v>4153</v>
      </c>
      <c r="I1838" s="7" t="s">
        <v>84</v>
      </c>
      <c r="J1838" s="7" t="s">
        <v>85</v>
      </c>
      <c r="K1838" s="8" t="n">
        <v>0</v>
      </c>
      <c r="L1838" s="7"/>
      <c r="M1838" s="8" t="n">
        <v>0</v>
      </c>
      <c r="N1838" s="7" t="s">
        <v>3187</v>
      </c>
      <c r="O1838" s="7" t="s">
        <v>4010</v>
      </c>
      <c r="P1838" s="7" t="s">
        <v>100</v>
      </c>
      <c r="Q1838" s="8" t="s">
        <v>1581</v>
      </c>
      <c r="R1838" s="8" t="s">
        <v>1402</v>
      </c>
      <c r="S1838" s="8" t="s">
        <v>347</v>
      </c>
      <c r="T1838" s="8" t="s">
        <v>100</v>
      </c>
      <c r="U1838" s="7" t="s">
        <v>87</v>
      </c>
      <c r="V1838" s="7" t="s">
        <v>92</v>
      </c>
      <c r="W1838" s="7"/>
      <c r="X1838" s="7"/>
      <c r="Y1838" s="7" t="s">
        <v>93</v>
      </c>
      <c r="Z1838" s="8" t="s">
        <v>87</v>
      </c>
      <c r="AA1838" s="7"/>
      <c r="AB1838" s="7"/>
      <c r="AC1838" s="7"/>
      <c r="AD1838" s="7"/>
      <c r="AE1838" s="8"/>
      <c r="AF1838" s="9" t="s">
        <v>1223</v>
      </c>
      <c r="AG1838" s="9" t="s">
        <v>1872</v>
      </c>
      <c r="AH1838" s="7"/>
      <c r="AI1838" s="7" t="s">
        <v>98</v>
      </c>
      <c r="AJ1838" s="7" t="s">
        <v>98</v>
      </c>
      <c r="AK1838" s="7" t="s">
        <v>98</v>
      </c>
      <c r="AL1838" s="7" t="s">
        <v>98</v>
      </c>
      <c r="AM1838" s="7" t="s">
        <v>98</v>
      </c>
      <c r="AN1838" s="7" t="s">
        <v>98</v>
      </c>
      <c r="AO1838" s="7" t="n">
        <v>35</v>
      </c>
      <c r="AP1838" s="7" t="n">
        <v>35</v>
      </c>
      <c r="AQ1838" s="7" t="s">
        <v>98</v>
      </c>
      <c r="AR1838" s="7" t="s">
        <v>98</v>
      </c>
      <c r="AS1838" s="7" t="s">
        <v>98</v>
      </c>
      <c r="AT1838" s="7" t="s">
        <v>98</v>
      </c>
      <c r="AU1838" s="7" t="s">
        <v>98</v>
      </c>
      <c r="AV1838" s="7" t="s">
        <v>98</v>
      </c>
      <c r="AW1838" s="7" t="s">
        <v>98</v>
      </c>
      <c r="AX1838" s="7" t="s">
        <v>98</v>
      </c>
      <c r="AY1838" s="7" t="s">
        <v>98</v>
      </c>
      <c r="AZ1838" s="7" t="s">
        <v>98</v>
      </c>
      <c r="BA1838" s="7" t="s">
        <v>98</v>
      </c>
      <c r="BB1838" s="7" t="s">
        <v>98</v>
      </c>
      <c r="BC1838" s="7" t="s">
        <v>98</v>
      </c>
      <c r="BD1838" s="7" t="s">
        <v>98</v>
      </c>
      <c r="BE1838" s="7" t="s">
        <v>98</v>
      </c>
      <c r="BF1838" s="7" t="n">
        <v>35</v>
      </c>
      <c r="BG1838" s="7" t="n">
        <v>35</v>
      </c>
      <c r="BH1838" s="7" t="n">
        <v>35</v>
      </c>
      <c r="BI1838" s="7" t="s">
        <v>98</v>
      </c>
      <c r="BJ1838" s="7" t="s">
        <v>98</v>
      </c>
      <c r="BK1838" s="7" t="s">
        <v>98</v>
      </c>
      <c r="BL1838" s="7"/>
      <c r="BM1838" s="7" t="s">
        <v>97</v>
      </c>
      <c r="BN1838" s="7" t="s">
        <v>97</v>
      </c>
      <c r="BO1838" s="7"/>
      <c r="BP1838" s="7"/>
      <c r="BQ1838" s="7"/>
      <c r="BR1838" s="7"/>
      <c r="BS1838" s="7"/>
      <c r="BT1838" s="7"/>
      <c r="BU1838" s="7"/>
      <c r="BV1838" s="7"/>
      <c r="BW1838" s="7"/>
      <c r="BX1838" s="7"/>
      <c r="BY1838" s="7"/>
      <c r="BZ1838" s="7"/>
      <c r="CA1838" s="7"/>
      <c r="CB1838" s="7"/>
      <c r="CC1838" s="7"/>
      <c r="CD1838" s="7"/>
      <c r="CE1838" s="7"/>
      <c r="CF1838" s="7"/>
      <c r="CG1838" s="7"/>
      <c r="CH1838" s="7"/>
      <c r="CI1838" s="6" t="n">
        <f aca="false">SUMIF($AH1838:$CH1838,35,Base!$B$5:$BB$5)*7*$Z1838</f>
        <v>175</v>
      </c>
      <c r="CJ1838" s="6" t="n">
        <f aca="false">SUMIF($AH1838:$CH1838,"PR",Base!$B$5:$BB$5)*7*$Z1838</f>
        <v>805</v>
      </c>
      <c r="CK1838" s="6"/>
      <c r="CL1838" s="6"/>
    </row>
    <row r="1839" customFormat="false" ht="13.8" hidden="false" customHeight="false" outlineLevel="0" collapsed="false">
      <c r="A1839" s="7" t="s">
        <v>77</v>
      </c>
      <c r="B1839" s="7" t="s">
        <v>3969</v>
      </c>
      <c r="C1839" s="7" t="s">
        <v>173</v>
      </c>
      <c r="D1839" s="7" t="s">
        <v>4154</v>
      </c>
      <c r="E1839" s="7" t="s">
        <v>2819</v>
      </c>
      <c r="F1839" s="7" t="s">
        <v>17</v>
      </c>
      <c r="G1839" s="7" t="s">
        <v>4155</v>
      </c>
      <c r="H1839" s="7" t="s">
        <v>4041</v>
      </c>
      <c r="I1839" s="7" t="s">
        <v>84</v>
      </c>
      <c r="J1839" s="7" t="s">
        <v>85</v>
      </c>
      <c r="K1839" s="8" t="n">
        <v>0</v>
      </c>
      <c r="L1839" s="7"/>
      <c r="M1839" s="8" t="n">
        <v>0</v>
      </c>
      <c r="N1839" s="7"/>
      <c r="O1839" s="7" t="s">
        <v>267</v>
      </c>
      <c r="P1839" s="7" t="s">
        <v>155</v>
      </c>
      <c r="Q1839" s="8" t="s">
        <v>2873</v>
      </c>
      <c r="R1839" s="8" t="s">
        <v>417</v>
      </c>
      <c r="S1839" s="8" t="s">
        <v>647</v>
      </c>
      <c r="T1839" s="8" t="s">
        <v>100</v>
      </c>
      <c r="U1839" s="7" t="s">
        <v>87</v>
      </c>
      <c r="V1839" s="7" t="s">
        <v>92</v>
      </c>
      <c r="W1839" s="7"/>
      <c r="X1839" s="7"/>
      <c r="Y1839" s="7" t="s">
        <v>93</v>
      </c>
      <c r="Z1839" s="8" t="s">
        <v>87</v>
      </c>
      <c r="AA1839" s="7"/>
      <c r="AB1839" s="7"/>
      <c r="AC1839" s="7"/>
      <c r="AD1839" s="7"/>
      <c r="AE1839" s="8"/>
      <c r="AF1839" s="9" t="s">
        <v>464</v>
      </c>
      <c r="AG1839" s="9" t="s">
        <v>207</v>
      </c>
      <c r="AH1839" s="7"/>
      <c r="AI1839" s="7"/>
      <c r="AJ1839" s="7"/>
      <c r="AK1839" s="7"/>
      <c r="AL1839" s="7"/>
      <c r="AM1839" s="7"/>
      <c r="AN1839" s="7" t="s">
        <v>98</v>
      </c>
      <c r="AO1839" s="7" t="s">
        <v>98</v>
      </c>
      <c r="AP1839" s="7" t="s">
        <v>98</v>
      </c>
      <c r="AQ1839" s="7" t="s">
        <v>98</v>
      </c>
      <c r="AR1839" s="7" t="s">
        <v>98</v>
      </c>
      <c r="AS1839" s="7" t="s">
        <v>98</v>
      </c>
      <c r="AT1839" s="7" t="s">
        <v>98</v>
      </c>
      <c r="AU1839" s="7" t="s">
        <v>98</v>
      </c>
      <c r="AV1839" s="7" t="s">
        <v>98</v>
      </c>
      <c r="AW1839" s="7" t="s">
        <v>98</v>
      </c>
      <c r="AX1839" s="7" t="s">
        <v>98</v>
      </c>
      <c r="AY1839" s="7" t="s">
        <v>98</v>
      </c>
      <c r="AZ1839" s="7" t="s">
        <v>98</v>
      </c>
      <c r="BA1839" s="7" t="s">
        <v>98</v>
      </c>
      <c r="BB1839" s="7" t="s">
        <v>98</v>
      </c>
      <c r="BC1839" s="7" t="s">
        <v>98</v>
      </c>
      <c r="BD1839" s="7" t="s">
        <v>98</v>
      </c>
      <c r="BE1839" s="7" t="s">
        <v>98</v>
      </c>
      <c r="BF1839" s="7" t="s">
        <v>98</v>
      </c>
      <c r="BG1839" s="7" t="s">
        <v>98</v>
      </c>
      <c r="BH1839" s="7" t="s">
        <v>98</v>
      </c>
      <c r="BI1839" s="7" t="s">
        <v>98</v>
      </c>
      <c r="BJ1839" s="7" t="s">
        <v>98</v>
      </c>
      <c r="BK1839" s="7" t="n">
        <v>35</v>
      </c>
      <c r="BL1839" s="7" t="n">
        <v>35</v>
      </c>
      <c r="BM1839" s="7" t="s">
        <v>97</v>
      </c>
      <c r="BN1839" s="7" t="s">
        <v>97</v>
      </c>
      <c r="BO1839" s="7" t="s">
        <v>98</v>
      </c>
      <c r="BP1839" s="7" t="s">
        <v>98</v>
      </c>
      <c r="BQ1839" s="7" t="s">
        <v>98</v>
      </c>
      <c r="BR1839" s="7" t="s">
        <v>98</v>
      </c>
      <c r="BS1839" s="7"/>
      <c r="BT1839" s="7"/>
      <c r="BU1839" s="7"/>
      <c r="BV1839" s="7"/>
      <c r="BW1839" s="7"/>
      <c r="BX1839" s="7"/>
      <c r="BY1839" s="7"/>
      <c r="BZ1839" s="7"/>
      <c r="CA1839" s="7"/>
      <c r="CB1839" s="7"/>
      <c r="CC1839" s="7"/>
      <c r="CD1839" s="7"/>
      <c r="CE1839" s="7"/>
      <c r="CF1839" s="7"/>
      <c r="CG1839" s="7"/>
      <c r="CH1839" s="7"/>
      <c r="CI1839" s="6" t="n">
        <f aca="false">SUMIF($AH1839:$CH1839,35,Base!$B$5:$BB$5)*7*$Z1839</f>
        <v>70</v>
      </c>
      <c r="CJ1839" s="6" t="n">
        <f aca="false">SUMIF($AH1839:$CH1839,"PR",Base!$B$5:$BB$5)*7*$Z1839</f>
        <v>910</v>
      </c>
      <c r="CK1839" s="6"/>
      <c r="CL1839" s="6"/>
    </row>
    <row r="1840" customFormat="false" ht="13.8" hidden="false" customHeight="false" outlineLevel="0" collapsed="false">
      <c r="A1840" s="7" t="s">
        <v>77</v>
      </c>
      <c r="B1840" s="7" t="s">
        <v>3969</v>
      </c>
      <c r="C1840" s="7" t="s">
        <v>173</v>
      </c>
      <c r="D1840" s="7" t="s">
        <v>4154</v>
      </c>
      <c r="E1840" s="7" t="s">
        <v>2819</v>
      </c>
      <c r="F1840" s="7" t="s">
        <v>17</v>
      </c>
      <c r="G1840" s="7" t="s">
        <v>4155</v>
      </c>
      <c r="H1840" s="7" t="s">
        <v>4041</v>
      </c>
      <c r="I1840" s="7" t="s">
        <v>84</v>
      </c>
      <c r="J1840" s="7" t="s">
        <v>85</v>
      </c>
      <c r="K1840" s="8" t="n">
        <v>0</v>
      </c>
      <c r="L1840" s="7"/>
      <c r="M1840" s="8" t="n">
        <v>0</v>
      </c>
      <c r="N1840" s="7"/>
      <c r="O1840" s="7" t="s">
        <v>267</v>
      </c>
      <c r="P1840" s="7" t="s">
        <v>155</v>
      </c>
      <c r="Q1840" s="8" t="s">
        <v>2873</v>
      </c>
      <c r="R1840" s="8" t="s">
        <v>417</v>
      </c>
      <c r="S1840" s="8" t="s">
        <v>647</v>
      </c>
      <c r="T1840" s="8" t="s">
        <v>100</v>
      </c>
      <c r="U1840" s="7" t="s">
        <v>87</v>
      </c>
      <c r="V1840" s="7" t="s">
        <v>92</v>
      </c>
      <c r="W1840" s="7"/>
      <c r="X1840" s="7"/>
      <c r="Y1840" s="7" t="s">
        <v>112</v>
      </c>
      <c r="Z1840" s="8" t="s">
        <v>87</v>
      </c>
      <c r="AA1840" s="7"/>
      <c r="AB1840" s="7"/>
      <c r="AC1840" s="7"/>
      <c r="AD1840" s="7"/>
      <c r="AE1840" s="8"/>
      <c r="AF1840" s="9" t="s">
        <v>464</v>
      </c>
      <c r="AG1840" s="9" t="s">
        <v>207</v>
      </c>
      <c r="AH1840" s="7"/>
      <c r="AI1840" s="7"/>
      <c r="AJ1840" s="7"/>
      <c r="AK1840" s="7"/>
      <c r="AL1840" s="7"/>
      <c r="AM1840" s="7"/>
      <c r="AN1840" s="7" t="s">
        <v>98</v>
      </c>
      <c r="AO1840" s="7" t="s">
        <v>98</v>
      </c>
      <c r="AP1840" s="7" t="s">
        <v>98</v>
      </c>
      <c r="AQ1840" s="7" t="s">
        <v>98</v>
      </c>
      <c r="AR1840" s="7" t="s">
        <v>98</v>
      </c>
      <c r="AS1840" s="7" t="s">
        <v>98</v>
      </c>
      <c r="AT1840" s="7" t="s">
        <v>98</v>
      </c>
      <c r="AU1840" s="7" t="s">
        <v>98</v>
      </c>
      <c r="AV1840" s="7" t="s">
        <v>98</v>
      </c>
      <c r="AW1840" s="7" t="s">
        <v>98</v>
      </c>
      <c r="AX1840" s="7" t="s">
        <v>98</v>
      </c>
      <c r="AY1840" s="7" t="s">
        <v>98</v>
      </c>
      <c r="AZ1840" s="7" t="s">
        <v>98</v>
      </c>
      <c r="BA1840" s="7" t="s">
        <v>98</v>
      </c>
      <c r="BB1840" s="7" t="s">
        <v>98</v>
      </c>
      <c r="BC1840" s="7" t="s">
        <v>98</v>
      </c>
      <c r="BD1840" s="7" t="s">
        <v>98</v>
      </c>
      <c r="BE1840" s="7" t="s">
        <v>98</v>
      </c>
      <c r="BF1840" s="7" t="s">
        <v>98</v>
      </c>
      <c r="BG1840" s="7" t="s">
        <v>98</v>
      </c>
      <c r="BH1840" s="7" t="s">
        <v>98</v>
      </c>
      <c r="BI1840" s="7" t="s">
        <v>98</v>
      </c>
      <c r="BJ1840" s="7" t="s">
        <v>98</v>
      </c>
      <c r="BK1840" s="7" t="n">
        <v>35</v>
      </c>
      <c r="BL1840" s="7" t="n">
        <v>35</v>
      </c>
      <c r="BM1840" s="7" t="s">
        <v>97</v>
      </c>
      <c r="BN1840" s="7" t="s">
        <v>97</v>
      </c>
      <c r="BO1840" s="7" t="s">
        <v>98</v>
      </c>
      <c r="BP1840" s="7" t="s">
        <v>98</v>
      </c>
      <c r="BQ1840" s="7" t="s">
        <v>98</v>
      </c>
      <c r="BR1840" s="7" t="s">
        <v>98</v>
      </c>
      <c r="BS1840" s="7"/>
      <c r="BT1840" s="7"/>
      <c r="BU1840" s="7"/>
      <c r="BV1840" s="7"/>
      <c r="BW1840" s="7"/>
      <c r="BX1840" s="7"/>
      <c r="BY1840" s="7"/>
      <c r="BZ1840" s="7"/>
      <c r="CA1840" s="7"/>
      <c r="CB1840" s="7"/>
      <c r="CC1840" s="7"/>
      <c r="CD1840" s="7"/>
      <c r="CE1840" s="7"/>
      <c r="CF1840" s="7"/>
      <c r="CG1840" s="7"/>
      <c r="CH1840" s="7"/>
      <c r="CI1840" s="6" t="n">
        <f aca="false">SUMIF($AH1840:$CH1840,35,Base!$B$5:$BB$5)*7*$Z1840</f>
        <v>70</v>
      </c>
      <c r="CJ1840" s="6" t="n">
        <f aca="false">SUMIF($AH1840:$CH1840,"PR",Base!$B$5:$BB$5)*7*$Z1840</f>
        <v>910</v>
      </c>
      <c r="CK1840" s="6"/>
      <c r="CL1840" s="6"/>
    </row>
    <row r="1841" customFormat="false" ht="13.8" hidden="false" customHeight="false" outlineLevel="0" collapsed="false">
      <c r="A1841" s="7" t="s">
        <v>77</v>
      </c>
      <c r="B1841" s="7" t="s">
        <v>3969</v>
      </c>
      <c r="C1841" s="7" t="s">
        <v>741</v>
      </c>
      <c r="D1841" s="7" t="s">
        <v>3274</v>
      </c>
      <c r="E1841" s="7" t="s">
        <v>4156</v>
      </c>
      <c r="F1841" s="7" t="s">
        <v>17</v>
      </c>
      <c r="G1841" s="7" t="s">
        <v>1227</v>
      </c>
      <c r="H1841" s="7" t="s">
        <v>1097</v>
      </c>
      <c r="I1841" s="7" t="s">
        <v>84</v>
      </c>
      <c r="J1841" s="7" t="s">
        <v>85</v>
      </c>
      <c r="K1841" s="8" t="n">
        <v>0</v>
      </c>
      <c r="L1841" s="7"/>
      <c r="M1841" s="8" t="n">
        <v>0</v>
      </c>
      <c r="N1841" s="7" t="s">
        <v>3280</v>
      </c>
      <c r="O1841" s="7" t="s">
        <v>1099</v>
      </c>
      <c r="P1841" s="7" t="s">
        <v>155</v>
      </c>
      <c r="Q1841" s="8" t="s">
        <v>4157</v>
      </c>
      <c r="R1841" s="8" t="s">
        <v>544</v>
      </c>
      <c r="S1841" s="8" t="s">
        <v>2675</v>
      </c>
      <c r="T1841" s="8" t="s">
        <v>242</v>
      </c>
      <c r="U1841" s="7" t="s">
        <v>87</v>
      </c>
      <c r="V1841" s="7" t="s">
        <v>92</v>
      </c>
      <c r="W1841" s="7"/>
      <c r="X1841" s="7"/>
      <c r="Y1841" s="7" t="s">
        <v>99</v>
      </c>
      <c r="Z1841" s="8" t="s">
        <v>242</v>
      </c>
      <c r="AA1841" s="7"/>
      <c r="AB1841" s="7"/>
      <c r="AC1841" s="7"/>
      <c r="AD1841" s="7"/>
      <c r="AE1841" s="8"/>
      <c r="AF1841" s="9" t="s">
        <v>342</v>
      </c>
      <c r="AG1841" s="9" t="s">
        <v>230</v>
      </c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7"/>
      <c r="AZ1841" s="7"/>
      <c r="BA1841" s="7"/>
      <c r="BB1841" s="7"/>
      <c r="BC1841" s="7"/>
      <c r="BD1841" s="7"/>
      <c r="BE1841" s="7"/>
      <c r="BF1841" s="7"/>
      <c r="BG1841" s="7"/>
      <c r="BH1841" s="7"/>
      <c r="BI1841" s="7"/>
      <c r="BJ1841" s="7"/>
      <c r="BK1841" s="7"/>
      <c r="BL1841" s="7"/>
      <c r="BM1841" s="7" t="s">
        <v>97</v>
      </c>
      <c r="BN1841" s="7" t="s">
        <v>97</v>
      </c>
      <c r="BO1841" s="7"/>
      <c r="BP1841" s="7"/>
      <c r="BQ1841" s="7" t="s">
        <v>98</v>
      </c>
      <c r="BR1841" s="7" t="s">
        <v>98</v>
      </c>
      <c r="BS1841" s="7" t="s">
        <v>98</v>
      </c>
      <c r="BT1841" s="7" t="s">
        <v>98</v>
      </c>
      <c r="BU1841" s="7" t="s">
        <v>98</v>
      </c>
      <c r="BV1841" s="7" t="s">
        <v>98</v>
      </c>
      <c r="BW1841" s="7" t="s">
        <v>98</v>
      </c>
      <c r="BX1841" s="7" t="s">
        <v>98</v>
      </c>
      <c r="BY1841" s="7" t="s">
        <v>98</v>
      </c>
      <c r="BZ1841" s="7" t="s">
        <v>98</v>
      </c>
      <c r="CA1841" s="7" t="n">
        <v>35</v>
      </c>
      <c r="CB1841" s="7" t="n">
        <v>35</v>
      </c>
      <c r="CC1841" s="7" t="n">
        <v>35</v>
      </c>
      <c r="CD1841" s="7" t="s">
        <v>98</v>
      </c>
      <c r="CE1841" s="7" t="s">
        <v>98</v>
      </c>
      <c r="CF1841" s="7"/>
      <c r="CG1841" s="7"/>
      <c r="CH1841" s="7"/>
      <c r="CI1841" s="6" t="n">
        <f aca="false">SUMIF($AH1841:$CH1841,35,Base!$B$5:$BB$5)*7*$Z1841</f>
        <v>1176</v>
      </c>
      <c r="CJ1841" s="6" t="n">
        <f aca="false">SUMIF($AH1841:$CH1841,"PR",Base!$B$5:$BB$5)*7*$Z1841</f>
        <v>4956</v>
      </c>
      <c r="CK1841" s="6"/>
      <c r="CL1841" s="6"/>
    </row>
    <row r="1842" customFormat="false" ht="13.8" hidden="false" customHeight="false" outlineLevel="0" collapsed="false">
      <c r="A1842" s="7" t="s">
        <v>77</v>
      </c>
      <c r="B1842" s="7" t="s">
        <v>3969</v>
      </c>
      <c r="C1842" s="7" t="s">
        <v>741</v>
      </c>
      <c r="D1842" s="7" t="s">
        <v>3247</v>
      </c>
      <c r="E1842" s="7" t="s">
        <v>2823</v>
      </c>
      <c r="F1842" s="7" t="s">
        <v>17</v>
      </c>
      <c r="G1842" s="7" t="s">
        <v>4091</v>
      </c>
      <c r="H1842" s="7" t="s">
        <v>4092</v>
      </c>
      <c r="I1842" s="7" t="s">
        <v>84</v>
      </c>
      <c r="J1842" s="7" t="s">
        <v>85</v>
      </c>
      <c r="K1842" s="8" t="n">
        <v>0</v>
      </c>
      <c r="L1842" s="7"/>
      <c r="M1842" s="8" t="n">
        <v>0</v>
      </c>
      <c r="N1842" s="7"/>
      <c r="O1842" s="7" t="s">
        <v>2237</v>
      </c>
      <c r="P1842" s="7" t="s">
        <v>178</v>
      </c>
      <c r="Q1842" s="8" t="s">
        <v>2316</v>
      </c>
      <c r="R1842" s="8" t="s">
        <v>622</v>
      </c>
      <c r="S1842" s="8" t="s">
        <v>289</v>
      </c>
      <c r="T1842" s="8" t="s">
        <v>851</v>
      </c>
      <c r="U1842" s="7" t="s">
        <v>87</v>
      </c>
      <c r="V1842" s="7" t="s">
        <v>92</v>
      </c>
      <c r="W1842" s="7"/>
      <c r="X1842" s="7"/>
      <c r="Y1842" s="7" t="s">
        <v>1182</v>
      </c>
      <c r="Z1842" s="8" t="s">
        <v>155</v>
      </c>
      <c r="AA1842" s="7"/>
      <c r="AB1842" s="7"/>
      <c r="AC1842" s="7"/>
      <c r="AD1842" s="7"/>
      <c r="AE1842" s="8"/>
      <c r="AF1842" s="9" t="s">
        <v>1248</v>
      </c>
      <c r="AG1842" s="9" t="s">
        <v>115</v>
      </c>
      <c r="AH1842" s="7"/>
      <c r="AI1842" s="7"/>
      <c r="AJ1842" s="7"/>
      <c r="AK1842" s="7"/>
      <c r="AL1842" s="7"/>
      <c r="AM1842" s="7" t="s">
        <v>98</v>
      </c>
      <c r="AN1842" s="7" t="s">
        <v>98</v>
      </c>
      <c r="AO1842" s="7" t="s">
        <v>98</v>
      </c>
      <c r="AP1842" s="7" t="s">
        <v>98</v>
      </c>
      <c r="AQ1842" s="7" t="n">
        <v>35</v>
      </c>
      <c r="AR1842" s="7" t="n">
        <v>35</v>
      </c>
      <c r="AS1842" s="7" t="s">
        <v>98</v>
      </c>
      <c r="AT1842" s="7" t="s">
        <v>98</v>
      </c>
      <c r="AU1842" s="7" t="s">
        <v>98</v>
      </c>
      <c r="AV1842" s="7" t="s">
        <v>98</v>
      </c>
      <c r="AW1842" s="7" t="s">
        <v>98</v>
      </c>
      <c r="AX1842" s="7" t="n">
        <v>35</v>
      </c>
      <c r="AY1842" s="7" t="n">
        <v>35</v>
      </c>
      <c r="AZ1842" s="7" t="s">
        <v>98</v>
      </c>
      <c r="BA1842" s="7" t="s">
        <v>98</v>
      </c>
      <c r="BB1842" s="7"/>
      <c r="BC1842" s="7"/>
      <c r="BD1842" s="7"/>
      <c r="BE1842" s="7"/>
      <c r="BF1842" s="7"/>
      <c r="BG1842" s="7"/>
      <c r="BH1842" s="7"/>
      <c r="BI1842" s="7"/>
      <c r="BJ1842" s="7"/>
      <c r="BK1842" s="7"/>
      <c r="BL1842" s="7"/>
      <c r="BM1842" s="7" t="s">
        <v>97</v>
      </c>
      <c r="BN1842" s="7" t="s">
        <v>97</v>
      </c>
      <c r="BO1842" s="7"/>
      <c r="BP1842" s="7"/>
      <c r="BQ1842" s="7"/>
      <c r="BR1842" s="7"/>
      <c r="BS1842" s="7"/>
      <c r="BT1842" s="7"/>
      <c r="BU1842" s="7"/>
      <c r="BV1842" s="7"/>
      <c r="BW1842" s="7"/>
      <c r="BX1842" s="7"/>
      <c r="BY1842" s="7"/>
      <c r="BZ1842" s="7"/>
      <c r="CA1842" s="7"/>
      <c r="CB1842" s="7"/>
      <c r="CC1842" s="7"/>
      <c r="CD1842" s="7"/>
      <c r="CE1842" s="7"/>
      <c r="CF1842" s="7"/>
      <c r="CG1842" s="7"/>
      <c r="CH1842" s="7"/>
      <c r="CI1842" s="6" t="n">
        <f aca="false">SUMIF($AH1842:$CH1842,35,Base!$B$5:$BB$5)*7*$Z1842</f>
        <v>378</v>
      </c>
      <c r="CJ1842" s="6" t="n">
        <f aca="false">SUMIF($AH1842:$CH1842,"PR",Base!$B$5:$BB$5)*7*$Z1842</f>
        <v>1134</v>
      </c>
      <c r="CK1842" s="6"/>
      <c r="CL1842" s="6"/>
    </row>
    <row r="1843" customFormat="false" ht="13.8" hidden="false" customHeight="false" outlineLevel="0" collapsed="false">
      <c r="A1843" s="7" t="s">
        <v>77</v>
      </c>
      <c r="B1843" s="7" t="s">
        <v>3969</v>
      </c>
      <c r="C1843" s="7" t="s">
        <v>741</v>
      </c>
      <c r="D1843" s="7" t="s">
        <v>3247</v>
      </c>
      <c r="E1843" s="7" t="s">
        <v>2823</v>
      </c>
      <c r="F1843" s="7" t="s">
        <v>17</v>
      </c>
      <c r="G1843" s="7" t="s">
        <v>4091</v>
      </c>
      <c r="H1843" s="7" t="s">
        <v>4092</v>
      </c>
      <c r="I1843" s="7" t="s">
        <v>84</v>
      </c>
      <c r="J1843" s="7" t="s">
        <v>85</v>
      </c>
      <c r="K1843" s="8" t="n">
        <v>0</v>
      </c>
      <c r="L1843" s="7"/>
      <c r="M1843" s="8" t="n">
        <v>0</v>
      </c>
      <c r="N1843" s="7"/>
      <c r="O1843" s="7" t="s">
        <v>2237</v>
      </c>
      <c r="P1843" s="7" t="s">
        <v>178</v>
      </c>
      <c r="Q1843" s="8" t="s">
        <v>2316</v>
      </c>
      <c r="R1843" s="8" t="s">
        <v>622</v>
      </c>
      <c r="S1843" s="8" t="s">
        <v>289</v>
      </c>
      <c r="T1843" s="8" t="s">
        <v>851</v>
      </c>
      <c r="U1843" s="7" t="s">
        <v>87</v>
      </c>
      <c r="V1843" s="7" t="s">
        <v>92</v>
      </c>
      <c r="W1843" s="7"/>
      <c r="X1843" s="7"/>
      <c r="Y1843" s="7" t="s">
        <v>99</v>
      </c>
      <c r="Z1843" s="8" t="s">
        <v>91</v>
      </c>
      <c r="AA1843" s="7"/>
      <c r="AB1843" s="7"/>
      <c r="AC1843" s="7"/>
      <c r="AD1843" s="7"/>
      <c r="AE1843" s="8"/>
      <c r="AF1843" s="9" t="s">
        <v>1248</v>
      </c>
      <c r="AG1843" s="9" t="s">
        <v>115</v>
      </c>
      <c r="AH1843" s="7"/>
      <c r="AI1843" s="7"/>
      <c r="AJ1843" s="7"/>
      <c r="AK1843" s="7"/>
      <c r="AL1843" s="7"/>
      <c r="AM1843" s="7" t="s">
        <v>98</v>
      </c>
      <c r="AN1843" s="7" t="s">
        <v>98</v>
      </c>
      <c r="AO1843" s="7" t="s">
        <v>98</v>
      </c>
      <c r="AP1843" s="7" t="s">
        <v>98</v>
      </c>
      <c r="AQ1843" s="7" t="n">
        <v>35</v>
      </c>
      <c r="AR1843" s="7" t="n">
        <v>35</v>
      </c>
      <c r="AS1843" s="7" t="s">
        <v>98</v>
      </c>
      <c r="AT1843" s="7" t="s">
        <v>98</v>
      </c>
      <c r="AU1843" s="7" t="s">
        <v>98</v>
      </c>
      <c r="AV1843" s="7" t="s">
        <v>98</v>
      </c>
      <c r="AW1843" s="7" t="s">
        <v>98</v>
      </c>
      <c r="AX1843" s="7" t="n">
        <v>35</v>
      </c>
      <c r="AY1843" s="7" t="n">
        <v>35</v>
      </c>
      <c r="AZ1843" s="7" t="s">
        <v>98</v>
      </c>
      <c r="BA1843" s="7" t="s">
        <v>98</v>
      </c>
      <c r="BB1843" s="7"/>
      <c r="BC1843" s="7"/>
      <c r="BD1843" s="7"/>
      <c r="BE1843" s="7"/>
      <c r="BF1843" s="7"/>
      <c r="BG1843" s="7"/>
      <c r="BH1843" s="7"/>
      <c r="BI1843" s="7"/>
      <c r="BJ1843" s="7"/>
      <c r="BK1843" s="7"/>
      <c r="BL1843" s="7"/>
      <c r="BM1843" s="7" t="s">
        <v>97</v>
      </c>
      <c r="BN1843" s="7" t="s">
        <v>97</v>
      </c>
      <c r="BO1843" s="7"/>
      <c r="BP1843" s="7"/>
      <c r="BQ1843" s="7"/>
      <c r="BR1843" s="7"/>
      <c r="BS1843" s="7"/>
      <c r="BT1843" s="7"/>
      <c r="BU1843" s="7"/>
      <c r="BV1843" s="7"/>
      <c r="BW1843" s="7"/>
      <c r="BX1843" s="7"/>
      <c r="BY1843" s="7"/>
      <c r="BZ1843" s="7"/>
      <c r="CA1843" s="7"/>
      <c r="CB1843" s="7"/>
      <c r="CC1843" s="7"/>
      <c r="CD1843" s="7"/>
      <c r="CE1843" s="7"/>
      <c r="CF1843" s="7"/>
      <c r="CG1843" s="7"/>
      <c r="CH1843" s="7"/>
      <c r="CI1843" s="6" t="n">
        <f aca="false">SUMIF($AH1843:$CH1843,35,Base!$B$5:$BB$5)*7*$Z1843</f>
        <v>1764</v>
      </c>
      <c r="CJ1843" s="6" t="n">
        <f aca="false">SUMIF($AH1843:$CH1843,"PR",Base!$B$5:$BB$5)*7*$Z1843</f>
        <v>5292</v>
      </c>
      <c r="CK1843" s="6"/>
      <c r="CL1843" s="6"/>
    </row>
    <row r="1844" customFormat="false" ht="13.8" hidden="false" customHeight="false" outlineLevel="0" collapsed="false">
      <c r="A1844" s="7" t="s">
        <v>77</v>
      </c>
      <c r="B1844" s="7" t="s">
        <v>3969</v>
      </c>
      <c r="C1844" s="7" t="s">
        <v>79</v>
      </c>
      <c r="D1844" s="7" t="s">
        <v>3239</v>
      </c>
      <c r="E1844" s="7" t="s">
        <v>2662</v>
      </c>
      <c r="F1844" s="7" t="s">
        <v>17</v>
      </c>
      <c r="G1844" s="7" t="s">
        <v>4158</v>
      </c>
      <c r="H1844" s="7" t="s">
        <v>4159</v>
      </c>
      <c r="I1844" s="7" t="s">
        <v>84</v>
      </c>
      <c r="J1844" s="7" t="s">
        <v>85</v>
      </c>
      <c r="K1844" s="8" t="n">
        <v>0</v>
      </c>
      <c r="L1844" s="7"/>
      <c r="M1844" s="8" t="n">
        <v>0</v>
      </c>
      <c r="N1844" s="7" t="s">
        <v>4160</v>
      </c>
      <c r="O1844" s="7" t="s">
        <v>844</v>
      </c>
      <c r="P1844" s="7" t="s">
        <v>124</v>
      </c>
      <c r="Q1844" s="8" t="s">
        <v>1914</v>
      </c>
      <c r="R1844" s="8" t="s">
        <v>1229</v>
      </c>
      <c r="S1844" s="8" t="s">
        <v>2052</v>
      </c>
      <c r="T1844" s="8" t="s">
        <v>851</v>
      </c>
      <c r="U1844" s="7" t="s">
        <v>87</v>
      </c>
      <c r="V1844" s="7" t="s">
        <v>92</v>
      </c>
      <c r="W1844" s="7"/>
      <c r="X1844" s="7"/>
      <c r="Y1844" s="7" t="s">
        <v>99</v>
      </c>
      <c r="Z1844" s="8" t="s">
        <v>242</v>
      </c>
      <c r="AA1844" s="7"/>
      <c r="AB1844" s="7"/>
      <c r="AC1844" s="7"/>
      <c r="AD1844" s="7"/>
      <c r="AE1844" s="8"/>
      <c r="AF1844" s="9" t="s">
        <v>707</v>
      </c>
      <c r="AG1844" s="9" t="s">
        <v>1224</v>
      </c>
      <c r="AH1844" s="7"/>
      <c r="AI1844" s="7"/>
      <c r="AJ1844" s="7"/>
      <c r="AK1844" s="7"/>
      <c r="AL1844" s="7"/>
      <c r="AM1844" s="7" t="s">
        <v>98</v>
      </c>
      <c r="AN1844" s="7" t="s">
        <v>98</v>
      </c>
      <c r="AO1844" s="7" t="s">
        <v>98</v>
      </c>
      <c r="AP1844" s="7" t="s">
        <v>98</v>
      </c>
      <c r="AQ1844" s="7" t="s">
        <v>98</v>
      </c>
      <c r="AR1844" s="7" t="s">
        <v>98</v>
      </c>
      <c r="AS1844" s="7" t="s">
        <v>98</v>
      </c>
      <c r="AT1844" s="7" t="s">
        <v>98</v>
      </c>
      <c r="AU1844" s="7" t="n">
        <v>35</v>
      </c>
      <c r="AV1844" s="7" t="n">
        <v>35</v>
      </c>
      <c r="AW1844" s="7" t="n">
        <v>35</v>
      </c>
      <c r="AX1844" s="7" t="s">
        <v>98</v>
      </c>
      <c r="AY1844" s="7" t="s">
        <v>98</v>
      </c>
      <c r="AZ1844" s="7" t="s">
        <v>98</v>
      </c>
      <c r="BA1844" s="7" t="s">
        <v>98</v>
      </c>
      <c r="BB1844" s="7" t="s">
        <v>98</v>
      </c>
      <c r="BC1844" s="7" t="s">
        <v>98</v>
      </c>
      <c r="BD1844" s="7" t="n">
        <v>35</v>
      </c>
      <c r="BE1844" s="7" t="n">
        <v>35</v>
      </c>
      <c r="BF1844" s="7" t="s">
        <v>98</v>
      </c>
      <c r="BG1844" s="7" t="s">
        <v>98</v>
      </c>
      <c r="BH1844" s="7"/>
      <c r="BI1844" s="7"/>
      <c r="BJ1844" s="7"/>
      <c r="BK1844" s="7"/>
      <c r="BL1844" s="7"/>
      <c r="BM1844" s="7" t="s">
        <v>97</v>
      </c>
      <c r="BN1844" s="7" t="s">
        <v>97</v>
      </c>
      <c r="BO1844" s="7"/>
      <c r="BP1844" s="7"/>
      <c r="BQ1844" s="7"/>
      <c r="BR1844" s="7"/>
      <c r="BS1844" s="7"/>
      <c r="BT1844" s="7"/>
      <c r="BU1844" s="7"/>
      <c r="BV1844" s="7"/>
      <c r="BW1844" s="7"/>
      <c r="BX1844" s="7"/>
      <c r="BY1844" s="7"/>
      <c r="BZ1844" s="7"/>
      <c r="CA1844" s="7"/>
      <c r="CB1844" s="7"/>
      <c r="CC1844" s="7"/>
      <c r="CD1844" s="7"/>
      <c r="CE1844" s="7"/>
      <c r="CF1844" s="7"/>
      <c r="CG1844" s="7"/>
      <c r="CH1844" s="7"/>
      <c r="CI1844" s="6" t="n">
        <f aca="false">SUMIF($AH1844:$CH1844,35,Base!$B$5:$BB$5)*7*$Z1844</f>
        <v>2016</v>
      </c>
      <c r="CJ1844" s="6" t="n">
        <f aca="false">SUMIF($AH1844:$CH1844,"PR",Base!$B$5:$BB$5)*7*$Z1844</f>
        <v>6384</v>
      </c>
      <c r="CK1844" s="6"/>
      <c r="CL1844" s="6"/>
    </row>
    <row r="1845" customFormat="false" ht="13.8" hidden="false" customHeight="false" outlineLevel="0" collapsed="false">
      <c r="A1845" s="7" t="s">
        <v>77</v>
      </c>
      <c r="B1845" s="7" t="s">
        <v>3969</v>
      </c>
      <c r="C1845" s="7" t="s">
        <v>887</v>
      </c>
      <c r="D1845" s="7" t="s">
        <v>3236</v>
      </c>
      <c r="E1845" s="7" t="s">
        <v>4161</v>
      </c>
      <c r="F1845" s="7" t="s">
        <v>17</v>
      </c>
      <c r="G1845" s="7" t="s">
        <v>3102</v>
      </c>
      <c r="H1845" s="7" t="s">
        <v>3103</v>
      </c>
      <c r="I1845" s="7" t="s">
        <v>84</v>
      </c>
      <c r="J1845" s="7" t="s">
        <v>85</v>
      </c>
      <c r="K1845" s="8" t="n">
        <v>0</v>
      </c>
      <c r="L1845" s="7"/>
      <c r="M1845" s="8" t="n">
        <v>0</v>
      </c>
      <c r="N1845" s="7"/>
      <c r="O1845" s="7" t="s">
        <v>892</v>
      </c>
      <c r="P1845" s="7" t="s">
        <v>168</v>
      </c>
      <c r="Q1845" s="8" t="s">
        <v>1402</v>
      </c>
      <c r="R1845" s="8" t="s">
        <v>88</v>
      </c>
      <c r="S1845" s="8" t="s">
        <v>1309</v>
      </c>
      <c r="T1845" s="8" t="s">
        <v>109</v>
      </c>
      <c r="U1845" s="7" t="s">
        <v>87</v>
      </c>
      <c r="V1845" s="7" t="s">
        <v>92</v>
      </c>
      <c r="W1845" s="7"/>
      <c r="X1845" s="7"/>
      <c r="Y1845" s="7" t="s">
        <v>93</v>
      </c>
      <c r="Z1845" s="8" t="s">
        <v>87</v>
      </c>
      <c r="AA1845" s="7"/>
      <c r="AB1845" s="7"/>
      <c r="AC1845" s="7"/>
      <c r="AD1845" s="7"/>
      <c r="AE1845" s="8"/>
      <c r="AF1845" s="9" t="s">
        <v>747</v>
      </c>
      <c r="AG1845" s="9" t="s">
        <v>680</v>
      </c>
      <c r="AH1845" s="7"/>
      <c r="AI1845" s="7"/>
      <c r="AJ1845" s="7"/>
      <c r="AK1845" s="7" t="s">
        <v>98</v>
      </c>
      <c r="AL1845" s="7" t="s">
        <v>98</v>
      </c>
      <c r="AM1845" s="7" t="s">
        <v>98</v>
      </c>
      <c r="AN1845" s="7" t="s">
        <v>98</v>
      </c>
      <c r="AO1845" s="7" t="s">
        <v>98</v>
      </c>
      <c r="AP1845" s="7" t="s">
        <v>98</v>
      </c>
      <c r="AQ1845" s="7" t="s">
        <v>98</v>
      </c>
      <c r="AR1845" s="7" t="n">
        <v>35</v>
      </c>
      <c r="AS1845" s="7" t="n">
        <v>35</v>
      </c>
      <c r="AT1845" s="7" t="n">
        <v>35</v>
      </c>
      <c r="AU1845" s="7" t="s">
        <v>98</v>
      </c>
      <c r="AV1845" s="7" t="s">
        <v>98</v>
      </c>
      <c r="AW1845" s="7" t="s">
        <v>98</v>
      </c>
      <c r="AX1845" s="7" t="s">
        <v>98</v>
      </c>
      <c r="AY1845" s="7" t="s">
        <v>98</v>
      </c>
      <c r="AZ1845" s="7" t="n">
        <v>35</v>
      </c>
      <c r="BA1845" s="7" t="n">
        <v>35</v>
      </c>
      <c r="BB1845" s="7" t="n">
        <v>35</v>
      </c>
      <c r="BC1845" s="7" t="s">
        <v>98</v>
      </c>
      <c r="BD1845" s="7" t="s">
        <v>98</v>
      </c>
      <c r="BE1845" s="7" t="s">
        <v>98</v>
      </c>
      <c r="BF1845" s="7" t="s">
        <v>98</v>
      </c>
      <c r="BG1845" s="7" t="s">
        <v>98</v>
      </c>
      <c r="BH1845" s="7" t="s">
        <v>98</v>
      </c>
      <c r="BI1845" s="7"/>
      <c r="BJ1845" s="7"/>
      <c r="BK1845" s="7"/>
      <c r="BL1845" s="7"/>
      <c r="BM1845" s="7" t="s">
        <v>97</v>
      </c>
      <c r="BN1845" s="7" t="s">
        <v>97</v>
      </c>
      <c r="BO1845" s="7"/>
      <c r="BP1845" s="7"/>
      <c r="BQ1845" s="7"/>
      <c r="BR1845" s="7"/>
      <c r="BS1845" s="7"/>
      <c r="BT1845" s="7"/>
      <c r="BU1845" s="7"/>
      <c r="BV1845" s="7"/>
      <c r="BW1845" s="7"/>
      <c r="BX1845" s="7"/>
      <c r="BY1845" s="7"/>
      <c r="BZ1845" s="7"/>
      <c r="CA1845" s="7"/>
      <c r="CB1845" s="7"/>
      <c r="CC1845" s="7"/>
      <c r="CD1845" s="7"/>
      <c r="CE1845" s="7"/>
      <c r="CF1845" s="7"/>
      <c r="CG1845" s="7"/>
      <c r="CH1845" s="7"/>
      <c r="CI1845" s="6" t="n">
        <f aca="false">SUMIF($AH1845:$CH1845,35,Base!$B$5:$BB$5)*7*$Z1845</f>
        <v>203</v>
      </c>
      <c r="CJ1845" s="6" t="n">
        <f aca="false">SUMIF($AH1845:$CH1845,"PR",Base!$B$5:$BB$5)*7*$Z1845</f>
        <v>602</v>
      </c>
      <c r="CK1845" s="6"/>
      <c r="CL1845" s="6"/>
    </row>
    <row r="1846" customFormat="false" ht="13.8" hidden="false" customHeight="false" outlineLevel="0" collapsed="false">
      <c r="A1846" s="7" t="s">
        <v>77</v>
      </c>
      <c r="B1846" s="7" t="s">
        <v>3969</v>
      </c>
      <c r="C1846" s="7" t="s">
        <v>887</v>
      </c>
      <c r="D1846" s="7" t="s">
        <v>3236</v>
      </c>
      <c r="E1846" s="7" t="s">
        <v>4161</v>
      </c>
      <c r="F1846" s="7" t="s">
        <v>17</v>
      </c>
      <c r="G1846" s="7" t="s">
        <v>3102</v>
      </c>
      <c r="H1846" s="7" t="s">
        <v>3103</v>
      </c>
      <c r="I1846" s="7" t="s">
        <v>84</v>
      </c>
      <c r="J1846" s="7" t="s">
        <v>85</v>
      </c>
      <c r="K1846" s="8" t="n">
        <v>0</v>
      </c>
      <c r="L1846" s="7"/>
      <c r="M1846" s="8" t="n">
        <v>0</v>
      </c>
      <c r="N1846" s="7"/>
      <c r="O1846" s="7" t="s">
        <v>892</v>
      </c>
      <c r="P1846" s="7" t="s">
        <v>168</v>
      </c>
      <c r="Q1846" s="8" t="s">
        <v>1402</v>
      </c>
      <c r="R1846" s="8" t="s">
        <v>88</v>
      </c>
      <c r="S1846" s="8" t="s">
        <v>1309</v>
      </c>
      <c r="T1846" s="8" t="s">
        <v>109</v>
      </c>
      <c r="U1846" s="7" t="s">
        <v>87</v>
      </c>
      <c r="V1846" s="7" t="s">
        <v>92</v>
      </c>
      <c r="W1846" s="7"/>
      <c r="X1846" s="7"/>
      <c r="Y1846" s="7" t="s">
        <v>99</v>
      </c>
      <c r="Z1846" s="8" t="s">
        <v>170</v>
      </c>
      <c r="AA1846" s="7"/>
      <c r="AB1846" s="7"/>
      <c r="AC1846" s="7"/>
      <c r="AD1846" s="7"/>
      <c r="AE1846" s="8"/>
      <c r="AF1846" s="9" t="s">
        <v>747</v>
      </c>
      <c r="AG1846" s="9" t="s">
        <v>680</v>
      </c>
      <c r="AH1846" s="7"/>
      <c r="AI1846" s="7"/>
      <c r="AJ1846" s="7"/>
      <c r="AK1846" s="7" t="s">
        <v>98</v>
      </c>
      <c r="AL1846" s="7" t="s">
        <v>98</v>
      </c>
      <c r="AM1846" s="7" t="s">
        <v>98</v>
      </c>
      <c r="AN1846" s="7" t="s">
        <v>98</v>
      </c>
      <c r="AO1846" s="7" t="s">
        <v>98</v>
      </c>
      <c r="AP1846" s="7" t="s">
        <v>98</v>
      </c>
      <c r="AQ1846" s="7" t="s">
        <v>98</v>
      </c>
      <c r="AR1846" s="7" t="n">
        <v>35</v>
      </c>
      <c r="AS1846" s="7" t="n">
        <v>35</v>
      </c>
      <c r="AT1846" s="7" t="n">
        <v>35</v>
      </c>
      <c r="AU1846" s="7" t="s">
        <v>98</v>
      </c>
      <c r="AV1846" s="7" t="s">
        <v>98</v>
      </c>
      <c r="AW1846" s="7" t="s">
        <v>98</v>
      </c>
      <c r="AX1846" s="7" t="s">
        <v>98</v>
      </c>
      <c r="AY1846" s="7" t="s">
        <v>98</v>
      </c>
      <c r="AZ1846" s="7" t="n">
        <v>35</v>
      </c>
      <c r="BA1846" s="7" t="n">
        <v>35</v>
      </c>
      <c r="BB1846" s="7" t="n">
        <v>35</v>
      </c>
      <c r="BC1846" s="7" t="s">
        <v>98</v>
      </c>
      <c r="BD1846" s="7" t="s">
        <v>98</v>
      </c>
      <c r="BE1846" s="7" t="s">
        <v>98</v>
      </c>
      <c r="BF1846" s="7" t="s">
        <v>98</v>
      </c>
      <c r="BG1846" s="7" t="s">
        <v>98</v>
      </c>
      <c r="BH1846" s="7" t="s">
        <v>98</v>
      </c>
      <c r="BI1846" s="7"/>
      <c r="BJ1846" s="7"/>
      <c r="BK1846" s="7"/>
      <c r="BL1846" s="7"/>
      <c r="BM1846" s="7" t="s">
        <v>97</v>
      </c>
      <c r="BN1846" s="7" t="s">
        <v>97</v>
      </c>
      <c r="BO1846" s="7"/>
      <c r="BP1846" s="7"/>
      <c r="BQ1846" s="7"/>
      <c r="BR1846" s="7"/>
      <c r="BS1846" s="7"/>
      <c r="BT1846" s="7"/>
      <c r="BU1846" s="7"/>
      <c r="BV1846" s="7"/>
      <c r="BW1846" s="7"/>
      <c r="BX1846" s="7"/>
      <c r="BY1846" s="7"/>
      <c r="BZ1846" s="7"/>
      <c r="CA1846" s="7"/>
      <c r="CB1846" s="7"/>
      <c r="CC1846" s="7"/>
      <c r="CD1846" s="7"/>
      <c r="CE1846" s="7"/>
      <c r="CF1846" s="7"/>
      <c r="CG1846" s="7"/>
      <c r="CH1846" s="7"/>
      <c r="CI1846" s="6" t="n">
        <f aca="false">SUMIF($AH1846:$CH1846,35,Base!$B$5:$BB$5)*7*$Z1846</f>
        <v>3045</v>
      </c>
      <c r="CJ1846" s="6" t="n">
        <f aca="false">SUMIF($AH1846:$CH1846,"PR",Base!$B$5:$BB$5)*7*$Z1846</f>
        <v>9030</v>
      </c>
      <c r="CK1846" s="6"/>
      <c r="CL1846" s="6"/>
    </row>
    <row r="1847" customFormat="false" ht="13.8" hidden="false" customHeight="false" outlineLevel="0" collapsed="false">
      <c r="A1847" s="7" t="s">
        <v>77</v>
      </c>
      <c r="B1847" s="7" t="s">
        <v>3969</v>
      </c>
      <c r="C1847" s="7" t="s">
        <v>194</v>
      </c>
      <c r="D1847" s="7" t="s">
        <v>1541</v>
      </c>
      <c r="E1847" s="7" t="s">
        <v>3888</v>
      </c>
      <c r="F1847" s="7" t="s">
        <v>17</v>
      </c>
      <c r="G1847" s="7" t="s">
        <v>4162</v>
      </c>
      <c r="H1847" s="7" t="s">
        <v>4163</v>
      </c>
      <c r="I1847" s="7" t="s">
        <v>84</v>
      </c>
      <c r="J1847" s="7" t="s">
        <v>85</v>
      </c>
      <c r="K1847" s="8" t="n">
        <v>98004180992</v>
      </c>
      <c r="L1847" s="7"/>
      <c r="M1847" s="8" t="n">
        <v>0</v>
      </c>
      <c r="N1847" s="7"/>
      <c r="O1847" s="7" t="s">
        <v>198</v>
      </c>
      <c r="P1847" s="7" t="s">
        <v>124</v>
      </c>
      <c r="Q1847" s="8" t="s">
        <v>3853</v>
      </c>
      <c r="R1847" s="8" t="s">
        <v>200</v>
      </c>
      <c r="S1847" s="8" t="s">
        <v>3253</v>
      </c>
      <c r="T1847" s="8" t="s">
        <v>896</v>
      </c>
      <c r="U1847" s="7" t="s">
        <v>127</v>
      </c>
      <c r="V1847" s="7" t="s">
        <v>159</v>
      </c>
      <c r="W1847" s="7"/>
      <c r="X1847" s="7"/>
      <c r="Y1847" s="7" t="s">
        <v>160</v>
      </c>
      <c r="Z1847" s="8" t="s">
        <v>100</v>
      </c>
      <c r="AA1847" s="7"/>
      <c r="AB1847" s="7"/>
      <c r="AC1847" s="7"/>
      <c r="AD1847" s="7"/>
      <c r="AE1847" s="8"/>
      <c r="AF1847" s="9" t="s">
        <v>4164</v>
      </c>
      <c r="AG1847" s="9" t="s">
        <v>1363</v>
      </c>
      <c r="AH1847" s="7" t="n">
        <v>35</v>
      </c>
      <c r="AI1847" s="7" t="n">
        <v>35</v>
      </c>
      <c r="AJ1847" s="7" t="n">
        <v>35</v>
      </c>
      <c r="AK1847" s="7" t="n">
        <v>35</v>
      </c>
      <c r="AL1847" s="7" t="n">
        <v>35</v>
      </c>
      <c r="AM1847" s="7" t="n">
        <v>35</v>
      </c>
      <c r="AN1847" s="7" t="n">
        <v>35</v>
      </c>
      <c r="AO1847" s="7" t="n">
        <v>35</v>
      </c>
      <c r="AP1847" s="7" t="s">
        <v>98</v>
      </c>
      <c r="AQ1847" s="7" t="s">
        <v>98</v>
      </c>
      <c r="AR1847" s="7"/>
      <c r="AS1847" s="7"/>
      <c r="AT1847" s="7"/>
      <c r="AU1847" s="7"/>
      <c r="AV1847" s="7"/>
      <c r="AW1847" s="7"/>
      <c r="AX1847" s="7"/>
      <c r="AY1847" s="7"/>
      <c r="AZ1847" s="7"/>
      <c r="BA1847" s="7"/>
      <c r="BB1847" s="7"/>
      <c r="BC1847" s="7"/>
      <c r="BD1847" s="7"/>
      <c r="BE1847" s="7"/>
      <c r="BF1847" s="7"/>
      <c r="BG1847" s="7"/>
      <c r="BH1847" s="7"/>
      <c r="BI1847" s="7"/>
      <c r="BJ1847" s="7"/>
      <c r="BK1847" s="7"/>
      <c r="BL1847" s="7"/>
      <c r="BM1847" s="7" t="s">
        <v>97</v>
      </c>
      <c r="BN1847" s="7" t="s">
        <v>97</v>
      </c>
      <c r="BO1847" s="7"/>
      <c r="BP1847" s="7"/>
      <c r="BQ1847" s="7"/>
      <c r="BR1847" s="7"/>
      <c r="BS1847" s="7"/>
      <c r="BT1847" s="7"/>
      <c r="BU1847" s="7"/>
      <c r="BV1847" s="7"/>
      <c r="BW1847" s="7"/>
      <c r="BX1847" s="7"/>
      <c r="BY1847" s="7"/>
      <c r="BZ1847" s="7"/>
      <c r="CA1847" s="7"/>
      <c r="CB1847" s="7"/>
      <c r="CC1847" s="7"/>
      <c r="CD1847" s="7"/>
      <c r="CE1847" s="7"/>
      <c r="CF1847" s="7"/>
      <c r="CG1847" s="7"/>
      <c r="CH1847" s="7"/>
      <c r="CI1847" s="6" t="n">
        <f aca="false">SUMIF($AH1847:$CH1847,35,Base!$B$5:$BB$5)*7*$Z1847</f>
        <v>2730</v>
      </c>
      <c r="CJ1847" s="6" t="n">
        <f aca="false">SUMIF($AH1847:$CH1847,"PR",Base!$B$5:$BB$5)*7*$Z1847</f>
        <v>700</v>
      </c>
      <c r="CK1847" s="6"/>
      <c r="CL1847" s="6"/>
    </row>
    <row r="1848" customFormat="false" ht="13.8" hidden="false" customHeight="false" outlineLevel="0" collapsed="false">
      <c r="A1848" s="7" t="s">
        <v>77</v>
      </c>
      <c r="B1848" s="7" t="s">
        <v>3969</v>
      </c>
      <c r="C1848" s="7" t="s">
        <v>103</v>
      </c>
      <c r="D1848" s="7" t="s">
        <v>1564</v>
      </c>
      <c r="E1848" s="7" t="s">
        <v>4165</v>
      </c>
      <c r="F1848" s="7" t="s">
        <v>17</v>
      </c>
      <c r="G1848" s="7" t="s">
        <v>4166</v>
      </c>
      <c r="H1848" s="7" t="s">
        <v>1125</v>
      </c>
      <c r="I1848" s="7" t="s">
        <v>84</v>
      </c>
      <c r="J1848" s="7" t="s">
        <v>85</v>
      </c>
      <c r="K1848" s="8" t="n">
        <v>0</v>
      </c>
      <c r="L1848" s="7"/>
      <c r="M1848" s="8" t="n">
        <v>0</v>
      </c>
      <c r="N1848" s="7"/>
      <c r="O1848" s="7" t="s">
        <v>1126</v>
      </c>
      <c r="P1848" s="7" t="s">
        <v>87</v>
      </c>
      <c r="Q1848" s="8" t="s">
        <v>3837</v>
      </c>
      <c r="R1848" s="8" t="s">
        <v>3837</v>
      </c>
      <c r="S1848" s="8" t="s">
        <v>110</v>
      </c>
      <c r="T1848" s="8" t="s">
        <v>108</v>
      </c>
      <c r="U1848" s="7" t="s">
        <v>87</v>
      </c>
      <c r="V1848" s="7" t="s">
        <v>159</v>
      </c>
      <c r="W1848" s="7"/>
      <c r="X1848" s="7"/>
      <c r="Y1848" s="7" t="s">
        <v>99</v>
      </c>
      <c r="Z1848" s="8" t="s">
        <v>108</v>
      </c>
      <c r="AA1848" s="7"/>
      <c r="AB1848" s="7"/>
      <c r="AC1848" s="7"/>
      <c r="AD1848" s="7"/>
      <c r="AE1848" s="8"/>
      <c r="AF1848" s="9" t="s">
        <v>765</v>
      </c>
      <c r="AG1848" s="9" t="s">
        <v>1311</v>
      </c>
      <c r="AH1848" s="7" t="s">
        <v>98</v>
      </c>
      <c r="AI1848" s="7" t="s">
        <v>98</v>
      </c>
      <c r="AJ1848" s="7" t="s">
        <v>98</v>
      </c>
      <c r="AK1848" s="7" t="s">
        <v>98</v>
      </c>
      <c r="AL1848" s="7" t="s">
        <v>98</v>
      </c>
      <c r="AM1848" s="7" t="s">
        <v>98</v>
      </c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7"/>
      <c r="AZ1848" s="7"/>
      <c r="BA1848" s="7"/>
      <c r="BB1848" s="7"/>
      <c r="BC1848" s="7"/>
      <c r="BD1848" s="7"/>
      <c r="BE1848" s="7"/>
      <c r="BF1848" s="7"/>
      <c r="BG1848" s="7"/>
      <c r="BH1848" s="7"/>
      <c r="BI1848" s="7"/>
      <c r="BJ1848" s="7"/>
      <c r="BK1848" s="7"/>
      <c r="BL1848" s="7"/>
      <c r="BM1848" s="7" t="s">
        <v>97</v>
      </c>
      <c r="BN1848" s="7" t="s">
        <v>97</v>
      </c>
      <c r="BO1848" s="7"/>
      <c r="BP1848" s="7"/>
      <c r="BQ1848" s="7"/>
      <c r="BR1848" s="7"/>
      <c r="BS1848" s="7"/>
      <c r="BT1848" s="7"/>
      <c r="BU1848" s="7"/>
      <c r="BV1848" s="7"/>
      <c r="BW1848" s="7"/>
      <c r="BX1848" s="7"/>
      <c r="BY1848" s="7"/>
      <c r="BZ1848" s="7"/>
      <c r="CA1848" s="7"/>
      <c r="CB1848" s="7"/>
      <c r="CC1848" s="7"/>
      <c r="CD1848" s="7"/>
      <c r="CE1848" s="7"/>
      <c r="CF1848" s="7"/>
      <c r="CG1848" s="7"/>
      <c r="CH1848" s="7"/>
      <c r="CI1848" s="6" t="n">
        <f aca="false">SUMIF($AH1848:$CH1848,35,Base!$B$5:$BB$5)*7*$Z1848</f>
        <v>0</v>
      </c>
      <c r="CJ1848" s="6" t="n">
        <f aca="false">SUMIF($AH1848:$CH1848,"PR",Base!$B$5:$BB$5)*7*$Z1848</f>
        <v>1624</v>
      </c>
      <c r="CK1848" s="6"/>
      <c r="CL1848" s="6"/>
    </row>
    <row r="1849" customFormat="false" ht="13.8" hidden="false" customHeight="false" outlineLevel="0" collapsed="false">
      <c r="A1849" s="7" t="s">
        <v>77</v>
      </c>
      <c r="B1849" s="7" t="s">
        <v>3969</v>
      </c>
      <c r="C1849" s="7" t="s">
        <v>1393</v>
      </c>
      <c r="D1849" s="7" t="s">
        <v>4167</v>
      </c>
      <c r="E1849" s="7" t="s">
        <v>4168</v>
      </c>
      <c r="F1849" s="7" t="s">
        <v>17</v>
      </c>
      <c r="G1849" s="7" t="s">
        <v>1542</v>
      </c>
      <c r="H1849" s="7" t="s">
        <v>4169</v>
      </c>
      <c r="I1849" s="7" t="s">
        <v>84</v>
      </c>
      <c r="J1849" s="7" t="s">
        <v>1621</v>
      </c>
      <c r="K1849" s="8" t="n">
        <v>0</v>
      </c>
      <c r="L1849" s="7"/>
      <c r="M1849" s="8" t="n">
        <v>0</v>
      </c>
      <c r="N1849" s="7" t="s">
        <v>4170</v>
      </c>
      <c r="O1849" s="7" t="s">
        <v>1398</v>
      </c>
      <c r="P1849" s="7" t="s">
        <v>155</v>
      </c>
      <c r="Q1849" s="8" t="s">
        <v>1193</v>
      </c>
      <c r="R1849" s="8" t="s">
        <v>2103</v>
      </c>
      <c r="S1849" s="8" t="s">
        <v>2471</v>
      </c>
      <c r="T1849" s="8" t="s">
        <v>242</v>
      </c>
      <c r="U1849" s="7" t="s">
        <v>87</v>
      </c>
      <c r="V1849" s="7" t="s">
        <v>92</v>
      </c>
      <c r="W1849" s="7"/>
      <c r="X1849" s="7"/>
      <c r="Y1849" s="7" t="s">
        <v>99</v>
      </c>
      <c r="Z1849" s="8" t="s">
        <v>117</v>
      </c>
      <c r="AA1849" s="7"/>
      <c r="AB1849" s="7"/>
      <c r="AC1849" s="7"/>
      <c r="AD1849" s="7"/>
      <c r="AE1849" s="8"/>
      <c r="AF1849" s="9" t="s">
        <v>907</v>
      </c>
      <c r="AG1849" s="9" t="s">
        <v>1854</v>
      </c>
      <c r="AH1849" s="7" t="s">
        <v>98</v>
      </c>
      <c r="AI1849" s="7" t="n">
        <v>35</v>
      </c>
      <c r="AJ1849" s="7" t="n">
        <v>35</v>
      </c>
      <c r="AK1849" s="7" t="n">
        <v>35</v>
      </c>
      <c r="AL1849" s="7" t="s">
        <v>98</v>
      </c>
      <c r="AM1849" s="7" t="s">
        <v>98</v>
      </c>
      <c r="AN1849" s="7" t="s">
        <v>98</v>
      </c>
      <c r="AO1849" s="7" t="s">
        <v>98</v>
      </c>
      <c r="AP1849" s="7" t="s">
        <v>98</v>
      </c>
      <c r="AQ1849" s="7" t="n">
        <v>35</v>
      </c>
      <c r="AR1849" s="7" t="n">
        <v>35</v>
      </c>
      <c r="AS1849" s="7" t="n">
        <v>35</v>
      </c>
      <c r="AT1849" s="7" t="n">
        <v>35</v>
      </c>
      <c r="AU1849" s="7" t="n">
        <v>35</v>
      </c>
      <c r="AV1849" s="7" t="n">
        <v>35</v>
      </c>
      <c r="AW1849" s="7" t="s">
        <v>98</v>
      </c>
      <c r="AX1849" s="7" t="s">
        <v>98</v>
      </c>
      <c r="AY1849" s="7" t="s">
        <v>98</v>
      </c>
      <c r="AZ1849" s="7" t="s">
        <v>98</v>
      </c>
      <c r="BA1849" s="7" t="s">
        <v>98</v>
      </c>
      <c r="BB1849" s="7"/>
      <c r="BC1849" s="7"/>
      <c r="BD1849" s="7"/>
      <c r="BE1849" s="7"/>
      <c r="BF1849" s="7"/>
      <c r="BG1849" s="7"/>
      <c r="BH1849" s="7"/>
      <c r="BI1849" s="7"/>
      <c r="BJ1849" s="7"/>
      <c r="BK1849" s="7"/>
      <c r="BL1849" s="7"/>
      <c r="BM1849" s="7" t="s">
        <v>97</v>
      </c>
      <c r="BN1849" s="7" t="s">
        <v>97</v>
      </c>
      <c r="BO1849" s="7"/>
      <c r="BP1849" s="7"/>
      <c r="BQ1849" s="7"/>
      <c r="BR1849" s="7"/>
      <c r="BS1849" s="7"/>
      <c r="BT1849" s="7"/>
      <c r="BU1849" s="7"/>
      <c r="BV1849" s="7"/>
      <c r="BW1849" s="7"/>
      <c r="BX1849" s="7"/>
      <c r="BY1849" s="7"/>
      <c r="BZ1849" s="7"/>
      <c r="CA1849" s="7"/>
      <c r="CB1849" s="7"/>
      <c r="CC1849" s="7"/>
      <c r="CD1849" s="7"/>
      <c r="CE1849" s="7"/>
      <c r="CF1849" s="7"/>
      <c r="CG1849" s="7"/>
      <c r="CH1849" s="7"/>
      <c r="CI1849" s="6" t="n">
        <f aca="false">SUMIF($AH1849:$CH1849,35,Base!$B$5:$BB$5)*7*$Z1849</f>
        <v>3465</v>
      </c>
      <c r="CJ1849" s="6" t="n">
        <f aca="false">SUMIF($AH1849:$CH1849,"PR",Base!$B$5:$BB$5)*7*$Z1849</f>
        <v>3927</v>
      </c>
      <c r="CK1849" s="6"/>
      <c r="CL1849" s="6"/>
    </row>
    <row r="1850" customFormat="false" ht="13.8" hidden="false" customHeight="false" outlineLevel="0" collapsed="false">
      <c r="A1850" s="7" t="s">
        <v>77</v>
      </c>
      <c r="B1850" s="7" t="s">
        <v>3969</v>
      </c>
      <c r="C1850" s="7" t="s">
        <v>1393</v>
      </c>
      <c r="D1850" s="7" t="s">
        <v>1692</v>
      </c>
      <c r="E1850" s="7" t="s">
        <v>4171</v>
      </c>
      <c r="F1850" s="7" t="s">
        <v>17</v>
      </c>
      <c r="G1850" s="7" t="s">
        <v>4172</v>
      </c>
      <c r="H1850" s="7" t="s">
        <v>1860</v>
      </c>
      <c r="I1850" s="7" t="s">
        <v>84</v>
      </c>
      <c r="J1850" s="7" t="s">
        <v>85</v>
      </c>
      <c r="K1850" s="8" t="n">
        <v>0</v>
      </c>
      <c r="L1850" s="7"/>
      <c r="M1850" s="8" t="n">
        <v>0</v>
      </c>
      <c r="N1850" s="7"/>
      <c r="O1850" s="7" t="s">
        <v>1407</v>
      </c>
      <c r="P1850" s="7" t="s">
        <v>242</v>
      </c>
      <c r="Q1850" s="8" t="s">
        <v>1712</v>
      </c>
      <c r="R1850" s="8" t="s">
        <v>3694</v>
      </c>
      <c r="S1850" s="8" t="s">
        <v>532</v>
      </c>
      <c r="T1850" s="8" t="s">
        <v>124</v>
      </c>
      <c r="U1850" s="7" t="s">
        <v>87</v>
      </c>
      <c r="V1850" s="7" t="s">
        <v>92</v>
      </c>
      <c r="W1850" s="7"/>
      <c r="X1850" s="7"/>
      <c r="Y1850" s="7" t="s">
        <v>93</v>
      </c>
      <c r="Z1850" s="8" t="s">
        <v>87</v>
      </c>
      <c r="AA1850" s="7"/>
      <c r="AB1850" s="7"/>
      <c r="AC1850" s="7"/>
      <c r="AD1850" s="7"/>
      <c r="AE1850" s="8"/>
      <c r="AF1850" s="9" t="s">
        <v>1637</v>
      </c>
      <c r="AG1850" s="9" t="s">
        <v>1854</v>
      </c>
      <c r="AH1850" s="7" t="s">
        <v>98</v>
      </c>
      <c r="AI1850" s="7" t="n">
        <v>35</v>
      </c>
      <c r="AJ1850" s="7" t="n">
        <v>35</v>
      </c>
      <c r="AK1850" s="7" t="n">
        <v>35</v>
      </c>
      <c r="AL1850" s="7" t="s">
        <v>98</v>
      </c>
      <c r="AM1850" s="7" t="s">
        <v>98</v>
      </c>
      <c r="AN1850" s="7" t="s">
        <v>98</v>
      </c>
      <c r="AO1850" s="7" t="s">
        <v>98</v>
      </c>
      <c r="AP1850" s="7" t="s">
        <v>98</v>
      </c>
      <c r="AQ1850" s="7" t="s">
        <v>98</v>
      </c>
      <c r="AR1850" s="7" t="s">
        <v>98</v>
      </c>
      <c r="AS1850" s="7" t="s">
        <v>98</v>
      </c>
      <c r="AT1850" s="7" t="n">
        <v>35</v>
      </c>
      <c r="AU1850" s="7" t="n">
        <v>35</v>
      </c>
      <c r="AV1850" s="7" t="n">
        <v>35</v>
      </c>
      <c r="AW1850" s="7" t="n">
        <v>35</v>
      </c>
      <c r="AX1850" s="7" t="s">
        <v>98</v>
      </c>
      <c r="AY1850" s="7" t="s">
        <v>98</v>
      </c>
      <c r="AZ1850" s="7" t="s">
        <v>98</v>
      </c>
      <c r="BA1850" s="7" t="s">
        <v>98</v>
      </c>
      <c r="BB1850" s="7"/>
      <c r="BC1850" s="7"/>
      <c r="BD1850" s="7"/>
      <c r="BE1850" s="7"/>
      <c r="BF1850" s="7"/>
      <c r="BG1850" s="7"/>
      <c r="BH1850" s="7"/>
      <c r="BI1850" s="7"/>
      <c r="BJ1850" s="7"/>
      <c r="BK1850" s="7"/>
      <c r="BL1850" s="7"/>
      <c r="BM1850" s="7" t="s">
        <v>97</v>
      </c>
      <c r="BN1850" s="7" t="s">
        <v>97</v>
      </c>
      <c r="BO1850" s="7"/>
      <c r="BP1850" s="7"/>
      <c r="BQ1850" s="7"/>
      <c r="BR1850" s="7"/>
      <c r="BS1850" s="7"/>
      <c r="BT1850" s="7"/>
      <c r="BU1850" s="7"/>
      <c r="BV1850" s="7"/>
      <c r="BW1850" s="7"/>
      <c r="BX1850" s="7"/>
      <c r="BY1850" s="7"/>
      <c r="BZ1850" s="7"/>
      <c r="CA1850" s="7"/>
      <c r="CB1850" s="7"/>
      <c r="CC1850" s="7"/>
      <c r="CD1850" s="7"/>
      <c r="CE1850" s="7"/>
      <c r="CF1850" s="7"/>
      <c r="CG1850" s="7"/>
      <c r="CH1850" s="7"/>
      <c r="CI1850" s="6" t="n">
        <f aca="false">SUMIF($AH1850:$CH1850,35,Base!$B$5:$BB$5)*7*$Z1850</f>
        <v>245</v>
      </c>
      <c r="CJ1850" s="6" t="n">
        <f aca="false">SUMIF($AH1850:$CH1850,"PR",Base!$B$5:$BB$5)*7*$Z1850</f>
        <v>427</v>
      </c>
      <c r="CK1850" s="6"/>
      <c r="CL1850" s="6"/>
    </row>
    <row r="1851" customFormat="false" ht="13.8" hidden="false" customHeight="false" outlineLevel="0" collapsed="false">
      <c r="A1851" s="7" t="s">
        <v>77</v>
      </c>
      <c r="B1851" s="7" t="s">
        <v>3969</v>
      </c>
      <c r="C1851" s="7" t="s">
        <v>118</v>
      </c>
      <c r="D1851" s="7" t="s">
        <v>1695</v>
      </c>
      <c r="E1851" s="7" t="s">
        <v>4173</v>
      </c>
      <c r="F1851" s="7" t="s">
        <v>17</v>
      </c>
      <c r="G1851" s="7" t="s">
        <v>1075</v>
      </c>
      <c r="H1851" s="7" t="s">
        <v>1076</v>
      </c>
      <c r="I1851" s="7" t="s">
        <v>84</v>
      </c>
      <c r="J1851" s="7" t="s">
        <v>85</v>
      </c>
      <c r="K1851" s="8" t="n">
        <v>0</v>
      </c>
      <c r="L1851" s="7"/>
      <c r="M1851" s="8" t="n">
        <v>0</v>
      </c>
      <c r="N1851" s="7"/>
      <c r="O1851" s="7" t="s">
        <v>304</v>
      </c>
      <c r="P1851" s="7" t="s">
        <v>108</v>
      </c>
      <c r="Q1851" s="8" t="s">
        <v>4174</v>
      </c>
      <c r="R1851" s="8" t="s">
        <v>3291</v>
      </c>
      <c r="S1851" s="8" t="s">
        <v>325</v>
      </c>
      <c r="T1851" s="8" t="s">
        <v>124</v>
      </c>
      <c r="U1851" s="7" t="s">
        <v>87</v>
      </c>
      <c r="V1851" s="7" t="s">
        <v>92</v>
      </c>
      <c r="W1851" s="7"/>
      <c r="X1851" s="7"/>
      <c r="Y1851" s="7" t="s">
        <v>93</v>
      </c>
      <c r="Z1851" s="8" t="s">
        <v>87</v>
      </c>
      <c r="AA1851" s="7"/>
      <c r="AB1851" s="7"/>
      <c r="AC1851" s="7"/>
      <c r="AD1851" s="7"/>
      <c r="AE1851" s="8"/>
      <c r="AF1851" s="9" t="s">
        <v>2211</v>
      </c>
      <c r="AG1851" s="9" t="s">
        <v>1363</v>
      </c>
      <c r="AH1851" s="7" t="s">
        <v>98</v>
      </c>
      <c r="AI1851" s="7" t="s">
        <v>98</v>
      </c>
      <c r="AJ1851" s="7" t="s">
        <v>98</v>
      </c>
      <c r="AK1851" s="7" t="s">
        <v>98</v>
      </c>
      <c r="AL1851" s="7" t="s">
        <v>98</v>
      </c>
      <c r="AM1851" s="7" t="s">
        <v>98</v>
      </c>
      <c r="AN1851" s="7" t="n">
        <v>35</v>
      </c>
      <c r="AO1851" s="7" t="n">
        <v>35</v>
      </c>
      <c r="AP1851" s="7" t="s">
        <v>98</v>
      </c>
      <c r="AQ1851" s="7" t="s">
        <v>98</v>
      </c>
      <c r="AR1851" s="7"/>
      <c r="AS1851" s="7"/>
      <c r="AT1851" s="7"/>
      <c r="AU1851" s="7"/>
      <c r="AV1851" s="7"/>
      <c r="AW1851" s="7"/>
      <c r="AX1851" s="7"/>
      <c r="AY1851" s="7"/>
      <c r="AZ1851" s="7"/>
      <c r="BA1851" s="7"/>
      <c r="BB1851" s="7"/>
      <c r="BC1851" s="7"/>
      <c r="BD1851" s="7"/>
      <c r="BE1851" s="7"/>
      <c r="BF1851" s="7"/>
      <c r="BG1851" s="7"/>
      <c r="BH1851" s="7"/>
      <c r="BI1851" s="7"/>
      <c r="BJ1851" s="7"/>
      <c r="BK1851" s="7"/>
      <c r="BL1851" s="7"/>
      <c r="BM1851" s="7" t="s">
        <v>97</v>
      </c>
      <c r="BN1851" s="7" t="s">
        <v>97</v>
      </c>
      <c r="BO1851" s="7"/>
      <c r="BP1851" s="7"/>
      <c r="BQ1851" s="7"/>
      <c r="BR1851" s="7"/>
      <c r="BS1851" s="7"/>
      <c r="BT1851" s="7"/>
      <c r="BU1851" s="7"/>
      <c r="BV1851" s="7"/>
      <c r="BW1851" s="7"/>
      <c r="BX1851" s="7"/>
      <c r="BY1851" s="7"/>
      <c r="BZ1851" s="7"/>
      <c r="CA1851" s="7"/>
      <c r="CB1851" s="7"/>
      <c r="CC1851" s="7"/>
      <c r="CD1851" s="7"/>
      <c r="CE1851" s="7"/>
      <c r="CF1851" s="7"/>
      <c r="CG1851" s="7"/>
      <c r="CH1851" s="7"/>
      <c r="CI1851" s="6" t="n">
        <f aca="false">SUMIF($AH1851:$CH1851,35,Base!$B$5:$BB$5)*7*$Z1851</f>
        <v>70</v>
      </c>
      <c r="CJ1851" s="6" t="n">
        <f aca="false">SUMIF($AH1851:$CH1851,"PR",Base!$B$5:$BB$5)*7*$Z1851</f>
        <v>273</v>
      </c>
      <c r="CK1851" s="6"/>
      <c r="CL1851" s="6"/>
    </row>
    <row r="1852" customFormat="false" ht="13.8" hidden="false" customHeight="false" outlineLevel="0" collapsed="false">
      <c r="A1852" s="7" t="s">
        <v>77</v>
      </c>
      <c r="B1852" s="7" t="s">
        <v>3969</v>
      </c>
      <c r="C1852" s="7" t="s">
        <v>3150</v>
      </c>
      <c r="D1852" s="7" t="s">
        <v>1732</v>
      </c>
      <c r="E1852" s="7" t="s">
        <v>4175</v>
      </c>
      <c r="F1852" s="7" t="s">
        <v>17</v>
      </c>
      <c r="G1852" s="7" t="s">
        <v>4176</v>
      </c>
      <c r="H1852" s="7" t="s">
        <v>4177</v>
      </c>
      <c r="I1852" s="7" t="s">
        <v>84</v>
      </c>
      <c r="J1852" s="7" t="s">
        <v>85</v>
      </c>
      <c r="K1852" s="8" t="n">
        <v>0</v>
      </c>
      <c r="L1852" s="7"/>
      <c r="M1852" s="8" t="n">
        <v>0</v>
      </c>
      <c r="N1852" s="7" t="s">
        <v>4178</v>
      </c>
      <c r="O1852" s="7" t="s">
        <v>3994</v>
      </c>
      <c r="P1852" s="7" t="s">
        <v>124</v>
      </c>
      <c r="Q1852" s="8" t="s">
        <v>4179</v>
      </c>
      <c r="R1852" s="8" t="s">
        <v>4180</v>
      </c>
      <c r="S1852" s="8" t="s">
        <v>362</v>
      </c>
      <c r="T1852" s="8" t="s">
        <v>108</v>
      </c>
      <c r="U1852" s="7" t="s">
        <v>87</v>
      </c>
      <c r="V1852" s="7" t="s">
        <v>92</v>
      </c>
      <c r="W1852" s="7"/>
      <c r="X1852" s="7"/>
      <c r="Y1852" s="7" t="s">
        <v>112</v>
      </c>
      <c r="Z1852" s="8" t="s">
        <v>87</v>
      </c>
      <c r="AA1852" s="7"/>
      <c r="AB1852" s="7"/>
      <c r="AC1852" s="7"/>
      <c r="AD1852" s="7"/>
      <c r="AE1852" s="8"/>
      <c r="AF1852" s="9" t="s">
        <v>1362</v>
      </c>
      <c r="AG1852" s="9" t="s">
        <v>680</v>
      </c>
      <c r="AH1852" s="7" t="s">
        <v>98</v>
      </c>
      <c r="AI1852" s="7" t="s">
        <v>98</v>
      </c>
      <c r="AJ1852" s="7" t="s">
        <v>98</v>
      </c>
      <c r="AK1852" s="7" t="s">
        <v>98</v>
      </c>
      <c r="AL1852" s="7" t="s">
        <v>98</v>
      </c>
      <c r="AM1852" s="7" t="n">
        <v>35</v>
      </c>
      <c r="AN1852" s="7" t="n">
        <v>35</v>
      </c>
      <c r="AO1852" s="7" t="s">
        <v>98</v>
      </c>
      <c r="AP1852" s="7" t="s">
        <v>98</v>
      </c>
      <c r="AQ1852" s="7" t="s">
        <v>98</v>
      </c>
      <c r="AR1852" s="7" t="s">
        <v>98</v>
      </c>
      <c r="AS1852" s="7" t="s">
        <v>98</v>
      </c>
      <c r="AT1852" s="7" t="s">
        <v>98</v>
      </c>
      <c r="AU1852" s="7" t="s">
        <v>98</v>
      </c>
      <c r="AV1852" s="7" t="s">
        <v>98</v>
      </c>
      <c r="AW1852" s="7" t="s">
        <v>98</v>
      </c>
      <c r="AX1852" s="7" t="s">
        <v>98</v>
      </c>
      <c r="AY1852" s="7" t="s">
        <v>98</v>
      </c>
      <c r="AZ1852" s="7" t="s">
        <v>98</v>
      </c>
      <c r="BA1852" s="7" t="n">
        <v>35</v>
      </c>
      <c r="BB1852" s="7" t="n">
        <v>35</v>
      </c>
      <c r="BC1852" s="7" t="s">
        <v>98</v>
      </c>
      <c r="BD1852" s="7" t="s">
        <v>98</v>
      </c>
      <c r="BE1852" s="7" t="s">
        <v>98</v>
      </c>
      <c r="BF1852" s="7" t="s">
        <v>98</v>
      </c>
      <c r="BG1852" s="7" t="s">
        <v>98</v>
      </c>
      <c r="BH1852" s="7" t="s">
        <v>98</v>
      </c>
      <c r="BI1852" s="7"/>
      <c r="BJ1852" s="7"/>
      <c r="BK1852" s="7"/>
      <c r="BL1852" s="7"/>
      <c r="BM1852" s="7" t="s">
        <v>97</v>
      </c>
      <c r="BN1852" s="7" t="s">
        <v>97</v>
      </c>
      <c r="BO1852" s="7"/>
      <c r="BP1852" s="7"/>
      <c r="BQ1852" s="7"/>
      <c r="BR1852" s="7"/>
      <c r="BS1852" s="7"/>
      <c r="BT1852" s="7"/>
      <c r="BU1852" s="7"/>
      <c r="BV1852" s="7"/>
      <c r="BW1852" s="7"/>
      <c r="BX1852" s="7"/>
      <c r="BY1852" s="7"/>
      <c r="BZ1852" s="7"/>
      <c r="CA1852" s="7"/>
      <c r="CB1852" s="7"/>
      <c r="CC1852" s="7"/>
      <c r="CD1852" s="7"/>
      <c r="CE1852" s="7"/>
      <c r="CF1852" s="7"/>
      <c r="CG1852" s="7"/>
      <c r="CH1852" s="7"/>
      <c r="CI1852" s="6" t="n">
        <f aca="false">SUMIF($AH1852:$CH1852,35,Base!$B$5:$BB$5)*7*$Z1852</f>
        <v>140</v>
      </c>
      <c r="CJ1852" s="6" t="n">
        <f aca="false">SUMIF($AH1852:$CH1852,"PR",Base!$B$5:$BB$5)*7*$Z1852</f>
        <v>763</v>
      </c>
      <c r="CK1852" s="6"/>
      <c r="CL1852" s="6"/>
    </row>
    <row r="1853" customFormat="false" ht="13.8" hidden="false" customHeight="false" outlineLevel="0" collapsed="false">
      <c r="A1853" s="7" t="s">
        <v>77</v>
      </c>
      <c r="B1853" s="7" t="s">
        <v>3969</v>
      </c>
      <c r="C1853" s="7" t="s">
        <v>3150</v>
      </c>
      <c r="D1853" s="7" t="s">
        <v>1732</v>
      </c>
      <c r="E1853" s="7" t="s">
        <v>4175</v>
      </c>
      <c r="F1853" s="7" t="s">
        <v>17</v>
      </c>
      <c r="G1853" s="7" t="s">
        <v>4176</v>
      </c>
      <c r="H1853" s="7" t="s">
        <v>4177</v>
      </c>
      <c r="I1853" s="7" t="s">
        <v>84</v>
      </c>
      <c r="J1853" s="7" t="s">
        <v>85</v>
      </c>
      <c r="K1853" s="8" t="n">
        <v>0</v>
      </c>
      <c r="L1853" s="7"/>
      <c r="M1853" s="8" t="n">
        <v>0</v>
      </c>
      <c r="N1853" s="7" t="s">
        <v>4178</v>
      </c>
      <c r="O1853" s="7" t="s">
        <v>3994</v>
      </c>
      <c r="P1853" s="7" t="s">
        <v>124</v>
      </c>
      <c r="Q1853" s="8" t="s">
        <v>4179</v>
      </c>
      <c r="R1853" s="8" t="s">
        <v>4180</v>
      </c>
      <c r="S1853" s="8" t="s">
        <v>362</v>
      </c>
      <c r="T1853" s="8" t="s">
        <v>108</v>
      </c>
      <c r="U1853" s="7" t="s">
        <v>87</v>
      </c>
      <c r="V1853" s="7" t="s">
        <v>92</v>
      </c>
      <c r="W1853" s="7"/>
      <c r="X1853" s="7"/>
      <c r="Y1853" s="7" t="s">
        <v>1182</v>
      </c>
      <c r="Z1853" s="8" t="s">
        <v>87</v>
      </c>
      <c r="AA1853" s="7"/>
      <c r="AB1853" s="7"/>
      <c r="AC1853" s="7"/>
      <c r="AD1853" s="7"/>
      <c r="AE1853" s="8"/>
      <c r="AF1853" s="9" t="s">
        <v>1362</v>
      </c>
      <c r="AG1853" s="9" t="s">
        <v>680</v>
      </c>
      <c r="AH1853" s="7" t="s">
        <v>98</v>
      </c>
      <c r="AI1853" s="7" t="s">
        <v>98</v>
      </c>
      <c r="AJ1853" s="7" t="s">
        <v>98</v>
      </c>
      <c r="AK1853" s="7" t="s">
        <v>98</v>
      </c>
      <c r="AL1853" s="7" t="s">
        <v>98</v>
      </c>
      <c r="AM1853" s="7" t="n">
        <v>35</v>
      </c>
      <c r="AN1853" s="7" t="n">
        <v>35</v>
      </c>
      <c r="AO1853" s="7" t="s">
        <v>98</v>
      </c>
      <c r="AP1853" s="7" t="s">
        <v>98</v>
      </c>
      <c r="AQ1853" s="7" t="s">
        <v>98</v>
      </c>
      <c r="AR1853" s="7" t="s">
        <v>98</v>
      </c>
      <c r="AS1853" s="7" t="s">
        <v>98</v>
      </c>
      <c r="AT1853" s="7" t="s">
        <v>98</v>
      </c>
      <c r="AU1853" s="7" t="s">
        <v>98</v>
      </c>
      <c r="AV1853" s="7" t="s">
        <v>98</v>
      </c>
      <c r="AW1853" s="7" t="s">
        <v>98</v>
      </c>
      <c r="AX1853" s="7" t="s">
        <v>98</v>
      </c>
      <c r="AY1853" s="7" t="s">
        <v>98</v>
      </c>
      <c r="AZ1853" s="7" t="s">
        <v>98</v>
      </c>
      <c r="BA1853" s="7" t="n">
        <v>35</v>
      </c>
      <c r="BB1853" s="7" t="n">
        <v>35</v>
      </c>
      <c r="BC1853" s="7" t="s">
        <v>98</v>
      </c>
      <c r="BD1853" s="7" t="s">
        <v>98</v>
      </c>
      <c r="BE1853" s="7" t="s">
        <v>98</v>
      </c>
      <c r="BF1853" s="7" t="s">
        <v>98</v>
      </c>
      <c r="BG1853" s="7" t="s">
        <v>98</v>
      </c>
      <c r="BH1853" s="7" t="s">
        <v>98</v>
      </c>
      <c r="BI1853" s="7"/>
      <c r="BJ1853" s="7"/>
      <c r="BK1853" s="7"/>
      <c r="BL1853" s="7"/>
      <c r="BM1853" s="7" t="s">
        <v>97</v>
      </c>
      <c r="BN1853" s="7" t="s">
        <v>97</v>
      </c>
      <c r="BO1853" s="7"/>
      <c r="BP1853" s="7"/>
      <c r="BQ1853" s="7"/>
      <c r="BR1853" s="7"/>
      <c r="BS1853" s="7"/>
      <c r="BT1853" s="7"/>
      <c r="BU1853" s="7"/>
      <c r="BV1853" s="7"/>
      <c r="BW1853" s="7"/>
      <c r="BX1853" s="7"/>
      <c r="BY1853" s="7"/>
      <c r="BZ1853" s="7"/>
      <c r="CA1853" s="7"/>
      <c r="CB1853" s="7"/>
      <c r="CC1853" s="7"/>
      <c r="CD1853" s="7"/>
      <c r="CE1853" s="7"/>
      <c r="CF1853" s="7"/>
      <c r="CG1853" s="7"/>
      <c r="CH1853" s="7"/>
      <c r="CI1853" s="6" t="n">
        <f aca="false">SUMIF($AH1853:$CH1853,35,Base!$B$5:$BB$5)*7*$Z1853</f>
        <v>140</v>
      </c>
      <c r="CJ1853" s="6" t="n">
        <f aca="false">SUMIF($AH1853:$CH1853,"PR",Base!$B$5:$BB$5)*7*$Z1853</f>
        <v>763</v>
      </c>
      <c r="CK1853" s="6"/>
      <c r="CL1853" s="6"/>
    </row>
    <row r="1854" customFormat="false" ht="13.8" hidden="false" customHeight="false" outlineLevel="0" collapsed="false">
      <c r="A1854" s="7" t="s">
        <v>77</v>
      </c>
      <c r="B1854" s="7" t="s">
        <v>3969</v>
      </c>
      <c r="C1854" s="7" t="s">
        <v>3150</v>
      </c>
      <c r="D1854" s="7" t="s">
        <v>1736</v>
      </c>
      <c r="E1854" s="7" t="s">
        <v>4181</v>
      </c>
      <c r="F1854" s="7" t="s">
        <v>17</v>
      </c>
      <c r="G1854" s="7" t="s">
        <v>4182</v>
      </c>
      <c r="H1854" s="7" t="s">
        <v>4183</v>
      </c>
      <c r="I1854" s="7" t="s">
        <v>84</v>
      </c>
      <c r="J1854" s="7" t="s">
        <v>85</v>
      </c>
      <c r="K1854" s="8" t="n">
        <v>0</v>
      </c>
      <c r="L1854" s="7"/>
      <c r="M1854" s="8" t="n">
        <v>0</v>
      </c>
      <c r="N1854" s="7" t="s">
        <v>1740</v>
      </c>
      <c r="O1854" s="7" t="s">
        <v>3347</v>
      </c>
      <c r="P1854" s="7" t="s">
        <v>168</v>
      </c>
      <c r="Q1854" s="8" t="s">
        <v>4059</v>
      </c>
      <c r="R1854" s="8" t="s">
        <v>4184</v>
      </c>
      <c r="S1854" s="8" t="s">
        <v>362</v>
      </c>
      <c r="T1854" s="8" t="s">
        <v>94</v>
      </c>
      <c r="U1854" s="7" t="s">
        <v>87</v>
      </c>
      <c r="V1854" s="7" t="s">
        <v>92</v>
      </c>
      <c r="W1854" s="7"/>
      <c r="X1854" s="7"/>
      <c r="Y1854" s="7" t="s">
        <v>125</v>
      </c>
      <c r="Z1854" s="8" t="s">
        <v>87</v>
      </c>
      <c r="AA1854" s="7"/>
      <c r="AB1854" s="7"/>
      <c r="AC1854" s="7"/>
      <c r="AD1854" s="7"/>
      <c r="AE1854" s="8"/>
      <c r="AF1854" s="9" t="s">
        <v>4185</v>
      </c>
      <c r="AG1854" s="9" t="s">
        <v>1819</v>
      </c>
      <c r="AH1854" s="7" t="s">
        <v>98</v>
      </c>
      <c r="AI1854" s="7" t="s">
        <v>98</v>
      </c>
      <c r="AJ1854" s="7" t="s">
        <v>98</v>
      </c>
      <c r="AK1854" s="7" t="s">
        <v>98</v>
      </c>
      <c r="AL1854" s="7" t="s">
        <v>98</v>
      </c>
      <c r="AM1854" s="7" t="n">
        <v>35</v>
      </c>
      <c r="AN1854" s="7" t="n">
        <v>35</v>
      </c>
      <c r="AO1854" s="7" t="s">
        <v>98</v>
      </c>
      <c r="AP1854" s="7" t="s">
        <v>98</v>
      </c>
      <c r="AQ1854" s="7" t="s">
        <v>98</v>
      </c>
      <c r="AR1854" s="7" t="s">
        <v>98</v>
      </c>
      <c r="AS1854" s="7" t="s">
        <v>98</v>
      </c>
      <c r="AT1854" s="7" t="s">
        <v>98</v>
      </c>
      <c r="AU1854" s="7" t="s">
        <v>98</v>
      </c>
      <c r="AV1854" s="7" t="n">
        <v>35</v>
      </c>
      <c r="AW1854" s="7" t="n">
        <v>35</v>
      </c>
      <c r="AX1854" s="7" t="s">
        <v>98</v>
      </c>
      <c r="AY1854" s="7" t="s">
        <v>98</v>
      </c>
      <c r="AZ1854" s="7" t="s">
        <v>98</v>
      </c>
      <c r="BA1854" s="7" t="s">
        <v>98</v>
      </c>
      <c r="BB1854" s="7" t="s">
        <v>98</v>
      </c>
      <c r="BC1854" s="7"/>
      <c r="BD1854" s="7"/>
      <c r="BE1854" s="7"/>
      <c r="BF1854" s="7"/>
      <c r="BG1854" s="7"/>
      <c r="BH1854" s="7"/>
      <c r="BI1854" s="7"/>
      <c r="BJ1854" s="7"/>
      <c r="BK1854" s="7"/>
      <c r="BL1854" s="7"/>
      <c r="BM1854" s="7" t="s">
        <v>97</v>
      </c>
      <c r="BN1854" s="7" t="s">
        <v>97</v>
      </c>
      <c r="BO1854" s="7"/>
      <c r="BP1854" s="7"/>
      <c r="BQ1854" s="7"/>
      <c r="BR1854" s="7"/>
      <c r="BS1854" s="7"/>
      <c r="BT1854" s="7"/>
      <c r="BU1854" s="7"/>
      <c r="BV1854" s="7"/>
      <c r="BW1854" s="7"/>
      <c r="BX1854" s="7"/>
      <c r="BY1854" s="7"/>
      <c r="BZ1854" s="7"/>
      <c r="CA1854" s="7"/>
      <c r="CB1854" s="7"/>
      <c r="CC1854" s="7"/>
      <c r="CD1854" s="7"/>
      <c r="CE1854" s="7"/>
      <c r="CF1854" s="7"/>
      <c r="CG1854" s="7"/>
      <c r="CH1854" s="7"/>
      <c r="CI1854" s="6" t="n">
        <f aca="false">SUMIF($AH1854:$CH1854,35,Base!$B$5:$BB$5)*7*$Z1854</f>
        <v>140</v>
      </c>
      <c r="CJ1854" s="6" t="n">
        <f aca="false">SUMIF($AH1854:$CH1854,"PR",Base!$B$5:$BB$5)*7*$Z1854</f>
        <v>567</v>
      </c>
      <c r="CK1854" s="6"/>
      <c r="CL1854" s="6"/>
    </row>
    <row r="1855" customFormat="false" ht="13.8" hidden="false" customHeight="false" outlineLevel="0" collapsed="false">
      <c r="A1855" s="7" t="s">
        <v>77</v>
      </c>
      <c r="B1855" s="7" t="s">
        <v>3969</v>
      </c>
      <c r="C1855" s="7" t="s">
        <v>3150</v>
      </c>
      <c r="D1855" s="7" t="s">
        <v>1736</v>
      </c>
      <c r="E1855" s="7" t="s">
        <v>4181</v>
      </c>
      <c r="F1855" s="7" t="s">
        <v>17</v>
      </c>
      <c r="G1855" s="7" t="s">
        <v>4182</v>
      </c>
      <c r="H1855" s="7" t="s">
        <v>4183</v>
      </c>
      <c r="I1855" s="7" t="s">
        <v>84</v>
      </c>
      <c r="J1855" s="7" t="s">
        <v>85</v>
      </c>
      <c r="K1855" s="8" t="n">
        <v>0</v>
      </c>
      <c r="L1855" s="7"/>
      <c r="M1855" s="8" t="n">
        <v>0</v>
      </c>
      <c r="N1855" s="7" t="s">
        <v>1740</v>
      </c>
      <c r="O1855" s="7" t="s">
        <v>3347</v>
      </c>
      <c r="P1855" s="7" t="s">
        <v>168</v>
      </c>
      <c r="Q1855" s="8" t="s">
        <v>4059</v>
      </c>
      <c r="R1855" s="8" t="s">
        <v>4184</v>
      </c>
      <c r="S1855" s="8" t="s">
        <v>362</v>
      </c>
      <c r="T1855" s="8" t="s">
        <v>94</v>
      </c>
      <c r="U1855" s="7" t="s">
        <v>87</v>
      </c>
      <c r="V1855" s="7" t="s">
        <v>92</v>
      </c>
      <c r="W1855" s="7"/>
      <c r="X1855" s="7"/>
      <c r="Y1855" s="7" t="s">
        <v>93</v>
      </c>
      <c r="Z1855" s="8" t="s">
        <v>178</v>
      </c>
      <c r="AA1855" s="7"/>
      <c r="AB1855" s="7"/>
      <c r="AC1855" s="7"/>
      <c r="AD1855" s="7"/>
      <c r="AE1855" s="8"/>
      <c r="AF1855" s="9" t="s">
        <v>4185</v>
      </c>
      <c r="AG1855" s="9" t="s">
        <v>1819</v>
      </c>
      <c r="AH1855" s="7" t="s">
        <v>98</v>
      </c>
      <c r="AI1855" s="7" t="s">
        <v>98</v>
      </c>
      <c r="AJ1855" s="7" t="s">
        <v>98</v>
      </c>
      <c r="AK1855" s="7" t="s">
        <v>98</v>
      </c>
      <c r="AL1855" s="7" t="s">
        <v>98</v>
      </c>
      <c r="AM1855" s="7" t="n">
        <v>35</v>
      </c>
      <c r="AN1855" s="7" t="n">
        <v>35</v>
      </c>
      <c r="AO1855" s="7" t="s">
        <v>98</v>
      </c>
      <c r="AP1855" s="7" t="s">
        <v>98</v>
      </c>
      <c r="AQ1855" s="7" t="s">
        <v>98</v>
      </c>
      <c r="AR1855" s="7" t="s">
        <v>98</v>
      </c>
      <c r="AS1855" s="7" t="s">
        <v>98</v>
      </c>
      <c r="AT1855" s="7" t="s">
        <v>98</v>
      </c>
      <c r="AU1855" s="7" t="s">
        <v>98</v>
      </c>
      <c r="AV1855" s="7" t="n">
        <v>35</v>
      </c>
      <c r="AW1855" s="7" t="n">
        <v>35</v>
      </c>
      <c r="AX1855" s="7" t="s">
        <v>98</v>
      </c>
      <c r="AY1855" s="7" t="s">
        <v>98</v>
      </c>
      <c r="AZ1855" s="7" t="s">
        <v>98</v>
      </c>
      <c r="BA1855" s="7" t="s">
        <v>98</v>
      </c>
      <c r="BB1855" s="7" t="s">
        <v>98</v>
      </c>
      <c r="BC1855" s="7"/>
      <c r="BD1855" s="7"/>
      <c r="BE1855" s="7"/>
      <c r="BF1855" s="7"/>
      <c r="BG1855" s="7"/>
      <c r="BH1855" s="7"/>
      <c r="BI1855" s="7"/>
      <c r="BJ1855" s="7"/>
      <c r="BK1855" s="7"/>
      <c r="BL1855" s="7"/>
      <c r="BM1855" s="7" t="s">
        <v>97</v>
      </c>
      <c r="BN1855" s="7" t="s">
        <v>97</v>
      </c>
      <c r="BO1855" s="7"/>
      <c r="BP1855" s="7"/>
      <c r="BQ1855" s="7"/>
      <c r="BR1855" s="7"/>
      <c r="BS1855" s="7"/>
      <c r="BT1855" s="7"/>
      <c r="BU1855" s="7"/>
      <c r="BV1855" s="7"/>
      <c r="BW1855" s="7"/>
      <c r="BX1855" s="7"/>
      <c r="BY1855" s="7"/>
      <c r="BZ1855" s="7"/>
      <c r="CA1855" s="7"/>
      <c r="CB1855" s="7"/>
      <c r="CC1855" s="7"/>
      <c r="CD1855" s="7"/>
      <c r="CE1855" s="7"/>
      <c r="CF1855" s="7"/>
      <c r="CG1855" s="7"/>
      <c r="CH1855" s="7"/>
      <c r="CI1855" s="6" t="n">
        <f aca="false">SUMIF($AH1855:$CH1855,35,Base!$B$5:$BB$5)*7*$Z1855</f>
        <v>700</v>
      </c>
      <c r="CJ1855" s="6" t="n">
        <f aca="false">SUMIF($AH1855:$CH1855,"PR",Base!$B$5:$BB$5)*7*$Z1855</f>
        <v>2835</v>
      </c>
      <c r="CK1855" s="6"/>
      <c r="CL1855" s="6"/>
    </row>
    <row r="1856" customFormat="false" ht="13.8" hidden="false" customHeight="false" outlineLevel="0" collapsed="false">
      <c r="A1856" s="7" t="s">
        <v>77</v>
      </c>
      <c r="B1856" s="7" t="s">
        <v>3969</v>
      </c>
      <c r="C1856" s="7" t="s">
        <v>3150</v>
      </c>
      <c r="D1856" s="7" t="s">
        <v>1736</v>
      </c>
      <c r="E1856" s="7" t="s">
        <v>4181</v>
      </c>
      <c r="F1856" s="7" t="s">
        <v>17</v>
      </c>
      <c r="G1856" s="7" t="s">
        <v>4182</v>
      </c>
      <c r="H1856" s="7" t="s">
        <v>4183</v>
      </c>
      <c r="I1856" s="7" t="s">
        <v>84</v>
      </c>
      <c r="J1856" s="7" t="s">
        <v>85</v>
      </c>
      <c r="K1856" s="8" t="n">
        <v>0</v>
      </c>
      <c r="L1856" s="7"/>
      <c r="M1856" s="8" t="n">
        <v>0</v>
      </c>
      <c r="N1856" s="7" t="s">
        <v>1740</v>
      </c>
      <c r="O1856" s="7" t="s">
        <v>3347</v>
      </c>
      <c r="P1856" s="7" t="s">
        <v>168</v>
      </c>
      <c r="Q1856" s="8" t="s">
        <v>4059</v>
      </c>
      <c r="R1856" s="8" t="s">
        <v>4184</v>
      </c>
      <c r="S1856" s="8" t="s">
        <v>362</v>
      </c>
      <c r="T1856" s="8" t="s">
        <v>94</v>
      </c>
      <c r="U1856" s="7" t="s">
        <v>87</v>
      </c>
      <c r="V1856" s="7" t="s">
        <v>92</v>
      </c>
      <c r="W1856" s="7"/>
      <c r="X1856" s="7"/>
      <c r="Y1856" s="7" t="s">
        <v>1182</v>
      </c>
      <c r="Z1856" s="8" t="s">
        <v>94</v>
      </c>
      <c r="AA1856" s="7"/>
      <c r="AB1856" s="7"/>
      <c r="AC1856" s="7"/>
      <c r="AD1856" s="7"/>
      <c r="AE1856" s="8"/>
      <c r="AF1856" s="9" t="s">
        <v>4185</v>
      </c>
      <c r="AG1856" s="9" t="s">
        <v>1819</v>
      </c>
      <c r="AH1856" s="7" t="s">
        <v>98</v>
      </c>
      <c r="AI1856" s="7" t="s">
        <v>98</v>
      </c>
      <c r="AJ1856" s="7" t="s">
        <v>98</v>
      </c>
      <c r="AK1856" s="7" t="s">
        <v>98</v>
      </c>
      <c r="AL1856" s="7" t="s">
        <v>98</v>
      </c>
      <c r="AM1856" s="7" t="n">
        <v>35</v>
      </c>
      <c r="AN1856" s="7" t="n">
        <v>35</v>
      </c>
      <c r="AO1856" s="7" t="s">
        <v>98</v>
      </c>
      <c r="AP1856" s="7" t="s">
        <v>98</v>
      </c>
      <c r="AQ1856" s="7" t="s">
        <v>98</v>
      </c>
      <c r="AR1856" s="7" t="s">
        <v>98</v>
      </c>
      <c r="AS1856" s="7" t="s">
        <v>98</v>
      </c>
      <c r="AT1856" s="7" t="s">
        <v>98</v>
      </c>
      <c r="AU1856" s="7" t="s">
        <v>98</v>
      </c>
      <c r="AV1856" s="7" t="n">
        <v>35</v>
      </c>
      <c r="AW1856" s="7" t="n">
        <v>35</v>
      </c>
      <c r="AX1856" s="7" t="s">
        <v>98</v>
      </c>
      <c r="AY1856" s="7" t="s">
        <v>98</v>
      </c>
      <c r="AZ1856" s="7" t="s">
        <v>98</v>
      </c>
      <c r="BA1856" s="7" t="s">
        <v>98</v>
      </c>
      <c r="BB1856" s="7" t="s">
        <v>98</v>
      </c>
      <c r="BC1856" s="7"/>
      <c r="BD1856" s="7"/>
      <c r="BE1856" s="7"/>
      <c r="BF1856" s="7"/>
      <c r="BG1856" s="7"/>
      <c r="BH1856" s="7"/>
      <c r="BI1856" s="7"/>
      <c r="BJ1856" s="7"/>
      <c r="BK1856" s="7"/>
      <c r="BL1856" s="7"/>
      <c r="BM1856" s="7" t="s">
        <v>97</v>
      </c>
      <c r="BN1856" s="7" t="s">
        <v>97</v>
      </c>
      <c r="BO1856" s="7"/>
      <c r="BP1856" s="7"/>
      <c r="BQ1856" s="7"/>
      <c r="BR1856" s="7"/>
      <c r="BS1856" s="7"/>
      <c r="BT1856" s="7"/>
      <c r="BU1856" s="7"/>
      <c r="BV1856" s="7"/>
      <c r="BW1856" s="7"/>
      <c r="BX1856" s="7"/>
      <c r="BY1856" s="7"/>
      <c r="BZ1856" s="7"/>
      <c r="CA1856" s="7"/>
      <c r="CB1856" s="7"/>
      <c r="CC1856" s="7"/>
      <c r="CD1856" s="7"/>
      <c r="CE1856" s="7"/>
      <c r="CF1856" s="7"/>
      <c r="CG1856" s="7"/>
      <c r="CH1856" s="7"/>
      <c r="CI1856" s="6" t="n">
        <f aca="false">SUMIF($AH1856:$CH1856,35,Base!$B$5:$BB$5)*7*$Z1856</f>
        <v>280</v>
      </c>
      <c r="CJ1856" s="6" t="n">
        <f aca="false">SUMIF($AH1856:$CH1856,"PR",Base!$B$5:$BB$5)*7*$Z1856</f>
        <v>1134</v>
      </c>
      <c r="CK1856" s="6"/>
      <c r="CL1856" s="6"/>
    </row>
    <row r="1857" customFormat="false" ht="13.8" hidden="false" customHeight="false" outlineLevel="0" collapsed="false">
      <c r="A1857" s="7" t="s">
        <v>77</v>
      </c>
      <c r="B1857" s="7" t="s">
        <v>3969</v>
      </c>
      <c r="C1857" s="7" t="s">
        <v>3150</v>
      </c>
      <c r="D1857" s="7" t="s">
        <v>1745</v>
      </c>
      <c r="E1857" s="7" t="s">
        <v>4186</v>
      </c>
      <c r="F1857" s="7" t="s">
        <v>17</v>
      </c>
      <c r="G1857" s="7" t="s">
        <v>4187</v>
      </c>
      <c r="H1857" s="7" t="s">
        <v>4188</v>
      </c>
      <c r="I1857" s="7" t="s">
        <v>84</v>
      </c>
      <c r="J1857" s="7" t="s">
        <v>85</v>
      </c>
      <c r="K1857" s="8" t="n">
        <v>0</v>
      </c>
      <c r="L1857" s="7"/>
      <c r="M1857" s="8" t="n">
        <v>0</v>
      </c>
      <c r="N1857" s="7" t="s">
        <v>1748</v>
      </c>
      <c r="O1857" s="7" t="s">
        <v>4010</v>
      </c>
      <c r="P1857" s="7" t="s">
        <v>100</v>
      </c>
      <c r="Q1857" s="8" t="s">
        <v>1816</v>
      </c>
      <c r="R1857" s="8" t="s">
        <v>1766</v>
      </c>
      <c r="S1857" s="8" t="s">
        <v>1556</v>
      </c>
      <c r="T1857" s="8" t="s">
        <v>108</v>
      </c>
      <c r="U1857" s="7" t="s">
        <v>87</v>
      </c>
      <c r="V1857" s="7" t="s">
        <v>92</v>
      </c>
      <c r="W1857" s="7"/>
      <c r="X1857" s="7"/>
      <c r="Y1857" s="7" t="s">
        <v>1182</v>
      </c>
      <c r="Z1857" s="8" t="s">
        <v>87</v>
      </c>
      <c r="AA1857" s="7"/>
      <c r="AB1857" s="7"/>
      <c r="AC1857" s="7"/>
      <c r="AD1857" s="7"/>
      <c r="AE1857" s="8"/>
      <c r="AF1857" s="9" t="s">
        <v>4185</v>
      </c>
      <c r="AG1857" s="9" t="s">
        <v>898</v>
      </c>
      <c r="AH1857" s="7" t="s">
        <v>98</v>
      </c>
      <c r="AI1857" s="7" t="s">
        <v>98</v>
      </c>
      <c r="AJ1857" s="7" t="s">
        <v>98</v>
      </c>
      <c r="AK1857" s="7" t="s">
        <v>98</v>
      </c>
      <c r="AL1857" s="7" t="s">
        <v>98</v>
      </c>
      <c r="AM1857" s="7" t="n">
        <v>35</v>
      </c>
      <c r="AN1857" s="7" t="n">
        <v>35</v>
      </c>
      <c r="AO1857" s="7" t="s">
        <v>98</v>
      </c>
      <c r="AP1857" s="7" t="s">
        <v>98</v>
      </c>
      <c r="AQ1857" s="7" t="s">
        <v>98</v>
      </c>
      <c r="AR1857" s="7" t="s">
        <v>98</v>
      </c>
      <c r="AS1857" s="7"/>
      <c r="AT1857" s="7"/>
      <c r="AU1857" s="7"/>
      <c r="AV1857" s="7"/>
      <c r="AW1857" s="7"/>
      <c r="AX1857" s="7"/>
      <c r="AY1857" s="7"/>
      <c r="AZ1857" s="7"/>
      <c r="BA1857" s="7"/>
      <c r="BB1857" s="7"/>
      <c r="BC1857" s="7"/>
      <c r="BD1857" s="7"/>
      <c r="BE1857" s="7"/>
      <c r="BF1857" s="7"/>
      <c r="BG1857" s="7"/>
      <c r="BH1857" s="7"/>
      <c r="BI1857" s="7"/>
      <c r="BJ1857" s="7"/>
      <c r="BK1857" s="7"/>
      <c r="BL1857" s="7"/>
      <c r="BM1857" s="7" t="s">
        <v>97</v>
      </c>
      <c r="BN1857" s="7" t="s">
        <v>97</v>
      </c>
      <c r="BO1857" s="7"/>
      <c r="BP1857" s="7"/>
      <c r="BQ1857" s="7"/>
      <c r="BR1857" s="7"/>
      <c r="BS1857" s="7"/>
      <c r="BT1857" s="7"/>
      <c r="BU1857" s="7"/>
      <c r="BV1857" s="7"/>
      <c r="BW1857" s="7"/>
      <c r="BX1857" s="7"/>
      <c r="BY1857" s="7"/>
      <c r="BZ1857" s="7"/>
      <c r="CA1857" s="7"/>
      <c r="CB1857" s="7"/>
      <c r="CC1857" s="7"/>
      <c r="CD1857" s="7"/>
      <c r="CE1857" s="7"/>
      <c r="CF1857" s="7"/>
      <c r="CG1857" s="7"/>
      <c r="CH1857" s="7"/>
      <c r="CI1857" s="6" t="n">
        <f aca="false">SUMIF($AH1857:$CH1857,35,Base!$B$5:$BB$5)*7*$Z1857</f>
        <v>70</v>
      </c>
      <c r="CJ1857" s="6" t="n">
        <f aca="false">SUMIF($AH1857:$CH1857,"PR",Base!$B$5:$BB$5)*7*$Z1857</f>
        <v>308</v>
      </c>
      <c r="CK1857" s="6"/>
      <c r="CL1857" s="6"/>
    </row>
    <row r="1858" customFormat="false" ht="13.8" hidden="false" customHeight="false" outlineLevel="0" collapsed="false">
      <c r="A1858" s="7" t="s">
        <v>77</v>
      </c>
      <c r="B1858" s="7" t="s">
        <v>3969</v>
      </c>
      <c r="C1858" s="7" t="s">
        <v>173</v>
      </c>
      <c r="D1858" s="7" t="s">
        <v>1753</v>
      </c>
      <c r="E1858" s="7" t="s">
        <v>4189</v>
      </c>
      <c r="F1858" s="7" t="s">
        <v>17</v>
      </c>
      <c r="G1858" s="7" t="s">
        <v>3972</v>
      </c>
      <c r="H1858" s="7" t="s">
        <v>3972</v>
      </c>
      <c r="I1858" s="7" t="s">
        <v>84</v>
      </c>
      <c r="J1858" s="7" t="s">
        <v>85</v>
      </c>
      <c r="K1858" s="8" t="n">
        <v>0</v>
      </c>
      <c r="L1858" s="7"/>
      <c r="M1858" s="8" t="n">
        <v>0</v>
      </c>
      <c r="N1858" s="7" t="s">
        <v>1755</v>
      </c>
      <c r="O1858" s="7" t="s">
        <v>267</v>
      </c>
      <c r="P1858" s="7" t="s">
        <v>155</v>
      </c>
      <c r="Q1858" s="8" t="s">
        <v>1816</v>
      </c>
      <c r="R1858" s="8" t="s">
        <v>1635</v>
      </c>
      <c r="S1858" s="8" t="s">
        <v>647</v>
      </c>
      <c r="T1858" s="8" t="s">
        <v>100</v>
      </c>
      <c r="U1858" s="7" t="s">
        <v>87</v>
      </c>
      <c r="V1858" s="7" t="s">
        <v>92</v>
      </c>
      <c r="W1858" s="7"/>
      <c r="X1858" s="7"/>
      <c r="Y1858" s="7" t="s">
        <v>93</v>
      </c>
      <c r="Z1858" s="8" t="s">
        <v>155</v>
      </c>
      <c r="AA1858" s="7"/>
      <c r="AB1858" s="7"/>
      <c r="AC1858" s="7"/>
      <c r="AD1858" s="7"/>
      <c r="AE1858" s="8"/>
      <c r="AF1858" s="9" t="s">
        <v>870</v>
      </c>
      <c r="AG1858" s="9" t="s">
        <v>1127</v>
      </c>
      <c r="AH1858" s="7" t="s">
        <v>98</v>
      </c>
      <c r="AI1858" s="7" t="s">
        <v>98</v>
      </c>
      <c r="AJ1858" s="7" t="s">
        <v>98</v>
      </c>
      <c r="AK1858" s="7" t="s">
        <v>98</v>
      </c>
      <c r="AL1858" s="7" t="s">
        <v>98</v>
      </c>
      <c r="AM1858" s="7" t="s">
        <v>98</v>
      </c>
      <c r="AN1858" s="7" t="s">
        <v>98</v>
      </c>
      <c r="AO1858" s="7" t="s">
        <v>98</v>
      </c>
      <c r="AP1858" s="7" t="s">
        <v>98</v>
      </c>
      <c r="AQ1858" s="7" t="s">
        <v>98</v>
      </c>
      <c r="AR1858" s="7" t="s">
        <v>98</v>
      </c>
      <c r="AS1858" s="7" t="s">
        <v>98</v>
      </c>
      <c r="AT1858" s="7" t="s">
        <v>98</v>
      </c>
      <c r="AU1858" s="7" t="s">
        <v>98</v>
      </c>
      <c r="AV1858" s="7" t="n">
        <v>35</v>
      </c>
      <c r="AW1858" s="7" t="n">
        <v>35</v>
      </c>
      <c r="AX1858" s="7" t="s">
        <v>98</v>
      </c>
      <c r="AY1858" s="7" t="s">
        <v>98</v>
      </c>
      <c r="AZ1858" s="7" t="s">
        <v>98</v>
      </c>
      <c r="BA1858" s="7"/>
      <c r="BB1858" s="7"/>
      <c r="BC1858" s="7"/>
      <c r="BD1858" s="7"/>
      <c r="BE1858" s="7"/>
      <c r="BF1858" s="7"/>
      <c r="BG1858" s="7"/>
      <c r="BH1858" s="7"/>
      <c r="BI1858" s="7"/>
      <c r="BJ1858" s="7"/>
      <c r="BK1858" s="7"/>
      <c r="BL1858" s="7"/>
      <c r="BM1858" s="7" t="s">
        <v>97</v>
      </c>
      <c r="BN1858" s="7" t="s">
        <v>97</v>
      </c>
      <c r="BO1858" s="7"/>
      <c r="BP1858" s="7"/>
      <c r="BQ1858" s="7"/>
      <c r="BR1858" s="7"/>
      <c r="BS1858" s="7"/>
      <c r="BT1858" s="7"/>
      <c r="BU1858" s="7"/>
      <c r="BV1858" s="7"/>
      <c r="BW1858" s="7"/>
      <c r="BX1858" s="7"/>
      <c r="BY1858" s="7"/>
      <c r="BZ1858" s="7"/>
      <c r="CA1858" s="7"/>
      <c r="CB1858" s="7"/>
      <c r="CC1858" s="7"/>
      <c r="CD1858" s="7"/>
      <c r="CE1858" s="7"/>
      <c r="CF1858" s="7"/>
      <c r="CG1858" s="7"/>
      <c r="CH1858" s="7"/>
      <c r="CI1858" s="6" t="n">
        <f aca="false">SUMIF($AH1858:$CH1858,35,Base!$B$5:$BB$5)*7*$Z1858</f>
        <v>210</v>
      </c>
      <c r="CJ1858" s="6" t="n">
        <f aca="false">SUMIF($AH1858:$CH1858,"PR",Base!$B$5:$BB$5)*7*$Z1858</f>
        <v>1701</v>
      </c>
      <c r="CK1858" s="6"/>
      <c r="CL1858" s="6"/>
    </row>
    <row r="1859" customFormat="false" ht="13.8" hidden="false" customHeight="false" outlineLevel="0" collapsed="false">
      <c r="A1859" s="7" t="s">
        <v>77</v>
      </c>
      <c r="B1859" s="7" t="s">
        <v>3969</v>
      </c>
      <c r="C1859" s="7" t="s">
        <v>328</v>
      </c>
      <c r="D1859" s="7" t="s">
        <v>4190</v>
      </c>
      <c r="E1859" s="7" t="s">
        <v>4191</v>
      </c>
      <c r="F1859" s="7" t="s">
        <v>17</v>
      </c>
      <c r="G1859" s="7" t="s">
        <v>1358</v>
      </c>
      <c r="H1859" s="7" t="s">
        <v>1359</v>
      </c>
      <c r="I1859" s="7" t="s">
        <v>84</v>
      </c>
      <c r="J1859" s="7" t="s">
        <v>85</v>
      </c>
      <c r="K1859" s="8" t="n">
        <v>0</v>
      </c>
      <c r="L1859" s="7"/>
      <c r="M1859" s="8" t="n">
        <v>0</v>
      </c>
      <c r="N1859" s="7"/>
      <c r="O1859" s="7" t="s">
        <v>333</v>
      </c>
      <c r="P1859" s="7" t="s">
        <v>124</v>
      </c>
      <c r="Q1859" s="8" t="s">
        <v>1750</v>
      </c>
      <c r="R1859" s="8" t="s">
        <v>906</v>
      </c>
      <c r="S1859" s="8" t="s">
        <v>325</v>
      </c>
      <c r="T1859" s="8" t="s">
        <v>91</v>
      </c>
      <c r="U1859" s="7" t="s">
        <v>87</v>
      </c>
      <c r="V1859" s="7" t="s">
        <v>92</v>
      </c>
      <c r="W1859" s="7"/>
      <c r="X1859" s="7"/>
      <c r="Y1859" s="7" t="s">
        <v>99</v>
      </c>
      <c r="Z1859" s="8" t="s">
        <v>100</v>
      </c>
      <c r="AA1859" s="7"/>
      <c r="AB1859" s="7"/>
      <c r="AC1859" s="7"/>
      <c r="AD1859" s="7"/>
      <c r="AE1859" s="8"/>
      <c r="AF1859" s="9" t="s">
        <v>1362</v>
      </c>
      <c r="AG1859" s="9" t="s">
        <v>1363</v>
      </c>
      <c r="AH1859" s="7" t="s">
        <v>98</v>
      </c>
      <c r="AI1859" s="7" t="s">
        <v>98</v>
      </c>
      <c r="AJ1859" s="7" t="s">
        <v>98</v>
      </c>
      <c r="AK1859" s="7" t="s">
        <v>98</v>
      </c>
      <c r="AL1859" s="7" t="s">
        <v>98</v>
      </c>
      <c r="AM1859" s="7" t="s">
        <v>98</v>
      </c>
      <c r="AN1859" s="7" t="n">
        <v>35</v>
      </c>
      <c r="AO1859" s="7" t="n">
        <v>35</v>
      </c>
      <c r="AP1859" s="7" t="s">
        <v>98</v>
      </c>
      <c r="AQ1859" s="7" t="s">
        <v>98</v>
      </c>
      <c r="AR1859" s="7"/>
      <c r="AS1859" s="7"/>
      <c r="AT1859" s="7"/>
      <c r="AU1859" s="7"/>
      <c r="AV1859" s="7"/>
      <c r="AW1859" s="7"/>
      <c r="AX1859" s="7"/>
      <c r="AY1859" s="7"/>
      <c r="AZ1859" s="7"/>
      <c r="BA1859" s="7"/>
      <c r="BB1859" s="7"/>
      <c r="BC1859" s="7"/>
      <c r="BD1859" s="7"/>
      <c r="BE1859" s="7"/>
      <c r="BF1859" s="7"/>
      <c r="BG1859" s="7"/>
      <c r="BH1859" s="7"/>
      <c r="BI1859" s="7"/>
      <c r="BJ1859" s="7"/>
      <c r="BK1859" s="7"/>
      <c r="BL1859" s="7"/>
      <c r="BM1859" s="7" t="s">
        <v>97</v>
      </c>
      <c r="BN1859" s="7" t="s">
        <v>97</v>
      </c>
      <c r="BO1859" s="7"/>
      <c r="BP1859" s="7"/>
      <c r="BQ1859" s="7"/>
      <c r="BR1859" s="7"/>
      <c r="BS1859" s="7"/>
      <c r="BT1859" s="7"/>
      <c r="BU1859" s="7"/>
      <c r="BV1859" s="7"/>
      <c r="BW1859" s="7"/>
      <c r="BX1859" s="7"/>
      <c r="BY1859" s="7"/>
      <c r="BZ1859" s="7"/>
      <c r="CA1859" s="7"/>
      <c r="CB1859" s="7"/>
      <c r="CC1859" s="7"/>
      <c r="CD1859" s="7"/>
      <c r="CE1859" s="7"/>
      <c r="CF1859" s="7"/>
      <c r="CG1859" s="7"/>
      <c r="CH1859" s="7"/>
      <c r="CI1859" s="6" t="n">
        <f aca="false">SUMIF($AH1859:$CH1859,35,Base!$B$5:$BB$5)*7*$Z1859</f>
        <v>700</v>
      </c>
      <c r="CJ1859" s="6" t="n">
        <f aca="false">SUMIF($AH1859:$CH1859,"PR",Base!$B$5:$BB$5)*7*$Z1859</f>
        <v>2730</v>
      </c>
      <c r="CK1859" s="6"/>
      <c r="CL1859" s="6"/>
    </row>
    <row r="1860" customFormat="false" ht="13.8" hidden="false" customHeight="false" outlineLevel="0" collapsed="false">
      <c r="A1860" s="7" t="s">
        <v>1890</v>
      </c>
      <c r="B1860" s="7" t="s">
        <v>4192</v>
      </c>
      <c r="C1860" s="7" t="s">
        <v>236</v>
      </c>
      <c r="D1860" s="7" t="s">
        <v>4193</v>
      </c>
      <c r="E1860" s="7" t="s">
        <v>272</v>
      </c>
      <c r="F1860" s="7" t="s">
        <v>17</v>
      </c>
      <c r="G1860" s="7" t="s">
        <v>4194</v>
      </c>
      <c r="H1860" s="7" t="s">
        <v>4195</v>
      </c>
      <c r="I1860" s="7" t="s">
        <v>84</v>
      </c>
      <c r="J1860" s="7" t="s">
        <v>85</v>
      </c>
      <c r="K1860" s="8" t="n">
        <v>0</v>
      </c>
      <c r="L1860" s="7"/>
      <c r="M1860" s="8" t="n">
        <v>9</v>
      </c>
      <c r="N1860" s="7"/>
      <c r="O1860" s="7" t="s">
        <v>660</v>
      </c>
      <c r="P1860" s="7" t="s">
        <v>87</v>
      </c>
      <c r="Q1860" s="8" t="s">
        <v>4196</v>
      </c>
      <c r="R1860" s="8" t="s">
        <v>4197</v>
      </c>
      <c r="S1860" s="8" t="s">
        <v>438</v>
      </c>
      <c r="T1860" s="8" t="s">
        <v>100</v>
      </c>
      <c r="U1860" s="7" t="s">
        <v>87</v>
      </c>
      <c r="V1860" s="7" t="s">
        <v>92</v>
      </c>
      <c r="W1860" s="7"/>
      <c r="X1860" s="7"/>
      <c r="Y1860" s="7" t="s">
        <v>3342</v>
      </c>
      <c r="Z1860" s="8" t="s">
        <v>124</v>
      </c>
      <c r="AA1860" s="7"/>
      <c r="AB1860" s="7"/>
      <c r="AC1860" s="7"/>
      <c r="AD1860" s="7"/>
      <c r="AE1860" s="8"/>
      <c r="AF1860" s="9" t="s">
        <v>326</v>
      </c>
      <c r="AG1860" s="9" t="s">
        <v>2089</v>
      </c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7"/>
      <c r="AZ1860" s="7"/>
      <c r="BA1860" s="7"/>
      <c r="BB1860" s="7"/>
      <c r="BC1860" s="7"/>
      <c r="BD1860" s="7"/>
      <c r="BE1860" s="7"/>
      <c r="BF1860" s="7"/>
      <c r="BG1860" s="7"/>
      <c r="BH1860" s="7"/>
      <c r="BI1860" s="7"/>
      <c r="BJ1860" s="7"/>
      <c r="BK1860" s="7"/>
      <c r="BL1860" s="7"/>
      <c r="BM1860" s="7" t="s">
        <v>97</v>
      </c>
      <c r="BN1860" s="7" t="s">
        <v>97</v>
      </c>
      <c r="BO1860" s="7"/>
      <c r="BP1860" s="7"/>
      <c r="BQ1860" s="7" t="s">
        <v>98</v>
      </c>
      <c r="BR1860" s="7" t="s">
        <v>98</v>
      </c>
      <c r="BS1860" s="7" t="s">
        <v>98</v>
      </c>
      <c r="BT1860" s="7" t="s">
        <v>98</v>
      </c>
      <c r="BU1860" s="7" t="s">
        <v>98</v>
      </c>
      <c r="BV1860" s="7" t="s">
        <v>98</v>
      </c>
      <c r="BW1860" s="7" t="s">
        <v>98</v>
      </c>
      <c r="BX1860" s="7" t="s">
        <v>98</v>
      </c>
      <c r="BY1860" s="7" t="s">
        <v>98</v>
      </c>
      <c r="BZ1860" s="7" t="n">
        <v>35</v>
      </c>
      <c r="CA1860" s="7" t="n">
        <v>35</v>
      </c>
      <c r="CB1860" s="7" t="n">
        <v>35</v>
      </c>
      <c r="CC1860" s="7" t="s">
        <v>98</v>
      </c>
      <c r="CD1860" s="7" t="s">
        <v>98</v>
      </c>
      <c r="CE1860" s="7" t="s">
        <v>98</v>
      </c>
      <c r="CF1860" s="7" t="s">
        <v>98</v>
      </c>
      <c r="CG1860" s="7" t="s">
        <v>98</v>
      </c>
      <c r="CH1860" s="7" t="s">
        <v>98</v>
      </c>
      <c r="CI1860" s="6" t="n">
        <f aca="false">SUMIF($AH1860:$CH1860,35,Base!$B$5:$BB$5)*7*$Z1860</f>
        <v>588</v>
      </c>
      <c r="CJ1860" s="6" t="n">
        <f aca="false">SUMIF($AH1860:$CH1860,"PR",Base!$B$5:$BB$5)*7*$Z1860</f>
        <v>3024</v>
      </c>
      <c r="CK1860" s="6"/>
      <c r="CL1860" s="6"/>
    </row>
    <row r="1861" customFormat="false" ht="13.8" hidden="false" customHeight="false" outlineLevel="0" collapsed="false">
      <c r="A1861" s="7" t="s">
        <v>1890</v>
      </c>
      <c r="B1861" s="7" t="s">
        <v>4192</v>
      </c>
      <c r="C1861" s="7" t="s">
        <v>236</v>
      </c>
      <c r="D1861" s="7" t="s">
        <v>4198</v>
      </c>
      <c r="E1861" s="7" t="s">
        <v>4199</v>
      </c>
      <c r="F1861" s="7" t="s">
        <v>17</v>
      </c>
      <c r="G1861" s="7" t="s">
        <v>4194</v>
      </c>
      <c r="H1861" s="7" t="s">
        <v>4200</v>
      </c>
      <c r="I1861" s="7" t="s">
        <v>84</v>
      </c>
      <c r="J1861" s="7" t="s">
        <v>85</v>
      </c>
      <c r="K1861" s="8" t="n">
        <v>0</v>
      </c>
      <c r="L1861" s="7"/>
      <c r="M1861" s="8" t="n">
        <v>9</v>
      </c>
      <c r="N1861" s="7"/>
      <c r="O1861" s="7" t="s">
        <v>660</v>
      </c>
      <c r="P1861" s="7" t="s">
        <v>87</v>
      </c>
      <c r="Q1861" s="8" t="s">
        <v>1146</v>
      </c>
      <c r="R1861" s="8" t="s">
        <v>3337</v>
      </c>
      <c r="S1861" s="8" t="s">
        <v>362</v>
      </c>
      <c r="T1861" s="8" t="s">
        <v>100</v>
      </c>
      <c r="U1861" s="7" t="s">
        <v>87</v>
      </c>
      <c r="V1861" s="7" t="s">
        <v>92</v>
      </c>
      <c r="W1861" s="7"/>
      <c r="X1861" s="7"/>
      <c r="Y1861" s="7" t="s">
        <v>3342</v>
      </c>
      <c r="Z1861" s="8" t="s">
        <v>124</v>
      </c>
      <c r="AA1861" s="7"/>
      <c r="AB1861" s="7"/>
      <c r="AC1861" s="7"/>
      <c r="AD1861" s="7"/>
      <c r="AE1861" s="8"/>
      <c r="AF1861" s="9" t="s">
        <v>171</v>
      </c>
      <c r="AG1861" s="9" t="s">
        <v>4201</v>
      </c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7"/>
      <c r="AZ1861" s="7" t="s">
        <v>98</v>
      </c>
      <c r="BA1861" s="7" t="s">
        <v>98</v>
      </c>
      <c r="BB1861" s="7" t="s">
        <v>98</v>
      </c>
      <c r="BC1861" s="7" t="s">
        <v>98</v>
      </c>
      <c r="BD1861" s="7" t="s">
        <v>98</v>
      </c>
      <c r="BE1861" s="7" t="s">
        <v>98</v>
      </c>
      <c r="BF1861" s="7" t="s">
        <v>98</v>
      </c>
      <c r="BG1861" s="7" t="s">
        <v>98</v>
      </c>
      <c r="BH1861" s="7" t="s">
        <v>98</v>
      </c>
      <c r="BI1861" s="7" t="n">
        <v>35</v>
      </c>
      <c r="BJ1861" s="7" t="n">
        <v>35</v>
      </c>
      <c r="BK1861" s="7" t="s">
        <v>98</v>
      </c>
      <c r="BL1861" s="7" t="s">
        <v>98</v>
      </c>
      <c r="BM1861" s="7" t="s">
        <v>97</v>
      </c>
      <c r="BN1861" s="7" t="s">
        <v>97</v>
      </c>
      <c r="BO1861" s="7" t="s">
        <v>98</v>
      </c>
      <c r="BP1861" s="7" t="s">
        <v>98</v>
      </c>
      <c r="BQ1861" s="7" t="s">
        <v>98</v>
      </c>
      <c r="BR1861" s="7" t="s">
        <v>98</v>
      </c>
      <c r="BS1861" s="7" t="s">
        <v>98</v>
      </c>
      <c r="BT1861" s="7" t="n">
        <v>35</v>
      </c>
      <c r="BU1861" s="7" t="n">
        <v>35</v>
      </c>
      <c r="BV1861" s="7" t="s">
        <v>98</v>
      </c>
      <c r="BW1861" s="7" t="s">
        <v>98</v>
      </c>
      <c r="BX1861" s="7" t="s">
        <v>98</v>
      </c>
      <c r="BY1861" s="7" t="s">
        <v>98</v>
      </c>
      <c r="BZ1861" s="7" t="s">
        <v>98</v>
      </c>
      <c r="CA1861" s="7" t="s">
        <v>98</v>
      </c>
      <c r="CB1861" s="7" t="s">
        <v>98</v>
      </c>
      <c r="CC1861" s="7" t="n">
        <v>35</v>
      </c>
      <c r="CD1861" s="7" t="n">
        <v>35</v>
      </c>
      <c r="CE1861" s="7" t="s">
        <v>98</v>
      </c>
      <c r="CF1861" s="7" t="s">
        <v>98</v>
      </c>
      <c r="CG1861" s="7" t="s">
        <v>98</v>
      </c>
      <c r="CH1861" s="7" t="s">
        <v>98</v>
      </c>
      <c r="CI1861" s="6" t="n">
        <f aca="false">SUMIF($AH1861:$CH1861,35,Base!$B$5:$BB$5)*7*$Z1861</f>
        <v>1260</v>
      </c>
      <c r="CJ1861" s="6" t="n">
        <f aca="false">SUMIF($AH1861:$CH1861,"PR",Base!$B$5:$BB$5)*7*$Z1861</f>
        <v>5376</v>
      </c>
      <c r="CK1861" s="6"/>
      <c r="CL1861" s="6"/>
    </row>
    <row r="1862" customFormat="false" ht="13.8" hidden="false" customHeight="false" outlineLevel="0" collapsed="false">
      <c r="A1862" s="7" t="s">
        <v>1890</v>
      </c>
      <c r="B1862" s="7" t="s">
        <v>4192</v>
      </c>
      <c r="C1862" s="7" t="s">
        <v>118</v>
      </c>
      <c r="D1862" s="7" t="s">
        <v>2254</v>
      </c>
      <c r="E1862" s="7" t="s">
        <v>265</v>
      </c>
      <c r="F1862" s="7" t="s">
        <v>17</v>
      </c>
      <c r="G1862" s="7" t="s">
        <v>4202</v>
      </c>
      <c r="H1862" s="7" t="s">
        <v>3287</v>
      </c>
      <c r="I1862" s="7" t="s">
        <v>84</v>
      </c>
      <c r="J1862" s="7" t="s">
        <v>85</v>
      </c>
      <c r="K1862" s="8" t="n">
        <v>0</v>
      </c>
      <c r="L1862" s="7"/>
      <c r="M1862" s="8" t="n">
        <v>17</v>
      </c>
      <c r="N1862" s="7"/>
      <c r="O1862" s="7" t="s">
        <v>213</v>
      </c>
      <c r="P1862" s="7" t="s">
        <v>168</v>
      </c>
      <c r="Q1862" s="8" t="s">
        <v>3356</v>
      </c>
      <c r="R1862" s="8" t="s">
        <v>3042</v>
      </c>
      <c r="S1862" s="8" t="s">
        <v>647</v>
      </c>
      <c r="T1862" s="8" t="s">
        <v>168</v>
      </c>
      <c r="U1862" s="7" t="s">
        <v>87</v>
      </c>
      <c r="V1862" s="7" t="s">
        <v>92</v>
      </c>
      <c r="W1862" s="7"/>
      <c r="X1862" s="7"/>
      <c r="Y1862" s="7" t="s">
        <v>3342</v>
      </c>
      <c r="Z1862" s="8" t="s">
        <v>113</v>
      </c>
      <c r="AA1862" s="7"/>
      <c r="AB1862" s="7"/>
      <c r="AC1862" s="7"/>
      <c r="AD1862" s="7"/>
      <c r="AE1862" s="8"/>
      <c r="AF1862" s="9" t="s">
        <v>802</v>
      </c>
      <c r="AG1862" s="9" t="s">
        <v>1872</v>
      </c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7" t="s">
        <v>98</v>
      </c>
      <c r="AZ1862" s="7" t="s">
        <v>98</v>
      </c>
      <c r="BA1862" s="7" t="n">
        <v>35</v>
      </c>
      <c r="BB1862" s="7" t="n">
        <v>35</v>
      </c>
      <c r="BC1862" s="7" t="n">
        <v>35</v>
      </c>
      <c r="BD1862" s="7" t="n">
        <v>35</v>
      </c>
      <c r="BE1862" s="7" t="s">
        <v>98</v>
      </c>
      <c r="BF1862" s="7" t="s">
        <v>98</v>
      </c>
      <c r="BG1862" s="7" t="s">
        <v>98</v>
      </c>
      <c r="BH1862" s="7" t="s">
        <v>98</v>
      </c>
      <c r="BI1862" s="7" t="s">
        <v>98</v>
      </c>
      <c r="BJ1862" s="7" t="s">
        <v>98</v>
      </c>
      <c r="BK1862" s="7" t="s">
        <v>98</v>
      </c>
      <c r="BL1862" s="7"/>
      <c r="BM1862" s="7" t="s">
        <v>97</v>
      </c>
      <c r="BN1862" s="7" t="s">
        <v>97</v>
      </c>
      <c r="BO1862" s="7"/>
      <c r="BP1862" s="7"/>
      <c r="BQ1862" s="7"/>
      <c r="BR1862" s="7"/>
      <c r="BS1862" s="7"/>
      <c r="BT1862" s="7"/>
      <c r="BU1862" s="7"/>
      <c r="BV1862" s="7"/>
      <c r="BW1862" s="7"/>
      <c r="BX1862" s="7"/>
      <c r="BY1862" s="7"/>
      <c r="BZ1862" s="7"/>
      <c r="CA1862" s="7"/>
      <c r="CB1862" s="7"/>
      <c r="CC1862" s="7"/>
      <c r="CD1862" s="7"/>
      <c r="CE1862" s="7"/>
      <c r="CF1862" s="7"/>
      <c r="CG1862" s="7"/>
      <c r="CH1862" s="7"/>
      <c r="CI1862" s="6" t="n">
        <f aca="false">SUMIF($AH1862:$CH1862,35,Base!$B$5:$BB$5)*7*$Z1862</f>
        <v>931</v>
      </c>
      <c r="CJ1862" s="6" t="n">
        <f aca="false">SUMIF($AH1862:$CH1862,"PR",Base!$B$5:$BB$5)*7*$Z1862</f>
        <v>2058</v>
      </c>
      <c r="CK1862" s="6"/>
      <c r="CL1862" s="6"/>
    </row>
    <row r="1863" customFormat="false" ht="13.8" hidden="false" customHeight="false" outlineLevel="0" collapsed="false">
      <c r="A1863" s="7" t="s">
        <v>1890</v>
      </c>
      <c r="B1863" s="7" t="s">
        <v>4192</v>
      </c>
      <c r="C1863" s="7" t="s">
        <v>223</v>
      </c>
      <c r="D1863" s="7" t="s">
        <v>4203</v>
      </c>
      <c r="E1863" s="7" t="s">
        <v>3545</v>
      </c>
      <c r="F1863" s="7" t="s">
        <v>17</v>
      </c>
      <c r="G1863" s="7" t="s">
        <v>824</v>
      </c>
      <c r="H1863" s="7" t="s">
        <v>825</v>
      </c>
      <c r="I1863" s="7" t="s">
        <v>84</v>
      </c>
      <c r="J1863" s="7" t="s">
        <v>85</v>
      </c>
      <c r="K1863" s="8" t="n">
        <v>0</v>
      </c>
      <c r="L1863" s="7"/>
      <c r="M1863" s="8" t="n">
        <v>0</v>
      </c>
      <c r="N1863" s="7"/>
      <c r="O1863" s="7" t="s">
        <v>826</v>
      </c>
      <c r="P1863" s="7" t="s">
        <v>87</v>
      </c>
      <c r="Q1863" s="8" t="s">
        <v>117</v>
      </c>
      <c r="R1863" s="8" t="s">
        <v>117</v>
      </c>
      <c r="S1863" s="8" t="s">
        <v>110</v>
      </c>
      <c r="T1863" s="8" t="s">
        <v>108</v>
      </c>
      <c r="U1863" s="7" t="s">
        <v>87</v>
      </c>
      <c r="V1863" s="7" t="s">
        <v>92</v>
      </c>
      <c r="W1863" s="7"/>
      <c r="X1863" s="7"/>
      <c r="Y1863" s="7" t="s">
        <v>116</v>
      </c>
      <c r="Z1863" s="8" t="s">
        <v>108</v>
      </c>
      <c r="AA1863" s="7"/>
      <c r="AB1863" s="7"/>
      <c r="AC1863" s="7"/>
      <c r="AD1863" s="7"/>
      <c r="AE1863" s="8"/>
      <c r="AF1863" s="9" t="s">
        <v>1086</v>
      </c>
      <c r="AG1863" s="9" t="s">
        <v>2183</v>
      </c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 t="s">
        <v>98</v>
      </c>
      <c r="AX1863" s="7"/>
      <c r="AY1863" s="7"/>
      <c r="AZ1863" s="7"/>
      <c r="BA1863" s="7"/>
      <c r="BB1863" s="7"/>
      <c r="BC1863" s="7"/>
      <c r="BD1863" s="7"/>
      <c r="BE1863" s="7"/>
      <c r="BF1863" s="7"/>
      <c r="BG1863" s="7"/>
      <c r="BH1863" s="7"/>
      <c r="BI1863" s="7"/>
      <c r="BJ1863" s="7"/>
      <c r="BK1863" s="7"/>
      <c r="BL1863" s="7"/>
      <c r="BM1863" s="7" t="s">
        <v>97</v>
      </c>
      <c r="BN1863" s="7" t="s">
        <v>97</v>
      </c>
      <c r="BO1863" s="7"/>
      <c r="BP1863" s="7"/>
      <c r="BQ1863" s="7"/>
      <c r="BR1863" s="7"/>
      <c r="BS1863" s="7"/>
      <c r="BT1863" s="7"/>
      <c r="BU1863" s="7"/>
      <c r="BV1863" s="7"/>
      <c r="BW1863" s="7"/>
      <c r="BX1863" s="7"/>
      <c r="BY1863" s="7"/>
      <c r="BZ1863" s="7"/>
      <c r="CA1863" s="7"/>
      <c r="CB1863" s="7"/>
      <c r="CC1863" s="7"/>
      <c r="CD1863" s="7"/>
      <c r="CE1863" s="7"/>
      <c r="CF1863" s="7"/>
      <c r="CG1863" s="7"/>
      <c r="CH1863" s="7"/>
      <c r="CI1863" s="6" t="n">
        <f aca="false">SUMIF($AH1863:$CH1863,35,Base!$B$5:$BB$5)*7*$Z1863</f>
        <v>0</v>
      </c>
      <c r="CJ1863" s="6" t="n">
        <f aca="false">SUMIF($AH1863:$CH1863,"PR",Base!$B$5:$BB$5)*7*$Z1863</f>
        <v>280</v>
      </c>
      <c r="CK1863" s="6"/>
      <c r="CL1863" s="6"/>
    </row>
    <row r="1864" customFormat="false" ht="13.8" hidden="false" customHeight="false" outlineLevel="0" collapsed="false">
      <c r="A1864" s="7" t="s">
        <v>1890</v>
      </c>
      <c r="B1864" s="7" t="s">
        <v>4192</v>
      </c>
      <c r="C1864" s="7" t="s">
        <v>118</v>
      </c>
      <c r="D1864" s="7" t="s">
        <v>4204</v>
      </c>
      <c r="E1864" s="7" t="s">
        <v>4205</v>
      </c>
      <c r="F1864" s="7" t="s">
        <v>17</v>
      </c>
      <c r="G1864" s="7" t="s">
        <v>4206</v>
      </c>
      <c r="H1864" s="7" t="s">
        <v>4207</v>
      </c>
      <c r="I1864" s="7" t="s">
        <v>84</v>
      </c>
      <c r="J1864" s="7" t="s">
        <v>85</v>
      </c>
      <c r="K1864" s="8" t="n">
        <v>0</v>
      </c>
      <c r="L1864" s="7"/>
      <c r="M1864" s="8" t="n">
        <v>0</v>
      </c>
      <c r="N1864" s="7"/>
      <c r="O1864" s="7" t="s">
        <v>4208</v>
      </c>
      <c r="P1864" s="7" t="s">
        <v>87</v>
      </c>
      <c r="Q1864" s="8" t="s">
        <v>242</v>
      </c>
      <c r="R1864" s="8" t="s">
        <v>242</v>
      </c>
      <c r="S1864" s="8" t="s">
        <v>110</v>
      </c>
      <c r="T1864" s="8" t="s">
        <v>127</v>
      </c>
      <c r="U1864" s="7" t="s">
        <v>87</v>
      </c>
      <c r="V1864" s="7" t="s">
        <v>92</v>
      </c>
      <c r="W1864" s="7"/>
      <c r="X1864" s="7"/>
      <c r="Y1864" s="7" t="s">
        <v>116</v>
      </c>
      <c r="Z1864" s="8" t="s">
        <v>127</v>
      </c>
      <c r="AA1864" s="7"/>
      <c r="AB1864" s="7"/>
      <c r="AC1864" s="7"/>
      <c r="AD1864" s="7"/>
      <c r="AE1864" s="8"/>
      <c r="AF1864" s="9" t="s">
        <v>4209</v>
      </c>
      <c r="AG1864" s="9" t="s">
        <v>1704</v>
      </c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 t="s">
        <v>98</v>
      </c>
      <c r="AV1864" s="7"/>
      <c r="AW1864" s="7"/>
      <c r="AX1864" s="7"/>
      <c r="AY1864" s="7"/>
      <c r="AZ1864" s="7"/>
      <c r="BA1864" s="7"/>
      <c r="BB1864" s="7"/>
      <c r="BC1864" s="7"/>
      <c r="BD1864" s="7"/>
      <c r="BE1864" s="7"/>
      <c r="BF1864" s="7"/>
      <c r="BG1864" s="7"/>
      <c r="BH1864" s="7"/>
      <c r="BI1864" s="7"/>
      <c r="BJ1864" s="7"/>
      <c r="BK1864" s="7"/>
      <c r="BL1864" s="7"/>
      <c r="BM1864" s="7" t="s">
        <v>97</v>
      </c>
      <c r="BN1864" s="7" t="s">
        <v>97</v>
      </c>
      <c r="BO1864" s="7"/>
      <c r="BP1864" s="7"/>
      <c r="BQ1864" s="7"/>
      <c r="BR1864" s="7"/>
      <c r="BS1864" s="7"/>
      <c r="BT1864" s="7"/>
      <c r="BU1864" s="7"/>
      <c r="BV1864" s="7"/>
      <c r="BW1864" s="7"/>
      <c r="BX1864" s="7"/>
      <c r="BY1864" s="7"/>
      <c r="BZ1864" s="7"/>
      <c r="CA1864" s="7"/>
      <c r="CB1864" s="7"/>
      <c r="CC1864" s="7"/>
      <c r="CD1864" s="7"/>
      <c r="CE1864" s="7"/>
      <c r="CF1864" s="7"/>
      <c r="CG1864" s="7"/>
      <c r="CH1864" s="7"/>
      <c r="CI1864" s="6" t="n">
        <f aca="false">SUMIF($AH1864:$CH1864,35,Base!$B$5:$BB$5)*7*$Z1864</f>
        <v>0</v>
      </c>
      <c r="CJ1864" s="6" t="n">
        <f aca="false">SUMIF($AH1864:$CH1864,"PR",Base!$B$5:$BB$5)*7*$Z1864</f>
        <v>140</v>
      </c>
      <c r="CK1864" s="6"/>
      <c r="CL1864" s="6"/>
    </row>
    <row r="1865" customFormat="false" ht="13.8" hidden="false" customHeight="false" outlineLevel="0" collapsed="false">
      <c r="A1865" s="7" t="s">
        <v>1890</v>
      </c>
      <c r="B1865" s="7" t="s">
        <v>4192</v>
      </c>
      <c r="C1865" s="7" t="s">
        <v>194</v>
      </c>
      <c r="D1865" s="7" t="s">
        <v>4210</v>
      </c>
      <c r="E1865" s="7" t="s">
        <v>371</v>
      </c>
      <c r="F1865" s="7" t="s">
        <v>17</v>
      </c>
      <c r="G1865" s="7" t="s">
        <v>4211</v>
      </c>
      <c r="H1865" s="7" t="s">
        <v>4212</v>
      </c>
      <c r="I1865" s="7" t="s">
        <v>84</v>
      </c>
      <c r="J1865" s="7" t="s">
        <v>85</v>
      </c>
      <c r="K1865" s="8" t="n">
        <v>0</v>
      </c>
      <c r="L1865" s="7"/>
      <c r="M1865" s="8" t="n">
        <v>0</v>
      </c>
      <c r="N1865" s="7"/>
      <c r="O1865" s="7" t="s">
        <v>4213</v>
      </c>
      <c r="P1865" s="7" t="s">
        <v>87</v>
      </c>
      <c r="Q1865" s="8" t="s">
        <v>91</v>
      </c>
      <c r="R1865" s="8" t="s">
        <v>91</v>
      </c>
      <c r="S1865" s="8" t="s">
        <v>110</v>
      </c>
      <c r="T1865" s="8" t="s">
        <v>108</v>
      </c>
      <c r="U1865" s="7" t="s">
        <v>87</v>
      </c>
      <c r="V1865" s="7" t="s">
        <v>92</v>
      </c>
      <c r="W1865" s="7"/>
      <c r="X1865" s="7"/>
      <c r="Y1865" s="7" t="s">
        <v>125</v>
      </c>
      <c r="Z1865" s="8" t="s">
        <v>94</v>
      </c>
      <c r="AA1865" s="7"/>
      <c r="AB1865" s="7"/>
      <c r="AC1865" s="7"/>
      <c r="AD1865" s="7"/>
      <c r="AE1865" s="8"/>
      <c r="AF1865" s="9" t="s">
        <v>1086</v>
      </c>
      <c r="AG1865" s="9" t="s">
        <v>2183</v>
      </c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 t="s">
        <v>98</v>
      </c>
      <c r="AX1865" s="7"/>
      <c r="AY1865" s="7"/>
      <c r="AZ1865" s="7"/>
      <c r="BA1865" s="7"/>
      <c r="BB1865" s="7"/>
      <c r="BC1865" s="7"/>
      <c r="BD1865" s="7"/>
      <c r="BE1865" s="7"/>
      <c r="BF1865" s="7"/>
      <c r="BG1865" s="7"/>
      <c r="BH1865" s="7"/>
      <c r="BI1865" s="7"/>
      <c r="BJ1865" s="7"/>
      <c r="BK1865" s="7"/>
      <c r="BL1865" s="7"/>
      <c r="BM1865" s="7" t="s">
        <v>97</v>
      </c>
      <c r="BN1865" s="7" t="s">
        <v>97</v>
      </c>
      <c r="BO1865" s="7"/>
      <c r="BP1865" s="7"/>
      <c r="BQ1865" s="7"/>
      <c r="BR1865" s="7"/>
      <c r="BS1865" s="7"/>
      <c r="BT1865" s="7"/>
      <c r="BU1865" s="7"/>
      <c r="BV1865" s="7"/>
      <c r="BW1865" s="7"/>
      <c r="BX1865" s="7"/>
      <c r="BY1865" s="7"/>
      <c r="BZ1865" s="7"/>
      <c r="CA1865" s="7"/>
      <c r="CB1865" s="7"/>
      <c r="CC1865" s="7"/>
      <c r="CD1865" s="7"/>
      <c r="CE1865" s="7"/>
      <c r="CF1865" s="7"/>
      <c r="CG1865" s="7"/>
      <c r="CH1865" s="7"/>
      <c r="CI1865" s="6" t="n">
        <f aca="false">SUMIF($AH1865:$CH1865,35,Base!$B$5:$BB$5)*7*$Z1865</f>
        <v>0</v>
      </c>
      <c r="CJ1865" s="6" t="n">
        <f aca="false">SUMIF($AH1865:$CH1865,"PR",Base!$B$5:$BB$5)*7*$Z1865</f>
        <v>70</v>
      </c>
      <c r="CK1865" s="6"/>
      <c r="CL1865" s="6"/>
    </row>
    <row r="1866" customFormat="false" ht="13.8" hidden="false" customHeight="false" outlineLevel="0" collapsed="false">
      <c r="A1866" s="7" t="s">
        <v>1890</v>
      </c>
      <c r="B1866" s="7" t="s">
        <v>4192</v>
      </c>
      <c r="C1866" s="7" t="s">
        <v>194</v>
      </c>
      <c r="D1866" s="7" t="s">
        <v>4210</v>
      </c>
      <c r="E1866" s="7" t="s">
        <v>371</v>
      </c>
      <c r="F1866" s="7" t="s">
        <v>17</v>
      </c>
      <c r="G1866" s="7" t="s">
        <v>4211</v>
      </c>
      <c r="H1866" s="7" t="s">
        <v>4212</v>
      </c>
      <c r="I1866" s="7" t="s">
        <v>84</v>
      </c>
      <c r="J1866" s="7" t="s">
        <v>85</v>
      </c>
      <c r="K1866" s="8" t="n">
        <v>0</v>
      </c>
      <c r="L1866" s="7"/>
      <c r="M1866" s="8" t="n">
        <v>0</v>
      </c>
      <c r="N1866" s="7"/>
      <c r="O1866" s="7" t="s">
        <v>4213</v>
      </c>
      <c r="P1866" s="7" t="s">
        <v>87</v>
      </c>
      <c r="Q1866" s="8" t="s">
        <v>91</v>
      </c>
      <c r="R1866" s="8" t="s">
        <v>91</v>
      </c>
      <c r="S1866" s="8" t="s">
        <v>110</v>
      </c>
      <c r="T1866" s="8" t="s">
        <v>108</v>
      </c>
      <c r="U1866" s="7" t="s">
        <v>87</v>
      </c>
      <c r="V1866" s="7" t="s">
        <v>92</v>
      </c>
      <c r="W1866" s="7"/>
      <c r="X1866" s="7"/>
      <c r="Y1866" s="7" t="s">
        <v>112</v>
      </c>
      <c r="Z1866" s="8" t="s">
        <v>124</v>
      </c>
      <c r="AA1866" s="7"/>
      <c r="AB1866" s="7"/>
      <c r="AC1866" s="7"/>
      <c r="AD1866" s="7"/>
      <c r="AE1866" s="8"/>
      <c r="AF1866" s="9" t="s">
        <v>1086</v>
      </c>
      <c r="AG1866" s="9" t="s">
        <v>2183</v>
      </c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 t="s">
        <v>98</v>
      </c>
      <c r="AX1866" s="7"/>
      <c r="AY1866" s="7"/>
      <c r="AZ1866" s="7"/>
      <c r="BA1866" s="7"/>
      <c r="BB1866" s="7"/>
      <c r="BC1866" s="7"/>
      <c r="BD1866" s="7"/>
      <c r="BE1866" s="7"/>
      <c r="BF1866" s="7"/>
      <c r="BG1866" s="7"/>
      <c r="BH1866" s="7"/>
      <c r="BI1866" s="7"/>
      <c r="BJ1866" s="7"/>
      <c r="BK1866" s="7"/>
      <c r="BL1866" s="7"/>
      <c r="BM1866" s="7" t="s">
        <v>97</v>
      </c>
      <c r="BN1866" s="7" t="s">
        <v>97</v>
      </c>
      <c r="BO1866" s="7"/>
      <c r="BP1866" s="7"/>
      <c r="BQ1866" s="7"/>
      <c r="BR1866" s="7"/>
      <c r="BS1866" s="7"/>
      <c r="BT1866" s="7"/>
      <c r="BU1866" s="7"/>
      <c r="BV1866" s="7"/>
      <c r="BW1866" s="7"/>
      <c r="BX1866" s="7"/>
      <c r="BY1866" s="7"/>
      <c r="BZ1866" s="7"/>
      <c r="CA1866" s="7"/>
      <c r="CB1866" s="7"/>
      <c r="CC1866" s="7"/>
      <c r="CD1866" s="7"/>
      <c r="CE1866" s="7"/>
      <c r="CF1866" s="7"/>
      <c r="CG1866" s="7"/>
      <c r="CH1866" s="7"/>
      <c r="CI1866" s="6" t="n">
        <f aca="false">SUMIF($AH1866:$CH1866,35,Base!$B$5:$BB$5)*7*$Z1866</f>
        <v>0</v>
      </c>
      <c r="CJ1866" s="6" t="n">
        <f aca="false">SUMIF($AH1866:$CH1866,"PR",Base!$B$5:$BB$5)*7*$Z1866</f>
        <v>210</v>
      </c>
      <c r="CK1866" s="6"/>
      <c r="CL1866" s="6"/>
    </row>
    <row r="1867" customFormat="false" ht="13.8" hidden="false" customHeight="false" outlineLevel="0" collapsed="false">
      <c r="A1867" s="7" t="s">
        <v>1890</v>
      </c>
      <c r="B1867" s="7" t="s">
        <v>4192</v>
      </c>
      <c r="C1867" s="7" t="s">
        <v>223</v>
      </c>
      <c r="D1867" s="7" t="s">
        <v>2236</v>
      </c>
      <c r="E1867" s="7" t="s">
        <v>391</v>
      </c>
      <c r="F1867" s="7" t="s">
        <v>17</v>
      </c>
      <c r="G1867" s="7" t="s">
        <v>824</v>
      </c>
      <c r="H1867" s="7" t="s">
        <v>825</v>
      </c>
      <c r="I1867" s="7" t="s">
        <v>84</v>
      </c>
      <c r="J1867" s="7" t="s">
        <v>85</v>
      </c>
      <c r="K1867" s="8" t="n">
        <v>0</v>
      </c>
      <c r="L1867" s="7"/>
      <c r="M1867" s="8" t="n">
        <v>0</v>
      </c>
      <c r="N1867" s="7"/>
      <c r="O1867" s="7" t="s">
        <v>826</v>
      </c>
      <c r="P1867" s="7" t="s">
        <v>87</v>
      </c>
      <c r="Q1867" s="8" t="s">
        <v>117</v>
      </c>
      <c r="R1867" s="8" t="s">
        <v>117</v>
      </c>
      <c r="S1867" s="8" t="s">
        <v>110</v>
      </c>
      <c r="T1867" s="8" t="s">
        <v>108</v>
      </c>
      <c r="U1867" s="7" t="s">
        <v>87</v>
      </c>
      <c r="V1867" s="7" t="s">
        <v>92</v>
      </c>
      <c r="W1867" s="7"/>
      <c r="X1867" s="7"/>
      <c r="Y1867" s="7" t="s">
        <v>125</v>
      </c>
      <c r="Z1867" s="8" t="s">
        <v>94</v>
      </c>
      <c r="AA1867" s="7"/>
      <c r="AB1867" s="7"/>
      <c r="AC1867" s="7"/>
      <c r="AD1867" s="7"/>
      <c r="AE1867" s="8"/>
      <c r="AF1867" s="9" t="s">
        <v>326</v>
      </c>
      <c r="AG1867" s="9" t="s">
        <v>312</v>
      </c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7"/>
      <c r="AZ1867" s="7"/>
      <c r="BA1867" s="7"/>
      <c r="BB1867" s="7"/>
      <c r="BC1867" s="7"/>
      <c r="BD1867" s="7"/>
      <c r="BE1867" s="7"/>
      <c r="BF1867" s="7"/>
      <c r="BG1867" s="7"/>
      <c r="BH1867" s="7"/>
      <c r="BI1867" s="7"/>
      <c r="BJ1867" s="7"/>
      <c r="BK1867" s="7"/>
      <c r="BL1867" s="7"/>
      <c r="BM1867" s="7" t="s">
        <v>97</v>
      </c>
      <c r="BN1867" s="7" t="s">
        <v>97</v>
      </c>
      <c r="BO1867" s="7"/>
      <c r="BP1867" s="7"/>
      <c r="BQ1867" s="7" t="s">
        <v>98</v>
      </c>
      <c r="BR1867" s="7"/>
      <c r="BS1867" s="7"/>
      <c r="BT1867" s="7"/>
      <c r="BU1867" s="7"/>
      <c r="BV1867" s="7"/>
      <c r="BW1867" s="7"/>
      <c r="BX1867" s="7"/>
      <c r="BY1867" s="7"/>
      <c r="BZ1867" s="7"/>
      <c r="CA1867" s="7"/>
      <c r="CB1867" s="7"/>
      <c r="CC1867" s="7"/>
      <c r="CD1867" s="7"/>
      <c r="CE1867" s="7"/>
      <c r="CF1867" s="7"/>
      <c r="CG1867" s="7"/>
      <c r="CH1867" s="7"/>
      <c r="CI1867" s="6" t="n">
        <f aca="false">SUMIF($AH1867:$CH1867,35,Base!$B$5:$BB$5)*7*$Z1867</f>
        <v>0</v>
      </c>
      <c r="CJ1867" s="6" t="n">
        <f aca="false">SUMIF($AH1867:$CH1867,"PR",Base!$B$5:$BB$5)*7*$Z1867</f>
        <v>70</v>
      </c>
      <c r="CK1867" s="6"/>
      <c r="CL1867" s="6"/>
    </row>
    <row r="1868" customFormat="false" ht="13.8" hidden="false" customHeight="false" outlineLevel="0" collapsed="false">
      <c r="A1868" s="7" t="s">
        <v>1890</v>
      </c>
      <c r="B1868" s="7" t="s">
        <v>4192</v>
      </c>
      <c r="C1868" s="7" t="s">
        <v>223</v>
      </c>
      <c r="D1868" s="7" t="s">
        <v>2236</v>
      </c>
      <c r="E1868" s="7" t="s">
        <v>391</v>
      </c>
      <c r="F1868" s="7" t="s">
        <v>17</v>
      </c>
      <c r="G1868" s="7" t="s">
        <v>824</v>
      </c>
      <c r="H1868" s="7" t="s">
        <v>825</v>
      </c>
      <c r="I1868" s="7" t="s">
        <v>84</v>
      </c>
      <c r="J1868" s="7" t="s">
        <v>85</v>
      </c>
      <c r="K1868" s="8" t="n">
        <v>0</v>
      </c>
      <c r="L1868" s="7"/>
      <c r="M1868" s="8" t="n">
        <v>0</v>
      </c>
      <c r="N1868" s="7"/>
      <c r="O1868" s="7" t="s">
        <v>826</v>
      </c>
      <c r="P1868" s="7" t="s">
        <v>87</v>
      </c>
      <c r="Q1868" s="8" t="s">
        <v>117</v>
      </c>
      <c r="R1868" s="8" t="s">
        <v>117</v>
      </c>
      <c r="S1868" s="8" t="s">
        <v>110</v>
      </c>
      <c r="T1868" s="8" t="s">
        <v>108</v>
      </c>
      <c r="U1868" s="7" t="s">
        <v>87</v>
      </c>
      <c r="V1868" s="7" t="s">
        <v>92</v>
      </c>
      <c r="W1868" s="7"/>
      <c r="X1868" s="7"/>
      <c r="Y1868" s="7" t="s">
        <v>112</v>
      </c>
      <c r="Z1868" s="8" t="s">
        <v>124</v>
      </c>
      <c r="AA1868" s="7"/>
      <c r="AB1868" s="7"/>
      <c r="AC1868" s="7"/>
      <c r="AD1868" s="7"/>
      <c r="AE1868" s="8"/>
      <c r="AF1868" s="9" t="s">
        <v>326</v>
      </c>
      <c r="AG1868" s="9" t="s">
        <v>312</v>
      </c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7"/>
      <c r="AZ1868" s="7"/>
      <c r="BA1868" s="7"/>
      <c r="BB1868" s="7"/>
      <c r="BC1868" s="7"/>
      <c r="BD1868" s="7"/>
      <c r="BE1868" s="7"/>
      <c r="BF1868" s="7"/>
      <c r="BG1868" s="7"/>
      <c r="BH1868" s="7"/>
      <c r="BI1868" s="7"/>
      <c r="BJ1868" s="7"/>
      <c r="BK1868" s="7"/>
      <c r="BL1868" s="7"/>
      <c r="BM1868" s="7" t="s">
        <v>97</v>
      </c>
      <c r="BN1868" s="7" t="s">
        <v>97</v>
      </c>
      <c r="BO1868" s="7"/>
      <c r="BP1868" s="7"/>
      <c r="BQ1868" s="7" t="s">
        <v>98</v>
      </c>
      <c r="BR1868" s="7"/>
      <c r="BS1868" s="7"/>
      <c r="BT1868" s="7"/>
      <c r="BU1868" s="7"/>
      <c r="BV1868" s="7"/>
      <c r="BW1868" s="7"/>
      <c r="BX1868" s="7"/>
      <c r="BY1868" s="7"/>
      <c r="BZ1868" s="7"/>
      <c r="CA1868" s="7"/>
      <c r="CB1868" s="7"/>
      <c r="CC1868" s="7"/>
      <c r="CD1868" s="7"/>
      <c r="CE1868" s="7"/>
      <c r="CF1868" s="7"/>
      <c r="CG1868" s="7"/>
      <c r="CH1868" s="7"/>
      <c r="CI1868" s="6" t="n">
        <f aca="false">SUMIF($AH1868:$CH1868,35,Base!$B$5:$BB$5)*7*$Z1868</f>
        <v>0</v>
      </c>
      <c r="CJ1868" s="6" t="n">
        <f aca="false">SUMIF($AH1868:$CH1868,"PR",Base!$B$5:$BB$5)*7*$Z1868</f>
        <v>210</v>
      </c>
      <c r="CK1868" s="6"/>
      <c r="CL1868" s="6"/>
    </row>
    <row r="1869" customFormat="false" ht="13.8" hidden="false" customHeight="false" outlineLevel="0" collapsed="false">
      <c r="A1869" s="7" t="s">
        <v>1890</v>
      </c>
      <c r="B1869" s="7" t="s">
        <v>4192</v>
      </c>
      <c r="C1869" s="7" t="s">
        <v>2336</v>
      </c>
      <c r="D1869" s="7" t="s">
        <v>2230</v>
      </c>
      <c r="E1869" s="7" t="s">
        <v>400</v>
      </c>
      <c r="F1869" s="7" t="s">
        <v>17</v>
      </c>
      <c r="G1869" s="7" t="s">
        <v>4214</v>
      </c>
      <c r="H1869" s="7" t="s">
        <v>4215</v>
      </c>
      <c r="I1869" s="7" t="s">
        <v>84</v>
      </c>
      <c r="J1869" s="7" t="s">
        <v>85</v>
      </c>
      <c r="K1869" s="8" t="n">
        <v>0</v>
      </c>
      <c r="L1869" s="7"/>
      <c r="M1869" s="8" t="n">
        <v>0</v>
      </c>
      <c r="N1869" s="7"/>
      <c r="O1869" s="7" t="s">
        <v>4216</v>
      </c>
      <c r="P1869" s="7" t="s">
        <v>87</v>
      </c>
      <c r="Q1869" s="8" t="s">
        <v>87</v>
      </c>
      <c r="R1869" s="8" t="s">
        <v>87</v>
      </c>
      <c r="S1869" s="8" t="s">
        <v>110</v>
      </c>
      <c r="T1869" s="8" t="s">
        <v>108</v>
      </c>
      <c r="U1869" s="7" t="s">
        <v>87</v>
      </c>
      <c r="V1869" s="7" t="s">
        <v>92</v>
      </c>
      <c r="W1869" s="7"/>
      <c r="X1869" s="7"/>
      <c r="Y1869" s="7" t="s">
        <v>125</v>
      </c>
      <c r="Z1869" s="8" t="s">
        <v>94</v>
      </c>
      <c r="AA1869" s="7"/>
      <c r="AB1869" s="7"/>
      <c r="AC1869" s="7"/>
      <c r="AD1869" s="7"/>
      <c r="AE1869" s="8"/>
      <c r="AF1869" s="9" t="s">
        <v>834</v>
      </c>
      <c r="AG1869" s="9" t="s">
        <v>834</v>
      </c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7"/>
      <c r="AZ1869" s="7"/>
      <c r="BA1869" s="7"/>
      <c r="BB1869" s="7"/>
      <c r="BC1869" s="7"/>
      <c r="BD1869" s="7"/>
      <c r="BE1869" s="7"/>
      <c r="BF1869" s="7"/>
      <c r="BG1869" s="7"/>
      <c r="BH1869" s="7"/>
      <c r="BI1869" s="7"/>
      <c r="BJ1869" s="7"/>
      <c r="BK1869" s="7"/>
      <c r="BL1869" s="7"/>
      <c r="BM1869" s="7" t="s">
        <v>97</v>
      </c>
      <c r="BN1869" s="7" t="s">
        <v>97</v>
      </c>
      <c r="BO1869" s="7"/>
      <c r="BP1869" s="7"/>
      <c r="BQ1869" s="7"/>
      <c r="BR1869" s="7"/>
      <c r="BS1869" s="7"/>
      <c r="BT1869" s="7"/>
      <c r="BU1869" s="7"/>
      <c r="BV1869" s="7"/>
      <c r="BW1869" s="7"/>
      <c r="BX1869" s="7"/>
      <c r="BY1869" s="7" t="s">
        <v>98</v>
      </c>
      <c r="BZ1869" s="7"/>
      <c r="CA1869" s="7"/>
      <c r="CB1869" s="7"/>
      <c r="CC1869" s="7"/>
      <c r="CD1869" s="7"/>
      <c r="CE1869" s="7"/>
      <c r="CF1869" s="7"/>
      <c r="CG1869" s="7"/>
      <c r="CH1869" s="7"/>
      <c r="CI1869" s="6" t="n">
        <f aca="false">SUMIF($AH1869:$CH1869,35,Base!$B$5:$BB$5)*7*$Z1869</f>
        <v>0</v>
      </c>
      <c r="CJ1869" s="6" t="n">
        <f aca="false">SUMIF($AH1869:$CH1869,"PR",Base!$B$5:$BB$5)*7*$Z1869</f>
        <v>56</v>
      </c>
      <c r="CK1869" s="6"/>
      <c r="CL1869" s="6"/>
    </row>
    <row r="1870" customFormat="false" ht="13.8" hidden="false" customHeight="false" outlineLevel="0" collapsed="false">
      <c r="A1870" s="7" t="s">
        <v>1890</v>
      </c>
      <c r="B1870" s="7" t="s">
        <v>4192</v>
      </c>
      <c r="C1870" s="7" t="s">
        <v>2336</v>
      </c>
      <c r="D1870" s="7" t="s">
        <v>2230</v>
      </c>
      <c r="E1870" s="7" t="s">
        <v>400</v>
      </c>
      <c r="F1870" s="7" t="s">
        <v>17</v>
      </c>
      <c r="G1870" s="7" t="s">
        <v>4214</v>
      </c>
      <c r="H1870" s="7" t="s">
        <v>4215</v>
      </c>
      <c r="I1870" s="7" t="s">
        <v>84</v>
      </c>
      <c r="J1870" s="7" t="s">
        <v>85</v>
      </c>
      <c r="K1870" s="8" t="n">
        <v>0</v>
      </c>
      <c r="L1870" s="7"/>
      <c r="M1870" s="8" t="n">
        <v>0</v>
      </c>
      <c r="N1870" s="7"/>
      <c r="O1870" s="7" t="s">
        <v>4216</v>
      </c>
      <c r="P1870" s="7" t="s">
        <v>87</v>
      </c>
      <c r="Q1870" s="8" t="s">
        <v>87</v>
      </c>
      <c r="R1870" s="8" t="s">
        <v>87</v>
      </c>
      <c r="S1870" s="8" t="s">
        <v>110</v>
      </c>
      <c r="T1870" s="8" t="s">
        <v>108</v>
      </c>
      <c r="U1870" s="7" t="s">
        <v>87</v>
      </c>
      <c r="V1870" s="7" t="s">
        <v>92</v>
      </c>
      <c r="W1870" s="7"/>
      <c r="X1870" s="7"/>
      <c r="Y1870" s="7" t="s">
        <v>112</v>
      </c>
      <c r="Z1870" s="8" t="s">
        <v>124</v>
      </c>
      <c r="AA1870" s="7"/>
      <c r="AB1870" s="7"/>
      <c r="AC1870" s="7"/>
      <c r="AD1870" s="7"/>
      <c r="AE1870" s="8"/>
      <c r="AF1870" s="9" t="s">
        <v>834</v>
      </c>
      <c r="AG1870" s="9" t="s">
        <v>834</v>
      </c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7"/>
      <c r="AZ1870" s="7"/>
      <c r="BA1870" s="7"/>
      <c r="BB1870" s="7"/>
      <c r="BC1870" s="7"/>
      <c r="BD1870" s="7"/>
      <c r="BE1870" s="7"/>
      <c r="BF1870" s="7"/>
      <c r="BG1870" s="7"/>
      <c r="BH1870" s="7"/>
      <c r="BI1870" s="7"/>
      <c r="BJ1870" s="7"/>
      <c r="BK1870" s="7"/>
      <c r="BL1870" s="7"/>
      <c r="BM1870" s="7" t="s">
        <v>97</v>
      </c>
      <c r="BN1870" s="7" t="s">
        <v>97</v>
      </c>
      <c r="BO1870" s="7"/>
      <c r="BP1870" s="7"/>
      <c r="BQ1870" s="7"/>
      <c r="BR1870" s="7"/>
      <c r="BS1870" s="7"/>
      <c r="BT1870" s="7"/>
      <c r="BU1870" s="7"/>
      <c r="BV1870" s="7"/>
      <c r="BW1870" s="7"/>
      <c r="BX1870" s="7"/>
      <c r="BY1870" s="7" t="s">
        <v>98</v>
      </c>
      <c r="BZ1870" s="7"/>
      <c r="CA1870" s="7"/>
      <c r="CB1870" s="7"/>
      <c r="CC1870" s="7"/>
      <c r="CD1870" s="7"/>
      <c r="CE1870" s="7"/>
      <c r="CF1870" s="7"/>
      <c r="CG1870" s="7"/>
      <c r="CH1870" s="7"/>
      <c r="CI1870" s="6" t="n">
        <f aca="false">SUMIF($AH1870:$CH1870,35,Base!$B$5:$BB$5)*7*$Z1870</f>
        <v>0</v>
      </c>
      <c r="CJ1870" s="6" t="n">
        <f aca="false">SUMIF($AH1870:$CH1870,"PR",Base!$B$5:$BB$5)*7*$Z1870</f>
        <v>168</v>
      </c>
      <c r="CK1870" s="6"/>
      <c r="CL1870" s="6"/>
    </row>
    <row r="1871" customFormat="false" ht="13.8" hidden="false" customHeight="false" outlineLevel="0" collapsed="false">
      <c r="A1871" s="7" t="s">
        <v>1890</v>
      </c>
      <c r="B1871" s="7" t="s">
        <v>4192</v>
      </c>
      <c r="C1871" s="7" t="s">
        <v>2336</v>
      </c>
      <c r="D1871" s="7" t="s">
        <v>2227</v>
      </c>
      <c r="E1871" s="7" t="s">
        <v>3467</v>
      </c>
      <c r="F1871" s="7" t="s">
        <v>17</v>
      </c>
      <c r="G1871" s="7" t="s">
        <v>4214</v>
      </c>
      <c r="H1871" s="7" t="s">
        <v>4215</v>
      </c>
      <c r="I1871" s="7" t="s">
        <v>84</v>
      </c>
      <c r="J1871" s="7" t="s">
        <v>85</v>
      </c>
      <c r="K1871" s="8" t="n">
        <v>0</v>
      </c>
      <c r="L1871" s="7"/>
      <c r="M1871" s="8" t="n">
        <v>0</v>
      </c>
      <c r="N1871" s="7"/>
      <c r="O1871" s="7" t="s">
        <v>4216</v>
      </c>
      <c r="P1871" s="7" t="s">
        <v>87</v>
      </c>
      <c r="Q1871" s="8" t="s">
        <v>87</v>
      </c>
      <c r="R1871" s="8" t="s">
        <v>87</v>
      </c>
      <c r="S1871" s="8" t="s">
        <v>110</v>
      </c>
      <c r="T1871" s="8" t="s">
        <v>108</v>
      </c>
      <c r="U1871" s="7" t="s">
        <v>87</v>
      </c>
      <c r="V1871" s="7" t="s">
        <v>92</v>
      </c>
      <c r="W1871" s="7"/>
      <c r="X1871" s="7"/>
      <c r="Y1871" s="7" t="s">
        <v>125</v>
      </c>
      <c r="Z1871" s="8" t="s">
        <v>94</v>
      </c>
      <c r="AA1871" s="7"/>
      <c r="AB1871" s="7"/>
      <c r="AC1871" s="7"/>
      <c r="AD1871" s="7"/>
      <c r="AE1871" s="8"/>
      <c r="AF1871" s="9" t="s">
        <v>144</v>
      </c>
      <c r="AG1871" s="9" t="s">
        <v>144</v>
      </c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7"/>
      <c r="AZ1871" s="7"/>
      <c r="BA1871" s="7"/>
      <c r="BB1871" s="7"/>
      <c r="BC1871" s="7"/>
      <c r="BD1871" s="7"/>
      <c r="BE1871" s="7"/>
      <c r="BF1871" s="7"/>
      <c r="BG1871" s="7"/>
      <c r="BH1871" s="7" t="s">
        <v>98</v>
      </c>
      <c r="BI1871" s="7"/>
      <c r="BJ1871" s="7"/>
      <c r="BK1871" s="7"/>
      <c r="BL1871" s="7"/>
      <c r="BM1871" s="7" t="s">
        <v>97</v>
      </c>
      <c r="BN1871" s="7" t="s">
        <v>97</v>
      </c>
      <c r="BO1871" s="7"/>
      <c r="BP1871" s="7"/>
      <c r="BQ1871" s="7"/>
      <c r="BR1871" s="7"/>
      <c r="BS1871" s="7"/>
      <c r="BT1871" s="7"/>
      <c r="BU1871" s="7"/>
      <c r="BV1871" s="7"/>
      <c r="BW1871" s="7"/>
      <c r="BX1871" s="7"/>
      <c r="BY1871" s="7"/>
      <c r="BZ1871" s="7"/>
      <c r="CA1871" s="7"/>
      <c r="CB1871" s="7"/>
      <c r="CC1871" s="7"/>
      <c r="CD1871" s="7"/>
      <c r="CE1871" s="7"/>
      <c r="CF1871" s="7"/>
      <c r="CG1871" s="7"/>
      <c r="CH1871" s="7"/>
      <c r="CI1871" s="6" t="n">
        <f aca="false">SUMIF($AH1871:$CH1871,35,Base!$B$5:$BB$5)*7*$Z1871</f>
        <v>0</v>
      </c>
      <c r="CJ1871" s="6" t="n">
        <f aca="false">SUMIF($AH1871:$CH1871,"PR",Base!$B$5:$BB$5)*7*$Z1871</f>
        <v>70</v>
      </c>
      <c r="CK1871" s="6"/>
      <c r="CL1871" s="6"/>
    </row>
    <row r="1872" customFormat="false" ht="13.8" hidden="false" customHeight="false" outlineLevel="0" collapsed="false">
      <c r="A1872" s="7" t="s">
        <v>1890</v>
      </c>
      <c r="B1872" s="7" t="s">
        <v>4192</v>
      </c>
      <c r="C1872" s="7" t="s">
        <v>2336</v>
      </c>
      <c r="D1872" s="7" t="s">
        <v>2227</v>
      </c>
      <c r="E1872" s="7" t="s">
        <v>3467</v>
      </c>
      <c r="F1872" s="7" t="s">
        <v>17</v>
      </c>
      <c r="G1872" s="7" t="s">
        <v>4214</v>
      </c>
      <c r="H1872" s="7" t="s">
        <v>4215</v>
      </c>
      <c r="I1872" s="7" t="s">
        <v>84</v>
      </c>
      <c r="J1872" s="7" t="s">
        <v>85</v>
      </c>
      <c r="K1872" s="8" t="n">
        <v>0</v>
      </c>
      <c r="L1872" s="7"/>
      <c r="M1872" s="8" t="n">
        <v>0</v>
      </c>
      <c r="N1872" s="7"/>
      <c r="O1872" s="7" t="s">
        <v>4216</v>
      </c>
      <c r="P1872" s="7" t="s">
        <v>87</v>
      </c>
      <c r="Q1872" s="8" t="s">
        <v>87</v>
      </c>
      <c r="R1872" s="8" t="s">
        <v>87</v>
      </c>
      <c r="S1872" s="8" t="s">
        <v>110</v>
      </c>
      <c r="T1872" s="8" t="s">
        <v>108</v>
      </c>
      <c r="U1872" s="7" t="s">
        <v>87</v>
      </c>
      <c r="V1872" s="7" t="s">
        <v>92</v>
      </c>
      <c r="W1872" s="7"/>
      <c r="X1872" s="7"/>
      <c r="Y1872" s="7" t="s">
        <v>112</v>
      </c>
      <c r="Z1872" s="8" t="s">
        <v>124</v>
      </c>
      <c r="AA1872" s="7"/>
      <c r="AB1872" s="7"/>
      <c r="AC1872" s="7"/>
      <c r="AD1872" s="7"/>
      <c r="AE1872" s="8"/>
      <c r="AF1872" s="9" t="s">
        <v>144</v>
      </c>
      <c r="AG1872" s="9" t="s">
        <v>144</v>
      </c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7"/>
      <c r="AZ1872" s="7"/>
      <c r="BA1872" s="7"/>
      <c r="BB1872" s="7"/>
      <c r="BC1872" s="7"/>
      <c r="BD1872" s="7"/>
      <c r="BE1872" s="7"/>
      <c r="BF1872" s="7"/>
      <c r="BG1872" s="7"/>
      <c r="BH1872" s="7" t="s">
        <v>98</v>
      </c>
      <c r="BI1872" s="7"/>
      <c r="BJ1872" s="7"/>
      <c r="BK1872" s="7"/>
      <c r="BL1872" s="7"/>
      <c r="BM1872" s="7" t="s">
        <v>97</v>
      </c>
      <c r="BN1872" s="7" t="s">
        <v>97</v>
      </c>
      <c r="BO1872" s="7"/>
      <c r="BP1872" s="7"/>
      <c r="BQ1872" s="7"/>
      <c r="BR1872" s="7"/>
      <c r="BS1872" s="7"/>
      <c r="BT1872" s="7"/>
      <c r="BU1872" s="7"/>
      <c r="BV1872" s="7"/>
      <c r="BW1872" s="7"/>
      <c r="BX1872" s="7"/>
      <c r="BY1872" s="7"/>
      <c r="BZ1872" s="7"/>
      <c r="CA1872" s="7"/>
      <c r="CB1872" s="7"/>
      <c r="CC1872" s="7"/>
      <c r="CD1872" s="7"/>
      <c r="CE1872" s="7"/>
      <c r="CF1872" s="7"/>
      <c r="CG1872" s="7"/>
      <c r="CH1872" s="7"/>
      <c r="CI1872" s="6" t="n">
        <f aca="false">SUMIF($AH1872:$CH1872,35,Base!$B$5:$BB$5)*7*$Z1872</f>
        <v>0</v>
      </c>
      <c r="CJ1872" s="6" t="n">
        <f aca="false">SUMIF($AH1872:$CH1872,"PR",Base!$B$5:$BB$5)*7*$Z1872</f>
        <v>210</v>
      </c>
      <c r="CK1872" s="6"/>
      <c r="CL1872" s="6"/>
    </row>
    <row r="1873" customFormat="false" ht="13.8" hidden="false" customHeight="false" outlineLevel="0" collapsed="false">
      <c r="A1873" s="7" t="s">
        <v>1890</v>
      </c>
      <c r="B1873" s="7" t="s">
        <v>4192</v>
      </c>
      <c r="C1873" s="7" t="s">
        <v>173</v>
      </c>
      <c r="D1873" s="7" t="s">
        <v>4217</v>
      </c>
      <c r="E1873" s="7" t="s">
        <v>2586</v>
      </c>
      <c r="F1873" s="7" t="s">
        <v>17</v>
      </c>
      <c r="G1873" s="7" t="s">
        <v>4218</v>
      </c>
      <c r="H1873" s="7" t="s">
        <v>4219</v>
      </c>
      <c r="I1873" s="7" t="s">
        <v>84</v>
      </c>
      <c r="J1873" s="7" t="s">
        <v>85</v>
      </c>
      <c r="K1873" s="8" t="n">
        <v>0</v>
      </c>
      <c r="L1873" s="7"/>
      <c r="M1873" s="8" t="n">
        <v>0</v>
      </c>
      <c r="N1873" s="7"/>
      <c r="O1873" s="7" t="s">
        <v>753</v>
      </c>
      <c r="P1873" s="7" t="s">
        <v>87</v>
      </c>
      <c r="Q1873" s="8" t="s">
        <v>77</v>
      </c>
      <c r="R1873" s="8" t="s">
        <v>77</v>
      </c>
      <c r="S1873" s="8" t="s">
        <v>110</v>
      </c>
      <c r="T1873" s="8" t="s">
        <v>127</v>
      </c>
      <c r="U1873" s="7" t="s">
        <v>87</v>
      </c>
      <c r="V1873" s="7" t="s">
        <v>92</v>
      </c>
      <c r="W1873" s="7"/>
      <c r="X1873" s="7"/>
      <c r="Y1873" s="7" t="s">
        <v>112</v>
      </c>
      <c r="Z1873" s="8" t="s">
        <v>127</v>
      </c>
      <c r="AA1873" s="7"/>
      <c r="AB1873" s="7"/>
      <c r="AC1873" s="7"/>
      <c r="AD1873" s="7"/>
      <c r="AE1873" s="8"/>
      <c r="AF1873" s="9" t="s">
        <v>734</v>
      </c>
      <c r="AG1873" s="9" t="s">
        <v>986</v>
      </c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7"/>
      <c r="AZ1873" s="7"/>
      <c r="BA1873" s="7"/>
      <c r="BB1873" s="7"/>
      <c r="BC1873" s="7"/>
      <c r="BD1873" s="7"/>
      <c r="BE1873" s="7"/>
      <c r="BF1873" s="7"/>
      <c r="BG1873" s="7"/>
      <c r="BH1873" s="7"/>
      <c r="BI1873" s="7"/>
      <c r="BJ1873" s="7"/>
      <c r="BK1873" s="7"/>
      <c r="BL1873" s="7"/>
      <c r="BM1873" s="7" t="s">
        <v>97</v>
      </c>
      <c r="BN1873" s="7" t="s">
        <v>97</v>
      </c>
      <c r="BO1873" s="7"/>
      <c r="BP1873" s="7"/>
      <c r="BQ1873" s="7"/>
      <c r="BR1873" s="7"/>
      <c r="BS1873" s="7"/>
      <c r="BT1873" s="7"/>
      <c r="BU1873" s="7"/>
      <c r="BV1873" s="7"/>
      <c r="BW1873" s="7"/>
      <c r="BX1873" s="7"/>
      <c r="BY1873" s="7"/>
      <c r="BZ1873" s="7"/>
      <c r="CA1873" s="7" t="s">
        <v>98</v>
      </c>
      <c r="CB1873" s="7"/>
      <c r="CC1873" s="7"/>
      <c r="CD1873" s="7"/>
      <c r="CE1873" s="7"/>
      <c r="CF1873" s="7"/>
      <c r="CG1873" s="7"/>
      <c r="CH1873" s="7"/>
      <c r="CI1873" s="6" t="n">
        <f aca="false">SUMIF($AH1873:$CH1873,35,Base!$B$5:$BB$5)*7*$Z1873</f>
        <v>0</v>
      </c>
      <c r="CJ1873" s="6" t="n">
        <f aca="false">SUMIF($AH1873:$CH1873,"PR",Base!$B$5:$BB$5)*7*$Z1873</f>
        <v>112</v>
      </c>
      <c r="CK1873" s="6"/>
      <c r="CL1873" s="6"/>
    </row>
    <row r="1874" customFormat="false" ht="13.8" hidden="false" customHeight="false" outlineLevel="0" collapsed="false">
      <c r="A1874" s="7" t="s">
        <v>1890</v>
      </c>
      <c r="B1874" s="7" t="s">
        <v>4192</v>
      </c>
      <c r="C1874" s="7" t="s">
        <v>118</v>
      </c>
      <c r="D1874" s="7" t="s">
        <v>2224</v>
      </c>
      <c r="E1874" s="7" t="s">
        <v>2581</v>
      </c>
      <c r="F1874" s="7" t="s">
        <v>17</v>
      </c>
      <c r="G1874" s="7" t="s">
        <v>3468</v>
      </c>
      <c r="H1874" s="7" t="s">
        <v>3469</v>
      </c>
      <c r="I1874" s="7" t="s">
        <v>84</v>
      </c>
      <c r="J1874" s="7" t="s">
        <v>85</v>
      </c>
      <c r="K1874" s="8" t="n">
        <v>0</v>
      </c>
      <c r="L1874" s="7"/>
      <c r="M1874" s="8" t="n">
        <v>0</v>
      </c>
      <c r="N1874" s="7"/>
      <c r="O1874" s="7" t="s">
        <v>3470</v>
      </c>
      <c r="P1874" s="7" t="s">
        <v>87</v>
      </c>
      <c r="Q1874" s="8" t="s">
        <v>77</v>
      </c>
      <c r="R1874" s="8" t="s">
        <v>77</v>
      </c>
      <c r="S1874" s="8" t="s">
        <v>110</v>
      </c>
      <c r="T1874" s="8" t="s">
        <v>127</v>
      </c>
      <c r="U1874" s="7" t="s">
        <v>87</v>
      </c>
      <c r="V1874" s="7" t="s">
        <v>92</v>
      </c>
      <c r="W1874" s="7"/>
      <c r="X1874" s="7"/>
      <c r="Y1874" s="7" t="s">
        <v>112</v>
      </c>
      <c r="Z1874" s="8" t="s">
        <v>155</v>
      </c>
      <c r="AA1874" s="7"/>
      <c r="AB1874" s="7"/>
      <c r="AC1874" s="7"/>
      <c r="AD1874" s="7"/>
      <c r="AE1874" s="8"/>
      <c r="AF1874" s="9" t="s">
        <v>802</v>
      </c>
      <c r="AG1874" s="9" t="s">
        <v>2472</v>
      </c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7" t="s">
        <v>98</v>
      </c>
      <c r="AZ1874" s="7"/>
      <c r="BA1874" s="7"/>
      <c r="BB1874" s="7"/>
      <c r="BC1874" s="7"/>
      <c r="BD1874" s="7"/>
      <c r="BE1874" s="7"/>
      <c r="BF1874" s="7"/>
      <c r="BG1874" s="7"/>
      <c r="BH1874" s="7"/>
      <c r="BI1874" s="7"/>
      <c r="BJ1874" s="7"/>
      <c r="BK1874" s="7"/>
      <c r="BL1874" s="7"/>
      <c r="BM1874" s="7" t="s">
        <v>97</v>
      </c>
      <c r="BN1874" s="7" t="s">
        <v>97</v>
      </c>
      <c r="BO1874" s="7"/>
      <c r="BP1874" s="7"/>
      <c r="BQ1874" s="7"/>
      <c r="BR1874" s="7"/>
      <c r="BS1874" s="7"/>
      <c r="BT1874" s="7"/>
      <c r="BU1874" s="7"/>
      <c r="BV1874" s="7"/>
      <c r="BW1874" s="7"/>
      <c r="BX1874" s="7"/>
      <c r="BY1874" s="7"/>
      <c r="BZ1874" s="7"/>
      <c r="CA1874" s="7"/>
      <c r="CB1874" s="7"/>
      <c r="CC1874" s="7"/>
      <c r="CD1874" s="7"/>
      <c r="CE1874" s="7"/>
      <c r="CF1874" s="7"/>
      <c r="CG1874" s="7"/>
      <c r="CH1874" s="7"/>
      <c r="CI1874" s="6" t="n">
        <f aca="false">SUMIF($AH1874:$CH1874,35,Base!$B$5:$BB$5)*7*$Z1874</f>
        <v>0</v>
      </c>
      <c r="CJ1874" s="6" t="n">
        <f aca="false">SUMIF($AH1874:$CH1874,"PR",Base!$B$5:$BB$5)*7*$Z1874</f>
        <v>84</v>
      </c>
      <c r="CK1874" s="6"/>
      <c r="CL1874" s="6"/>
    </row>
    <row r="1875" customFormat="false" ht="13.8" hidden="false" customHeight="false" outlineLevel="0" collapsed="false">
      <c r="A1875" s="7" t="s">
        <v>1890</v>
      </c>
      <c r="B1875" s="7" t="s">
        <v>4192</v>
      </c>
      <c r="C1875" s="7" t="s">
        <v>118</v>
      </c>
      <c r="D1875" s="7" t="s">
        <v>2224</v>
      </c>
      <c r="E1875" s="7" t="s">
        <v>2581</v>
      </c>
      <c r="F1875" s="7" t="s">
        <v>17</v>
      </c>
      <c r="G1875" s="7" t="s">
        <v>3468</v>
      </c>
      <c r="H1875" s="7" t="s">
        <v>3469</v>
      </c>
      <c r="I1875" s="7" t="s">
        <v>84</v>
      </c>
      <c r="J1875" s="7" t="s">
        <v>85</v>
      </c>
      <c r="K1875" s="8" t="n">
        <v>0</v>
      </c>
      <c r="L1875" s="7"/>
      <c r="M1875" s="8" t="n">
        <v>0</v>
      </c>
      <c r="N1875" s="7"/>
      <c r="O1875" s="7" t="s">
        <v>3470</v>
      </c>
      <c r="P1875" s="7" t="s">
        <v>87</v>
      </c>
      <c r="Q1875" s="8" t="s">
        <v>77</v>
      </c>
      <c r="R1875" s="8" t="s">
        <v>77</v>
      </c>
      <c r="S1875" s="8" t="s">
        <v>110</v>
      </c>
      <c r="T1875" s="8" t="s">
        <v>127</v>
      </c>
      <c r="U1875" s="7" t="s">
        <v>87</v>
      </c>
      <c r="V1875" s="7" t="s">
        <v>92</v>
      </c>
      <c r="W1875" s="7"/>
      <c r="X1875" s="7"/>
      <c r="Y1875" s="7" t="s">
        <v>125</v>
      </c>
      <c r="Z1875" s="8" t="s">
        <v>87</v>
      </c>
      <c r="AA1875" s="7"/>
      <c r="AB1875" s="7"/>
      <c r="AC1875" s="7"/>
      <c r="AD1875" s="7"/>
      <c r="AE1875" s="8"/>
      <c r="AF1875" s="9" t="s">
        <v>802</v>
      </c>
      <c r="AG1875" s="9" t="s">
        <v>2472</v>
      </c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7" t="s">
        <v>98</v>
      </c>
      <c r="AZ1875" s="7"/>
      <c r="BA1875" s="7"/>
      <c r="BB1875" s="7"/>
      <c r="BC1875" s="7"/>
      <c r="BD1875" s="7"/>
      <c r="BE1875" s="7"/>
      <c r="BF1875" s="7"/>
      <c r="BG1875" s="7"/>
      <c r="BH1875" s="7"/>
      <c r="BI1875" s="7"/>
      <c r="BJ1875" s="7"/>
      <c r="BK1875" s="7"/>
      <c r="BL1875" s="7"/>
      <c r="BM1875" s="7" t="s">
        <v>97</v>
      </c>
      <c r="BN1875" s="7" t="s">
        <v>97</v>
      </c>
      <c r="BO1875" s="7"/>
      <c r="BP1875" s="7"/>
      <c r="BQ1875" s="7"/>
      <c r="BR1875" s="7"/>
      <c r="BS1875" s="7"/>
      <c r="BT1875" s="7"/>
      <c r="BU1875" s="7"/>
      <c r="BV1875" s="7"/>
      <c r="BW1875" s="7"/>
      <c r="BX1875" s="7"/>
      <c r="BY1875" s="7"/>
      <c r="BZ1875" s="7"/>
      <c r="CA1875" s="7"/>
      <c r="CB1875" s="7"/>
      <c r="CC1875" s="7"/>
      <c r="CD1875" s="7"/>
      <c r="CE1875" s="7"/>
      <c r="CF1875" s="7"/>
      <c r="CG1875" s="7"/>
      <c r="CH1875" s="7"/>
      <c r="CI1875" s="6" t="n">
        <f aca="false">SUMIF($AH1875:$CH1875,35,Base!$B$5:$BB$5)*7*$Z1875</f>
        <v>0</v>
      </c>
      <c r="CJ1875" s="6" t="n">
        <f aca="false">SUMIF($AH1875:$CH1875,"PR",Base!$B$5:$BB$5)*7*$Z1875</f>
        <v>28</v>
      </c>
      <c r="CK1875" s="6"/>
      <c r="CL1875" s="6"/>
    </row>
    <row r="1876" customFormat="false" ht="13.8" hidden="false" customHeight="false" outlineLevel="0" collapsed="false">
      <c r="A1876" s="7" t="s">
        <v>1890</v>
      </c>
      <c r="B1876" s="7" t="s">
        <v>4192</v>
      </c>
      <c r="C1876" s="7" t="s">
        <v>223</v>
      </c>
      <c r="D1876" s="7" t="s">
        <v>2215</v>
      </c>
      <c r="E1876" s="7" t="s">
        <v>2572</v>
      </c>
      <c r="F1876" s="7" t="s">
        <v>17</v>
      </c>
      <c r="G1876" s="7" t="s">
        <v>1004</v>
      </c>
      <c r="H1876" s="7" t="s">
        <v>1005</v>
      </c>
      <c r="I1876" s="7" t="s">
        <v>84</v>
      </c>
      <c r="J1876" s="7" t="s">
        <v>85</v>
      </c>
      <c r="K1876" s="8" t="n">
        <v>0</v>
      </c>
      <c r="L1876" s="7"/>
      <c r="M1876" s="8" t="n">
        <v>0</v>
      </c>
      <c r="N1876" s="7"/>
      <c r="O1876" s="7" t="s">
        <v>1006</v>
      </c>
      <c r="P1876" s="7" t="s">
        <v>87</v>
      </c>
      <c r="Q1876" s="8" t="s">
        <v>91</v>
      </c>
      <c r="R1876" s="8" t="s">
        <v>91</v>
      </c>
      <c r="S1876" s="8" t="s">
        <v>110</v>
      </c>
      <c r="T1876" s="8" t="s">
        <v>127</v>
      </c>
      <c r="U1876" s="7" t="s">
        <v>87</v>
      </c>
      <c r="V1876" s="7" t="s">
        <v>92</v>
      </c>
      <c r="W1876" s="7"/>
      <c r="X1876" s="7"/>
      <c r="Y1876" s="7" t="s">
        <v>112</v>
      </c>
      <c r="Z1876" s="8" t="s">
        <v>127</v>
      </c>
      <c r="AA1876" s="7"/>
      <c r="AB1876" s="7"/>
      <c r="AC1876" s="7"/>
      <c r="AD1876" s="7"/>
      <c r="AE1876" s="8"/>
      <c r="AF1876" s="9" t="s">
        <v>126</v>
      </c>
      <c r="AG1876" s="9" t="s">
        <v>948</v>
      </c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7"/>
      <c r="AZ1876" s="7"/>
      <c r="BA1876" s="7"/>
      <c r="BB1876" s="7"/>
      <c r="BC1876" s="7"/>
      <c r="BD1876" s="7"/>
      <c r="BE1876" s="7"/>
      <c r="BF1876" s="7"/>
      <c r="BG1876" s="7"/>
      <c r="BH1876" s="7"/>
      <c r="BI1876" s="7" t="s">
        <v>98</v>
      </c>
      <c r="BJ1876" s="7"/>
      <c r="BK1876" s="7"/>
      <c r="BL1876" s="7"/>
      <c r="BM1876" s="7" t="s">
        <v>97</v>
      </c>
      <c r="BN1876" s="7" t="s">
        <v>97</v>
      </c>
      <c r="BO1876" s="7"/>
      <c r="BP1876" s="7"/>
      <c r="BQ1876" s="7"/>
      <c r="BR1876" s="7"/>
      <c r="BS1876" s="7"/>
      <c r="BT1876" s="7"/>
      <c r="BU1876" s="7"/>
      <c r="BV1876" s="7"/>
      <c r="BW1876" s="7"/>
      <c r="BX1876" s="7"/>
      <c r="BY1876" s="7"/>
      <c r="BZ1876" s="7"/>
      <c r="CA1876" s="7"/>
      <c r="CB1876" s="7"/>
      <c r="CC1876" s="7"/>
      <c r="CD1876" s="7"/>
      <c r="CE1876" s="7"/>
      <c r="CF1876" s="7"/>
      <c r="CG1876" s="7"/>
      <c r="CH1876" s="7"/>
      <c r="CI1876" s="6" t="n">
        <f aca="false">SUMIF($AH1876:$CH1876,35,Base!$B$5:$BB$5)*7*$Z1876</f>
        <v>0</v>
      </c>
      <c r="CJ1876" s="6" t="n">
        <f aca="false">SUMIF($AH1876:$CH1876,"PR",Base!$B$5:$BB$5)*7*$Z1876</f>
        <v>140</v>
      </c>
      <c r="CK1876" s="6"/>
      <c r="CL1876" s="6"/>
    </row>
    <row r="1877" customFormat="false" ht="13.8" hidden="false" customHeight="false" outlineLevel="0" collapsed="false">
      <c r="A1877" s="7" t="s">
        <v>1890</v>
      </c>
      <c r="B1877" s="7" t="s">
        <v>4192</v>
      </c>
      <c r="C1877" s="7" t="s">
        <v>118</v>
      </c>
      <c r="D1877" s="7" t="s">
        <v>2213</v>
      </c>
      <c r="E1877" s="7" t="s">
        <v>2570</v>
      </c>
      <c r="F1877" s="7" t="s">
        <v>17</v>
      </c>
      <c r="G1877" s="7" t="s">
        <v>964</v>
      </c>
      <c r="H1877" s="7" t="s">
        <v>965</v>
      </c>
      <c r="I1877" s="7" t="s">
        <v>84</v>
      </c>
      <c r="J1877" s="7" t="s">
        <v>85</v>
      </c>
      <c r="K1877" s="8" t="n">
        <v>0</v>
      </c>
      <c r="L1877" s="7"/>
      <c r="M1877" s="8" t="n">
        <v>0</v>
      </c>
      <c r="N1877" s="7"/>
      <c r="O1877" s="7" t="s">
        <v>966</v>
      </c>
      <c r="P1877" s="7" t="s">
        <v>87</v>
      </c>
      <c r="Q1877" s="8" t="s">
        <v>967</v>
      </c>
      <c r="R1877" s="8" t="s">
        <v>967</v>
      </c>
      <c r="S1877" s="8" t="s">
        <v>110</v>
      </c>
      <c r="T1877" s="8" t="s">
        <v>127</v>
      </c>
      <c r="U1877" s="7" t="s">
        <v>87</v>
      </c>
      <c r="V1877" s="7" t="s">
        <v>92</v>
      </c>
      <c r="W1877" s="7"/>
      <c r="X1877" s="7"/>
      <c r="Y1877" s="7" t="s">
        <v>112</v>
      </c>
      <c r="Z1877" s="8" t="s">
        <v>127</v>
      </c>
      <c r="AA1877" s="7"/>
      <c r="AB1877" s="7"/>
      <c r="AC1877" s="7"/>
      <c r="AD1877" s="7"/>
      <c r="AE1877" s="8"/>
      <c r="AF1877" s="9" t="s">
        <v>404</v>
      </c>
      <c r="AG1877" s="9" t="s">
        <v>945</v>
      </c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7"/>
      <c r="AZ1877" s="7"/>
      <c r="BA1877" s="7"/>
      <c r="BB1877" s="7"/>
      <c r="BC1877" s="7"/>
      <c r="BD1877" s="7"/>
      <c r="BE1877" s="7"/>
      <c r="BF1877" s="7"/>
      <c r="BG1877" s="7"/>
      <c r="BH1877" s="7"/>
      <c r="BI1877" s="7"/>
      <c r="BJ1877" s="7"/>
      <c r="BK1877" s="7"/>
      <c r="BL1877" s="7"/>
      <c r="BM1877" s="7" t="s">
        <v>97</v>
      </c>
      <c r="BN1877" s="7" t="s">
        <v>97</v>
      </c>
      <c r="BO1877" s="7"/>
      <c r="BP1877" s="7"/>
      <c r="BQ1877" s="7"/>
      <c r="BR1877" s="7"/>
      <c r="BS1877" s="7"/>
      <c r="BT1877" s="7"/>
      <c r="BU1877" s="7"/>
      <c r="BV1877" s="7"/>
      <c r="BW1877" s="7" t="s">
        <v>98</v>
      </c>
      <c r="BX1877" s="7"/>
      <c r="BY1877" s="7"/>
      <c r="BZ1877" s="7"/>
      <c r="CA1877" s="7"/>
      <c r="CB1877" s="7"/>
      <c r="CC1877" s="7"/>
      <c r="CD1877" s="7"/>
      <c r="CE1877" s="7"/>
      <c r="CF1877" s="7"/>
      <c r="CG1877" s="7"/>
      <c r="CH1877" s="7"/>
      <c r="CI1877" s="6" t="n">
        <f aca="false">SUMIF($AH1877:$CH1877,35,Base!$B$5:$BB$5)*7*$Z1877</f>
        <v>0</v>
      </c>
      <c r="CJ1877" s="6" t="n">
        <f aca="false">SUMIF($AH1877:$CH1877,"PR",Base!$B$5:$BB$5)*7*$Z1877</f>
        <v>140</v>
      </c>
      <c r="CK1877" s="6"/>
      <c r="CL1877" s="6"/>
    </row>
    <row r="1878" customFormat="false" ht="13.8" hidden="false" customHeight="false" outlineLevel="0" collapsed="false">
      <c r="A1878" s="7" t="s">
        <v>1890</v>
      </c>
      <c r="B1878" s="7" t="s">
        <v>4192</v>
      </c>
      <c r="C1878" s="7" t="s">
        <v>118</v>
      </c>
      <c r="D1878" s="7" t="s">
        <v>2209</v>
      </c>
      <c r="E1878" s="7" t="s">
        <v>2565</v>
      </c>
      <c r="F1878" s="7" t="s">
        <v>17</v>
      </c>
      <c r="G1878" s="7" t="s">
        <v>964</v>
      </c>
      <c r="H1878" s="7" t="s">
        <v>965</v>
      </c>
      <c r="I1878" s="7" t="s">
        <v>84</v>
      </c>
      <c r="J1878" s="7" t="s">
        <v>85</v>
      </c>
      <c r="K1878" s="8" t="n">
        <v>0</v>
      </c>
      <c r="L1878" s="7"/>
      <c r="M1878" s="8" t="n">
        <v>0</v>
      </c>
      <c r="N1878" s="7"/>
      <c r="O1878" s="7" t="s">
        <v>966</v>
      </c>
      <c r="P1878" s="7" t="s">
        <v>87</v>
      </c>
      <c r="Q1878" s="8" t="s">
        <v>967</v>
      </c>
      <c r="R1878" s="8" t="s">
        <v>967</v>
      </c>
      <c r="S1878" s="8" t="s">
        <v>110</v>
      </c>
      <c r="T1878" s="8" t="s">
        <v>127</v>
      </c>
      <c r="U1878" s="7" t="s">
        <v>87</v>
      </c>
      <c r="V1878" s="7" t="s">
        <v>92</v>
      </c>
      <c r="W1878" s="7"/>
      <c r="X1878" s="7"/>
      <c r="Y1878" s="7" t="s">
        <v>112</v>
      </c>
      <c r="Z1878" s="8" t="s">
        <v>127</v>
      </c>
      <c r="AA1878" s="7"/>
      <c r="AB1878" s="7"/>
      <c r="AC1878" s="7"/>
      <c r="AD1878" s="7"/>
      <c r="AE1878" s="8"/>
      <c r="AF1878" s="9" t="s">
        <v>356</v>
      </c>
      <c r="AG1878" s="9" t="s">
        <v>721</v>
      </c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  <c r="AZ1878" s="7"/>
      <c r="BA1878" s="7"/>
      <c r="BB1878" s="7"/>
      <c r="BC1878" s="7"/>
      <c r="BD1878" s="7"/>
      <c r="BE1878" s="7"/>
      <c r="BF1878" s="7"/>
      <c r="BG1878" s="7"/>
      <c r="BH1878" s="7"/>
      <c r="BI1878" s="7"/>
      <c r="BJ1878" s="7"/>
      <c r="BK1878" s="7"/>
      <c r="BL1878" s="7"/>
      <c r="BM1878" s="7" t="s">
        <v>97</v>
      </c>
      <c r="BN1878" s="7" t="s">
        <v>97</v>
      </c>
      <c r="BO1878" s="7"/>
      <c r="BP1878" s="7"/>
      <c r="BQ1878" s="7"/>
      <c r="BR1878" s="7"/>
      <c r="BS1878" s="7"/>
      <c r="BT1878" s="7"/>
      <c r="BU1878" s="7"/>
      <c r="BV1878" s="7" t="s">
        <v>98</v>
      </c>
      <c r="BW1878" s="7"/>
      <c r="BX1878" s="7"/>
      <c r="BY1878" s="7"/>
      <c r="BZ1878" s="7"/>
      <c r="CA1878" s="7"/>
      <c r="CB1878" s="7"/>
      <c r="CC1878" s="7"/>
      <c r="CD1878" s="7"/>
      <c r="CE1878" s="7"/>
      <c r="CF1878" s="7"/>
      <c r="CG1878" s="7"/>
      <c r="CH1878" s="7"/>
      <c r="CI1878" s="6" t="n">
        <f aca="false">SUMIF($AH1878:$CH1878,35,Base!$B$5:$BB$5)*7*$Z1878</f>
        <v>0</v>
      </c>
      <c r="CJ1878" s="6" t="n">
        <f aca="false">SUMIF($AH1878:$CH1878,"PR",Base!$B$5:$BB$5)*7*$Z1878</f>
        <v>140</v>
      </c>
      <c r="CK1878" s="6"/>
      <c r="CL1878" s="6"/>
    </row>
    <row r="1879" customFormat="false" ht="13.8" hidden="false" customHeight="false" outlineLevel="0" collapsed="false">
      <c r="A1879" s="7" t="s">
        <v>1890</v>
      </c>
      <c r="B1879" s="7" t="s">
        <v>4192</v>
      </c>
      <c r="C1879" s="7" t="s">
        <v>118</v>
      </c>
      <c r="D1879" s="7" t="s">
        <v>4220</v>
      </c>
      <c r="E1879" s="7" t="s">
        <v>441</v>
      </c>
      <c r="F1879" s="7" t="s">
        <v>17</v>
      </c>
      <c r="G1879" s="7" t="s">
        <v>964</v>
      </c>
      <c r="H1879" s="7" t="s">
        <v>965</v>
      </c>
      <c r="I1879" s="7" t="s">
        <v>84</v>
      </c>
      <c r="J1879" s="7" t="s">
        <v>85</v>
      </c>
      <c r="K1879" s="8" t="n">
        <v>0</v>
      </c>
      <c r="L1879" s="7"/>
      <c r="M1879" s="8" t="n">
        <v>0</v>
      </c>
      <c r="N1879" s="7"/>
      <c r="O1879" s="7" t="s">
        <v>966</v>
      </c>
      <c r="P1879" s="7" t="s">
        <v>87</v>
      </c>
      <c r="Q1879" s="8" t="s">
        <v>967</v>
      </c>
      <c r="R1879" s="8" t="s">
        <v>967</v>
      </c>
      <c r="S1879" s="8" t="s">
        <v>110</v>
      </c>
      <c r="T1879" s="8" t="s">
        <v>127</v>
      </c>
      <c r="U1879" s="7" t="s">
        <v>87</v>
      </c>
      <c r="V1879" s="7" t="s">
        <v>92</v>
      </c>
      <c r="W1879" s="7"/>
      <c r="X1879" s="7"/>
      <c r="Y1879" s="7" t="s">
        <v>112</v>
      </c>
      <c r="Z1879" s="8" t="s">
        <v>127</v>
      </c>
      <c r="AA1879" s="7"/>
      <c r="AB1879" s="7"/>
      <c r="AC1879" s="7"/>
      <c r="AD1879" s="7"/>
      <c r="AE1879" s="8"/>
      <c r="AF1879" s="9" t="s">
        <v>2308</v>
      </c>
      <c r="AG1879" s="9" t="s">
        <v>973</v>
      </c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7"/>
      <c r="AZ1879" s="7"/>
      <c r="BA1879" s="7"/>
      <c r="BB1879" s="7"/>
      <c r="BC1879" s="7" t="s">
        <v>98</v>
      </c>
      <c r="BD1879" s="7" t="s">
        <v>98</v>
      </c>
      <c r="BE1879" s="7"/>
      <c r="BF1879" s="7"/>
      <c r="BG1879" s="7"/>
      <c r="BH1879" s="7"/>
      <c r="BI1879" s="7"/>
      <c r="BJ1879" s="7"/>
      <c r="BK1879" s="7"/>
      <c r="BL1879" s="7"/>
      <c r="BM1879" s="7" t="s">
        <v>97</v>
      </c>
      <c r="BN1879" s="7" t="s">
        <v>97</v>
      </c>
      <c r="BO1879" s="7"/>
      <c r="BP1879" s="7"/>
      <c r="BQ1879" s="7"/>
      <c r="BR1879" s="7"/>
      <c r="BS1879" s="7"/>
      <c r="BT1879" s="7"/>
      <c r="BU1879" s="7"/>
      <c r="BV1879" s="7"/>
      <c r="BW1879" s="7"/>
      <c r="BX1879" s="7"/>
      <c r="BY1879" s="7"/>
      <c r="BZ1879" s="7"/>
      <c r="CA1879" s="7"/>
      <c r="CB1879" s="7"/>
      <c r="CC1879" s="7"/>
      <c r="CD1879" s="7"/>
      <c r="CE1879" s="7"/>
      <c r="CF1879" s="7"/>
      <c r="CG1879" s="7"/>
      <c r="CH1879" s="7"/>
      <c r="CI1879" s="6" t="n">
        <f aca="false">SUMIF($AH1879:$CH1879,35,Base!$B$5:$BB$5)*7*$Z1879</f>
        <v>0</v>
      </c>
      <c r="CJ1879" s="6" t="n">
        <f aca="false">SUMIF($AH1879:$CH1879,"PR",Base!$B$5:$BB$5)*7*$Z1879</f>
        <v>252</v>
      </c>
      <c r="CK1879" s="6"/>
      <c r="CL1879" s="6"/>
    </row>
    <row r="1880" customFormat="false" ht="13.8" hidden="false" customHeight="false" outlineLevel="0" collapsed="false">
      <c r="A1880" s="7" t="s">
        <v>1890</v>
      </c>
      <c r="B1880" s="7" t="s">
        <v>4192</v>
      </c>
      <c r="C1880" s="7" t="s">
        <v>741</v>
      </c>
      <c r="D1880" s="7" t="s">
        <v>4221</v>
      </c>
      <c r="E1880" s="7" t="s">
        <v>2557</v>
      </c>
      <c r="F1880" s="7" t="s">
        <v>17</v>
      </c>
      <c r="G1880" s="7" t="s">
        <v>1051</v>
      </c>
      <c r="H1880" s="7" t="s">
        <v>1052</v>
      </c>
      <c r="I1880" s="7" t="s">
        <v>84</v>
      </c>
      <c r="J1880" s="7" t="s">
        <v>85</v>
      </c>
      <c r="K1880" s="8" t="n">
        <v>0</v>
      </c>
      <c r="L1880" s="7"/>
      <c r="M1880" s="8" t="n">
        <v>0</v>
      </c>
      <c r="N1880" s="7"/>
      <c r="O1880" s="7" t="s">
        <v>1053</v>
      </c>
      <c r="P1880" s="7" t="s">
        <v>87</v>
      </c>
      <c r="Q1880" s="8" t="s">
        <v>91</v>
      </c>
      <c r="R1880" s="8" t="s">
        <v>91</v>
      </c>
      <c r="S1880" s="8" t="s">
        <v>110</v>
      </c>
      <c r="T1880" s="8" t="s">
        <v>127</v>
      </c>
      <c r="U1880" s="7" t="s">
        <v>87</v>
      </c>
      <c r="V1880" s="7" t="s">
        <v>92</v>
      </c>
      <c r="W1880" s="7"/>
      <c r="X1880" s="7"/>
      <c r="Y1880" s="7" t="s">
        <v>112</v>
      </c>
      <c r="Z1880" s="8" t="s">
        <v>127</v>
      </c>
      <c r="AA1880" s="7"/>
      <c r="AB1880" s="7"/>
      <c r="AC1880" s="7"/>
      <c r="AD1880" s="7"/>
      <c r="AE1880" s="8"/>
      <c r="AF1880" s="9" t="s">
        <v>188</v>
      </c>
      <c r="AG1880" s="9" t="s">
        <v>2536</v>
      </c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7"/>
      <c r="AZ1880" s="7"/>
      <c r="BA1880" s="7"/>
      <c r="BB1880" s="7"/>
      <c r="BC1880" s="7"/>
      <c r="BD1880" s="7"/>
      <c r="BE1880" s="7"/>
      <c r="BF1880" s="7"/>
      <c r="BG1880" s="7"/>
      <c r="BH1880" s="7"/>
      <c r="BI1880" s="7"/>
      <c r="BJ1880" s="7"/>
      <c r="BK1880" s="7"/>
      <c r="BL1880" s="7"/>
      <c r="BM1880" s="7" t="s">
        <v>97</v>
      </c>
      <c r="BN1880" s="7" t="s">
        <v>97</v>
      </c>
      <c r="BO1880" s="7"/>
      <c r="BP1880" s="7"/>
      <c r="BQ1880" s="7"/>
      <c r="BR1880" s="7"/>
      <c r="BS1880" s="7"/>
      <c r="BT1880" s="7"/>
      <c r="BU1880" s="7"/>
      <c r="BV1880" s="7"/>
      <c r="BW1880" s="7"/>
      <c r="BX1880" s="7"/>
      <c r="BY1880" s="7"/>
      <c r="BZ1880" s="7"/>
      <c r="CA1880" s="7"/>
      <c r="CB1880" s="7"/>
      <c r="CC1880" s="7"/>
      <c r="CD1880" s="7"/>
      <c r="CE1880" s="7"/>
      <c r="CF1880" s="7" t="s">
        <v>98</v>
      </c>
      <c r="CG1880" s="7"/>
      <c r="CH1880" s="7"/>
      <c r="CI1880" s="6" t="n">
        <f aca="false">SUMIF($AH1880:$CH1880,35,Base!$B$5:$BB$5)*7*$Z1880</f>
        <v>0</v>
      </c>
      <c r="CJ1880" s="6" t="n">
        <f aca="false">SUMIF($AH1880:$CH1880,"PR",Base!$B$5:$BB$5)*7*$Z1880</f>
        <v>140</v>
      </c>
      <c r="CK1880" s="6"/>
      <c r="CL1880" s="6"/>
    </row>
    <row r="1881" customFormat="false" ht="13.8" hidden="false" customHeight="false" outlineLevel="0" collapsed="false">
      <c r="A1881" s="7" t="s">
        <v>1890</v>
      </c>
      <c r="B1881" s="7" t="s">
        <v>4192</v>
      </c>
      <c r="C1881" s="7" t="s">
        <v>741</v>
      </c>
      <c r="D1881" s="7" t="s">
        <v>4222</v>
      </c>
      <c r="E1881" s="7" t="s">
        <v>2552</v>
      </c>
      <c r="F1881" s="7" t="s">
        <v>17</v>
      </c>
      <c r="G1881" s="7" t="s">
        <v>1051</v>
      </c>
      <c r="H1881" s="7" t="s">
        <v>1052</v>
      </c>
      <c r="I1881" s="7" t="s">
        <v>84</v>
      </c>
      <c r="J1881" s="7" t="s">
        <v>85</v>
      </c>
      <c r="K1881" s="8" t="n">
        <v>0</v>
      </c>
      <c r="L1881" s="7"/>
      <c r="M1881" s="8" t="n">
        <v>0</v>
      </c>
      <c r="N1881" s="7"/>
      <c r="O1881" s="7" t="s">
        <v>1053</v>
      </c>
      <c r="P1881" s="7" t="s">
        <v>87</v>
      </c>
      <c r="Q1881" s="8" t="s">
        <v>91</v>
      </c>
      <c r="R1881" s="8" t="s">
        <v>91</v>
      </c>
      <c r="S1881" s="8" t="s">
        <v>110</v>
      </c>
      <c r="T1881" s="8" t="s">
        <v>127</v>
      </c>
      <c r="U1881" s="7" t="s">
        <v>87</v>
      </c>
      <c r="V1881" s="7" t="s">
        <v>92</v>
      </c>
      <c r="W1881" s="7"/>
      <c r="X1881" s="7"/>
      <c r="Y1881" s="7" t="s">
        <v>112</v>
      </c>
      <c r="Z1881" s="8" t="s">
        <v>127</v>
      </c>
      <c r="AA1881" s="7"/>
      <c r="AB1881" s="7"/>
      <c r="AC1881" s="7"/>
      <c r="AD1881" s="7"/>
      <c r="AE1881" s="8"/>
      <c r="AF1881" s="9" t="s">
        <v>369</v>
      </c>
      <c r="AG1881" s="9" t="s">
        <v>95</v>
      </c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7"/>
      <c r="AZ1881" s="7"/>
      <c r="BA1881" s="7"/>
      <c r="BB1881" s="7"/>
      <c r="BC1881" s="7"/>
      <c r="BD1881" s="7"/>
      <c r="BE1881" s="7"/>
      <c r="BF1881" s="7"/>
      <c r="BG1881" s="7"/>
      <c r="BH1881" s="7"/>
      <c r="BI1881" s="7"/>
      <c r="BJ1881" s="7"/>
      <c r="BK1881" s="7"/>
      <c r="BL1881" s="7"/>
      <c r="BM1881" s="7" t="s">
        <v>97</v>
      </c>
      <c r="BN1881" s="7" t="s">
        <v>97</v>
      </c>
      <c r="BO1881" s="7"/>
      <c r="BP1881" s="7"/>
      <c r="BQ1881" s="7"/>
      <c r="BR1881" s="7"/>
      <c r="BS1881" s="7"/>
      <c r="BT1881" s="7" t="s">
        <v>98</v>
      </c>
      <c r="BU1881" s="7"/>
      <c r="BV1881" s="7"/>
      <c r="BW1881" s="7"/>
      <c r="BX1881" s="7"/>
      <c r="BY1881" s="7"/>
      <c r="BZ1881" s="7"/>
      <c r="CA1881" s="7"/>
      <c r="CB1881" s="7"/>
      <c r="CC1881" s="7"/>
      <c r="CD1881" s="7"/>
      <c r="CE1881" s="7"/>
      <c r="CF1881" s="7"/>
      <c r="CG1881" s="7"/>
      <c r="CH1881" s="7"/>
      <c r="CI1881" s="6" t="n">
        <f aca="false">SUMIF($AH1881:$CH1881,35,Base!$B$5:$BB$5)*7*$Z1881</f>
        <v>0</v>
      </c>
      <c r="CJ1881" s="6" t="n">
        <f aca="false">SUMIF($AH1881:$CH1881,"PR",Base!$B$5:$BB$5)*7*$Z1881</f>
        <v>140</v>
      </c>
      <c r="CK1881" s="6"/>
      <c r="CL1881" s="6"/>
    </row>
    <row r="1882" customFormat="false" ht="13.8" hidden="false" customHeight="false" outlineLevel="0" collapsed="false">
      <c r="A1882" s="7" t="s">
        <v>1890</v>
      </c>
      <c r="B1882" s="7" t="s">
        <v>4192</v>
      </c>
      <c r="C1882" s="7" t="s">
        <v>741</v>
      </c>
      <c r="D1882" s="7" t="s">
        <v>4223</v>
      </c>
      <c r="E1882" s="7" t="s">
        <v>2550</v>
      </c>
      <c r="F1882" s="7" t="s">
        <v>17</v>
      </c>
      <c r="G1882" s="7" t="s">
        <v>1051</v>
      </c>
      <c r="H1882" s="7" t="s">
        <v>1052</v>
      </c>
      <c r="I1882" s="7" t="s">
        <v>84</v>
      </c>
      <c r="J1882" s="7" t="s">
        <v>85</v>
      </c>
      <c r="K1882" s="8" t="n">
        <v>0</v>
      </c>
      <c r="L1882" s="7"/>
      <c r="M1882" s="8" t="n">
        <v>0</v>
      </c>
      <c r="N1882" s="7"/>
      <c r="O1882" s="7" t="s">
        <v>1053</v>
      </c>
      <c r="P1882" s="7" t="s">
        <v>87</v>
      </c>
      <c r="Q1882" s="8" t="s">
        <v>91</v>
      </c>
      <c r="R1882" s="8" t="s">
        <v>91</v>
      </c>
      <c r="S1882" s="8" t="s">
        <v>110</v>
      </c>
      <c r="T1882" s="8" t="s">
        <v>127</v>
      </c>
      <c r="U1882" s="7" t="s">
        <v>87</v>
      </c>
      <c r="V1882" s="7" t="s">
        <v>92</v>
      </c>
      <c r="W1882" s="7"/>
      <c r="X1882" s="7"/>
      <c r="Y1882" s="7" t="s">
        <v>112</v>
      </c>
      <c r="Z1882" s="8" t="s">
        <v>127</v>
      </c>
      <c r="AA1882" s="7"/>
      <c r="AB1882" s="7"/>
      <c r="AC1882" s="7"/>
      <c r="AD1882" s="7"/>
      <c r="AE1882" s="8"/>
      <c r="AF1882" s="9" t="s">
        <v>139</v>
      </c>
      <c r="AG1882" s="9" t="s">
        <v>140</v>
      </c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7"/>
      <c r="AZ1882" s="7"/>
      <c r="BA1882" s="7"/>
      <c r="BB1882" s="7"/>
      <c r="BC1882" s="7"/>
      <c r="BD1882" s="7"/>
      <c r="BE1882" s="7"/>
      <c r="BF1882" s="7"/>
      <c r="BG1882" s="7"/>
      <c r="BH1882" s="7"/>
      <c r="BI1882" s="7" t="s">
        <v>98</v>
      </c>
      <c r="BJ1882" s="7"/>
      <c r="BK1882" s="7"/>
      <c r="BL1882" s="7"/>
      <c r="BM1882" s="7" t="s">
        <v>97</v>
      </c>
      <c r="BN1882" s="7" t="s">
        <v>97</v>
      </c>
      <c r="BO1882" s="7"/>
      <c r="BP1882" s="7"/>
      <c r="BQ1882" s="7"/>
      <c r="BR1882" s="7"/>
      <c r="BS1882" s="7"/>
      <c r="BT1882" s="7"/>
      <c r="BU1882" s="7"/>
      <c r="BV1882" s="7"/>
      <c r="BW1882" s="7"/>
      <c r="BX1882" s="7"/>
      <c r="BY1882" s="7"/>
      <c r="BZ1882" s="7"/>
      <c r="CA1882" s="7"/>
      <c r="CB1882" s="7"/>
      <c r="CC1882" s="7"/>
      <c r="CD1882" s="7"/>
      <c r="CE1882" s="7"/>
      <c r="CF1882" s="7"/>
      <c r="CG1882" s="7"/>
      <c r="CH1882" s="7"/>
      <c r="CI1882" s="6" t="n">
        <f aca="false">SUMIF($AH1882:$CH1882,35,Base!$B$5:$BB$5)*7*$Z1882</f>
        <v>0</v>
      </c>
      <c r="CJ1882" s="6" t="n">
        <f aca="false">SUMIF($AH1882:$CH1882,"PR",Base!$B$5:$BB$5)*7*$Z1882</f>
        <v>140</v>
      </c>
      <c r="CK1882" s="6"/>
      <c r="CL1882" s="6"/>
    </row>
    <row r="1883" customFormat="false" ht="13.8" hidden="false" customHeight="false" outlineLevel="0" collapsed="false">
      <c r="A1883" s="7" t="s">
        <v>1890</v>
      </c>
      <c r="B1883" s="7" t="s">
        <v>4192</v>
      </c>
      <c r="C1883" s="7" t="s">
        <v>741</v>
      </c>
      <c r="D1883" s="7" t="s">
        <v>4224</v>
      </c>
      <c r="E1883" s="7" t="s">
        <v>447</v>
      </c>
      <c r="F1883" s="7" t="s">
        <v>17</v>
      </c>
      <c r="G1883" s="7" t="s">
        <v>1051</v>
      </c>
      <c r="H1883" s="7" t="s">
        <v>1052</v>
      </c>
      <c r="I1883" s="7" t="s">
        <v>84</v>
      </c>
      <c r="J1883" s="7" t="s">
        <v>85</v>
      </c>
      <c r="K1883" s="8" t="n">
        <v>0</v>
      </c>
      <c r="L1883" s="7"/>
      <c r="M1883" s="8" t="n">
        <v>0</v>
      </c>
      <c r="N1883" s="7"/>
      <c r="O1883" s="7" t="s">
        <v>1053</v>
      </c>
      <c r="P1883" s="7" t="s">
        <v>87</v>
      </c>
      <c r="Q1883" s="8" t="s">
        <v>91</v>
      </c>
      <c r="R1883" s="8" t="s">
        <v>91</v>
      </c>
      <c r="S1883" s="8" t="s">
        <v>110</v>
      </c>
      <c r="T1883" s="8" t="s">
        <v>127</v>
      </c>
      <c r="U1883" s="7" t="s">
        <v>87</v>
      </c>
      <c r="V1883" s="7" t="s">
        <v>92</v>
      </c>
      <c r="W1883" s="7"/>
      <c r="X1883" s="7"/>
      <c r="Y1883" s="7" t="s">
        <v>112</v>
      </c>
      <c r="Z1883" s="8" t="s">
        <v>127</v>
      </c>
      <c r="AA1883" s="7"/>
      <c r="AB1883" s="7"/>
      <c r="AC1883" s="7"/>
      <c r="AD1883" s="7"/>
      <c r="AE1883" s="8"/>
      <c r="AF1883" s="9" t="s">
        <v>147</v>
      </c>
      <c r="AG1883" s="9" t="s">
        <v>148</v>
      </c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7"/>
      <c r="AZ1883" s="7"/>
      <c r="BA1883" s="7"/>
      <c r="BB1883" s="7"/>
      <c r="BC1883" s="7"/>
      <c r="BD1883" s="7"/>
      <c r="BE1883" s="7"/>
      <c r="BF1883" s="7"/>
      <c r="BG1883" s="7" t="s">
        <v>98</v>
      </c>
      <c r="BH1883" s="7"/>
      <c r="BI1883" s="7"/>
      <c r="BJ1883" s="7"/>
      <c r="BK1883" s="7"/>
      <c r="BL1883" s="7"/>
      <c r="BM1883" s="7" t="s">
        <v>97</v>
      </c>
      <c r="BN1883" s="7" t="s">
        <v>97</v>
      </c>
      <c r="BO1883" s="7"/>
      <c r="BP1883" s="7"/>
      <c r="BQ1883" s="7"/>
      <c r="BR1883" s="7"/>
      <c r="BS1883" s="7"/>
      <c r="BT1883" s="7"/>
      <c r="BU1883" s="7"/>
      <c r="BV1883" s="7"/>
      <c r="BW1883" s="7"/>
      <c r="BX1883" s="7"/>
      <c r="BY1883" s="7"/>
      <c r="BZ1883" s="7"/>
      <c r="CA1883" s="7"/>
      <c r="CB1883" s="7"/>
      <c r="CC1883" s="7"/>
      <c r="CD1883" s="7"/>
      <c r="CE1883" s="7"/>
      <c r="CF1883" s="7"/>
      <c r="CG1883" s="7"/>
      <c r="CH1883" s="7"/>
      <c r="CI1883" s="6" t="n">
        <f aca="false">SUMIF($AH1883:$CH1883,35,Base!$B$5:$BB$5)*7*$Z1883</f>
        <v>0</v>
      </c>
      <c r="CJ1883" s="6" t="n">
        <f aca="false">SUMIF($AH1883:$CH1883,"PR",Base!$B$5:$BB$5)*7*$Z1883</f>
        <v>140</v>
      </c>
      <c r="CK1883" s="6"/>
      <c r="CL1883" s="6"/>
    </row>
    <row r="1884" customFormat="false" ht="13.8" hidden="false" customHeight="false" outlineLevel="0" collapsed="false">
      <c r="A1884" s="7" t="s">
        <v>1890</v>
      </c>
      <c r="B1884" s="7" t="s">
        <v>4192</v>
      </c>
      <c r="C1884" s="7" t="s">
        <v>741</v>
      </c>
      <c r="D1884" s="7" t="s">
        <v>2205</v>
      </c>
      <c r="E1884" s="7" t="s">
        <v>453</v>
      </c>
      <c r="F1884" s="7" t="s">
        <v>17</v>
      </c>
      <c r="G1884" s="7" t="s">
        <v>1051</v>
      </c>
      <c r="H1884" s="7" t="s">
        <v>1052</v>
      </c>
      <c r="I1884" s="7" t="s">
        <v>84</v>
      </c>
      <c r="J1884" s="7" t="s">
        <v>85</v>
      </c>
      <c r="K1884" s="8" t="n">
        <v>0</v>
      </c>
      <c r="L1884" s="7"/>
      <c r="M1884" s="8" t="n">
        <v>0</v>
      </c>
      <c r="N1884" s="7"/>
      <c r="O1884" s="7" t="s">
        <v>1053</v>
      </c>
      <c r="P1884" s="7" t="s">
        <v>87</v>
      </c>
      <c r="Q1884" s="8" t="s">
        <v>91</v>
      </c>
      <c r="R1884" s="8" t="s">
        <v>91</v>
      </c>
      <c r="S1884" s="8" t="s">
        <v>110</v>
      </c>
      <c r="T1884" s="8" t="s">
        <v>127</v>
      </c>
      <c r="U1884" s="7" t="s">
        <v>87</v>
      </c>
      <c r="V1884" s="7" t="s">
        <v>92</v>
      </c>
      <c r="W1884" s="7"/>
      <c r="X1884" s="7"/>
      <c r="Y1884" s="7" t="s">
        <v>112</v>
      </c>
      <c r="Z1884" s="8" t="s">
        <v>127</v>
      </c>
      <c r="AA1884" s="7"/>
      <c r="AB1884" s="7"/>
      <c r="AC1884" s="7"/>
      <c r="AD1884" s="7"/>
      <c r="AE1884" s="8"/>
      <c r="AF1884" s="9" t="s">
        <v>2022</v>
      </c>
      <c r="AG1884" s="9" t="s">
        <v>3480</v>
      </c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7"/>
      <c r="AZ1884" s="7"/>
      <c r="BA1884" s="7"/>
      <c r="BB1884" s="7"/>
      <c r="BC1884" s="7"/>
      <c r="BD1884" s="7"/>
      <c r="BE1884" s="7"/>
      <c r="BF1884" s="7" t="s">
        <v>98</v>
      </c>
      <c r="BG1884" s="7"/>
      <c r="BH1884" s="7"/>
      <c r="BI1884" s="7"/>
      <c r="BJ1884" s="7"/>
      <c r="BK1884" s="7"/>
      <c r="BL1884" s="7"/>
      <c r="BM1884" s="7" t="s">
        <v>97</v>
      </c>
      <c r="BN1884" s="7" t="s">
        <v>97</v>
      </c>
      <c r="BO1884" s="7"/>
      <c r="BP1884" s="7"/>
      <c r="BQ1884" s="7"/>
      <c r="BR1884" s="7"/>
      <c r="BS1884" s="7"/>
      <c r="BT1884" s="7"/>
      <c r="BU1884" s="7"/>
      <c r="BV1884" s="7"/>
      <c r="BW1884" s="7"/>
      <c r="BX1884" s="7"/>
      <c r="BY1884" s="7"/>
      <c r="BZ1884" s="7"/>
      <c r="CA1884" s="7"/>
      <c r="CB1884" s="7"/>
      <c r="CC1884" s="7"/>
      <c r="CD1884" s="7"/>
      <c r="CE1884" s="7"/>
      <c r="CF1884" s="7"/>
      <c r="CG1884" s="7"/>
      <c r="CH1884" s="7"/>
      <c r="CI1884" s="6" t="n">
        <f aca="false">SUMIF($AH1884:$CH1884,35,Base!$B$5:$BB$5)*7*$Z1884</f>
        <v>0</v>
      </c>
      <c r="CJ1884" s="6" t="n">
        <f aca="false">SUMIF($AH1884:$CH1884,"PR",Base!$B$5:$BB$5)*7*$Z1884</f>
        <v>140</v>
      </c>
      <c r="CK1884" s="6"/>
      <c r="CL1884" s="6"/>
    </row>
    <row r="1885" customFormat="false" ht="13.8" hidden="false" customHeight="false" outlineLevel="0" collapsed="false">
      <c r="A1885" s="7" t="s">
        <v>1890</v>
      </c>
      <c r="B1885" s="7" t="s">
        <v>4192</v>
      </c>
      <c r="C1885" s="7" t="s">
        <v>2336</v>
      </c>
      <c r="D1885" s="7" t="s">
        <v>4225</v>
      </c>
      <c r="E1885" s="7" t="s">
        <v>2541</v>
      </c>
      <c r="F1885" s="7" t="s">
        <v>17</v>
      </c>
      <c r="G1885" s="7" t="s">
        <v>3307</v>
      </c>
      <c r="H1885" s="7" t="s">
        <v>3308</v>
      </c>
      <c r="I1885" s="7" t="s">
        <v>84</v>
      </c>
      <c r="J1885" s="7" t="s">
        <v>85</v>
      </c>
      <c r="K1885" s="8" t="n">
        <v>0</v>
      </c>
      <c r="L1885" s="7"/>
      <c r="M1885" s="8" t="n">
        <v>0</v>
      </c>
      <c r="N1885" s="7"/>
      <c r="O1885" s="7" t="s">
        <v>3309</v>
      </c>
      <c r="P1885" s="7" t="s">
        <v>87</v>
      </c>
      <c r="Q1885" s="8" t="s">
        <v>108</v>
      </c>
      <c r="R1885" s="8" t="s">
        <v>108</v>
      </c>
      <c r="S1885" s="8" t="s">
        <v>110</v>
      </c>
      <c r="T1885" s="8" t="s">
        <v>127</v>
      </c>
      <c r="U1885" s="7" t="s">
        <v>87</v>
      </c>
      <c r="V1885" s="7" t="s">
        <v>92</v>
      </c>
      <c r="W1885" s="7"/>
      <c r="X1885" s="7"/>
      <c r="Y1885" s="7" t="s">
        <v>112</v>
      </c>
      <c r="Z1885" s="8" t="s">
        <v>127</v>
      </c>
      <c r="AA1885" s="7"/>
      <c r="AB1885" s="7"/>
      <c r="AC1885" s="7"/>
      <c r="AD1885" s="7"/>
      <c r="AE1885" s="8"/>
      <c r="AF1885" s="9" t="s">
        <v>834</v>
      </c>
      <c r="AG1885" s="9" t="s">
        <v>827</v>
      </c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7"/>
      <c r="AZ1885" s="7"/>
      <c r="BA1885" s="7"/>
      <c r="BB1885" s="7"/>
      <c r="BC1885" s="7"/>
      <c r="BD1885" s="7"/>
      <c r="BE1885" s="7"/>
      <c r="BF1885" s="7"/>
      <c r="BG1885" s="7"/>
      <c r="BH1885" s="7"/>
      <c r="BI1885" s="7"/>
      <c r="BJ1885" s="7"/>
      <c r="BK1885" s="7"/>
      <c r="BL1885" s="7"/>
      <c r="BM1885" s="7" t="s">
        <v>97</v>
      </c>
      <c r="BN1885" s="7" t="s">
        <v>97</v>
      </c>
      <c r="BO1885" s="7"/>
      <c r="BP1885" s="7"/>
      <c r="BQ1885" s="7"/>
      <c r="BR1885" s="7"/>
      <c r="BS1885" s="7"/>
      <c r="BT1885" s="7"/>
      <c r="BU1885" s="7"/>
      <c r="BV1885" s="7"/>
      <c r="BW1885" s="7"/>
      <c r="BX1885" s="7"/>
      <c r="BY1885" s="7" t="s">
        <v>98</v>
      </c>
      <c r="BZ1885" s="7"/>
      <c r="CA1885" s="7"/>
      <c r="CB1885" s="7"/>
      <c r="CC1885" s="7"/>
      <c r="CD1885" s="7"/>
      <c r="CE1885" s="7"/>
      <c r="CF1885" s="7"/>
      <c r="CG1885" s="7"/>
      <c r="CH1885" s="7"/>
      <c r="CI1885" s="6" t="n">
        <f aca="false">SUMIF($AH1885:$CH1885,35,Base!$B$5:$BB$5)*7*$Z1885</f>
        <v>0</v>
      </c>
      <c r="CJ1885" s="6" t="n">
        <f aca="false">SUMIF($AH1885:$CH1885,"PR",Base!$B$5:$BB$5)*7*$Z1885</f>
        <v>112</v>
      </c>
      <c r="CK1885" s="6"/>
      <c r="CL1885" s="6"/>
    </row>
    <row r="1886" customFormat="false" ht="13.8" hidden="false" customHeight="false" outlineLevel="0" collapsed="false">
      <c r="A1886" s="7" t="s">
        <v>1890</v>
      </c>
      <c r="B1886" s="7" t="s">
        <v>4192</v>
      </c>
      <c r="C1886" s="7" t="s">
        <v>2336</v>
      </c>
      <c r="D1886" s="7" t="s">
        <v>2203</v>
      </c>
      <c r="E1886" s="7" t="s">
        <v>2539</v>
      </c>
      <c r="F1886" s="7" t="s">
        <v>17</v>
      </c>
      <c r="G1886" s="7" t="s">
        <v>3307</v>
      </c>
      <c r="H1886" s="7" t="s">
        <v>3308</v>
      </c>
      <c r="I1886" s="7" t="s">
        <v>84</v>
      </c>
      <c r="J1886" s="7" t="s">
        <v>85</v>
      </c>
      <c r="K1886" s="8" t="n">
        <v>0</v>
      </c>
      <c r="L1886" s="7"/>
      <c r="M1886" s="8" t="n">
        <v>0</v>
      </c>
      <c r="N1886" s="7"/>
      <c r="O1886" s="7" t="s">
        <v>3309</v>
      </c>
      <c r="P1886" s="7" t="s">
        <v>87</v>
      </c>
      <c r="Q1886" s="8" t="s">
        <v>108</v>
      </c>
      <c r="R1886" s="8" t="s">
        <v>108</v>
      </c>
      <c r="S1886" s="8" t="s">
        <v>110</v>
      </c>
      <c r="T1886" s="8" t="s">
        <v>127</v>
      </c>
      <c r="U1886" s="7" t="s">
        <v>87</v>
      </c>
      <c r="V1886" s="7" t="s">
        <v>92</v>
      </c>
      <c r="W1886" s="7"/>
      <c r="X1886" s="7"/>
      <c r="Y1886" s="7" t="s">
        <v>112</v>
      </c>
      <c r="Z1886" s="8" t="s">
        <v>127</v>
      </c>
      <c r="AA1886" s="7"/>
      <c r="AB1886" s="7"/>
      <c r="AC1886" s="7"/>
      <c r="AD1886" s="7"/>
      <c r="AE1886" s="8"/>
      <c r="AF1886" s="9" t="s">
        <v>144</v>
      </c>
      <c r="AG1886" s="9" t="s">
        <v>130</v>
      </c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7"/>
      <c r="AZ1886" s="7"/>
      <c r="BA1886" s="7"/>
      <c r="BB1886" s="7"/>
      <c r="BC1886" s="7"/>
      <c r="BD1886" s="7"/>
      <c r="BE1886" s="7"/>
      <c r="BF1886" s="7"/>
      <c r="BG1886" s="7"/>
      <c r="BH1886" s="7" t="s">
        <v>98</v>
      </c>
      <c r="BI1886" s="7"/>
      <c r="BJ1886" s="7"/>
      <c r="BK1886" s="7"/>
      <c r="BL1886" s="7"/>
      <c r="BM1886" s="7" t="s">
        <v>97</v>
      </c>
      <c r="BN1886" s="7" t="s">
        <v>97</v>
      </c>
      <c r="BO1886" s="7"/>
      <c r="BP1886" s="7"/>
      <c r="BQ1886" s="7"/>
      <c r="BR1886" s="7"/>
      <c r="BS1886" s="7"/>
      <c r="BT1886" s="7"/>
      <c r="BU1886" s="7"/>
      <c r="BV1886" s="7"/>
      <c r="BW1886" s="7"/>
      <c r="BX1886" s="7"/>
      <c r="BY1886" s="7"/>
      <c r="BZ1886" s="7"/>
      <c r="CA1886" s="7"/>
      <c r="CB1886" s="7"/>
      <c r="CC1886" s="7"/>
      <c r="CD1886" s="7"/>
      <c r="CE1886" s="7"/>
      <c r="CF1886" s="7"/>
      <c r="CG1886" s="7"/>
      <c r="CH1886" s="7"/>
      <c r="CI1886" s="6" t="n">
        <f aca="false">SUMIF($AH1886:$CH1886,35,Base!$B$5:$BB$5)*7*$Z1886</f>
        <v>0</v>
      </c>
      <c r="CJ1886" s="6" t="n">
        <f aca="false">SUMIF($AH1886:$CH1886,"PR",Base!$B$5:$BB$5)*7*$Z1886</f>
        <v>140</v>
      </c>
      <c r="CK1886" s="6"/>
      <c r="CL1886" s="6"/>
    </row>
    <row r="1887" customFormat="false" ht="13.8" hidden="false" customHeight="false" outlineLevel="0" collapsed="false">
      <c r="A1887" s="7" t="s">
        <v>1890</v>
      </c>
      <c r="B1887" s="7" t="s">
        <v>4192</v>
      </c>
      <c r="C1887" s="7" t="s">
        <v>1334</v>
      </c>
      <c r="D1887" s="7" t="s">
        <v>2196</v>
      </c>
      <c r="E1887" s="7" t="s">
        <v>2535</v>
      </c>
      <c r="F1887" s="7" t="s">
        <v>17</v>
      </c>
      <c r="G1887" s="7" t="s">
        <v>4226</v>
      </c>
      <c r="H1887" s="7" t="s">
        <v>4227</v>
      </c>
      <c r="I1887" s="7" t="s">
        <v>84</v>
      </c>
      <c r="J1887" s="7" t="s">
        <v>85</v>
      </c>
      <c r="K1887" s="8" t="n">
        <v>0</v>
      </c>
      <c r="L1887" s="7"/>
      <c r="M1887" s="8" t="n">
        <v>0</v>
      </c>
      <c r="N1887" s="7"/>
      <c r="O1887" s="7" t="s">
        <v>4228</v>
      </c>
      <c r="P1887" s="7" t="s">
        <v>155</v>
      </c>
      <c r="Q1887" s="8" t="s">
        <v>1675</v>
      </c>
      <c r="R1887" s="8" t="s">
        <v>1675</v>
      </c>
      <c r="S1887" s="8" t="s">
        <v>110</v>
      </c>
      <c r="T1887" s="8" t="s">
        <v>87</v>
      </c>
      <c r="U1887" s="7" t="s">
        <v>87</v>
      </c>
      <c r="V1887" s="7" t="s">
        <v>92</v>
      </c>
      <c r="W1887" s="7"/>
      <c r="X1887" s="7"/>
      <c r="Y1887" s="7" t="s">
        <v>116</v>
      </c>
      <c r="Z1887" s="8" t="s">
        <v>87</v>
      </c>
      <c r="AA1887" s="7"/>
      <c r="AB1887" s="7"/>
      <c r="AC1887" s="7"/>
      <c r="AD1887" s="7"/>
      <c r="AE1887" s="8"/>
      <c r="AF1887" s="9" t="s">
        <v>356</v>
      </c>
      <c r="AG1887" s="9" t="s">
        <v>503</v>
      </c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  <c r="AZ1887" s="7"/>
      <c r="BA1887" s="7"/>
      <c r="BB1887" s="7"/>
      <c r="BC1887" s="7"/>
      <c r="BD1887" s="7"/>
      <c r="BE1887" s="7"/>
      <c r="BF1887" s="7"/>
      <c r="BG1887" s="7"/>
      <c r="BH1887" s="7"/>
      <c r="BI1887" s="7"/>
      <c r="BJ1887" s="7"/>
      <c r="BK1887" s="7"/>
      <c r="BL1887" s="7"/>
      <c r="BM1887" s="7" t="s">
        <v>97</v>
      </c>
      <c r="BN1887" s="7" t="s">
        <v>97</v>
      </c>
      <c r="BO1887" s="7"/>
      <c r="BP1887" s="7"/>
      <c r="BQ1887" s="7"/>
      <c r="BR1887" s="7"/>
      <c r="BS1887" s="7"/>
      <c r="BT1887" s="7"/>
      <c r="BU1887" s="7"/>
      <c r="BV1887" s="7" t="s">
        <v>98</v>
      </c>
      <c r="BW1887" s="7" t="s">
        <v>98</v>
      </c>
      <c r="BX1887" s="7" t="s">
        <v>98</v>
      </c>
      <c r="BY1887" s="7" t="s">
        <v>98</v>
      </c>
      <c r="BZ1887" s="7" t="s">
        <v>98</v>
      </c>
      <c r="CA1887" s="7" t="s">
        <v>98</v>
      </c>
      <c r="CB1887" s="7" t="s">
        <v>98</v>
      </c>
      <c r="CC1887" s="7"/>
      <c r="CD1887" s="7"/>
      <c r="CE1887" s="7"/>
      <c r="CF1887" s="7"/>
      <c r="CG1887" s="7"/>
      <c r="CH1887" s="7"/>
      <c r="CI1887" s="6" t="n">
        <f aca="false">SUMIF($AH1887:$CH1887,35,Base!$B$5:$BB$5)*7*$Z1887</f>
        <v>0</v>
      </c>
      <c r="CJ1887" s="6" t="n">
        <f aca="false">SUMIF($AH1887:$CH1887,"PR",Base!$B$5:$BB$5)*7*$Z1887</f>
        <v>231</v>
      </c>
      <c r="CK1887" s="6"/>
      <c r="CL1887" s="6"/>
    </row>
    <row r="1888" customFormat="false" ht="13.8" hidden="false" customHeight="false" outlineLevel="0" collapsed="false">
      <c r="A1888" s="7" t="s">
        <v>1890</v>
      </c>
      <c r="B1888" s="7" t="s">
        <v>4192</v>
      </c>
      <c r="C1888" s="7" t="s">
        <v>194</v>
      </c>
      <c r="D1888" s="7" t="s">
        <v>2194</v>
      </c>
      <c r="E1888" s="7" t="s">
        <v>4229</v>
      </c>
      <c r="F1888" s="7" t="s">
        <v>17</v>
      </c>
      <c r="G1888" s="7" t="s">
        <v>4162</v>
      </c>
      <c r="H1888" s="7" t="s">
        <v>4163</v>
      </c>
      <c r="I1888" s="7" t="s">
        <v>84</v>
      </c>
      <c r="J1888" s="7" t="s">
        <v>85</v>
      </c>
      <c r="K1888" s="8" t="n">
        <v>0</v>
      </c>
      <c r="L1888" s="7"/>
      <c r="M1888" s="8" t="n">
        <v>0</v>
      </c>
      <c r="N1888" s="7"/>
      <c r="O1888" s="7" t="s">
        <v>198</v>
      </c>
      <c r="P1888" s="7" t="s">
        <v>124</v>
      </c>
      <c r="Q1888" s="8" t="s">
        <v>259</v>
      </c>
      <c r="R1888" s="8" t="s">
        <v>4230</v>
      </c>
      <c r="S1888" s="8" t="s">
        <v>347</v>
      </c>
      <c r="T1888" s="8" t="s">
        <v>109</v>
      </c>
      <c r="U1888" s="7" t="s">
        <v>87</v>
      </c>
      <c r="V1888" s="7" t="s">
        <v>92</v>
      </c>
      <c r="W1888" s="7"/>
      <c r="X1888" s="7"/>
      <c r="Y1888" s="7" t="s">
        <v>99</v>
      </c>
      <c r="Z1888" s="8" t="s">
        <v>896</v>
      </c>
      <c r="AA1888" s="7"/>
      <c r="AB1888" s="7"/>
      <c r="AC1888" s="7"/>
      <c r="AD1888" s="7"/>
      <c r="AE1888" s="8"/>
      <c r="AF1888" s="9" t="s">
        <v>161</v>
      </c>
      <c r="AG1888" s="9" t="s">
        <v>886</v>
      </c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 t="s">
        <v>98</v>
      </c>
      <c r="AY1888" s="7" t="s">
        <v>98</v>
      </c>
      <c r="AZ1888" s="7" t="s">
        <v>98</v>
      </c>
      <c r="BA1888" s="7" t="s">
        <v>98</v>
      </c>
      <c r="BB1888" s="7" t="s">
        <v>98</v>
      </c>
      <c r="BC1888" s="7" t="s">
        <v>98</v>
      </c>
      <c r="BD1888" s="7" t="s">
        <v>98</v>
      </c>
      <c r="BE1888" s="7" t="s">
        <v>98</v>
      </c>
      <c r="BF1888" s="7" t="s">
        <v>98</v>
      </c>
      <c r="BG1888" s="7" t="s">
        <v>98</v>
      </c>
      <c r="BH1888" s="7" t="n">
        <v>35</v>
      </c>
      <c r="BI1888" s="7" t="n">
        <v>35</v>
      </c>
      <c r="BJ1888" s="7" t="n">
        <v>35</v>
      </c>
      <c r="BK1888" s="7" t="s">
        <v>98</v>
      </c>
      <c r="BL1888" s="7" t="s">
        <v>98</v>
      </c>
      <c r="BM1888" s="7" t="s">
        <v>97</v>
      </c>
      <c r="BN1888" s="7" t="s">
        <v>97</v>
      </c>
      <c r="BO1888" s="7" t="s">
        <v>98</v>
      </c>
      <c r="BP1888" s="7" t="s">
        <v>98</v>
      </c>
      <c r="BQ1888" s="7" t="s">
        <v>98</v>
      </c>
      <c r="BR1888" s="7" t="n">
        <v>35</v>
      </c>
      <c r="BS1888" s="7" t="n">
        <v>35</v>
      </c>
      <c r="BT1888" s="7" t="s">
        <v>98</v>
      </c>
      <c r="BU1888" s="7" t="s">
        <v>98</v>
      </c>
      <c r="BV1888" s="7"/>
      <c r="BW1888" s="7"/>
      <c r="BX1888" s="7"/>
      <c r="BY1888" s="7"/>
      <c r="BZ1888" s="7"/>
      <c r="CA1888" s="7"/>
      <c r="CB1888" s="7"/>
      <c r="CC1888" s="7"/>
      <c r="CD1888" s="7"/>
      <c r="CE1888" s="7"/>
      <c r="CF1888" s="7"/>
      <c r="CG1888" s="7"/>
      <c r="CH1888" s="7"/>
      <c r="CI1888" s="6" t="n">
        <f aca="false">SUMIF($AH1888:$CH1888,35,Base!$B$5:$BB$5)*7*$Z1888</f>
        <v>2275</v>
      </c>
      <c r="CJ1888" s="6" t="n">
        <f aca="false">SUMIF($AH1888:$CH1888,"PR",Base!$B$5:$BB$5)*7*$Z1888</f>
        <v>7280</v>
      </c>
      <c r="CK1888" s="6"/>
      <c r="CL1888" s="6"/>
    </row>
    <row r="1889" customFormat="false" ht="13.8" hidden="false" customHeight="false" outlineLevel="0" collapsed="false">
      <c r="A1889" s="7" t="s">
        <v>1890</v>
      </c>
      <c r="B1889" s="7" t="s">
        <v>4192</v>
      </c>
      <c r="C1889" s="7" t="s">
        <v>79</v>
      </c>
      <c r="D1889" s="7" t="s">
        <v>2190</v>
      </c>
      <c r="E1889" s="7" t="s">
        <v>2527</v>
      </c>
      <c r="F1889" s="7" t="s">
        <v>17</v>
      </c>
      <c r="G1889" s="7" t="s">
        <v>4231</v>
      </c>
      <c r="H1889" s="7" t="s">
        <v>4232</v>
      </c>
      <c r="I1889" s="7" t="s">
        <v>84</v>
      </c>
      <c r="J1889" s="7" t="s">
        <v>85</v>
      </c>
      <c r="K1889" s="8" t="n">
        <v>0</v>
      </c>
      <c r="L1889" s="7"/>
      <c r="M1889" s="8" t="n">
        <v>10</v>
      </c>
      <c r="N1889" s="7"/>
      <c r="O1889" s="7" t="s">
        <v>4233</v>
      </c>
      <c r="P1889" s="7" t="s">
        <v>178</v>
      </c>
      <c r="Q1889" s="8" t="s">
        <v>1769</v>
      </c>
      <c r="R1889" s="8" t="s">
        <v>4234</v>
      </c>
      <c r="S1889" s="8" t="s">
        <v>438</v>
      </c>
      <c r="T1889" s="8" t="s">
        <v>155</v>
      </c>
      <c r="U1889" s="7" t="s">
        <v>87</v>
      </c>
      <c r="V1889" s="7" t="s">
        <v>92</v>
      </c>
      <c r="W1889" s="7"/>
      <c r="X1889" s="7"/>
      <c r="Y1889" s="7" t="s">
        <v>179</v>
      </c>
      <c r="Z1889" s="8" t="s">
        <v>155</v>
      </c>
      <c r="AA1889" s="7"/>
      <c r="AB1889" s="7"/>
      <c r="AC1889" s="7"/>
      <c r="AD1889" s="7"/>
      <c r="AE1889" s="8"/>
      <c r="AF1889" s="9" t="s">
        <v>161</v>
      </c>
      <c r="AG1889" s="9" t="s">
        <v>1189</v>
      </c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 t="s">
        <v>98</v>
      </c>
      <c r="AY1889" s="7" t="s">
        <v>98</v>
      </c>
      <c r="AZ1889" s="7" t="s">
        <v>98</v>
      </c>
      <c r="BA1889" s="7" t="s">
        <v>98</v>
      </c>
      <c r="BB1889" s="7" t="s">
        <v>98</v>
      </c>
      <c r="BC1889" s="7" t="s">
        <v>98</v>
      </c>
      <c r="BD1889" s="7" t="s">
        <v>98</v>
      </c>
      <c r="BE1889" s="7" t="n">
        <v>35</v>
      </c>
      <c r="BF1889" s="7" t="n">
        <v>35</v>
      </c>
      <c r="BG1889" s="7" t="n">
        <v>35</v>
      </c>
      <c r="BH1889" s="7" t="n">
        <v>35</v>
      </c>
      <c r="BI1889" s="7" t="s">
        <v>98</v>
      </c>
      <c r="BJ1889" s="7" t="s">
        <v>98</v>
      </c>
      <c r="BK1889" s="7" t="s">
        <v>98</v>
      </c>
      <c r="BL1889" s="7" t="s">
        <v>98</v>
      </c>
      <c r="BM1889" s="7" t="s">
        <v>97</v>
      </c>
      <c r="BN1889" s="7" t="s">
        <v>97</v>
      </c>
      <c r="BO1889" s="7" t="s">
        <v>98</v>
      </c>
      <c r="BP1889" s="7" t="s">
        <v>98</v>
      </c>
      <c r="BQ1889" s="7" t="s">
        <v>98</v>
      </c>
      <c r="BR1889" s="7" t="s">
        <v>98</v>
      </c>
      <c r="BS1889" s="7" t="n">
        <v>35</v>
      </c>
      <c r="BT1889" s="7" t="n">
        <v>35</v>
      </c>
      <c r="BU1889" s="7" t="n">
        <v>35</v>
      </c>
      <c r="BV1889" s="7" t="s">
        <v>98</v>
      </c>
      <c r="BW1889" s="7" t="s">
        <v>98</v>
      </c>
      <c r="BX1889" s="7"/>
      <c r="BY1889" s="7"/>
      <c r="BZ1889" s="7"/>
      <c r="CA1889" s="7"/>
      <c r="CB1889" s="7"/>
      <c r="CC1889" s="7"/>
      <c r="CD1889" s="7"/>
      <c r="CE1889" s="7"/>
      <c r="CF1889" s="7"/>
      <c r="CG1889" s="7"/>
      <c r="CH1889" s="7"/>
      <c r="CI1889" s="6" t="n">
        <f aca="false">SUMIF($AH1889:$CH1889,35,Base!$B$5:$BB$5)*7*$Z1889</f>
        <v>714</v>
      </c>
      <c r="CJ1889" s="6" t="n">
        <f aca="false">SUMIF($AH1889:$CH1889,"PR",Base!$B$5:$BB$5)*7*$Z1889</f>
        <v>1701</v>
      </c>
      <c r="CK1889" s="6"/>
      <c r="CL1889" s="6"/>
    </row>
    <row r="1890" customFormat="false" ht="13.8" hidden="false" customHeight="false" outlineLevel="0" collapsed="false">
      <c r="A1890" s="7" t="s">
        <v>1890</v>
      </c>
      <c r="B1890" s="7" t="s">
        <v>4192</v>
      </c>
      <c r="C1890" s="7" t="s">
        <v>2257</v>
      </c>
      <c r="D1890" s="7" t="s">
        <v>2181</v>
      </c>
      <c r="E1890" s="7" t="s">
        <v>475</v>
      </c>
      <c r="F1890" s="7" t="s">
        <v>17</v>
      </c>
      <c r="G1890" s="7" t="s">
        <v>4235</v>
      </c>
      <c r="H1890" s="7" t="s">
        <v>4236</v>
      </c>
      <c r="I1890" s="7" t="s">
        <v>84</v>
      </c>
      <c r="J1890" s="7" t="s">
        <v>85</v>
      </c>
      <c r="K1890" s="8" t="n">
        <v>0</v>
      </c>
      <c r="L1890" s="7"/>
      <c r="M1890" s="8" t="n">
        <v>0</v>
      </c>
      <c r="N1890" s="7"/>
      <c r="O1890" s="7" t="s">
        <v>3578</v>
      </c>
      <c r="P1890" s="7" t="s">
        <v>127</v>
      </c>
      <c r="Q1890" s="8" t="s">
        <v>1283</v>
      </c>
      <c r="R1890" s="8" t="s">
        <v>1283</v>
      </c>
      <c r="S1890" s="8" t="s">
        <v>110</v>
      </c>
      <c r="T1890" s="8" t="s">
        <v>87</v>
      </c>
      <c r="U1890" s="7" t="s">
        <v>87</v>
      </c>
      <c r="V1890" s="7" t="s">
        <v>92</v>
      </c>
      <c r="W1890" s="7"/>
      <c r="X1890" s="7"/>
      <c r="Y1890" s="7" t="s">
        <v>1012</v>
      </c>
      <c r="Z1890" s="8" t="s">
        <v>87</v>
      </c>
      <c r="AA1890" s="7"/>
      <c r="AB1890" s="7"/>
      <c r="AC1890" s="7"/>
      <c r="AD1890" s="7"/>
      <c r="AE1890" s="8"/>
      <c r="AF1890" s="9" t="s">
        <v>348</v>
      </c>
      <c r="AG1890" s="9" t="s">
        <v>1157</v>
      </c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 t="s">
        <v>98</v>
      </c>
      <c r="AT1890" s="7" t="s">
        <v>98</v>
      </c>
      <c r="AU1890" s="7" t="s">
        <v>98</v>
      </c>
      <c r="AV1890" s="7" t="s">
        <v>98</v>
      </c>
      <c r="AW1890" s="7" t="s">
        <v>98</v>
      </c>
      <c r="AX1890" s="7" t="s">
        <v>98</v>
      </c>
      <c r="AY1890" s="7" t="s">
        <v>98</v>
      </c>
      <c r="AZ1890" s="7" t="s">
        <v>98</v>
      </c>
      <c r="BA1890" s="7" t="s">
        <v>98</v>
      </c>
      <c r="BB1890" s="7" t="s">
        <v>98</v>
      </c>
      <c r="BC1890" s="7" t="s">
        <v>98</v>
      </c>
      <c r="BD1890" s="7" t="s">
        <v>98</v>
      </c>
      <c r="BE1890" s="7"/>
      <c r="BF1890" s="7"/>
      <c r="BG1890" s="7"/>
      <c r="BH1890" s="7"/>
      <c r="BI1890" s="7"/>
      <c r="BJ1890" s="7"/>
      <c r="BK1890" s="7"/>
      <c r="BL1890" s="7"/>
      <c r="BM1890" s="7" t="s">
        <v>97</v>
      </c>
      <c r="BN1890" s="7" t="s">
        <v>97</v>
      </c>
      <c r="BO1890" s="7"/>
      <c r="BP1890" s="7"/>
      <c r="BQ1890" s="7"/>
      <c r="BR1890" s="7"/>
      <c r="BS1890" s="7"/>
      <c r="BT1890" s="7"/>
      <c r="BU1890" s="7"/>
      <c r="BV1890" s="7"/>
      <c r="BW1890" s="7"/>
      <c r="BX1890" s="7"/>
      <c r="BY1890" s="7"/>
      <c r="BZ1890" s="7"/>
      <c r="CA1890" s="7"/>
      <c r="CB1890" s="7"/>
      <c r="CC1890" s="7"/>
      <c r="CD1890" s="7"/>
      <c r="CE1890" s="7"/>
      <c r="CF1890" s="7"/>
      <c r="CG1890" s="7"/>
      <c r="CH1890" s="7"/>
      <c r="CI1890" s="6" t="n">
        <f aca="false">SUMIF($AH1890:$CH1890,35,Base!$B$5:$BB$5)*7*$Z1890</f>
        <v>0</v>
      </c>
      <c r="CJ1890" s="6" t="n">
        <f aca="false">SUMIF($AH1890:$CH1890,"PR",Base!$B$5:$BB$5)*7*$Z1890</f>
        <v>392</v>
      </c>
      <c r="CK1890" s="6"/>
      <c r="CL1890" s="6"/>
    </row>
    <row r="1891" customFormat="false" ht="13.8" hidden="false" customHeight="false" outlineLevel="0" collapsed="false">
      <c r="A1891" s="7" t="s">
        <v>1890</v>
      </c>
      <c r="B1891" s="7" t="s">
        <v>4192</v>
      </c>
      <c r="C1891" s="7" t="s">
        <v>236</v>
      </c>
      <c r="D1891" s="7" t="s">
        <v>2178</v>
      </c>
      <c r="E1891" s="7" t="s">
        <v>278</v>
      </c>
      <c r="F1891" s="7" t="s">
        <v>17</v>
      </c>
      <c r="G1891" s="7" t="s">
        <v>422</v>
      </c>
      <c r="H1891" s="7" t="s">
        <v>4237</v>
      </c>
      <c r="I1891" s="7" t="s">
        <v>84</v>
      </c>
      <c r="J1891" s="7" t="s">
        <v>85</v>
      </c>
      <c r="K1891" s="8" t="n">
        <v>0</v>
      </c>
      <c r="L1891" s="7"/>
      <c r="M1891" s="8" t="n">
        <v>9</v>
      </c>
      <c r="N1891" s="7"/>
      <c r="O1891" s="7" t="s">
        <v>644</v>
      </c>
      <c r="P1891" s="7" t="s">
        <v>87</v>
      </c>
      <c r="Q1891" s="8" t="s">
        <v>4238</v>
      </c>
      <c r="R1891" s="8" t="s">
        <v>4239</v>
      </c>
      <c r="S1891" s="8" t="s">
        <v>1442</v>
      </c>
      <c r="T1891" s="8" t="s">
        <v>87</v>
      </c>
      <c r="U1891" s="7" t="s">
        <v>87</v>
      </c>
      <c r="V1891" s="7" t="s">
        <v>92</v>
      </c>
      <c r="W1891" s="7"/>
      <c r="X1891" s="7"/>
      <c r="Y1891" s="7" t="s">
        <v>3342</v>
      </c>
      <c r="Z1891" s="8" t="s">
        <v>178</v>
      </c>
      <c r="AA1891" s="7"/>
      <c r="AB1891" s="7"/>
      <c r="AC1891" s="7"/>
      <c r="AD1891" s="7"/>
      <c r="AE1891" s="8"/>
      <c r="AF1891" s="9" t="s">
        <v>418</v>
      </c>
      <c r="AG1891" s="9" t="s">
        <v>4240</v>
      </c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 t="s">
        <v>98</v>
      </c>
      <c r="AS1891" s="7" t="s">
        <v>98</v>
      </c>
      <c r="AT1891" s="7" t="s">
        <v>98</v>
      </c>
      <c r="AU1891" s="7" t="s">
        <v>98</v>
      </c>
      <c r="AV1891" s="7" t="s">
        <v>98</v>
      </c>
      <c r="AW1891" s="7" t="s">
        <v>98</v>
      </c>
      <c r="AX1891" s="7" t="s">
        <v>98</v>
      </c>
      <c r="AY1891" s="7" t="s">
        <v>98</v>
      </c>
      <c r="AZ1891" s="7" t="s">
        <v>98</v>
      </c>
      <c r="BA1891" s="7" t="s">
        <v>98</v>
      </c>
      <c r="BB1891" s="7" t="s">
        <v>98</v>
      </c>
      <c r="BC1891" s="7" t="s">
        <v>98</v>
      </c>
      <c r="BD1891" s="7" t="n">
        <v>35</v>
      </c>
      <c r="BE1891" s="7" t="n">
        <v>35</v>
      </c>
      <c r="BF1891" s="7" t="n">
        <v>35</v>
      </c>
      <c r="BG1891" s="7" t="n">
        <v>35</v>
      </c>
      <c r="BH1891" s="7" t="n">
        <v>35</v>
      </c>
      <c r="BI1891" s="7" t="n">
        <v>35</v>
      </c>
      <c r="BJ1891" s="7" t="n">
        <v>35</v>
      </c>
      <c r="BK1891" s="7" t="s">
        <v>98</v>
      </c>
      <c r="BL1891" s="7" t="s">
        <v>98</v>
      </c>
      <c r="BM1891" s="7" t="s">
        <v>97</v>
      </c>
      <c r="BN1891" s="7" t="s">
        <v>97</v>
      </c>
      <c r="BO1891" s="7" t="s">
        <v>98</v>
      </c>
      <c r="BP1891" s="7" t="s">
        <v>98</v>
      </c>
      <c r="BQ1891" s="7" t="s">
        <v>98</v>
      </c>
      <c r="BR1891" s="7" t="n">
        <v>35</v>
      </c>
      <c r="BS1891" s="7" t="n">
        <v>35</v>
      </c>
      <c r="BT1891" s="7" t="n">
        <v>35</v>
      </c>
      <c r="BU1891" s="7" t="n">
        <v>35</v>
      </c>
      <c r="BV1891" s="7" t="n">
        <v>35</v>
      </c>
      <c r="BW1891" s="7" t="n">
        <v>35</v>
      </c>
      <c r="BX1891" s="7" t="n">
        <v>35</v>
      </c>
      <c r="BY1891" s="7" t="s">
        <v>98</v>
      </c>
      <c r="BZ1891" s="7" t="s">
        <v>98</v>
      </c>
      <c r="CA1891" s="7" t="s">
        <v>98</v>
      </c>
      <c r="CB1891" s="7" t="s">
        <v>98</v>
      </c>
      <c r="CC1891" s="7" t="s">
        <v>98</v>
      </c>
      <c r="CD1891" s="7" t="s">
        <v>98</v>
      </c>
      <c r="CE1891" s="7" t="n">
        <v>35</v>
      </c>
      <c r="CF1891" s="7" t="n">
        <v>35</v>
      </c>
      <c r="CG1891" s="7" t="n">
        <v>35</v>
      </c>
      <c r="CH1891" s="7" t="n">
        <v>35</v>
      </c>
      <c r="CI1891" s="6" t="n">
        <f aca="false">SUMIF($AH1891:$CH1891,35,Base!$B$5:$BB$5)*7*$Z1891</f>
        <v>3045</v>
      </c>
      <c r="CJ1891" s="6" t="n">
        <f aca="false">SUMIF($AH1891:$CH1891,"PR",Base!$B$5:$BB$5)*7*$Z1891</f>
        <v>3815</v>
      </c>
      <c r="CK1891" s="6"/>
      <c r="CL1891" s="6"/>
    </row>
    <row r="1892" customFormat="false" ht="13.8" hidden="false" customHeight="false" outlineLevel="0" collapsed="false">
      <c r="A1892" s="7" t="s">
        <v>1890</v>
      </c>
      <c r="B1892" s="7" t="s">
        <v>4192</v>
      </c>
      <c r="C1892" s="7" t="s">
        <v>1892</v>
      </c>
      <c r="D1892" s="7" t="s">
        <v>3561</v>
      </c>
      <c r="E1892" s="7" t="s">
        <v>548</v>
      </c>
      <c r="F1892" s="7" t="s">
        <v>17</v>
      </c>
      <c r="G1892" s="7" t="s">
        <v>4241</v>
      </c>
      <c r="H1892" s="7" t="s">
        <v>4242</v>
      </c>
      <c r="I1892" s="7" t="s">
        <v>84</v>
      </c>
      <c r="J1892" s="7" t="s">
        <v>85</v>
      </c>
      <c r="K1892" s="8" t="n">
        <v>0</v>
      </c>
      <c r="L1892" s="7"/>
      <c r="M1892" s="8" t="n">
        <v>0</v>
      </c>
      <c r="N1892" s="7"/>
      <c r="O1892" s="7" t="s">
        <v>4243</v>
      </c>
      <c r="P1892" s="7" t="s">
        <v>87</v>
      </c>
      <c r="Q1892" s="8" t="s">
        <v>533</v>
      </c>
      <c r="R1892" s="8" t="s">
        <v>533</v>
      </c>
      <c r="S1892" s="8" t="s">
        <v>110</v>
      </c>
      <c r="T1892" s="8" t="s">
        <v>100</v>
      </c>
      <c r="U1892" s="7" t="s">
        <v>87</v>
      </c>
      <c r="V1892" s="7" t="s">
        <v>92</v>
      </c>
      <c r="W1892" s="7"/>
      <c r="X1892" s="7"/>
      <c r="Y1892" s="7" t="s">
        <v>125</v>
      </c>
      <c r="Z1892" s="8" t="s">
        <v>94</v>
      </c>
      <c r="AA1892" s="7"/>
      <c r="AB1892" s="7"/>
      <c r="AC1892" s="7"/>
      <c r="AD1892" s="7"/>
      <c r="AE1892" s="8"/>
      <c r="AF1892" s="9" t="s">
        <v>1046</v>
      </c>
      <c r="AG1892" s="9" t="s">
        <v>2496</v>
      </c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  <c r="AZ1892" s="7"/>
      <c r="BA1892" s="7"/>
      <c r="BB1892" s="7"/>
      <c r="BC1892" s="7"/>
      <c r="BD1892" s="7"/>
      <c r="BE1892" s="7" t="s">
        <v>98</v>
      </c>
      <c r="BF1892" s="7" t="s">
        <v>98</v>
      </c>
      <c r="BG1892" s="7" t="s">
        <v>98</v>
      </c>
      <c r="BH1892" s="7" t="s">
        <v>98</v>
      </c>
      <c r="BI1892" s="7" t="s">
        <v>98</v>
      </c>
      <c r="BJ1892" s="7" t="s">
        <v>98</v>
      </c>
      <c r="BK1892" s="7" t="s">
        <v>98</v>
      </c>
      <c r="BL1892" s="7" t="s">
        <v>98</v>
      </c>
      <c r="BM1892" s="7" t="s">
        <v>97</v>
      </c>
      <c r="BN1892" s="7" t="s">
        <v>97</v>
      </c>
      <c r="BO1892" s="7"/>
      <c r="BP1892" s="7"/>
      <c r="BQ1892" s="7"/>
      <c r="BR1892" s="7"/>
      <c r="BS1892" s="7"/>
      <c r="BT1892" s="7"/>
      <c r="BU1892" s="7"/>
      <c r="BV1892" s="7"/>
      <c r="BW1892" s="7"/>
      <c r="BX1892" s="7"/>
      <c r="BY1892" s="7"/>
      <c r="BZ1892" s="7"/>
      <c r="CA1892" s="7"/>
      <c r="CB1892" s="7"/>
      <c r="CC1892" s="7"/>
      <c r="CD1892" s="7"/>
      <c r="CE1892" s="7"/>
      <c r="CF1892" s="7"/>
      <c r="CG1892" s="7"/>
      <c r="CH1892" s="7"/>
      <c r="CI1892" s="6" t="n">
        <f aca="false">SUMIF($AH1892:$CH1892,35,Base!$B$5:$BB$5)*7*$Z1892</f>
        <v>0</v>
      </c>
      <c r="CJ1892" s="6" t="n">
        <f aca="false">SUMIF($AH1892:$CH1892,"PR",Base!$B$5:$BB$5)*7*$Z1892</f>
        <v>546</v>
      </c>
      <c r="CK1892" s="6"/>
      <c r="CL1892" s="6"/>
    </row>
    <row r="1893" customFormat="false" ht="13.8" hidden="false" customHeight="false" outlineLevel="0" collapsed="false">
      <c r="A1893" s="7" t="s">
        <v>1890</v>
      </c>
      <c r="B1893" s="7" t="s">
        <v>4192</v>
      </c>
      <c r="C1893" s="7" t="s">
        <v>1892</v>
      </c>
      <c r="D1893" s="7" t="s">
        <v>3561</v>
      </c>
      <c r="E1893" s="7" t="s">
        <v>548</v>
      </c>
      <c r="F1893" s="7" t="s">
        <v>17</v>
      </c>
      <c r="G1893" s="7" t="s">
        <v>4241</v>
      </c>
      <c r="H1893" s="7" t="s">
        <v>4242</v>
      </c>
      <c r="I1893" s="7" t="s">
        <v>84</v>
      </c>
      <c r="J1893" s="7" t="s">
        <v>85</v>
      </c>
      <c r="K1893" s="8" t="n">
        <v>0</v>
      </c>
      <c r="L1893" s="7"/>
      <c r="M1893" s="8" t="n">
        <v>0</v>
      </c>
      <c r="N1893" s="7"/>
      <c r="O1893" s="7" t="s">
        <v>4243</v>
      </c>
      <c r="P1893" s="7" t="s">
        <v>87</v>
      </c>
      <c r="Q1893" s="8" t="s">
        <v>533</v>
      </c>
      <c r="R1893" s="8" t="s">
        <v>533</v>
      </c>
      <c r="S1893" s="8" t="s">
        <v>110</v>
      </c>
      <c r="T1893" s="8" t="s">
        <v>100</v>
      </c>
      <c r="U1893" s="7" t="s">
        <v>87</v>
      </c>
      <c r="V1893" s="7" t="s">
        <v>92</v>
      </c>
      <c r="W1893" s="7"/>
      <c r="X1893" s="7"/>
      <c r="Y1893" s="7" t="s">
        <v>112</v>
      </c>
      <c r="Z1893" s="8" t="s">
        <v>178</v>
      </c>
      <c r="AA1893" s="7"/>
      <c r="AB1893" s="7"/>
      <c r="AC1893" s="7"/>
      <c r="AD1893" s="7"/>
      <c r="AE1893" s="8"/>
      <c r="AF1893" s="9" t="s">
        <v>1046</v>
      </c>
      <c r="AG1893" s="9" t="s">
        <v>2496</v>
      </c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7"/>
      <c r="AZ1893" s="7"/>
      <c r="BA1893" s="7"/>
      <c r="BB1893" s="7"/>
      <c r="BC1893" s="7"/>
      <c r="BD1893" s="7"/>
      <c r="BE1893" s="7" t="s">
        <v>98</v>
      </c>
      <c r="BF1893" s="7" t="s">
        <v>98</v>
      </c>
      <c r="BG1893" s="7" t="s">
        <v>98</v>
      </c>
      <c r="BH1893" s="7" t="s">
        <v>98</v>
      </c>
      <c r="BI1893" s="7" t="s">
        <v>98</v>
      </c>
      <c r="BJ1893" s="7" t="s">
        <v>98</v>
      </c>
      <c r="BK1893" s="7" t="s">
        <v>98</v>
      </c>
      <c r="BL1893" s="7" t="s">
        <v>98</v>
      </c>
      <c r="BM1893" s="7" t="s">
        <v>97</v>
      </c>
      <c r="BN1893" s="7" t="s">
        <v>97</v>
      </c>
      <c r="BO1893" s="7"/>
      <c r="BP1893" s="7"/>
      <c r="BQ1893" s="7"/>
      <c r="BR1893" s="7"/>
      <c r="BS1893" s="7"/>
      <c r="BT1893" s="7"/>
      <c r="BU1893" s="7"/>
      <c r="BV1893" s="7"/>
      <c r="BW1893" s="7"/>
      <c r="BX1893" s="7"/>
      <c r="BY1893" s="7"/>
      <c r="BZ1893" s="7"/>
      <c r="CA1893" s="7"/>
      <c r="CB1893" s="7"/>
      <c r="CC1893" s="7"/>
      <c r="CD1893" s="7"/>
      <c r="CE1893" s="7"/>
      <c r="CF1893" s="7"/>
      <c r="CG1893" s="7"/>
      <c r="CH1893" s="7"/>
      <c r="CI1893" s="6" t="n">
        <f aca="false">SUMIF($AH1893:$CH1893,35,Base!$B$5:$BB$5)*7*$Z1893</f>
        <v>0</v>
      </c>
      <c r="CJ1893" s="6" t="n">
        <f aca="false">SUMIF($AH1893:$CH1893,"PR",Base!$B$5:$BB$5)*7*$Z1893</f>
        <v>1365</v>
      </c>
      <c r="CK1893" s="6"/>
      <c r="CL1893" s="6"/>
    </row>
    <row r="1894" customFormat="false" ht="13.8" hidden="false" customHeight="false" outlineLevel="0" collapsed="false">
      <c r="A1894" s="7" t="s">
        <v>1890</v>
      </c>
      <c r="B1894" s="7" t="s">
        <v>4192</v>
      </c>
      <c r="C1894" s="7" t="s">
        <v>1892</v>
      </c>
      <c r="D1894" s="7" t="s">
        <v>3561</v>
      </c>
      <c r="E1894" s="7" t="s">
        <v>548</v>
      </c>
      <c r="F1894" s="7" t="s">
        <v>17</v>
      </c>
      <c r="G1894" s="7" t="s">
        <v>4241</v>
      </c>
      <c r="H1894" s="7" t="s">
        <v>4242</v>
      </c>
      <c r="I1894" s="7" t="s">
        <v>84</v>
      </c>
      <c r="J1894" s="7" t="s">
        <v>85</v>
      </c>
      <c r="K1894" s="8" t="n">
        <v>0</v>
      </c>
      <c r="L1894" s="7"/>
      <c r="M1894" s="8" t="n">
        <v>0</v>
      </c>
      <c r="N1894" s="7"/>
      <c r="O1894" s="7" t="s">
        <v>4243</v>
      </c>
      <c r="P1894" s="7" t="s">
        <v>87</v>
      </c>
      <c r="Q1894" s="8" t="s">
        <v>533</v>
      </c>
      <c r="R1894" s="8" t="s">
        <v>533</v>
      </c>
      <c r="S1894" s="8" t="s">
        <v>110</v>
      </c>
      <c r="T1894" s="8" t="s">
        <v>100</v>
      </c>
      <c r="U1894" s="7" t="s">
        <v>87</v>
      </c>
      <c r="V1894" s="7" t="s">
        <v>92</v>
      </c>
      <c r="W1894" s="7"/>
      <c r="X1894" s="7"/>
      <c r="Y1894" s="7" t="s">
        <v>102</v>
      </c>
      <c r="Z1894" s="8" t="s">
        <v>155</v>
      </c>
      <c r="AA1894" s="7"/>
      <c r="AB1894" s="7"/>
      <c r="AC1894" s="7"/>
      <c r="AD1894" s="7"/>
      <c r="AE1894" s="8"/>
      <c r="AF1894" s="9" t="s">
        <v>1046</v>
      </c>
      <c r="AG1894" s="9" t="s">
        <v>2496</v>
      </c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7"/>
      <c r="AZ1894" s="7"/>
      <c r="BA1894" s="7"/>
      <c r="BB1894" s="7"/>
      <c r="BC1894" s="7"/>
      <c r="BD1894" s="7"/>
      <c r="BE1894" s="7" t="s">
        <v>98</v>
      </c>
      <c r="BF1894" s="7" t="s">
        <v>98</v>
      </c>
      <c r="BG1894" s="7" t="s">
        <v>98</v>
      </c>
      <c r="BH1894" s="7" t="s">
        <v>98</v>
      </c>
      <c r="BI1894" s="7" t="s">
        <v>98</v>
      </c>
      <c r="BJ1894" s="7" t="s">
        <v>98</v>
      </c>
      <c r="BK1894" s="7" t="s">
        <v>98</v>
      </c>
      <c r="BL1894" s="7" t="s">
        <v>98</v>
      </c>
      <c r="BM1894" s="7" t="s">
        <v>97</v>
      </c>
      <c r="BN1894" s="7" t="s">
        <v>97</v>
      </c>
      <c r="BO1894" s="7"/>
      <c r="BP1894" s="7"/>
      <c r="BQ1894" s="7"/>
      <c r="BR1894" s="7"/>
      <c r="BS1894" s="7"/>
      <c r="BT1894" s="7"/>
      <c r="BU1894" s="7"/>
      <c r="BV1894" s="7"/>
      <c r="BW1894" s="7"/>
      <c r="BX1894" s="7"/>
      <c r="BY1894" s="7"/>
      <c r="BZ1894" s="7"/>
      <c r="CA1894" s="7"/>
      <c r="CB1894" s="7"/>
      <c r="CC1894" s="7"/>
      <c r="CD1894" s="7"/>
      <c r="CE1894" s="7"/>
      <c r="CF1894" s="7"/>
      <c r="CG1894" s="7"/>
      <c r="CH1894" s="7"/>
      <c r="CI1894" s="6" t="n">
        <f aca="false">SUMIF($AH1894:$CH1894,35,Base!$B$5:$BB$5)*7*$Z1894</f>
        <v>0</v>
      </c>
      <c r="CJ1894" s="6" t="n">
        <f aca="false">SUMIF($AH1894:$CH1894,"PR",Base!$B$5:$BB$5)*7*$Z1894</f>
        <v>819</v>
      </c>
      <c r="CK1894" s="6"/>
      <c r="CL1894" s="6"/>
    </row>
    <row r="1895" customFormat="false" ht="13.8" hidden="false" customHeight="false" outlineLevel="0" collapsed="false">
      <c r="A1895" s="7" t="s">
        <v>1890</v>
      </c>
      <c r="B1895" s="7" t="s">
        <v>4192</v>
      </c>
      <c r="C1895" s="7" t="s">
        <v>1383</v>
      </c>
      <c r="D1895" s="7" t="s">
        <v>4244</v>
      </c>
      <c r="E1895" s="7" t="s">
        <v>2475</v>
      </c>
      <c r="F1895" s="7" t="s">
        <v>17</v>
      </c>
      <c r="G1895" s="7" t="s">
        <v>4245</v>
      </c>
      <c r="H1895" s="7" t="s">
        <v>2101</v>
      </c>
      <c r="I1895" s="7" t="s">
        <v>84</v>
      </c>
      <c r="J1895" s="7" t="s">
        <v>85</v>
      </c>
      <c r="K1895" s="8" t="n">
        <v>0</v>
      </c>
      <c r="L1895" s="7"/>
      <c r="M1895" s="8" t="n">
        <v>0</v>
      </c>
      <c r="N1895" s="7"/>
      <c r="O1895" s="7" t="s">
        <v>1470</v>
      </c>
      <c r="P1895" s="7" t="s">
        <v>124</v>
      </c>
      <c r="Q1895" s="8" t="s">
        <v>2330</v>
      </c>
      <c r="R1895" s="8" t="s">
        <v>2330</v>
      </c>
      <c r="S1895" s="8" t="s">
        <v>110</v>
      </c>
      <c r="T1895" s="8" t="s">
        <v>100</v>
      </c>
      <c r="U1895" s="7" t="s">
        <v>87</v>
      </c>
      <c r="V1895" s="7" t="s">
        <v>92</v>
      </c>
      <c r="W1895" s="7"/>
      <c r="X1895" s="7"/>
      <c r="Y1895" s="7" t="s">
        <v>125</v>
      </c>
      <c r="Z1895" s="8" t="s">
        <v>94</v>
      </c>
      <c r="AA1895" s="7"/>
      <c r="AB1895" s="7"/>
      <c r="AC1895" s="7"/>
      <c r="AD1895" s="7"/>
      <c r="AE1895" s="8"/>
      <c r="AF1895" s="9" t="s">
        <v>2496</v>
      </c>
      <c r="AG1895" s="9" t="s">
        <v>2500</v>
      </c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7"/>
      <c r="AZ1895" s="7"/>
      <c r="BA1895" s="7"/>
      <c r="BB1895" s="7"/>
      <c r="BC1895" s="7"/>
      <c r="BD1895" s="7"/>
      <c r="BE1895" s="7"/>
      <c r="BF1895" s="7"/>
      <c r="BG1895" s="7"/>
      <c r="BH1895" s="7"/>
      <c r="BI1895" s="7"/>
      <c r="BJ1895" s="7"/>
      <c r="BK1895" s="7"/>
      <c r="BL1895" s="7" t="s">
        <v>98</v>
      </c>
      <c r="BM1895" s="7" t="s">
        <v>97</v>
      </c>
      <c r="BN1895" s="7" t="s">
        <v>97</v>
      </c>
      <c r="BO1895" s="7" t="s">
        <v>98</v>
      </c>
      <c r="BP1895" s="7"/>
      <c r="BQ1895" s="7"/>
      <c r="BR1895" s="7"/>
      <c r="BS1895" s="7"/>
      <c r="BT1895" s="7"/>
      <c r="BU1895" s="7"/>
      <c r="BV1895" s="7"/>
      <c r="BW1895" s="7"/>
      <c r="BX1895" s="7"/>
      <c r="BY1895" s="7"/>
      <c r="BZ1895" s="7"/>
      <c r="CA1895" s="7"/>
      <c r="CB1895" s="7"/>
      <c r="CC1895" s="7"/>
      <c r="CD1895" s="7"/>
      <c r="CE1895" s="7"/>
      <c r="CF1895" s="7"/>
      <c r="CG1895" s="7"/>
      <c r="CH1895" s="7"/>
      <c r="CI1895" s="6" t="n">
        <f aca="false">SUMIF($AH1895:$CH1895,35,Base!$B$5:$BB$5)*7*$Z1895</f>
        <v>0</v>
      </c>
      <c r="CJ1895" s="6" t="n">
        <f aca="false">SUMIF($AH1895:$CH1895,"PR",Base!$B$5:$BB$5)*7*$Z1895</f>
        <v>140</v>
      </c>
      <c r="CK1895" s="6"/>
      <c r="CL1895" s="6"/>
    </row>
    <row r="1896" customFormat="false" ht="13.8" hidden="false" customHeight="false" outlineLevel="0" collapsed="false">
      <c r="A1896" s="7" t="s">
        <v>1890</v>
      </c>
      <c r="B1896" s="7" t="s">
        <v>4192</v>
      </c>
      <c r="C1896" s="7" t="s">
        <v>1383</v>
      </c>
      <c r="D1896" s="7" t="s">
        <v>4244</v>
      </c>
      <c r="E1896" s="7" t="s">
        <v>2475</v>
      </c>
      <c r="F1896" s="7" t="s">
        <v>17</v>
      </c>
      <c r="G1896" s="7" t="s">
        <v>4245</v>
      </c>
      <c r="H1896" s="7" t="s">
        <v>2101</v>
      </c>
      <c r="I1896" s="7" t="s">
        <v>84</v>
      </c>
      <c r="J1896" s="7" t="s">
        <v>85</v>
      </c>
      <c r="K1896" s="8" t="n">
        <v>0</v>
      </c>
      <c r="L1896" s="7"/>
      <c r="M1896" s="8" t="n">
        <v>0</v>
      </c>
      <c r="N1896" s="7"/>
      <c r="O1896" s="7" t="s">
        <v>1470</v>
      </c>
      <c r="P1896" s="7" t="s">
        <v>124</v>
      </c>
      <c r="Q1896" s="8" t="s">
        <v>2330</v>
      </c>
      <c r="R1896" s="8" t="s">
        <v>2330</v>
      </c>
      <c r="S1896" s="8" t="s">
        <v>110</v>
      </c>
      <c r="T1896" s="8" t="s">
        <v>100</v>
      </c>
      <c r="U1896" s="7" t="s">
        <v>87</v>
      </c>
      <c r="V1896" s="7" t="s">
        <v>92</v>
      </c>
      <c r="W1896" s="7"/>
      <c r="X1896" s="7"/>
      <c r="Y1896" s="7" t="s">
        <v>112</v>
      </c>
      <c r="Z1896" s="8" t="s">
        <v>178</v>
      </c>
      <c r="AA1896" s="7"/>
      <c r="AB1896" s="7"/>
      <c r="AC1896" s="7"/>
      <c r="AD1896" s="7"/>
      <c r="AE1896" s="8"/>
      <c r="AF1896" s="9" t="s">
        <v>2496</v>
      </c>
      <c r="AG1896" s="9" t="s">
        <v>2500</v>
      </c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7"/>
      <c r="AZ1896" s="7"/>
      <c r="BA1896" s="7"/>
      <c r="BB1896" s="7"/>
      <c r="BC1896" s="7"/>
      <c r="BD1896" s="7"/>
      <c r="BE1896" s="7"/>
      <c r="BF1896" s="7"/>
      <c r="BG1896" s="7"/>
      <c r="BH1896" s="7"/>
      <c r="BI1896" s="7"/>
      <c r="BJ1896" s="7"/>
      <c r="BK1896" s="7"/>
      <c r="BL1896" s="7" t="s">
        <v>98</v>
      </c>
      <c r="BM1896" s="7" t="s">
        <v>97</v>
      </c>
      <c r="BN1896" s="7" t="s">
        <v>97</v>
      </c>
      <c r="BO1896" s="7" t="s">
        <v>98</v>
      </c>
      <c r="BP1896" s="7"/>
      <c r="BQ1896" s="7"/>
      <c r="BR1896" s="7"/>
      <c r="BS1896" s="7"/>
      <c r="BT1896" s="7"/>
      <c r="BU1896" s="7"/>
      <c r="BV1896" s="7"/>
      <c r="BW1896" s="7"/>
      <c r="BX1896" s="7"/>
      <c r="BY1896" s="7"/>
      <c r="BZ1896" s="7"/>
      <c r="CA1896" s="7"/>
      <c r="CB1896" s="7"/>
      <c r="CC1896" s="7"/>
      <c r="CD1896" s="7"/>
      <c r="CE1896" s="7"/>
      <c r="CF1896" s="7"/>
      <c r="CG1896" s="7"/>
      <c r="CH1896" s="7"/>
      <c r="CI1896" s="6" t="n">
        <f aca="false">SUMIF($AH1896:$CH1896,35,Base!$B$5:$BB$5)*7*$Z1896</f>
        <v>0</v>
      </c>
      <c r="CJ1896" s="6" t="n">
        <f aca="false">SUMIF($AH1896:$CH1896,"PR",Base!$B$5:$BB$5)*7*$Z1896</f>
        <v>350</v>
      </c>
      <c r="CK1896" s="6"/>
      <c r="CL1896" s="6"/>
    </row>
    <row r="1897" customFormat="false" ht="13.8" hidden="false" customHeight="false" outlineLevel="0" collapsed="false">
      <c r="A1897" s="7" t="s">
        <v>1890</v>
      </c>
      <c r="B1897" s="7" t="s">
        <v>4192</v>
      </c>
      <c r="C1897" s="7" t="s">
        <v>1383</v>
      </c>
      <c r="D1897" s="7" t="s">
        <v>4244</v>
      </c>
      <c r="E1897" s="7" t="s">
        <v>2475</v>
      </c>
      <c r="F1897" s="7" t="s">
        <v>17</v>
      </c>
      <c r="G1897" s="7" t="s">
        <v>4245</v>
      </c>
      <c r="H1897" s="7" t="s">
        <v>2101</v>
      </c>
      <c r="I1897" s="7" t="s">
        <v>84</v>
      </c>
      <c r="J1897" s="7" t="s">
        <v>85</v>
      </c>
      <c r="K1897" s="8" t="n">
        <v>0</v>
      </c>
      <c r="L1897" s="7"/>
      <c r="M1897" s="8" t="n">
        <v>0</v>
      </c>
      <c r="N1897" s="7"/>
      <c r="O1897" s="7" t="s">
        <v>1470</v>
      </c>
      <c r="P1897" s="7" t="s">
        <v>124</v>
      </c>
      <c r="Q1897" s="8" t="s">
        <v>2330</v>
      </c>
      <c r="R1897" s="8" t="s">
        <v>2330</v>
      </c>
      <c r="S1897" s="8" t="s">
        <v>110</v>
      </c>
      <c r="T1897" s="8" t="s">
        <v>100</v>
      </c>
      <c r="U1897" s="7" t="s">
        <v>87</v>
      </c>
      <c r="V1897" s="7" t="s">
        <v>92</v>
      </c>
      <c r="W1897" s="7"/>
      <c r="X1897" s="7"/>
      <c r="Y1897" s="7" t="s">
        <v>102</v>
      </c>
      <c r="Z1897" s="8" t="s">
        <v>155</v>
      </c>
      <c r="AA1897" s="7"/>
      <c r="AB1897" s="7"/>
      <c r="AC1897" s="7"/>
      <c r="AD1897" s="7"/>
      <c r="AE1897" s="8"/>
      <c r="AF1897" s="9" t="s">
        <v>2496</v>
      </c>
      <c r="AG1897" s="9" t="s">
        <v>2500</v>
      </c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7"/>
      <c r="AZ1897" s="7"/>
      <c r="BA1897" s="7"/>
      <c r="BB1897" s="7"/>
      <c r="BC1897" s="7"/>
      <c r="BD1897" s="7"/>
      <c r="BE1897" s="7"/>
      <c r="BF1897" s="7"/>
      <c r="BG1897" s="7"/>
      <c r="BH1897" s="7"/>
      <c r="BI1897" s="7"/>
      <c r="BJ1897" s="7"/>
      <c r="BK1897" s="7"/>
      <c r="BL1897" s="7" t="s">
        <v>98</v>
      </c>
      <c r="BM1897" s="7" t="s">
        <v>97</v>
      </c>
      <c r="BN1897" s="7" t="s">
        <v>97</v>
      </c>
      <c r="BO1897" s="7" t="s">
        <v>98</v>
      </c>
      <c r="BP1897" s="7"/>
      <c r="BQ1897" s="7"/>
      <c r="BR1897" s="7"/>
      <c r="BS1897" s="7"/>
      <c r="BT1897" s="7"/>
      <c r="BU1897" s="7"/>
      <c r="BV1897" s="7"/>
      <c r="BW1897" s="7"/>
      <c r="BX1897" s="7"/>
      <c r="BY1897" s="7"/>
      <c r="BZ1897" s="7"/>
      <c r="CA1897" s="7"/>
      <c r="CB1897" s="7"/>
      <c r="CC1897" s="7"/>
      <c r="CD1897" s="7"/>
      <c r="CE1897" s="7"/>
      <c r="CF1897" s="7"/>
      <c r="CG1897" s="7"/>
      <c r="CH1897" s="7"/>
      <c r="CI1897" s="6" t="n">
        <f aca="false">SUMIF($AH1897:$CH1897,35,Base!$B$5:$BB$5)*7*$Z1897</f>
        <v>0</v>
      </c>
      <c r="CJ1897" s="6" t="n">
        <f aca="false">SUMIF($AH1897:$CH1897,"PR",Base!$B$5:$BB$5)*7*$Z1897</f>
        <v>210</v>
      </c>
      <c r="CK1897" s="6"/>
      <c r="CL1897" s="6"/>
    </row>
    <row r="1898" customFormat="false" ht="13.8" hidden="false" customHeight="false" outlineLevel="0" collapsed="false">
      <c r="A1898" s="7" t="s">
        <v>1890</v>
      </c>
      <c r="B1898" s="7" t="s">
        <v>4192</v>
      </c>
      <c r="C1898" s="7" t="s">
        <v>2257</v>
      </c>
      <c r="D1898" s="7" t="s">
        <v>4246</v>
      </c>
      <c r="E1898" s="7" t="s">
        <v>2467</v>
      </c>
      <c r="F1898" s="7" t="s">
        <v>17</v>
      </c>
      <c r="G1898" s="7" t="s">
        <v>4247</v>
      </c>
      <c r="H1898" s="7" t="s">
        <v>4248</v>
      </c>
      <c r="I1898" s="7" t="s">
        <v>84</v>
      </c>
      <c r="J1898" s="7" t="s">
        <v>85</v>
      </c>
      <c r="K1898" s="8" t="n">
        <v>0</v>
      </c>
      <c r="L1898" s="7"/>
      <c r="M1898" s="8" t="n">
        <v>0</v>
      </c>
      <c r="N1898" s="7"/>
      <c r="O1898" s="7" t="s">
        <v>4249</v>
      </c>
      <c r="P1898" s="7" t="s">
        <v>87</v>
      </c>
      <c r="Q1898" s="8" t="s">
        <v>4250</v>
      </c>
      <c r="R1898" s="8" t="s">
        <v>4250</v>
      </c>
      <c r="S1898" s="8" t="s">
        <v>110</v>
      </c>
      <c r="T1898" s="8" t="s">
        <v>100</v>
      </c>
      <c r="U1898" s="7" t="s">
        <v>87</v>
      </c>
      <c r="V1898" s="7" t="s">
        <v>92</v>
      </c>
      <c r="W1898" s="7"/>
      <c r="X1898" s="7"/>
      <c r="Y1898" s="7" t="s">
        <v>125</v>
      </c>
      <c r="Z1898" s="8" t="s">
        <v>178</v>
      </c>
      <c r="AA1898" s="7"/>
      <c r="AB1898" s="7"/>
      <c r="AC1898" s="7"/>
      <c r="AD1898" s="7"/>
      <c r="AE1898" s="8"/>
      <c r="AF1898" s="9" t="s">
        <v>369</v>
      </c>
      <c r="AG1898" s="9" t="s">
        <v>734</v>
      </c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7"/>
      <c r="AZ1898" s="7"/>
      <c r="BA1898" s="7"/>
      <c r="BB1898" s="7"/>
      <c r="BC1898" s="7"/>
      <c r="BD1898" s="7"/>
      <c r="BE1898" s="7"/>
      <c r="BF1898" s="7"/>
      <c r="BG1898" s="7"/>
      <c r="BH1898" s="7"/>
      <c r="BI1898" s="7"/>
      <c r="BJ1898" s="7"/>
      <c r="BK1898" s="7"/>
      <c r="BL1898" s="7"/>
      <c r="BM1898" s="7" t="s">
        <v>97</v>
      </c>
      <c r="BN1898" s="7" t="s">
        <v>97</v>
      </c>
      <c r="BO1898" s="7"/>
      <c r="BP1898" s="7"/>
      <c r="BQ1898" s="7"/>
      <c r="BR1898" s="7"/>
      <c r="BS1898" s="7"/>
      <c r="BT1898" s="7" t="s">
        <v>98</v>
      </c>
      <c r="BU1898" s="7" t="s">
        <v>98</v>
      </c>
      <c r="BV1898" s="7" t="s">
        <v>98</v>
      </c>
      <c r="BW1898" s="7" t="s">
        <v>98</v>
      </c>
      <c r="BX1898" s="7" t="s">
        <v>98</v>
      </c>
      <c r="BY1898" s="7" t="s">
        <v>98</v>
      </c>
      <c r="BZ1898" s="7" t="s">
        <v>98</v>
      </c>
      <c r="CA1898" s="7" t="s">
        <v>98</v>
      </c>
      <c r="CB1898" s="7"/>
      <c r="CC1898" s="7"/>
      <c r="CD1898" s="7"/>
      <c r="CE1898" s="7"/>
      <c r="CF1898" s="7"/>
      <c r="CG1898" s="7"/>
      <c r="CH1898" s="7"/>
      <c r="CI1898" s="6" t="n">
        <f aca="false">SUMIF($AH1898:$CH1898,35,Base!$B$5:$BB$5)*7*$Z1898</f>
        <v>0</v>
      </c>
      <c r="CJ1898" s="6" t="n">
        <f aca="false">SUMIF($AH1898:$CH1898,"PR",Base!$B$5:$BB$5)*7*$Z1898</f>
        <v>1330</v>
      </c>
      <c r="CK1898" s="6"/>
      <c r="CL1898" s="6"/>
    </row>
    <row r="1899" customFormat="false" ht="13.8" hidden="false" customHeight="false" outlineLevel="0" collapsed="false">
      <c r="A1899" s="7" t="s">
        <v>1890</v>
      </c>
      <c r="B1899" s="7" t="s">
        <v>4192</v>
      </c>
      <c r="C1899" s="7" t="s">
        <v>2257</v>
      </c>
      <c r="D1899" s="7" t="s">
        <v>4246</v>
      </c>
      <c r="E1899" s="7" t="s">
        <v>2467</v>
      </c>
      <c r="F1899" s="7" t="s">
        <v>17</v>
      </c>
      <c r="G1899" s="7" t="s">
        <v>4247</v>
      </c>
      <c r="H1899" s="7" t="s">
        <v>4248</v>
      </c>
      <c r="I1899" s="7" t="s">
        <v>84</v>
      </c>
      <c r="J1899" s="7" t="s">
        <v>85</v>
      </c>
      <c r="K1899" s="8" t="n">
        <v>0</v>
      </c>
      <c r="L1899" s="7"/>
      <c r="M1899" s="8" t="n">
        <v>0</v>
      </c>
      <c r="N1899" s="7"/>
      <c r="O1899" s="7" t="s">
        <v>4249</v>
      </c>
      <c r="P1899" s="7" t="s">
        <v>87</v>
      </c>
      <c r="Q1899" s="8" t="s">
        <v>4250</v>
      </c>
      <c r="R1899" s="8" t="s">
        <v>4250</v>
      </c>
      <c r="S1899" s="8" t="s">
        <v>110</v>
      </c>
      <c r="T1899" s="8" t="s">
        <v>100</v>
      </c>
      <c r="U1899" s="7" t="s">
        <v>87</v>
      </c>
      <c r="V1899" s="7" t="s">
        <v>92</v>
      </c>
      <c r="W1899" s="7"/>
      <c r="X1899" s="7"/>
      <c r="Y1899" s="7" t="s">
        <v>112</v>
      </c>
      <c r="Z1899" s="8" t="s">
        <v>178</v>
      </c>
      <c r="AA1899" s="7"/>
      <c r="AB1899" s="7"/>
      <c r="AC1899" s="7"/>
      <c r="AD1899" s="7"/>
      <c r="AE1899" s="8"/>
      <c r="AF1899" s="9" t="s">
        <v>369</v>
      </c>
      <c r="AG1899" s="9" t="s">
        <v>734</v>
      </c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7"/>
      <c r="AZ1899" s="7"/>
      <c r="BA1899" s="7"/>
      <c r="BB1899" s="7"/>
      <c r="BC1899" s="7"/>
      <c r="BD1899" s="7"/>
      <c r="BE1899" s="7"/>
      <c r="BF1899" s="7"/>
      <c r="BG1899" s="7"/>
      <c r="BH1899" s="7"/>
      <c r="BI1899" s="7"/>
      <c r="BJ1899" s="7"/>
      <c r="BK1899" s="7"/>
      <c r="BL1899" s="7"/>
      <c r="BM1899" s="7" t="s">
        <v>97</v>
      </c>
      <c r="BN1899" s="7" t="s">
        <v>97</v>
      </c>
      <c r="BO1899" s="7"/>
      <c r="BP1899" s="7"/>
      <c r="BQ1899" s="7"/>
      <c r="BR1899" s="7"/>
      <c r="BS1899" s="7"/>
      <c r="BT1899" s="7" t="s">
        <v>98</v>
      </c>
      <c r="BU1899" s="7" t="s">
        <v>98</v>
      </c>
      <c r="BV1899" s="7" t="s">
        <v>98</v>
      </c>
      <c r="BW1899" s="7" t="s">
        <v>98</v>
      </c>
      <c r="BX1899" s="7" t="s">
        <v>98</v>
      </c>
      <c r="BY1899" s="7" t="s">
        <v>98</v>
      </c>
      <c r="BZ1899" s="7" t="s">
        <v>98</v>
      </c>
      <c r="CA1899" s="7" t="s">
        <v>98</v>
      </c>
      <c r="CB1899" s="7"/>
      <c r="CC1899" s="7"/>
      <c r="CD1899" s="7"/>
      <c r="CE1899" s="7"/>
      <c r="CF1899" s="7"/>
      <c r="CG1899" s="7"/>
      <c r="CH1899" s="7"/>
      <c r="CI1899" s="6" t="n">
        <f aca="false">SUMIF($AH1899:$CH1899,35,Base!$B$5:$BB$5)*7*$Z1899</f>
        <v>0</v>
      </c>
      <c r="CJ1899" s="6" t="n">
        <f aca="false">SUMIF($AH1899:$CH1899,"PR",Base!$B$5:$BB$5)*7*$Z1899</f>
        <v>1330</v>
      </c>
      <c r="CK1899" s="6"/>
      <c r="CL1899" s="6"/>
    </row>
    <row r="1900" customFormat="false" ht="13.8" hidden="false" customHeight="false" outlineLevel="0" collapsed="false">
      <c r="A1900" s="7" t="s">
        <v>1890</v>
      </c>
      <c r="B1900" s="7" t="s">
        <v>4192</v>
      </c>
      <c r="C1900" s="7" t="s">
        <v>2257</v>
      </c>
      <c r="D1900" s="7" t="s">
        <v>4246</v>
      </c>
      <c r="E1900" s="7" t="s">
        <v>2467</v>
      </c>
      <c r="F1900" s="7" t="s">
        <v>17</v>
      </c>
      <c r="G1900" s="7" t="s">
        <v>4247</v>
      </c>
      <c r="H1900" s="7" t="s">
        <v>4248</v>
      </c>
      <c r="I1900" s="7" t="s">
        <v>84</v>
      </c>
      <c r="J1900" s="7" t="s">
        <v>85</v>
      </c>
      <c r="K1900" s="8" t="n">
        <v>0</v>
      </c>
      <c r="L1900" s="7"/>
      <c r="M1900" s="8" t="n">
        <v>0</v>
      </c>
      <c r="N1900" s="7"/>
      <c r="O1900" s="7" t="s">
        <v>4249</v>
      </c>
      <c r="P1900" s="7" t="s">
        <v>87</v>
      </c>
      <c r="Q1900" s="8" t="s">
        <v>4250</v>
      </c>
      <c r="R1900" s="8" t="s">
        <v>4250</v>
      </c>
      <c r="S1900" s="8" t="s">
        <v>110</v>
      </c>
      <c r="T1900" s="8" t="s">
        <v>100</v>
      </c>
      <c r="U1900" s="7" t="s">
        <v>87</v>
      </c>
      <c r="V1900" s="7" t="s">
        <v>92</v>
      </c>
      <c r="W1900" s="7"/>
      <c r="X1900" s="7"/>
      <c r="Y1900" s="7" t="s">
        <v>102</v>
      </c>
      <c r="Z1900" s="8" t="s">
        <v>155</v>
      </c>
      <c r="AA1900" s="7"/>
      <c r="AB1900" s="7"/>
      <c r="AC1900" s="7"/>
      <c r="AD1900" s="7"/>
      <c r="AE1900" s="8"/>
      <c r="AF1900" s="9" t="s">
        <v>369</v>
      </c>
      <c r="AG1900" s="9" t="s">
        <v>734</v>
      </c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7"/>
      <c r="AZ1900" s="7"/>
      <c r="BA1900" s="7"/>
      <c r="BB1900" s="7"/>
      <c r="BC1900" s="7"/>
      <c r="BD1900" s="7"/>
      <c r="BE1900" s="7"/>
      <c r="BF1900" s="7"/>
      <c r="BG1900" s="7"/>
      <c r="BH1900" s="7"/>
      <c r="BI1900" s="7"/>
      <c r="BJ1900" s="7"/>
      <c r="BK1900" s="7"/>
      <c r="BL1900" s="7"/>
      <c r="BM1900" s="7" t="s">
        <v>97</v>
      </c>
      <c r="BN1900" s="7" t="s">
        <v>97</v>
      </c>
      <c r="BO1900" s="7"/>
      <c r="BP1900" s="7"/>
      <c r="BQ1900" s="7"/>
      <c r="BR1900" s="7"/>
      <c r="BS1900" s="7"/>
      <c r="BT1900" s="7" t="s">
        <v>98</v>
      </c>
      <c r="BU1900" s="7" t="s">
        <v>98</v>
      </c>
      <c r="BV1900" s="7" t="s">
        <v>98</v>
      </c>
      <c r="BW1900" s="7" t="s">
        <v>98</v>
      </c>
      <c r="BX1900" s="7" t="s">
        <v>98</v>
      </c>
      <c r="BY1900" s="7" t="s">
        <v>98</v>
      </c>
      <c r="BZ1900" s="7" t="s">
        <v>98</v>
      </c>
      <c r="CA1900" s="7" t="s">
        <v>98</v>
      </c>
      <c r="CB1900" s="7"/>
      <c r="CC1900" s="7"/>
      <c r="CD1900" s="7"/>
      <c r="CE1900" s="7"/>
      <c r="CF1900" s="7"/>
      <c r="CG1900" s="7"/>
      <c r="CH1900" s="7"/>
      <c r="CI1900" s="6" t="n">
        <f aca="false">SUMIF($AH1900:$CH1900,35,Base!$B$5:$BB$5)*7*$Z1900</f>
        <v>0</v>
      </c>
      <c r="CJ1900" s="6" t="n">
        <f aca="false">SUMIF($AH1900:$CH1900,"PR",Base!$B$5:$BB$5)*7*$Z1900</f>
        <v>798</v>
      </c>
      <c r="CK1900" s="6"/>
      <c r="CL1900" s="6"/>
    </row>
    <row r="1901" customFormat="false" ht="13.8" hidden="false" customHeight="false" outlineLevel="0" collapsed="false">
      <c r="A1901" s="7" t="s">
        <v>1890</v>
      </c>
      <c r="B1901" s="7" t="s">
        <v>4192</v>
      </c>
      <c r="C1901" s="7" t="s">
        <v>2257</v>
      </c>
      <c r="D1901" s="7" t="s">
        <v>2131</v>
      </c>
      <c r="E1901" s="7" t="s">
        <v>2885</v>
      </c>
      <c r="F1901" s="7" t="s">
        <v>17</v>
      </c>
      <c r="G1901" s="7" t="s">
        <v>4251</v>
      </c>
      <c r="H1901" s="7" t="s">
        <v>4252</v>
      </c>
      <c r="I1901" s="7" t="s">
        <v>84</v>
      </c>
      <c r="J1901" s="7" t="s">
        <v>85</v>
      </c>
      <c r="K1901" s="8" t="n">
        <v>0</v>
      </c>
      <c r="L1901" s="7"/>
      <c r="M1901" s="8" t="n">
        <v>0</v>
      </c>
      <c r="N1901" s="7"/>
      <c r="O1901" s="7" t="s">
        <v>4253</v>
      </c>
      <c r="P1901" s="7" t="s">
        <v>87</v>
      </c>
      <c r="Q1901" s="8" t="s">
        <v>1892</v>
      </c>
      <c r="R1901" s="8" t="s">
        <v>1892</v>
      </c>
      <c r="S1901" s="8" t="s">
        <v>110</v>
      </c>
      <c r="T1901" s="8" t="s">
        <v>100</v>
      </c>
      <c r="U1901" s="7" t="s">
        <v>87</v>
      </c>
      <c r="V1901" s="7" t="s">
        <v>92</v>
      </c>
      <c r="W1901" s="7"/>
      <c r="X1901" s="7"/>
      <c r="Y1901" s="7" t="s">
        <v>125</v>
      </c>
      <c r="Z1901" s="8" t="s">
        <v>94</v>
      </c>
      <c r="AA1901" s="7"/>
      <c r="AB1901" s="7"/>
      <c r="AC1901" s="7"/>
      <c r="AD1901" s="7"/>
      <c r="AE1901" s="8"/>
      <c r="AF1901" s="9" t="s">
        <v>404</v>
      </c>
      <c r="AG1901" s="9" t="s">
        <v>734</v>
      </c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7"/>
      <c r="AZ1901" s="7"/>
      <c r="BA1901" s="7"/>
      <c r="BB1901" s="7"/>
      <c r="BC1901" s="7"/>
      <c r="BD1901" s="7"/>
      <c r="BE1901" s="7"/>
      <c r="BF1901" s="7"/>
      <c r="BG1901" s="7"/>
      <c r="BH1901" s="7"/>
      <c r="BI1901" s="7"/>
      <c r="BJ1901" s="7"/>
      <c r="BK1901" s="7"/>
      <c r="BL1901" s="7"/>
      <c r="BM1901" s="7" t="s">
        <v>97</v>
      </c>
      <c r="BN1901" s="7" t="s">
        <v>97</v>
      </c>
      <c r="BO1901" s="7"/>
      <c r="BP1901" s="7"/>
      <c r="BQ1901" s="7"/>
      <c r="BR1901" s="7"/>
      <c r="BS1901" s="7"/>
      <c r="BT1901" s="7"/>
      <c r="BU1901" s="7"/>
      <c r="BV1901" s="7"/>
      <c r="BW1901" s="7" t="s">
        <v>98</v>
      </c>
      <c r="BX1901" s="7" t="s">
        <v>98</v>
      </c>
      <c r="BY1901" s="7" t="s">
        <v>98</v>
      </c>
      <c r="BZ1901" s="7" t="s">
        <v>98</v>
      </c>
      <c r="CA1901" s="7" t="s">
        <v>98</v>
      </c>
      <c r="CB1901" s="7"/>
      <c r="CC1901" s="7"/>
      <c r="CD1901" s="7"/>
      <c r="CE1901" s="7"/>
      <c r="CF1901" s="7"/>
      <c r="CG1901" s="7"/>
      <c r="CH1901" s="7"/>
      <c r="CI1901" s="6" t="n">
        <f aca="false">SUMIF($AH1901:$CH1901,35,Base!$B$5:$BB$5)*7*$Z1901</f>
        <v>0</v>
      </c>
      <c r="CJ1901" s="6" t="n">
        <f aca="false">SUMIF($AH1901:$CH1901,"PR",Base!$B$5:$BB$5)*7*$Z1901</f>
        <v>322</v>
      </c>
      <c r="CK1901" s="6"/>
      <c r="CL1901" s="6"/>
    </row>
    <row r="1902" customFormat="false" ht="13.8" hidden="false" customHeight="false" outlineLevel="0" collapsed="false">
      <c r="A1902" s="7" t="s">
        <v>1890</v>
      </c>
      <c r="B1902" s="7" t="s">
        <v>4192</v>
      </c>
      <c r="C1902" s="7" t="s">
        <v>2257</v>
      </c>
      <c r="D1902" s="7" t="s">
        <v>2131</v>
      </c>
      <c r="E1902" s="7" t="s">
        <v>2885</v>
      </c>
      <c r="F1902" s="7" t="s">
        <v>17</v>
      </c>
      <c r="G1902" s="7" t="s">
        <v>4251</v>
      </c>
      <c r="H1902" s="7" t="s">
        <v>4252</v>
      </c>
      <c r="I1902" s="7" t="s">
        <v>84</v>
      </c>
      <c r="J1902" s="7" t="s">
        <v>85</v>
      </c>
      <c r="K1902" s="8" t="n">
        <v>0</v>
      </c>
      <c r="L1902" s="7"/>
      <c r="M1902" s="8" t="n">
        <v>0</v>
      </c>
      <c r="N1902" s="7"/>
      <c r="O1902" s="7" t="s">
        <v>4253</v>
      </c>
      <c r="P1902" s="7" t="s">
        <v>87</v>
      </c>
      <c r="Q1902" s="8" t="s">
        <v>1892</v>
      </c>
      <c r="R1902" s="8" t="s">
        <v>1892</v>
      </c>
      <c r="S1902" s="8" t="s">
        <v>110</v>
      </c>
      <c r="T1902" s="8" t="s">
        <v>100</v>
      </c>
      <c r="U1902" s="7" t="s">
        <v>87</v>
      </c>
      <c r="V1902" s="7" t="s">
        <v>92</v>
      </c>
      <c r="W1902" s="7"/>
      <c r="X1902" s="7"/>
      <c r="Y1902" s="7" t="s">
        <v>112</v>
      </c>
      <c r="Z1902" s="8" t="s">
        <v>178</v>
      </c>
      <c r="AA1902" s="7"/>
      <c r="AB1902" s="7"/>
      <c r="AC1902" s="7"/>
      <c r="AD1902" s="7"/>
      <c r="AE1902" s="8"/>
      <c r="AF1902" s="9" t="s">
        <v>404</v>
      </c>
      <c r="AG1902" s="9" t="s">
        <v>734</v>
      </c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7"/>
      <c r="AZ1902" s="7"/>
      <c r="BA1902" s="7"/>
      <c r="BB1902" s="7"/>
      <c r="BC1902" s="7"/>
      <c r="BD1902" s="7"/>
      <c r="BE1902" s="7"/>
      <c r="BF1902" s="7"/>
      <c r="BG1902" s="7"/>
      <c r="BH1902" s="7"/>
      <c r="BI1902" s="7"/>
      <c r="BJ1902" s="7"/>
      <c r="BK1902" s="7"/>
      <c r="BL1902" s="7"/>
      <c r="BM1902" s="7" t="s">
        <v>97</v>
      </c>
      <c r="BN1902" s="7" t="s">
        <v>97</v>
      </c>
      <c r="BO1902" s="7"/>
      <c r="BP1902" s="7"/>
      <c r="BQ1902" s="7"/>
      <c r="BR1902" s="7"/>
      <c r="BS1902" s="7"/>
      <c r="BT1902" s="7"/>
      <c r="BU1902" s="7"/>
      <c r="BV1902" s="7"/>
      <c r="BW1902" s="7" t="s">
        <v>98</v>
      </c>
      <c r="BX1902" s="7" t="s">
        <v>98</v>
      </c>
      <c r="BY1902" s="7" t="s">
        <v>98</v>
      </c>
      <c r="BZ1902" s="7" t="s">
        <v>98</v>
      </c>
      <c r="CA1902" s="7" t="s">
        <v>98</v>
      </c>
      <c r="CB1902" s="7"/>
      <c r="CC1902" s="7"/>
      <c r="CD1902" s="7"/>
      <c r="CE1902" s="7"/>
      <c r="CF1902" s="7"/>
      <c r="CG1902" s="7"/>
      <c r="CH1902" s="7"/>
      <c r="CI1902" s="6" t="n">
        <f aca="false">SUMIF($AH1902:$CH1902,35,Base!$B$5:$BB$5)*7*$Z1902</f>
        <v>0</v>
      </c>
      <c r="CJ1902" s="6" t="n">
        <f aca="false">SUMIF($AH1902:$CH1902,"PR",Base!$B$5:$BB$5)*7*$Z1902</f>
        <v>805</v>
      </c>
      <c r="CK1902" s="6"/>
      <c r="CL1902" s="6"/>
    </row>
    <row r="1903" customFormat="false" ht="13.8" hidden="false" customHeight="false" outlineLevel="0" collapsed="false">
      <c r="A1903" s="7" t="s">
        <v>1890</v>
      </c>
      <c r="B1903" s="7" t="s">
        <v>4192</v>
      </c>
      <c r="C1903" s="7" t="s">
        <v>2257</v>
      </c>
      <c r="D1903" s="7" t="s">
        <v>2131</v>
      </c>
      <c r="E1903" s="7" t="s">
        <v>2885</v>
      </c>
      <c r="F1903" s="7" t="s">
        <v>17</v>
      </c>
      <c r="G1903" s="7" t="s">
        <v>4251</v>
      </c>
      <c r="H1903" s="7" t="s">
        <v>4252</v>
      </c>
      <c r="I1903" s="7" t="s">
        <v>84</v>
      </c>
      <c r="J1903" s="7" t="s">
        <v>85</v>
      </c>
      <c r="K1903" s="8" t="n">
        <v>0</v>
      </c>
      <c r="L1903" s="7"/>
      <c r="M1903" s="8" t="n">
        <v>0</v>
      </c>
      <c r="N1903" s="7"/>
      <c r="O1903" s="7" t="s">
        <v>4253</v>
      </c>
      <c r="P1903" s="7" t="s">
        <v>87</v>
      </c>
      <c r="Q1903" s="8" t="s">
        <v>1892</v>
      </c>
      <c r="R1903" s="8" t="s">
        <v>1892</v>
      </c>
      <c r="S1903" s="8" t="s">
        <v>110</v>
      </c>
      <c r="T1903" s="8" t="s">
        <v>100</v>
      </c>
      <c r="U1903" s="7" t="s">
        <v>87</v>
      </c>
      <c r="V1903" s="7" t="s">
        <v>92</v>
      </c>
      <c r="W1903" s="7"/>
      <c r="X1903" s="7"/>
      <c r="Y1903" s="7" t="s">
        <v>102</v>
      </c>
      <c r="Z1903" s="8" t="s">
        <v>155</v>
      </c>
      <c r="AA1903" s="7"/>
      <c r="AB1903" s="7"/>
      <c r="AC1903" s="7"/>
      <c r="AD1903" s="7"/>
      <c r="AE1903" s="8"/>
      <c r="AF1903" s="9" t="s">
        <v>404</v>
      </c>
      <c r="AG1903" s="9" t="s">
        <v>734</v>
      </c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7"/>
      <c r="AZ1903" s="7"/>
      <c r="BA1903" s="7"/>
      <c r="BB1903" s="7"/>
      <c r="BC1903" s="7"/>
      <c r="BD1903" s="7"/>
      <c r="BE1903" s="7"/>
      <c r="BF1903" s="7"/>
      <c r="BG1903" s="7"/>
      <c r="BH1903" s="7"/>
      <c r="BI1903" s="7"/>
      <c r="BJ1903" s="7"/>
      <c r="BK1903" s="7"/>
      <c r="BL1903" s="7"/>
      <c r="BM1903" s="7" t="s">
        <v>97</v>
      </c>
      <c r="BN1903" s="7" t="s">
        <v>97</v>
      </c>
      <c r="BO1903" s="7"/>
      <c r="BP1903" s="7"/>
      <c r="BQ1903" s="7"/>
      <c r="BR1903" s="7"/>
      <c r="BS1903" s="7"/>
      <c r="BT1903" s="7"/>
      <c r="BU1903" s="7"/>
      <c r="BV1903" s="7"/>
      <c r="BW1903" s="7" t="s">
        <v>98</v>
      </c>
      <c r="BX1903" s="7" t="s">
        <v>98</v>
      </c>
      <c r="BY1903" s="7" t="s">
        <v>98</v>
      </c>
      <c r="BZ1903" s="7" t="s">
        <v>98</v>
      </c>
      <c r="CA1903" s="7" t="s">
        <v>98</v>
      </c>
      <c r="CB1903" s="7"/>
      <c r="CC1903" s="7"/>
      <c r="CD1903" s="7"/>
      <c r="CE1903" s="7"/>
      <c r="CF1903" s="7"/>
      <c r="CG1903" s="7"/>
      <c r="CH1903" s="7"/>
      <c r="CI1903" s="6" t="n">
        <f aca="false">SUMIF($AH1903:$CH1903,35,Base!$B$5:$BB$5)*7*$Z1903</f>
        <v>0</v>
      </c>
      <c r="CJ1903" s="6" t="n">
        <f aca="false">SUMIF($AH1903:$CH1903,"PR",Base!$B$5:$BB$5)*7*$Z1903</f>
        <v>483</v>
      </c>
      <c r="CK1903" s="6"/>
      <c r="CL1903" s="6"/>
    </row>
    <row r="1904" customFormat="false" ht="13.8" hidden="false" customHeight="false" outlineLevel="0" collapsed="false">
      <c r="A1904" s="7" t="s">
        <v>1890</v>
      </c>
      <c r="B1904" s="7" t="s">
        <v>4192</v>
      </c>
      <c r="C1904" s="7" t="s">
        <v>2257</v>
      </c>
      <c r="D1904" s="7" t="s">
        <v>2127</v>
      </c>
      <c r="E1904" s="7" t="s">
        <v>2464</v>
      </c>
      <c r="F1904" s="7" t="s">
        <v>17</v>
      </c>
      <c r="G1904" s="7" t="s">
        <v>4251</v>
      </c>
      <c r="H1904" s="7" t="s">
        <v>4252</v>
      </c>
      <c r="I1904" s="7" t="s">
        <v>84</v>
      </c>
      <c r="J1904" s="7" t="s">
        <v>85</v>
      </c>
      <c r="K1904" s="8" t="n">
        <v>0</v>
      </c>
      <c r="L1904" s="7"/>
      <c r="M1904" s="8" t="n">
        <v>0</v>
      </c>
      <c r="N1904" s="7"/>
      <c r="O1904" s="7" t="s">
        <v>4253</v>
      </c>
      <c r="P1904" s="7" t="s">
        <v>87</v>
      </c>
      <c r="Q1904" s="8" t="s">
        <v>325</v>
      </c>
      <c r="R1904" s="8" t="s">
        <v>325</v>
      </c>
      <c r="S1904" s="8" t="s">
        <v>110</v>
      </c>
      <c r="T1904" s="8" t="s">
        <v>100</v>
      </c>
      <c r="U1904" s="7" t="s">
        <v>87</v>
      </c>
      <c r="V1904" s="7" t="s">
        <v>92</v>
      </c>
      <c r="W1904" s="7"/>
      <c r="X1904" s="7"/>
      <c r="Y1904" s="7" t="s">
        <v>125</v>
      </c>
      <c r="Z1904" s="8" t="s">
        <v>94</v>
      </c>
      <c r="AA1904" s="7"/>
      <c r="AB1904" s="7"/>
      <c r="AC1904" s="7"/>
      <c r="AD1904" s="7"/>
      <c r="AE1904" s="8"/>
      <c r="AF1904" s="9" t="s">
        <v>1007</v>
      </c>
      <c r="AG1904" s="9" t="s">
        <v>375</v>
      </c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7"/>
      <c r="AZ1904" s="7"/>
      <c r="BA1904" s="7"/>
      <c r="BB1904" s="7"/>
      <c r="BC1904" s="7"/>
      <c r="BD1904" s="7"/>
      <c r="BE1904" s="7"/>
      <c r="BF1904" s="7"/>
      <c r="BG1904" s="7"/>
      <c r="BH1904" s="7"/>
      <c r="BI1904" s="7"/>
      <c r="BJ1904" s="7"/>
      <c r="BK1904" s="7"/>
      <c r="BL1904" s="7"/>
      <c r="BM1904" s="7" t="s">
        <v>97</v>
      </c>
      <c r="BN1904" s="7" t="s">
        <v>97</v>
      </c>
      <c r="BO1904" s="7"/>
      <c r="BP1904" s="7" t="s">
        <v>98</v>
      </c>
      <c r="BQ1904" s="7" t="s">
        <v>98</v>
      </c>
      <c r="BR1904" s="7" t="s">
        <v>98</v>
      </c>
      <c r="BS1904" s="7" t="s">
        <v>98</v>
      </c>
      <c r="BT1904" s="7"/>
      <c r="BU1904" s="7"/>
      <c r="BV1904" s="7"/>
      <c r="BW1904" s="7"/>
      <c r="BX1904" s="7"/>
      <c r="BY1904" s="7"/>
      <c r="BZ1904" s="7"/>
      <c r="CA1904" s="7"/>
      <c r="CB1904" s="7"/>
      <c r="CC1904" s="7"/>
      <c r="CD1904" s="7"/>
      <c r="CE1904" s="7"/>
      <c r="CF1904" s="7"/>
      <c r="CG1904" s="7"/>
      <c r="CH1904" s="7"/>
      <c r="CI1904" s="6" t="n">
        <f aca="false">SUMIF($AH1904:$CH1904,35,Base!$B$5:$BB$5)*7*$Z1904</f>
        <v>0</v>
      </c>
      <c r="CJ1904" s="6" t="n">
        <f aca="false">SUMIF($AH1904:$CH1904,"PR",Base!$B$5:$BB$5)*7*$Z1904</f>
        <v>280</v>
      </c>
      <c r="CK1904" s="6"/>
      <c r="CL1904" s="6"/>
    </row>
    <row r="1905" customFormat="false" ht="13.8" hidden="false" customHeight="false" outlineLevel="0" collapsed="false">
      <c r="A1905" s="7" t="s">
        <v>1890</v>
      </c>
      <c r="B1905" s="7" t="s">
        <v>4192</v>
      </c>
      <c r="C1905" s="7" t="s">
        <v>2257</v>
      </c>
      <c r="D1905" s="7" t="s">
        <v>2127</v>
      </c>
      <c r="E1905" s="7" t="s">
        <v>2464</v>
      </c>
      <c r="F1905" s="7" t="s">
        <v>17</v>
      </c>
      <c r="G1905" s="7" t="s">
        <v>4251</v>
      </c>
      <c r="H1905" s="7" t="s">
        <v>4252</v>
      </c>
      <c r="I1905" s="7" t="s">
        <v>84</v>
      </c>
      <c r="J1905" s="7" t="s">
        <v>85</v>
      </c>
      <c r="K1905" s="8" t="n">
        <v>0</v>
      </c>
      <c r="L1905" s="7"/>
      <c r="M1905" s="8" t="n">
        <v>0</v>
      </c>
      <c r="N1905" s="7"/>
      <c r="O1905" s="7" t="s">
        <v>4253</v>
      </c>
      <c r="P1905" s="7" t="s">
        <v>87</v>
      </c>
      <c r="Q1905" s="8" t="s">
        <v>325</v>
      </c>
      <c r="R1905" s="8" t="s">
        <v>325</v>
      </c>
      <c r="S1905" s="8" t="s">
        <v>110</v>
      </c>
      <c r="T1905" s="8" t="s">
        <v>100</v>
      </c>
      <c r="U1905" s="7" t="s">
        <v>87</v>
      </c>
      <c r="V1905" s="7" t="s">
        <v>92</v>
      </c>
      <c r="W1905" s="7"/>
      <c r="X1905" s="7"/>
      <c r="Y1905" s="7" t="s">
        <v>112</v>
      </c>
      <c r="Z1905" s="8" t="s">
        <v>178</v>
      </c>
      <c r="AA1905" s="7"/>
      <c r="AB1905" s="7"/>
      <c r="AC1905" s="7"/>
      <c r="AD1905" s="7"/>
      <c r="AE1905" s="8"/>
      <c r="AF1905" s="9" t="s">
        <v>1007</v>
      </c>
      <c r="AG1905" s="9" t="s">
        <v>375</v>
      </c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7"/>
      <c r="AZ1905" s="7"/>
      <c r="BA1905" s="7"/>
      <c r="BB1905" s="7"/>
      <c r="BC1905" s="7"/>
      <c r="BD1905" s="7"/>
      <c r="BE1905" s="7"/>
      <c r="BF1905" s="7"/>
      <c r="BG1905" s="7"/>
      <c r="BH1905" s="7"/>
      <c r="BI1905" s="7"/>
      <c r="BJ1905" s="7"/>
      <c r="BK1905" s="7"/>
      <c r="BL1905" s="7"/>
      <c r="BM1905" s="7" t="s">
        <v>97</v>
      </c>
      <c r="BN1905" s="7" t="s">
        <v>97</v>
      </c>
      <c r="BO1905" s="7"/>
      <c r="BP1905" s="7" t="s">
        <v>98</v>
      </c>
      <c r="BQ1905" s="7" t="s">
        <v>98</v>
      </c>
      <c r="BR1905" s="7" t="s">
        <v>98</v>
      </c>
      <c r="BS1905" s="7" t="s">
        <v>98</v>
      </c>
      <c r="BT1905" s="7"/>
      <c r="BU1905" s="7"/>
      <c r="BV1905" s="7"/>
      <c r="BW1905" s="7"/>
      <c r="BX1905" s="7"/>
      <c r="BY1905" s="7"/>
      <c r="BZ1905" s="7"/>
      <c r="CA1905" s="7"/>
      <c r="CB1905" s="7"/>
      <c r="CC1905" s="7"/>
      <c r="CD1905" s="7"/>
      <c r="CE1905" s="7"/>
      <c r="CF1905" s="7"/>
      <c r="CG1905" s="7"/>
      <c r="CH1905" s="7"/>
      <c r="CI1905" s="6" t="n">
        <f aca="false">SUMIF($AH1905:$CH1905,35,Base!$B$5:$BB$5)*7*$Z1905</f>
        <v>0</v>
      </c>
      <c r="CJ1905" s="6" t="n">
        <f aca="false">SUMIF($AH1905:$CH1905,"PR",Base!$B$5:$BB$5)*7*$Z1905</f>
        <v>700</v>
      </c>
      <c r="CK1905" s="6"/>
      <c r="CL1905" s="6"/>
    </row>
    <row r="1906" customFormat="false" ht="13.8" hidden="false" customHeight="false" outlineLevel="0" collapsed="false">
      <c r="A1906" s="7" t="s">
        <v>1890</v>
      </c>
      <c r="B1906" s="7" t="s">
        <v>4192</v>
      </c>
      <c r="C1906" s="7" t="s">
        <v>2257</v>
      </c>
      <c r="D1906" s="7" t="s">
        <v>2127</v>
      </c>
      <c r="E1906" s="7" t="s">
        <v>2464</v>
      </c>
      <c r="F1906" s="7" t="s">
        <v>17</v>
      </c>
      <c r="G1906" s="7" t="s">
        <v>4251</v>
      </c>
      <c r="H1906" s="7" t="s">
        <v>4252</v>
      </c>
      <c r="I1906" s="7" t="s">
        <v>84</v>
      </c>
      <c r="J1906" s="7" t="s">
        <v>85</v>
      </c>
      <c r="K1906" s="8" t="n">
        <v>0</v>
      </c>
      <c r="L1906" s="7"/>
      <c r="M1906" s="8" t="n">
        <v>0</v>
      </c>
      <c r="N1906" s="7"/>
      <c r="O1906" s="7" t="s">
        <v>4253</v>
      </c>
      <c r="P1906" s="7" t="s">
        <v>87</v>
      </c>
      <c r="Q1906" s="8" t="s">
        <v>325</v>
      </c>
      <c r="R1906" s="8" t="s">
        <v>325</v>
      </c>
      <c r="S1906" s="8" t="s">
        <v>110</v>
      </c>
      <c r="T1906" s="8" t="s">
        <v>100</v>
      </c>
      <c r="U1906" s="7" t="s">
        <v>87</v>
      </c>
      <c r="V1906" s="7" t="s">
        <v>92</v>
      </c>
      <c r="W1906" s="7"/>
      <c r="X1906" s="7"/>
      <c r="Y1906" s="7" t="s">
        <v>102</v>
      </c>
      <c r="Z1906" s="8" t="s">
        <v>155</v>
      </c>
      <c r="AA1906" s="7"/>
      <c r="AB1906" s="7"/>
      <c r="AC1906" s="7"/>
      <c r="AD1906" s="7"/>
      <c r="AE1906" s="8"/>
      <c r="AF1906" s="9" t="s">
        <v>1007</v>
      </c>
      <c r="AG1906" s="9" t="s">
        <v>375</v>
      </c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7"/>
      <c r="AZ1906" s="7"/>
      <c r="BA1906" s="7"/>
      <c r="BB1906" s="7"/>
      <c r="BC1906" s="7"/>
      <c r="BD1906" s="7"/>
      <c r="BE1906" s="7"/>
      <c r="BF1906" s="7"/>
      <c r="BG1906" s="7"/>
      <c r="BH1906" s="7"/>
      <c r="BI1906" s="7"/>
      <c r="BJ1906" s="7"/>
      <c r="BK1906" s="7"/>
      <c r="BL1906" s="7"/>
      <c r="BM1906" s="7" t="s">
        <v>97</v>
      </c>
      <c r="BN1906" s="7" t="s">
        <v>97</v>
      </c>
      <c r="BO1906" s="7"/>
      <c r="BP1906" s="7" t="s">
        <v>98</v>
      </c>
      <c r="BQ1906" s="7" t="s">
        <v>98</v>
      </c>
      <c r="BR1906" s="7" t="s">
        <v>98</v>
      </c>
      <c r="BS1906" s="7" t="s">
        <v>98</v>
      </c>
      <c r="BT1906" s="7"/>
      <c r="BU1906" s="7"/>
      <c r="BV1906" s="7"/>
      <c r="BW1906" s="7"/>
      <c r="BX1906" s="7"/>
      <c r="BY1906" s="7"/>
      <c r="BZ1906" s="7"/>
      <c r="CA1906" s="7"/>
      <c r="CB1906" s="7"/>
      <c r="CC1906" s="7"/>
      <c r="CD1906" s="7"/>
      <c r="CE1906" s="7"/>
      <c r="CF1906" s="7"/>
      <c r="CG1906" s="7"/>
      <c r="CH1906" s="7"/>
      <c r="CI1906" s="6" t="n">
        <f aca="false">SUMIF($AH1906:$CH1906,35,Base!$B$5:$BB$5)*7*$Z1906</f>
        <v>0</v>
      </c>
      <c r="CJ1906" s="6" t="n">
        <f aca="false">SUMIF($AH1906:$CH1906,"PR",Base!$B$5:$BB$5)*7*$Z1906</f>
        <v>420</v>
      </c>
      <c r="CK1906" s="6"/>
      <c r="CL1906" s="6"/>
    </row>
    <row r="1907" customFormat="false" ht="13.8" hidden="false" customHeight="false" outlineLevel="0" collapsed="false">
      <c r="A1907" s="7" t="s">
        <v>1890</v>
      </c>
      <c r="B1907" s="7" t="s">
        <v>4192</v>
      </c>
      <c r="C1907" s="7" t="s">
        <v>2257</v>
      </c>
      <c r="D1907" s="7" t="s">
        <v>2125</v>
      </c>
      <c r="E1907" s="7" t="s">
        <v>565</v>
      </c>
      <c r="F1907" s="7" t="s">
        <v>17</v>
      </c>
      <c r="G1907" s="7" t="s">
        <v>4254</v>
      </c>
      <c r="H1907" s="7" t="s">
        <v>4255</v>
      </c>
      <c r="I1907" s="7" t="s">
        <v>84</v>
      </c>
      <c r="J1907" s="7" t="s">
        <v>85</v>
      </c>
      <c r="K1907" s="8" t="n">
        <v>0</v>
      </c>
      <c r="L1907" s="7"/>
      <c r="M1907" s="8" t="n">
        <v>0</v>
      </c>
      <c r="N1907" s="7"/>
      <c r="O1907" s="7" t="s">
        <v>4256</v>
      </c>
      <c r="P1907" s="7" t="s">
        <v>87</v>
      </c>
      <c r="Q1907" s="8" t="s">
        <v>325</v>
      </c>
      <c r="R1907" s="8" t="s">
        <v>325</v>
      </c>
      <c r="S1907" s="8" t="s">
        <v>110</v>
      </c>
      <c r="T1907" s="8" t="s">
        <v>100</v>
      </c>
      <c r="U1907" s="7" t="s">
        <v>87</v>
      </c>
      <c r="V1907" s="7" t="s">
        <v>92</v>
      </c>
      <c r="W1907" s="7"/>
      <c r="X1907" s="7"/>
      <c r="Y1907" s="7" t="s">
        <v>125</v>
      </c>
      <c r="Z1907" s="8" t="s">
        <v>94</v>
      </c>
      <c r="AA1907" s="7"/>
      <c r="AB1907" s="7"/>
      <c r="AC1907" s="7"/>
      <c r="AD1907" s="7"/>
      <c r="AE1907" s="8"/>
      <c r="AF1907" s="9" t="s">
        <v>192</v>
      </c>
      <c r="AG1907" s="9" t="s">
        <v>363</v>
      </c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7"/>
      <c r="AZ1907" s="7"/>
      <c r="BA1907" s="7"/>
      <c r="BB1907" s="7"/>
      <c r="BC1907" s="7"/>
      <c r="BD1907" s="7"/>
      <c r="BE1907" s="7"/>
      <c r="BF1907" s="7"/>
      <c r="BG1907" s="7"/>
      <c r="BH1907" s="7"/>
      <c r="BI1907" s="7"/>
      <c r="BJ1907" s="7"/>
      <c r="BK1907" s="7"/>
      <c r="BL1907" s="7"/>
      <c r="BM1907" s="7" t="s">
        <v>97</v>
      </c>
      <c r="BN1907" s="7" t="s">
        <v>97</v>
      </c>
      <c r="BO1907" s="7"/>
      <c r="BP1907" s="7"/>
      <c r="BQ1907" s="7"/>
      <c r="BR1907" s="7"/>
      <c r="BS1907" s="7" t="s">
        <v>98</v>
      </c>
      <c r="BT1907" s="7" t="s">
        <v>98</v>
      </c>
      <c r="BU1907" s="7" t="s">
        <v>98</v>
      </c>
      <c r="BV1907" s="7" t="s">
        <v>98</v>
      </c>
      <c r="BW1907" s="7"/>
      <c r="BX1907" s="7"/>
      <c r="BY1907" s="7"/>
      <c r="BZ1907" s="7"/>
      <c r="CA1907" s="7"/>
      <c r="CB1907" s="7"/>
      <c r="CC1907" s="7"/>
      <c r="CD1907" s="7"/>
      <c r="CE1907" s="7"/>
      <c r="CF1907" s="7"/>
      <c r="CG1907" s="7"/>
      <c r="CH1907" s="7"/>
      <c r="CI1907" s="6" t="n">
        <f aca="false">SUMIF($AH1907:$CH1907,35,Base!$B$5:$BB$5)*7*$Z1907</f>
        <v>0</v>
      </c>
      <c r="CJ1907" s="6" t="n">
        <f aca="false">SUMIF($AH1907:$CH1907,"PR",Base!$B$5:$BB$5)*7*$Z1907</f>
        <v>280</v>
      </c>
      <c r="CK1907" s="6"/>
      <c r="CL1907" s="6"/>
    </row>
    <row r="1908" customFormat="false" ht="13.8" hidden="false" customHeight="false" outlineLevel="0" collapsed="false">
      <c r="A1908" s="7" t="s">
        <v>1890</v>
      </c>
      <c r="B1908" s="7" t="s">
        <v>4192</v>
      </c>
      <c r="C1908" s="7" t="s">
        <v>2257</v>
      </c>
      <c r="D1908" s="7" t="s">
        <v>2125</v>
      </c>
      <c r="E1908" s="7" t="s">
        <v>565</v>
      </c>
      <c r="F1908" s="7" t="s">
        <v>17</v>
      </c>
      <c r="G1908" s="7" t="s">
        <v>4254</v>
      </c>
      <c r="H1908" s="7" t="s">
        <v>4255</v>
      </c>
      <c r="I1908" s="7" t="s">
        <v>84</v>
      </c>
      <c r="J1908" s="7" t="s">
        <v>85</v>
      </c>
      <c r="K1908" s="8" t="n">
        <v>0</v>
      </c>
      <c r="L1908" s="7"/>
      <c r="M1908" s="8" t="n">
        <v>0</v>
      </c>
      <c r="N1908" s="7"/>
      <c r="O1908" s="7" t="s">
        <v>4256</v>
      </c>
      <c r="P1908" s="7" t="s">
        <v>87</v>
      </c>
      <c r="Q1908" s="8" t="s">
        <v>325</v>
      </c>
      <c r="R1908" s="8" t="s">
        <v>325</v>
      </c>
      <c r="S1908" s="8" t="s">
        <v>110</v>
      </c>
      <c r="T1908" s="8" t="s">
        <v>100</v>
      </c>
      <c r="U1908" s="7" t="s">
        <v>87</v>
      </c>
      <c r="V1908" s="7" t="s">
        <v>92</v>
      </c>
      <c r="W1908" s="7"/>
      <c r="X1908" s="7"/>
      <c r="Y1908" s="7" t="s">
        <v>112</v>
      </c>
      <c r="Z1908" s="8" t="s">
        <v>178</v>
      </c>
      <c r="AA1908" s="7"/>
      <c r="AB1908" s="7"/>
      <c r="AC1908" s="7"/>
      <c r="AD1908" s="7"/>
      <c r="AE1908" s="8"/>
      <c r="AF1908" s="9" t="s">
        <v>192</v>
      </c>
      <c r="AG1908" s="9" t="s">
        <v>363</v>
      </c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7"/>
      <c r="AZ1908" s="7"/>
      <c r="BA1908" s="7"/>
      <c r="BB1908" s="7"/>
      <c r="BC1908" s="7"/>
      <c r="BD1908" s="7"/>
      <c r="BE1908" s="7"/>
      <c r="BF1908" s="7"/>
      <c r="BG1908" s="7"/>
      <c r="BH1908" s="7"/>
      <c r="BI1908" s="7"/>
      <c r="BJ1908" s="7"/>
      <c r="BK1908" s="7"/>
      <c r="BL1908" s="7"/>
      <c r="BM1908" s="7" t="s">
        <v>97</v>
      </c>
      <c r="BN1908" s="7" t="s">
        <v>97</v>
      </c>
      <c r="BO1908" s="7"/>
      <c r="BP1908" s="7"/>
      <c r="BQ1908" s="7"/>
      <c r="BR1908" s="7"/>
      <c r="BS1908" s="7" t="s">
        <v>98</v>
      </c>
      <c r="BT1908" s="7" t="s">
        <v>98</v>
      </c>
      <c r="BU1908" s="7" t="s">
        <v>98</v>
      </c>
      <c r="BV1908" s="7" t="s">
        <v>98</v>
      </c>
      <c r="BW1908" s="7"/>
      <c r="BX1908" s="7"/>
      <c r="BY1908" s="7"/>
      <c r="BZ1908" s="7"/>
      <c r="CA1908" s="7"/>
      <c r="CB1908" s="7"/>
      <c r="CC1908" s="7"/>
      <c r="CD1908" s="7"/>
      <c r="CE1908" s="7"/>
      <c r="CF1908" s="7"/>
      <c r="CG1908" s="7"/>
      <c r="CH1908" s="7"/>
      <c r="CI1908" s="6" t="n">
        <f aca="false">SUMIF($AH1908:$CH1908,35,Base!$B$5:$BB$5)*7*$Z1908</f>
        <v>0</v>
      </c>
      <c r="CJ1908" s="6" t="n">
        <f aca="false">SUMIF($AH1908:$CH1908,"PR",Base!$B$5:$BB$5)*7*$Z1908</f>
        <v>700</v>
      </c>
      <c r="CK1908" s="6"/>
      <c r="CL1908" s="6"/>
    </row>
    <row r="1909" customFormat="false" ht="13.8" hidden="false" customHeight="false" outlineLevel="0" collapsed="false">
      <c r="A1909" s="7" t="s">
        <v>1890</v>
      </c>
      <c r="B1909" s="7" t="s">
        <v>4192</v>
      </c>
      <c r="C1909" s="7" t="s">
        <v>2257</v>
      </c>
      <c r="D1909" s="7" t="s">
        <v>2125</v>
      </c>
      <c r="E1909" s="7" t="s">
        <v>565</v>
      </c>
      <c r="F1909" s="7" t="s">
        <v>17</v>
      </c>
      <c r="G1909" s="7" t="s">
        <v>4254</v>
      </c>
      <c r="H1909" s="7" t="s">
        <v>4255</v>
      </c>
      <c r="I1909" s="7" t="s">
        <v>84</v>
      </c>
      <c r="J1909" s="7" t="s">
        <v>85</v>
      </c>
      <c r="K1909" s="8" t="n">
        <v>0</v>
      </c>
      <c r="L1909" s="7"/>
      <c r="M1909" s="8" t="n">
        <v>0</v>
      </c>
      <c r="N1909" s="7"/>
      <c r="O1909" s="7" t="s">
        <v>4256</v>
      </c>
      <c r="P1909" s="7" t="s">
        <v>87</v>
      </c>
      <c r="Q1909" s="8" t="s">
        <v>325</v>
      </c>
      <c r="R1909" s="8" t="s">
        <v>325</v>
      </c>
      <c r="S1909" s="8" t="s">
        <v>110</v>
      </c>
      <c r="T1909" s="8" t="s">
        <v>100</v>
      </c>
      <c r="U1909" s="7" t="s">
        <v>87</v>
      </c>
      <c r="V1909" s="7" t="s">
        <v>92</v>
      </c>
      <c r="W1909" s="7"/>
      <c r="X1909" s="7"/>
      <c r="Y1909" s="7" t="s">
        <v>102</v>
      </c>
      <c r="Z1909" s="8" t="s">
        <v>155</v>
      </c>
      <c r="AA1909" s="7"/>
      <c r="AB1909" s="7"/>
      <c r="AC1909" s="7"/>
      <c r="AD1909" s="7"/>
      <c r="AE1909" s="8"/>
      <c r="AF1909" s="9" t="s">
        <v>192</v>
      </c>
      <c r="AG1909" s="9" t="s">
        <v>363</v>
      </c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7"/>
      <c r="AZ1909" s="7"/>
      <c r="BA1909" s="7"/>
      <c r="BB1909" s="7"/>
      <c r="BC1909" s="7"/>
      <c r="BD1909" s="7"/>
      <c r="BE1909" s="7"/>
      <c r="BF1909" s="7"/>
      <c r="BG1909" s="7"/>
      <c r="BH1909" s="7"/>
      <c r="BI1909" s="7"/>
      <c r="BJ1909" s="7"/>
      <c r="BK1909" s="7"/>
      <c r="BL1909" s="7"/>
      <c r="BM1909" s="7" t="s">
        <v>97</v>
      </c>
      <c r="BN1909" s="7" t="s">
        <v>97</v>
      </c>
      <c r="BO1909" s="7"/>
      <c r="BP1909" s="7"/>
      <c r="BQ1909" s="7"/>
      <c r="BR1909" s="7"/>
      <c r="BS1909" s="7" t="s">
        <v>98</v>
      </c>
      <c r="BT1909" s="7" t="s">
        <v>98</v>
      </c>
      <c r="BU1909" s="7" t="s">
        <v>98</v>
      </c>
      <c r="BV1909" s="7" t="s">
        <v>98</v>
      </c>
      <c r="BW1909" s="7"/>
      <c r="BX1909" s="7"/>
      <c r="BY1909" s="7"/>
      <c r="BZ1909" s="7"/>
      <c r="CA1909" s="7"/>
      <c r="CB1909" s="7"/>
      <c r="CC1909" s="7"/>
      <c r="CD1909" s="7"/>
      <c r="CE1909" s="7"/>
      <c r="CF1909" s="7"/>
      <c r="CG1909" s="7"/>
      <c r="CH1909" s="7"/>
      <c r="CI1909" s="6" t="n">
        <f aca="false">SUMIF($AH1909:$CH1909,35,Base!$B$5:$BB$5)*7*$Z1909</f>
        <v>0</v>
      </c>
      <c r="CJ1909" s="6" t="n">
        <f aca="false">SUMIF($AH1909:$CH1909,"PR",Base!$B$5:$BB$5)*7*$Z1909</f>
        <v>420</v>
      </c>
      <c r="CK1909" s="6"/>
      <c r="CL1909" s="6"/>
    </row>
    <row r="1910" customFormat="false" ht="13.8" hidden="false" customHeight="false" outlineLevel="0" collapsed="false">
      <c r="A1910" s="7" t="s">
        <v>1890</v>
      </c>
      <c r="B1910" s="7" t="s">
        <v>4192</v>
      </c>
      <c r="C1910" s="7" t="s">
        <v>2257</v>
      </c>
      <c r="D1910" s="7" t="s">
        <v>2123</v>
      </c>
      <c r="E1910" s="7" t="s">
        <v>2462</v>
      </c>
      <c r="F1910" s="7" t="s">
        <v>17</v>
      </c>
      <c r="G1910" s="7" t="s">
        <v>4254</v>
      </c>
      <c r="H1910" s="7" t="s">
        <v>4255</v>
      </c>
      <c r="I1910" s="7" t="s">
        <v>84</v>
      </c>
      <c r="J1910" s="7" t="s">
        <v>85</v>
      </c>
      <c r="K1910" s="8" t="n">
        <v>0</v>
      </c>
      <c r="L1910" s="7"/>
      <c r="M1910" s="8" t="n">
        <v>0</v>
      </c>
      <c r="N1910" s="7"/>
      <c r="O1910" s="7" t="s">
        <v>4256</v>
      </c>
      <c r="P1910" s="7" t="s">
        <v>87</v>
      </c>
      <c r="Q1910" s="8" t="s">
        <v>325</v>
      </c>
      <c r="R1910" s="8" t="s">
        <v>325</v>
      </c>
      <c r="S1910" s="8" t="s">
        <v>110</v>
      </c>
      <c r="T1910" s="8" t="s">
        <v>100</v>
      </c>
      <c r="U1910" s="7" t="s">
        <v>87</v>
      </c>
      <c r="V1910" s="7" t="s">
        <v>92</v>
      </c>
      <c r="W1910" s="7"/>
      <c r="X1910" s="7"/>
      <c r="Y1910" s="7" t="s">
        <v>125</v>
      </c>
      <c r="Z1910" s="8" t="s">
        <v>94</v>
      </c>
      <c r="AA1910" s="7"/>
      <c r="AB1910" s="7"/>
      <c r="AC1910" s="7"/>
      <c r="AD1910" s="7"/>
      <c r="AE1910" s="8"/>
      <c r="AF1910" s="9" t="s">
        <v>686</v>
      </c>
      <c r="AG1910" s="9" t="s">
        <v>4089</v>
      </c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  <c r="AZ1910" s="7"/>
      <c r="BA1910" s="7"/>
      <c r="BB1910" s="7"/>
      <c r="BC1910" s="7"/>
      <c r="BD1910" s="7"/>
      <c r="BE1910" s="7"/>
      <c r="BF1910" s="7"/>
      <c r="BG1910" s="7"/>
      <c r="BH1910" s="7" t="s">
        <v>98</v>
      </c>
      <c r="BI1910" s="7" t="s">
        <v>98</v>
      </c>
      <c r="BJ1910" s="7" t="s">
        <v>98</v>
      </c>
      <c r="BK1910" s="7" t="s">
        <v>98</v>
      </c>
      <c r="BL1910" s="7" t="s">
        <v>98</v>
      </c>
      <c r="BM1910" s="7" t="s">
        <v>97</v>
      </c>
      <c r="BN1910" s="7" t="s">
        <v>97</v>
      </c>
      <c r="BO1910" s="7"/>
      <c r="BP1910" s="7"/>
      <c r="BQ1910" s="7"/>
      <c r="BR1910" s="7"/>
      <c r="BS1910" s="7"/>
      <c r="BT1910" s="7"/>
      <c r="BU1910" s="7"/>
      <c r="BV1910" s="7"/>
      <c r="BW1910" s="7"/>
      <c r="BX1910" s="7"/>
      <c r="BY1910" s="7"/>
      <c r="BZ1910" s="7"/>
      <c r="CA1910" s="7"/>
      <c r="CB1910" s="7"/>
      <c r="CC1910" s="7"/>
      <c r="CD1910" s="7"/>
      <c r="CE1910" s="7"/>
      <c r="CF1910" s="7"/>
      <c r="CG1910" s="7"/>
      <c r="CH1910" s="7"/>
      <c r="CI1910" s="6" t="n">
        <f aca="false">SUMIF($AH1910:$CH1910,35,Base!$B$5:$BB$5)*7*$Z1910</f>
        <v>0</v>
      </c>
      <c r="CJ1910" s="6" t="n">
        <f aca="false">SUMIF($AH1910:$CH1910,"PR",Base!$B$5:$BB$5)*7*$Z1910</f>
        <v>350</v>
      </c>
      <c r="CK1910" s="6"/>
      <c r="CL1910" s="6"/>
    </row>
    <row r="1911" customFormat="false" ht="13.8" hidden="false" customHeight="false" outlineLevel="0" collapsed="false">
      <c r="A1911" s="7" t="s">
        <v>1890</v>
      </c>
      <c r="B1911" s="7" t="s">
        <v>4192</v>
      </c>
      <c r="C1911" s="7" t="s">
        <v>2257</v>
      </c>
      <c r="D1911" s="7" t="s">
        <v>2123</v>
      </c>
      <c r="E1911" s="7" t="s">
        <v>2462</v>
      </c>
      <c r="F1911" s="7" t="s">
        <v>17</v>
      </c>
      <c r="G1911" s="7" t="s">
        <v>4254</v>
      </c>
      <c r="H1911" s="7" t="s">
        <v>4255</v>
      </c>
      <c r="I1911" s="7" t="s">
        <v>84</v>
      </c>
      <c r="J1911" s="7" t="s">
        <v>85</v>
      </c>
      <c r="K1911" s="8" t="n">
        <v>0</v>
      </c>
      <c r="L1911" s="7"/>
      <c r="M1911" s="8" t="n">
        <v>0</v>
      </c>
      <c r="N1911" s="7"/>
      <c r="O1911" s="7" t="s">
        <v>4256</v>
      </c>
      <c r="P1911" s="7" t="s">
        <v>87</v>
      </c>
      <c r="Q1911" s="8" t="s">
        <v>325</v>
      </c>
      <c r="R1911" s="8" t="s">
        <v>325</v>
      </c>
      <c r="S1911" s="8" t="s">
        <v>110</v>
      </c>
      <c r="T1911" s="8" t="s">
        <v>100</v>
      </c>
      <c r="U1911" s="7" t="s">
        <v>87</v>
      </c>
      <c r="V1911" s="7" t="s">
        <v>92</v>
      </c>
      <c r="W1911" s="7"/>
      <c r="X1911" s="7"/>
      <c r="Y1911" s="7" t="s">
        <v>112</v>
      </c>
      <c r="Z1911" s="8" t="s">
        <v>178</v>
      </c>
      <c r="AA1911" s="7"/>
      <c r="AB1911" s="7"/>
      <c r="AC1911" s="7"/>
      <c r="AD1911" s="7"/>
      <c r="AE1911" s="8"/>
      <c r="AF1911" s="9" t="s">
        <v>686</v>
      </c>
      <c r="AG1911" s="9" t="s">
        <v>4089</v>
      </c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  <c r="AZ1911" s="7"/>
      <c r="BA1911" s="7"/>
      <c r="BB1911" s="7"/>
      <c r="BC1911" s="7"/>
      <c r="BD1911" s="7"/>
      <c r="BE1911" s="7"/>
      <c r="BF1911" s="7"/>
      <c r="BG1911" s="7"/>
      <c r="BH1911" s="7" t="s">
        <v>98</v>
      </c>
      <c r="BI1911" s="7" t="s">
        <v>98</v>
      </c>
      <c r="BJ1911" s="7" t="s">
        <v>98</v>
      </c>
      <c r="BK1911" s="7" t="s">
        <v>98</v>
      </c>
      <c r="BL1911" s="7" t="s">
        <v>98</v>
      </c>
      <c r="BM1911" s="7" t="s">
        <v>97</v>
      </c>
      <c r="BN1911" s="7" t="s">
        <v>97</v>
      </c>
      <c r="BO1911" s="7"/>
      <c r="BP1911" s="7"/>
      <c r="BQ1911" s="7"/>
      <c r="BR1911" s="7"/>
      <c r="BS1911" s="7"/>
      <c r="BT1911" s="7"/>
      <c r="BU1911" s="7"/>
      <c r="BV1911" s="7"/>
      <c r="BW1911" s="7"/>
      <c r="BX1911" s="7"/>
      <c r="BY1911" s="7"/>
      <c r="BZ1911" s="7"/>
      <c r="CA1911" s="7"/>
      <c r="CB1911" s="7"/>
      <c r="CC1911" s="7"/>
      <c r="CD1911" s="7"/>
      <c r="CE1911" s="7"/>
      <c r="CF1911" s="7"/>
      <c r="CG1911" s="7"/>
      <c r="CH1911" s="7"/>
      <c r="CI1911" s="6" t="n">
        <f aca="false">SUMIF($AH1911:$CH1911,35,Base!$B$5:$BB$5)*7*$Z1911</f>
        <v>0</v>
      </c>
      <c r="CJ1911" s="6" t="n">
        <f aca="false">SUMIF($AH1911:$CH1911,"PR",Base!$B$5:$BB$5)*7*$Z1911</f>
        <v>875</v>
      </c>
      <c r="CK1911" s="6"/>
      <c r="CL1911" s="6"/>
    </row>
    <row r="1912" customFormat="false" ht="13.8" hidden="false" customHeight="false" outlineLevel="0" collapsed="false">
      <c r="A1912" s="7" t="s">
        <v>1890</v>
      </c>
      <c r="B1912" s="7" t="s">
        <v>4192</v>
      </c>
      <c r="C1912" s="7" t="s">
        <v>2257</v>
      </c>
      <c r="D1912" s="7" t="s">
        <v>2123</v>
      </c>
      <c r="E1912" s="7" t="s">
        <v>2462</v>
      </c>
      <c r="F1912" s="7" t="s">
        <v>17</v>
      </c>
      <c r="G1912" s="7" t="s">
        <v>4254</v>
      </c>
      <c r="H1912" s="7" t="s">
        <v>4255</v>
      </c>
      <c r="I1912" s="7" t="s">
        <v>84</v>
      </c>
      <c r="J1912" s="7" t="s">
        <v>85</v>
      </c>
      <c r="K1912" s="8" t="n">
        <v>0</v>
      </c>
      <c r="L1912" s="7"/>
      <c r="M1912" s="8" t="n">
        <v>0</v>
      </c>
      <c r="N1912" s="7"/>
      <c r="O1912" s="7" t="s">
        <v>4256</v>
      </c>
      <c r="P1912" s="7" t="s">
        <v>87</v>
      </c>
      <c r="Q1912" s="8" t="s">
        <v>325</v>
      </c>
      <c r="R1912" s="8" t="s">
        <v>325</v>
      </c>
      <c r="S1912" s="8" t="s">
        <v>110</v>
      </c>
      <c r="T1912" s="8" t="s">
        <v>100</v>
      </c>
      <c r="U1912" s="7" t="s">
        <v>87</v>
      </c>
      <c r="V1912" s="7" t="s">
        <v>92</v>
      </c>
      <c r="W1912" s="7"/>
      <c r="X1912" s="7"/>
      <c r="Y1912" s="7" t="s">
        <v>102</v>
      </c>
      <c r="Z1912" s="8" t="s">
        <v>155</v>
      </c>
      <c r="AA1912" s="7"/>
      <c r="AB1912" s="7"/>
      <c r="AC1912" s="7"/>
      <c r="AD1912" s="7"/>
      <c r="AE1912" s="8"/>
      <c r="AF1912" s="9" t="s">
        <v>686</v>
      </c>
      <c r="AG1912" s="9" t="s">
        <v>4089</v>
      </c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  <c r="AZ1912" s="7"/>
      <c r="BA1912" s="7"/>
      <c r="BB1912" s="7"/>
      <c r="BC1912" s="7"/>
      <c r="BD1912" s="7"/>
      <c r="BE1912" s="7"/>
      <c r="BF1912" s="7"/>
      <c r="BG1912" s="7"/>
      <c r="BH1912" s="7" t="s">
        <v>98</v>
      </c>
      <c r="BI1912" s="7" t="s">
        <v>98</v>
      </c>
      <c r="BJ1912" s="7" t="s">
        <v>98</v>
      </c>
      <c r="BK1912" s="7" t="s">
        <v>98</v>
      </c>
      <c r="BL1912" s="7" t="s">
        <v>98</v>
      </c>
      <c r="BM1912" s="7" t="s">
        <v>97</v>
      </c>
      <c r="BN1912" s="7" t="s">
        <v>97</v>
      </c>
      <c r="BO1912" s="7"/>
      <c r="BP1912" s="7"/>
      <c r="BQ1912" s="7"/>
      <c r="BR1912" s="7"/>
      <c r="BS1912" s="7"/>
      <c r="BT1912" s="7"/>
      <c r="BU1912" s="7"/>
      <c r="BV1912" s="7"/>
      <c r="BW1912" s="7"/>
      <c r="BX1912" s="7"/>
      <c r="BY1912" s="7"/>
      <c r="BZ1912" s="7"/>
      <c r="CA1912" s="7"/>
      <c r="CB1912" s="7"/>
      <c r="CC1912" s="7"/>
      <c r="CD1912" s="7"/>
      <c r="CE1912" s="7"/>
      <c r="CF1912" s="7"/>
      <c r="CG1912" s="7"/>
      <c r="CH1912" s="7"/>
      <c r="CI1912" s="6" t="n">
        <f aca="false">SUMIF($AH1912:$CH1912,35,Base!$B$5:$BB$5)*7*$Z1912</f>
        <v>0</v>
      </c>
      <c r="CJ1912" s="6" t="n">
        <f aca="false">SUMIF($AH1912:$CH1912,"PR",Base!$B$5:$BB$5)*7*$Z1912</f>
        <v>525</v>
      </c>
      <c r="CK1912" s="6"/>
      <c r="CL1912" s="6"/>
    </row>
    <row r="1913" customFormat="false" ht="13.8" hidden="false" customHeight="false" outlineLevel="0" collapsed="false">
      <c r="A1913" s="7" t="s">
        <v>1890</v>
      </c>
      <c r="B1913" s="7" t="s">
        <v>4192</v>
      </c>
      <c r="C1913" s="7" t="s">
        <v>2257</v>
      </c>
      <c r="D1913" s="7" t="s">
        <v>2120</v>
      </c>
      <c r="E1913" s="7" t="s">
        <v>2894</v>
      </c>
      <c r="F1913" s="7" t="s">
        <v>17</v>
      </c>
      <c r="G1913" s="7" t="s">
        <v>4257</v>
      </c>
      <c r="H1913" s="7" t="s">
        <v>4258</v>
      </c>
      <c r="I1913" s="7" t="s">
        <v>84</v>
      </c>
      <c r="J1913" s="7" t="s">
        <v>85</v>
      </c>
      <c r="K1913" s="8" t="n">
        <v>0</v>
      </c>
      <c r="L1913" s="7"/>
      <c r="M1913" s="8" t="n">
        <v>0</v>
      </c>
      <c r="N1913" s="7"/>
      <c r="O1913" s="7" t="s">
        <v>4259</v>
      </c>
      <c r="P1913" s="7" t="s">
        <v>87</v>
      </c>
      <c r="Q1913" s="8" t="s">
        <v>4260</v>
      </c>
      <c r="R1913" s="8" t="s">
        <v>4260</v>
      </c>
      <c r="S1913" s="8" t="s">
        <v>110</v>
      </c>
      <c r="T1913" s="8" t="s">
        <v>100</v>
      </c>
      <c r="U1913" s="7" t="s">
        <v>87</v>
      </c>
      <c r="V1913" s="7" t="s">
        <v>92</v>
      </c>
      <c r="W1913" s="7"/>
      <c r="X1913" s="7"/>
      <c r="Y1913" s="7" t="s">
        <v>125</v>
      </c>
      <c r="Z1913" s="8" t="s">
        <v>94</v>
      </c>
      <c r="AA1913" s="7"/>
      <c r="AB1913" s="7"/>
      <c r="AC1913" s="7"/>
      <c r="AD1913" s="7"/>
      <c r="AE1913" s="8"/>
      <c r="AF1913" s="9" t="s">
        <v>188</v>
      </c>
      <c r="AG1913" s="9" t="s">
        <v>504</v>
      </c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  <c r="AZ1913" s="7"/>
      <c r="BA1913" s="7"/>
      <c r="BB1913" s="7"/>
      <c r="BC1913" s="7"/>
      <c r="BD1913" s="7"/>
      <c r="BE1913" s="7"/>
      <c r="BF1913" s="7"/>
      <c r="BG1913" s="7"/>
      <c r="BH1913" s="7"/>
      <c r="BI1913" s="7"/>
      <c r="BJ1913" s="7"/>
      <c r="BK1913" s="7"/>
      <c r="BL1913" s="7"/>
      <c r="BM1913" s="7" t="s">
        <v>97</v>
      </c>
      <c r="BN1913" s="7" t="s">
        <v>97</v>
      </c>
      <c r="BO1913" s="7"/>
      <c r="BP1913" s="7"/>
      <c r="BQ1913" s="7"/>
      <c r="BR1913" s="7"/>
      <c r="BS1913" s="7"/>
      <c r="BT1913" s="7"/>
      <c r="BU1913" s="7"/>
      <c r="BV1913" s="7"/>
      <c r="BW1913" s="7"/>
      <c r="BX1913" s="7"/>
      <c r="BY1913" s="7"/>
      <c r="BZ1913" s="7"/>
      <c r="CA1913" s="7"/>
      <c r="CB1913" s="7"/>
      <c r="CC1913" s="7"/>
      <c r="CD1913" s="7"/>
      <c r="CE1913" s="7"/>
      <c r="CF1913" s="7" t="s">
        <v>98</v>
      </c>
      <c r="CG1913" s="7" t="s">
        <v>98</v>
      </c>
      <c r="CH1913" s="7" t="s">
        <v>98</v>
      </c>
      <c r="CI1913" s="6" t="n">
        <f aca="false">SUMIF($AH1913:$CH1913,35,Base!$B$5:$BB$5)*7*$Z1913</f>
        <v>0</v>
      </c>
      <c r="CJ1913" s="6" t="n">
        <f aca="false">SUMIF($AH1913:$CH1913,"PR",Base!$B$5:$BB$5)*7*$Z1913</f>
        <v>182</v>
      </c>
      <c r="CK1913" s="6"/>
      <c r="CL1913" s="6"/>
    </row>
    <row r="1914" customFormat="false" ht="13.8" hidden="false" customHeight="false" outlineLevel="0" collapsed="false">
      <c r="A1914" s="7" t="s">
        <v>1890</v>
      </c>
      <c r="B1914" s="7" t="s">
        <v>4192</v>
      </c>
      <c r="C1914" s="7" t="s">
        <v>2257</v>
      </c>
      <c r="D1914" s="7" t="s">
        <v>2120</v>
      </c>
      <c r="E1914" s="7" t="s">
        <v>2894</v>
      </c>
      <c r="F1914" s="7" t="s">
        <v>17</v>
      </c>
      <c r="G1914" s="7" t="s">
        <v>4257</v>
      </c>
      <c r="H1914" s="7" t="s">
        <v>4258</v>
      </c>
      <c r="I1914" s="7" t="s">
        <v>84</v>
      </c>
      <c r="J1914" s="7" t="s">
        <v>85</v>
      </c>
      <c r="K1914" s="8" t="n">
        <v>0</v>
      </c>
      <c r="L1914" s="7"/>
      <c r="M1914" s="8" t="n">
        <v>0</v>
      </c>
      <c r="N1914" s="7"/>
      <c r="O1914" s="7" t="s">
        <v>4259</v>
      </c>
      <c r="P1914" s="7" t="s">
        <v>87</v>
      </c>
      <c r="Q1914" s="8" t="s">
        <v>4260</v>
      </c>
      <c r="R1914" s="8" t="s">
        <v>4260</v>
      </c>
      <c r="S1914" s="8" t="s">
        <v>110</v>
      </c>
      <c r="T1914" s="8" t="s">
        <v>100</v>
      </c>
      <c r="U1914" s="7" t="s">
        <v>87</v>
      </c>
      <c r="V1914" s="7" t="s">
        <v>92</v>
      </c>
      <c r="W1914" s="7"/>
      <c r="X1914" s="7"/>
      <c r="Y1914" s="7" t="s">
        <v>4261</v>
      </c>
      <c r="Z1914" s="8" t="s">
        <v>155</v>
      </c>
      <c r="AA1914" s="7"/>
      <c r="AB1914" s="7"/>
      <c r="AC1914" s="7"/>
      <c r="AD1914" s="7"/>
      <c r="AE1914" s="8"/>
      <c r="AF1914" s="9" t="s">
        <v>188</v>
      </c>
      <c r="AG1914" s="9" t="s">
        <v>504</v>
      </c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7"/>
      <c r="AZ1914" s="7"/>
      <c r="BA1914" s="7"/>
      <c r="BB1914" s="7"/>
      <c r="BC1914" s="7"/>
      <c r="BD1914" s="7"/>
      <c r="BE1914" s="7"/>
      <c r="BF1914" s="7"/>
      <c r="BG1914" s="7"/>
      <c r="BH1914" s="7"/>
      <c r="BI1914" s="7"/>
      <c r="BJ1914" s="7"/>
      <c r="BK1914" s="7"/>
      <c r="BL1914" s="7"/>
      <c r="BM1914" s="7" t="s">
        <v>97</v>
      </c>
      <c r="BN1914" s="7" t="s">
        <v>97</v>
      </c>
      <c r="BO1914" s="7"/>
      <c r="BP1914" s="7"/>
      <c r="BQ1914" s="7"/>
      <c r="BR1914" s="7"/>
      <c r="BS1914" s="7"/>
      <c r="BT1914" s="7"/>
      <c r="BU1914" s="7"/>
      <c r="BV1914" s="7"/>
      <c r="BW1914" s="7"/>
      <c r="BX1914" s="7"/>
      <c r="BY1914" s="7"/>
      <c r="BZ1914" s="7"/>
      <c r="CA1914" s="7"/>
      <c r="CB1914" s="7"/>
      <c r="CC1914" s="7"/>
      <c r="CD1914" s="7"/>
      <c r="CE1914" s="7"/>
      <c r="CF1914" s="7" t="s">
        <v>98</v>
      </c>
      <c r="CG1914" s="7" t="s">
        <v>98</v>
      </c>
      <c r="CH1914" s="7" t="s">
        <v>98</v>
      </c>
      <c r="CI1914" s="6" t="n">
        <f aca="false">SUMIF($AH1914:$CH1914,35,Base!$B$5:$BB$5)*7*$Z1914</f>
        <v>0</v>
      </c>
      <c r="CJ1914" s="6" t="n">
        <f aca="false">SUMIF($AH1914:$CH1914,"PR",Base!$B$5:$BB$5)*7*$Z1914</f>
        <v>273</v>
      </c>
      <c r="CK1914" s="6"/>
      <c r="CL1914" s="6"/>
    </row>
    <row r="1915" customFormat="false" ht="13.8" hidden="false" customHeight="false" outlineLevel="0" collapsed="false">
      <c r="A1915" s="7" t="s">
        <v>1890</v>
      </c>
      <c r="B1915" s="7" t="s">
        <v>4192</v>
      </c>
      <c r="C1915" s="7" t="s">
        <v>2257</v>
      </c>
      <c r="D1915" s="7" t="s">
        <v>2120</v>
      </c>
      <c r="E1915" s="7" t="s">
        <v>2894</v>
      </c>
      <c r="F1915" s="7" t="s">
        <v>17</v>
      </c>
      <c r="G1915" s="7" t="s">
        <v>4257</v>
      </c>
      <c r="H1915" s="7" t="s">
        <v>4258</v>
      </c>
      <c r="I1915" s="7" t="s">
        <v>84</v>
      </c>
      <c r="J1915" s="7" t="s">
        <v>85</v>
      </c>
      <c r="K1915" s="8" t="n">
        <v>0</v>
      </c>
      <c r="L1915" s="7"/>
      <c r="M1915" s="8" t="n">
        <v>0</v>
      </c>
      <c r="N1915" s="7"/>
      <c r="O1915" s="7" t="s">
        <v>4259</v>
      </c>
      <c r="P1915" s="7" t="s">
        <v>87</v>
      </c>
      <c r="Q1915" s="8" t="s">
        <v>4260</v>
      </c>
      <c r="R1915" s="8" t="s">
        <v>4260</v>
      </c>
      <c r="S1915" s="8" t="s">
        <v>110</v>
      </c>
      <c r="T1915" s="8" t="s">
        <v>100</v>
      </c>
      <c r="U1915" s="7" t="s">
        <v>87</v>
      </c>
      <c r="V1915" s="7" t="s">
        <v>92</v>
      </c>
      <c r="W1915" s="7"/>
      <c r="X1915" s="7"/>
      <c r="Y1915" s="7" t="s">
        <v>112</v>
      </c>
      <c r="Z1915" s="8" t="s">
        <v>178</v>
      </c>
      <c r="AA1915" s="7"/>
      <c r="AB1915" s="7"/>
      <c r="AC1915" s="7"/>
      <c r="AD1915" s="7"/>
      <c r="AE1915" s="8"/>
      <c r="AF1915" s="9" t="s">
        <v>188</v>
      </c>
      <c r="AG1915" s="9" t="s">
        <v>504</v>
      </c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  <c r="AZ1915" s="7"/>
      <c r="BA1915" s="7"/>
      <c r="BB1915" s="7"/>
      <c r="BC1915" s="7"/>
      <c r="BD1915" s="7"/>
      <c r="BE1915" s="7"/>
      <c r="BF1915" s="7"/>
      <c r="BG1915" s="7"/>
      <c r="BH1915" s="7"/>
      <c r="BI1915" s="7"/>
      <c r="BJ1915" s="7"/>
      <c r="BK1915" s="7"/>
      <c r="BL1915" s="7"/>
      <c r="BM1915" s="7" t="s">
        <v>97</v>
      </c>
      <c r="BN1915" s="7" t="s">
        <v>97</v>
      </c>
      <c r="BO1915" s="7"/>
      <c r="BP1915" s="7"/>
      <c r="BQ1915" s="7"/>
      <c r="BR1915" s="7"/>
      <c r="BS1915" s="7"/>
      <c r="BT1915" s="7"/>
      <c r="BU1915" s="7"/>
      <c r="BV1915" s="7"/>
      <c r="BW1915" s="7"/>
      <c r="BX1915" s="7"/>
      <c r="BY1915" s="7"/>
      <c r="BZ1915" s="7"/>
      <c r="CA1915" s="7"/>
      <c r="CB1915" s="7"/>
      <c r="CC1915" s="7"/>
      <c r="CD1915" s="7"/>
      <c r="CE1915" s="7"/>
      <c r="CF1915" s="7" t="s">
        <v>98</v>
      </c>
      <c r="CG1915" s="7" t="s">
        <v>98</v>
      </c>
      <c r="CH1915" s="7" t="s">
        <v>98</v>
      </c>
      <c r="CI1915" s="6" t="n">
        <f aca="false">SUMIF($AH1915:$CH1915,35,Base!$B$5:$BB$5)*7*$Z1915</f>
        <v>0</v>
      </c>
      <c r="CJ1915" s="6" t="n">
        <f aca="false">SUMIF($AH1915:$CH1915,"PR",Base!$B$5:$BB$5)*7*$Z1915</f>
        <v>455</v>
      </c>
      <c r="CK1915" s="6"/>
      <c r="CL1915" s="6"/>
    </row>
    <row r="1916" customFormat="false" ht="13.8" hidden="false" customHeight="false" outlineLevel="0" collapsed="false">
      <c r="A1916" s="7" t="s">
        <v>1890</v>
      </c>
      <c r="B1916" s="7" t="s">
        <v>4192</v>
      </c>
      <c r="C1916" s="7" t="s">
        <v>2257</v>
      </c>
      <c r="D1916" s="7" t="s">
        <v>2116</v>
      </c>
      <c r="E1916" s="7" t="s">
        <v>2458</v>
      </c>
      <c r="F1916" s="7" t="s">
        <v>17</v>
      </c>
      <c r="G1916" s="7" t="s">
        <v>4257</v>
      </c>
      <c r="H1916" s="7" t="s">
        <v>4258</v>
      </c>
      <c r="I1916" s="7" t="s">
        <v>84</v>
      </c>
      <c r="J1916" s="7" t="s">
        <v>85</v>
      </c>
      <c r="K1916" s="8" t="n">
        <v>0</v>
      </c>
      <c r="L1916" s="7"/>
      <c r="M1916" s="8" t="n">
        <v>0</v>
      </c>
      <c r="N1916" s="7"/>
      <c r="O1916" s="7" t="s">
        <v>4259</v>
      </c>
      <c r="P1916" s="7" t="s">
        <v>87</v>
      </c>
      <c r="Q1916" s="8" t="s">
        <v>1108</v>
      </c>
      <c r="R1916" s="8" t="s">
        <v>1108</v>
      </c>
      <c r="S1916" s="8" t="s">
        <v>110</v>
      </c>
      <c r="T1916" s="8" t="s">
        <v>100</v>
      </c>
      <c r="U1916" s="7" t="s">
        <v>87</v>
      </c>
      <c r="V1916" s="7" t="s">
        <v>92</v>
      </c>
      <c r="W1916" s="7"/>
      <c r="X1916" s="7"/>
      <c r="Y1916" s="7" t="s">
        <v>125</v>
      </c>
      <c r="Z1916" s="8" t="s">
        <v>94</v>
      </c>
      <c r="AA1916" s="7"/>
      <c r="AB1916" s="7"/>
      <c r="AC1916" s="7"/>
      <c r="AD1916" s="7"/>
      <c r="AE1916" s="8"/>
      <c r="AF1916" s="9" t="s">
        <v>147</v>
      </c>
      <c r="AG1916" s="9" t="s">
        <v>342</v>
      </c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  <c r="AZ1916" s="7"/>
      <c r="BA1916" s="7"/>
      <c r="BB1916" s="7"/>
      <c r="BC1916" s="7"/>
      <c r="BD1916" s="7"/>
      <c r="BE1916" s="7"/>
      <c r="BF1916" s="7"/>
      <c r="BG1916" s="7" t="s">
        <v>98</v>
      </c>
      <c r="BH1916" s="7" t="s">
        <v>98</v>
      </c>
      <c r="BI1916" s="7" t="s">
        <v>98</v>
      </c>
      <c r="BJ1916" s="7" t="s">
        <v>98</v>
      </c>
      <c r="BK1916" s="7" t="s">
        <v>98</v>
      </c>
      <c r="BL1916" s="7" t="s">
        <v>98</v>
      </c>
      <c r="BM1916" s="7" t="s">
        <v>97</v>
      </c>
      <c r="BN1916" s="7" t="s">
        <v>97</v>
      </c>
      <c r="BO1916" s="7" t="s">
        <v>98</v>
      </c>
      <c r="BP1916" s="7" t="s">
        <v>98</v>
      </c>
      <c r="BQ1916" s="7" t="s">
        <v>98</v>
      </c>
      <c r="BR1916" s="7"/>
      <c r="BS1916" s="7"/>
      <c r="BT1916" s="7"/>
      <c r="BU1916" s="7"/>
      <c r="BV1916" s="7"/>
      <c r="BW1916" s="7"/>
      <c r="BX1916" s="7"/>
      <c r="BY1916" s="7"/>
      <c r="BZ1916" s="7"/>
      <c r="CA1916" s="7"/>
      <c r="CB1916" s="7"/>
      <c r="CC1916" s="7"/>
      <c r="CD1916" s="7"/>
      <c r="CE1916" s="7"/>
      <c r="CF1916" s="7"/>
      <c r="CG1916" s="7"/>
      <c r="CH1916" s="7"/>
      <c r="CI1916" s="6" t="n">
        <f aca="false">SUMIF($AH1916:$CH1916,35,Base!$B$5:$BB$5)*7*$Z1916</f>
        <v>0</v>
      </c>
      <c r="CJ1916" s="6" t="n">
        <f aca="false">SUMIF($AH1916:$CH1916,"PR",Base!$B$5:$BB$5)*7*$Z1916</f>
        <v>630</v>
      </c>
      <c r="CK1916" s="6"/>
      <c r="CL1916" s="6"/>
    </row>
    <row r="1917" customFormat="false" ht="13.8" hidden="false" customHeight="false" outlineLevel="0" collapsed="false">
      <c r="A1917" s="7" t="s">
        <v>1890</v>
      </c>
      <c r="B1917" s="7" t="s">
        <v>4192</v>
      </c>
      <c r="C1917" s="7" t="s">
        <v>2257</v>
      </c>
      <c r="D1917" s="7" t="s">
        <v>2116</v>
      </c>
      <c r="E1917" s="7" t="s">
        <v>2458</v>
      </c>
      <c r="F1917" s="7" t="s">
        <v>17</v>
      </c>
      <c r="G1917" s="7" t="s">
        <v>4257</v>
      </c>
      <c r="H1917" s="7" t="s">
        <v>4258</v>
      </c>
      <c r="I1917" s="7" t="s">
        <v>84</v>
      </c>
      <c r="J1917" s="7" t="s">
        <v>85</v>
      </c>
      <c r="K1917" s="8" t="n">
        <v>0</v>
      </c>
      <c r="L1917" s="7"/>
      <c r="M1917" s="8" t="n">
        <v>0</v>
      </c>
      <c r="N1917" s="7"/>
      <c r="O1917" s="7" t="s">
        <v>4259</v>
      </c>
      <c r="P1917" s="7" t="s">
        <v>87</v>
      </c>
      <c r="Q1917" s="8" t="s">
        <v>1108</v>
      </c>
      <c r="R1917" s="8" t="s">
        <v>1108</v>
      </c>
      <c r="S1917" s="8" t="s">
        <v>110</v>
      </c>
      <c r="T1917" s="8" t="s">
        <v>100</v>
      </c>
      <c r="U1917" s="7" t="s">
        <v>87</v>
      </c>
      <c r="V1917" s="7" t="s">
        <v>92</v>
      </c>
      <c r="W1917" s="7"/>
      <c r="X1917" s="7"/>
      <c r="Y1917" s="7" t="s">
        <v>4261</v>
      </c>
      <c r="Z1917" s="8" t="s">
        <v>155</v>
      </c>
      <c r="AA1917" s="7"/>
      <c r="AB1917" s="7"/>
      <c r="AC1917" s="7"/>
      <c r="AD1917" s="7"/>
      <c r="AE1917" s="8"/>
      <c r="AF1917" s="9" t="s">
        <v>147</v>
      </c>
      <c r="AG1917" s="9" t="s">
        <v>342</v>
      </c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  <c r="AZ1917" s="7"/>
      <c r="BA1917" s="7"/>
      <c r="BB1917" s="7"/>
      <c r="BC1917" s="7"/>
      <c r="BD1917" s="7"/>
      <c r="BE1917" s="7"/>
      <c r="BF1917" s="7"/>
      <c r="BG1917" s="7" t="s">
        <v>98</v>
      </c>
      <c r="BH1917" s="7" t="s">
        <v>98</v>
      </c>
      <c r="BI1917" s="7" t="s">
        <v>98</v>
      </c>
      <c r="BJ1917" s="7" t="s">
        <v>98</v>
      </c>
      <c r="BK1917" s="7" t="s">
        <v>98</v>
      </c>
      <c r="BL1917" s="7" t="s">
        <v>98</v>
      </c>
      <c r="BM1917" s="7" t="s">
        <v>97</v>
      </c>
      <c r="BN1917" s="7" t="s">
        <v>97</v>
      </c>
      <c r="BO1917" s="7" t="s">
        <v>98</v>
      </c>
      <c r="BP1917" s="7" t="s">
        <v>98</v>
      </c>
      <c r="BQ1917" s="7" t="s">
        <v>98</v>
      </c>
      <c r="BR1917" s="7"/>
      <c r="BS1917" s="7"/>
      <c r="BT1917" s="7"/>
      <c r="BU1917" s="7"/>
      <c r="BV1917" s="7"/>
      <c r="BW1917" s="7"/>
      <c r="BX1917" s="7"/>
      <c r="BY1917" s="7"/>
      <c r="BZ1917" s="7"/>
      <c r="CA1917" s="7"/>
      <c r="CB1917" s="7"/>
      <c r="CC1917" s="7"/>
      <c r="CD1917" s="7"/>
      <c r="CE1917" s="7"/>
      <c r="CF1917" s="7"/>
      <c r="CG1917" s="7"/>
      <c r="CH1917" s="7"/>
      <c r="CI1917" s="6" t="n">
        <f aca="false">SUMIF($AH1917:$CH1917,35,Base!$B$5:$BB$5)*7*$Z1917</f>
        <v>0</v>
      </c>
      <c r="CJ1917" s="6" t="n">
        <f aca="false">SUMIF($AH1917:$CH1917,"PR",Base!$B$5:$BB$5)*7*$Z1917</f>
        <v>945</v>
      </c>
      <c r="CK1917" s="6"/>
      <c r="CL1917" s="6"/>
    </row>
    <row r="1918" customFormat="false" ht="13.8" hidden="false" customHeight="false" outlineLevel="0" collapsed="false">
      <c r="A1918" s="7" t="s">
        <v>1890</v>
      </c>
      <c r="B1918" s="7" t="s">
        <v>4192</v>
      </c>
      <c r="C1918" s="7" t="s">
        <v>2257</v>
      </c>
      <c r="D1918" s="7" t="s">
        <v>2116</v>
      </c>
      <c r="E1918" s="7" t="s">
        <v>2458</v>
      </c>
      <c r="F1918" s="7" t="s">
        <v>17</v>
      </c>
      <c r="G1918" s="7" t="s">
        <v>4257</v>
      </c>
      <c r="H1918" s="7" t="s">
        <v>4258</v>
      </c>
      <c r="I1918" s="7" t="s">
        <v>84</v>
      </c>
      <c r="J1918" s="7" t="s">
        <v>85</v>
      </c>
      <c r="K1918" s="8" t="n">
        <v>0</v>
      </c>
      <c r="L1918" s="7"/>
      <c r="M1918" s="8" t="n">
        <v>0</v>
      </c>
      <c r="N1918" s="7"/>
      <c r="O1918" s="7" t="s">
        <v>4259</v>
      </c>
      <c r="P1918" s="7" t="s">
        <v>87</v>
      </c>
      <c r="Q1918" s="8" t="s">
        <v>1108</v>
      </c>
      <c r="R1918" s="8" t="s">
        <v>1108</v>
      </c>
      <c r="S1918" s="8" t="s">
        <v>110</v>
      </c>
      <c r="T1918" s="8" t="s">
        <v>100</v>
      </c>
      <c r="U1918" s="7" t="s">
        <v>87</v>
      </c>
      <c r="V1918" s="7" t="s">
        <v>92</v>
      </c>
      <c r="W1918" s="7"/>
      <c r="X1918" s="7"/>
      <c r="Y1918" s="7" t="s">
        <v>112</v>
      </c>
      <c r="Z1918" s="8" t="s">
        <v>178</v>
      </c>
      <c r="AA1918" s="7"/>
      <c r="AB1918" s="7"/>
      <c r="AC1918" s="7"/>
      <c r="AD1918" s="7"/>
      <c r="AE1918" s="8"/>
      <c r="AF1918" s="9" t="s">
        <v>147</v>
      </c>
      <c r="AG1918" s="9" t="s">
        <v>342</v>
      </c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  <c r="AZ1918" s="7"/>
      <c r="BA1918" s="7"/>
      <c r="BB1918" s="7"/>
      <c r="BC1918" s="7"/>
      <c r="BD1918" s="7"/>
      <c r="BE1918" s="7"/>
      <c r="BF1918" s="7"/>
      <c r="BG1918" s="7" t="s">
        <v>98</v>
      </c>
      <c r="BH1918" s="7" t="s">
        <v>98</v>
      </c>
      <c r="BI1918" s="7" t="s">
        <v>98</v>
      </c>
      <c r="BJ1918" s="7" t="s">
        <v>98</v>
      </c>
      <c r="BK1918" s="7" t="s">
        <v>98</v>
      </c>
      <c r="BL1918" s="7" t="s">
        <v>98</v>
      </c>
      <c r="BM1918" s="7" t="s">
        <v>97</v>
      </c>
      <c r="BN1918" s="7" t="s">
        <v>97</v>
      </c>
      <c r="BO1918" s="7" t="s">
        <v>98</v>
      </c>
      <c r="BP1918" s="7" t="s">
        <v>98</v>
      </c>
      <c r="BQ1918" s="7" t="s">
        <v>98</v>
      </c>
      <c r="BR1918" s="7"/>
      <c r="BS1918" s="7"/>
      <c r="BT1918" s="7"/>
      <c r="BU1918" s="7"/>
      <c r="BV1918" s="7"/>
      <c r="BW1918" s="7"/>
      <c r="BX1918" s="7"/>
      <c r="BY1918" s="7"/>
      <c r="BZ1918" s="7"/>
      <c r="CA1918" s="7"/>
      <c r="CB1918" s="7"/>
      <c r="CC1918" s="7"/>
      <c r="CD1918" s="7"/>
      <c r="CE1918" s="7"/>
      <c r="CF1918" s="7"/>
      <c r="CG1918" s="7"/>
      <c r="CH1918" s="7"/>
      <c r="CI1918" s="6" t="n">
        <f aca="false">SUMIF($AH1918:$CH1918,35,Base!$B$5:$BB$5)*7*$Z1918</f>
        <v>0</v>
      </c>
      <c r="CJ1918" s="6" t="n">
        <f aca="false">SUMIF($AH1918:$CH1918,"PR",Base!$B$5:$BB$5)*7*$Z1918</f>
        <v>1575</v>
      </c>
      <c r="CK1918" s="6"/>
      <c r="CL1918" s="6"/>
    </row>
    <row r="1919" customFormat="false" ht="13.8" hidden="false" customHeight="false" outlineLevel="0" collapsed="false">
      <c r="A1919" s="7" t="s">
        <v>1890</v>
      </c>
      <c r="B1919" s="7" t="s">
        <v>4192</v>
      </c>
      <c r="C1919" s="7" t="s">
        <v>194</v>
      </c>
      <c r="D1919" s="7" t="s">
        <v>2115</v>
      </c>
      <c r="E1919" s="7" t="s">
        <v>2455</v>
      </c>
      <c r="F1919" s="7" t="s">
        <v>17</v>
      </c>
      <c r="G1919" s="7" t="s">
        <v>4262</v>
      </c>
      <c r="H1919" s="7" t="s">
        <v>4263</v>
      </c>
      <c r="I1919" s="7" t="s">
        <v>84</v>
      </c>
      <c r="J1919" s="7" t="s">
        <v>85</v>
      </c>
      <c r="K1919" s="8" t="n">
        <v>0</v>
      </c>
      <c r="L1919" s="7"/>
      <c r="M1919" s="8" t="n">
        <v>0</v>
      </c>
      <c r="N1919" s="7"/>
      <c r="O1919" s="7" t="s">
        <v>4264</v>
      </c>
      <c r="P1919" s="7" t="s">
        <v>87</v>
      </c>
      <c r="Q1919" s="8" t="s">
        <v>362</v>
      </c>
      <c r="R1919" s="8" t="s">
        <v>362</v>
      </c>
      <c r="S1919" s="8" t="s">
        <v>110</v>
      </c>
      <c r="T1919" s="8" t="s">
        <v>100</v>
      </c>
      <c r="U1919" s="7" t="s">
        <v>87</v>
      </c>
      <c r="V1919" s="7" t="s">
        <v>92</v>
      </c>
      <c r="W1919" s="7"/>
      <c r="X1919" s="7"/>
      <c r="Y1919" s="7" t="s">
        <v>112</v>
      </c>
      <c r="Z1919" s="8" t="s">
        <v>178</v>
      </c>
      <c r="AA1919" s="7"/>
      <c r="AB1919" s="7"/>
      <c r="AC1919" s="7"/>
      <c r="AD1919" s="7"/>
      <c r="AE1919" s="8"/>
      <c r="AF1919" s="9" t="s">
        <v>973</v>
      </c>
      <c r="AG1919" s="9" t="s">
        <v>2001</v>
      </c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7"/>
      <c r="AX1919" s="7"/>
      <c r="AY1919" s="7"/>
      <c r="AZ1919" s="7"/>
      <c r="BA1919" s="7"/>
      <c r="BB1919" s="7"/>
      <c r="BC1919" s="7"/>
      <c r="BD1919" s="7" t="s">
        <v>98</v>
      </c>
      <c r="BE1919" s="7" t="s">
        <v>98</v>
      </c>
      <c r="BF1919" s="7" t="s">
        <v>98</v>
      </c>
      <c r="BG1919" s="7" t="s">
        <v>98</v>
      </c>
      <c r="BH1919" s="7" t="s">
        <v>98</v>
      </c>
      <c r="BI1919" s="7" t="s">
        <v>98</v>
      </c>
      <c r="BJ1919" s="7" t="s">
        <v>98</v>
      </c>
      <c r="BK1919" s="7"/>
      <c r="BL1919" s="7"/>
      <c r="BM1919" s="7" t="s">
        <v>97</v>
      </c>
      <c r="BN1919" s="7" t="s">
        <v>97</v>
      </c>
      <c r="BO1919" s="7"/>
      <c r="BP1919" s="7"/>
      <c r="BQ1919" s="7"/>
      <c r="BR1919" s="7"/>
      <c r="BS1919" s="7"/>
      <c r="BT1919" s="7"/>
      <c r="BU1919" s="7"/>
      <c r="BV1919" s="7"/>
      <c r="BW1919" s="7"/>
      <c r="BX1919" s="7"/>
      <c r="BY1919" s="7"/>
      <c r="BZ1919" s="7"/>
      <c r="CA1919" s="7"/>
      <c r="CB1919" s="7"/>
      <c r="CC1919" s="7"/>
      <c r="CD1919" s="7"/>
      <c r="CE1919" s="7"/>
      <c r="CF1919" s="7"/>
      <c r="CG1919" s="7"/>
      <c r="CH1919" s="7"/>
      <c r="CI1919" s="6" t="n">
        <f aca="false">SUMIF($AH1919:$CH1919,35,Base!$B$5:$BB$5)*7*$Z1919</f>
        <v>0</v>
      </c>
      <c r="CJ1919" s="6" t="n">
        <f aca="false">SUMIF($AH1919:$CH1919,"PR",Base!$B$5:$BB$5)*7*$Z1919</f>
        <v>1190</v>
      </c>
      <c r="CK1919" s="6"/>
      <c r="CL1919" s="6"/>
    </row>
    <row r="1920" customFormat="false" ht="13.8" hidden="false" customHeight="false" outlineLevel="0" collapsed="false">
      <c r="A1920" s="7" t="s">
        <v>1890</v>
      </c>
      <c r="B1920" s="7" t="s">
        <v>4192</v>
      </c>
      <c r="C1920" s="7" t="s">
        <v>118</v>
      </c>
      <c r="D1920" s="7" t="s">
        <v>2111</v>
      </c>
      <c r="E1920" s="7" t="s">
        <v>2449</v>
      </c>
      <c r="F1920" s="7" t="s">
        <v>17</v>
      </c>
      <c r="G1920" s="7" t="s">
        <v>3510</v>
      </c>
      <c r="H1920" s="7" t="s">
        <v>3511</v>
      </c>
      <c r="I1920" s="7" t="s">
        <v>84</v>
      </c>
      <c r="J1920" s="7" t="s">
        <v>85</v>
      </c>
      <c r="K1920" s="8" t="n">
        <v>0</v>
      </c>
      <c r="L1920" s="7"/>
      <c r="M1920" s="8" t="n">
        <v>0</v>
      </c>
      <c r="N1920" s="7"/>
      <c r="O1920" s="7" t="s">
        <v>317</v>
      </c>
      <c r="P1920" s="7" t="s">
        <v>124</v>
      </c>
      <c r="Q1920" s="8" t="s">
        <v>4265</v>
      </c>
      <c r="R1920" s="8" t="s">
        <v>4266</v>
      </c>
      <c r="S1920" s="8" t="s">
        <v>325</v>
      </c>
      <c r="T1920" s="8" t="s">
        <v>127</v>
      </c>
      <c r="U1920" s="7" t="s">
        <v>87</v>
      </c>
      <c r="V1920" s="7" t="s">
        <v>92</v>
      </c>
      <c r="W1920" s="7"/>
      <c r="X1920" s="7"/>
      <c r="Y1920" s="7" t="s">
        <v>93</v>
      </c>
      <c r="Z1920" s="8" t="s">
        <v>94</v>
      </c>
      <c r="AA1920" s="7"/>
      <c r="AB1920" s="7"/>
      <c r="AC1920" s="7"/>
      <c r="AD1920" s="7"/>
      <c r="AE1920" s="8"/>
      <c r="AF1920" s="9" t="s">
        <v>342</v>
      </c>
      <c r="AG1920" s="9" t="s">
        <v>1215</v>
      </c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  <c r="AY1920" s="7"/>
      <c r="AZ1920" s="7"/>
      <c r="BA1920" s="7"/>
      <c r="BB1920" s="7"/>
      <c r="BC1920" s="7"/>
      <c r="BD1920" s="7"/>
      <c r="BE1920" s="7"/>
      <c r="BF1920" s="7"/>
      <c r="BG1920" s="7"/>
      <c r="BH1920" s="7"/>
      <c r="BI1920" s="7"/>
      <c r="BJ1920" s="7"/>
      <c r="BK1920" s="7"/>
      <c r="BL1920" s="7"/>
      <c r="BM1920" s="7" t="s">
        <v>97</v>
      </c>
      <c r="BN1920" s="7" t="s">
        <v>97</v>
      </c>
      <c r="BO1920" s="7"/>
      <c r="BP1920" s="7"/>
      <c r="BQ1920" s="7" t="s">
        <v>98</v>
      </c>
      <c r="BR1920" s="7" t="s">
        <v>98</v>
      </c>
      <c r="BS1920" s="7" t="s">
        <v>98</v>
      </c>
      <c r="BT1920" s="7" t="s">
        <v>98</v>
      </c>
      <c r="BU1920" s="7" t="s">
        <v>98</v>
      </c>
      <c r="BV1920" s="7" t="s">
        <v>98</v>
      </c>
      <c r="BW1920" s="7" t="s">
        <v>98</v>
      </c>
      <c r="BX1920" s="7" t="s">
        <v>98</v>
      </c>
      <c r="BY1920" s="7" t="s">
        <v>98</v>
      </c>
      <c r="BZ1920" s="7" t="s">
        <v>98</v>
      </c>
      <c r="CA1920" s="7" t="s">
        <v>98</v>
      </c>
      <c r="CB1920" s="7" t="s">
        <v>98</v>
      </c>
      <c r="CC1920" s="7" t="s">
        <v>98</v>
      </c>
      <c r="CD1920" s="7" t="n">
        <v>35</v>
      </c>
      <c r="CE1920" s="7" t="n">
        <v>35</v>
      </c>
      <c r="CF1920" s="7" t="s">
        <v>98</v>
      </c>
      <c r="CG1920" s="7" t="s">
        <v>98</v>
      </c>
      <c r="CH1920" s="7" t="s">
        <v>98</v>
      </c>
      <c r="CI1920" s="6" t="n">
        <f aca="false">SUMIF($AH1920:$CH1920,35,Base!$B$5:$BB$5)*7*$Z1920</f>
        <v>140</v>
      </c>
      <c r="CJ1920" s="6" t="n">
        <f aca="false">SUMIF($AH1920:$CH1920,"PR",Base!$B$5:$BB$5)*7*$Z1920</f>
        <v>1064</v>
      </c>
      <c r="CK1920" s="6"/>
      <c r="CL1920" s="6"/>
    </row>
    <row r="1921" customFormat="false" ht="13.8" hidden="false" customHeight="false" outlineLevel="0" collapsed="false">
      <c r="A1921" s="7" t="s">
        <v>1890</v>
      </c>
      <c r="B1921" s="7" t="s">
        <v>4192</v>
      </c>
      <c r="C1921" s="7" t="s">
        <v>236</v>
      </c>
      <c r="D1921" s="7" t="s">
        <v>2107</v>
      </c>
      <c r="E1921" s="7" t="s">
        <v>571</v>
      </c>
      <c r="F1921" s="7" t="s">
        <v>17</v>
      </c>
      <c r="G1921" s="7" t="s">
        <v>433</v>
      </c>
      <c r="H1921" s="7" t="s">
        <v>1081</v>
      </c>
      <c r="I1921" s="7" t="s">
        <v>84</v>
      </c>
      <c r="J1921" s="7" t="s">
        <v>85</v>
      </c>
      <c r="K1921" s="8" t="n">
        <v>0</v>
      </c>
      <c r="L1921" s="7"/>
      <c r="M1921" s="8" t="n">
        <v>0</v>
      </c>
      <c r="N1921" s="7"/>
      <c r="O1921" s="7" t="s">
        <v>241</v>
      </c>
      <c r="P1921" s="7" t="s">
        <v>242</v>
      </c>
      <c r="Q1921" s="8" t="s">
        <v>4267</v>
      </c>
      <c r="R1921" s="8" t="s">
        <v>2401</v>
      </c>
      <c r="S1921" s="8" t="s">
        <v>325</v>
      </c>
      <c r="T1921" s="8" t="s">
        <v>127</v>
      </c>
      <c r="U1921" s="7" t="s">
        <v>87</v>
      </c>
      <c r="V1921" s="7" t="s">
        <v>92</v>
      </c>
      <c r="W1921" s="7"/>
      <c r="X1921" s="7"/>
      <c r="Y1921" s="7" t="s">
        <v>112</v>
      </c>
      <c r="Z1921" s="8" t="s">
        <v>155</v>
      </c>
      <c r="AA1921" s="7"/>
      <c r="AB1921" s="7"/>
      <c r="AC1921" s="7"/>
      <c r="AD1921" s="7"/>
      <c r="AE1921" s="8"/>
      <c r="AF1921" s="9" t="s">
        <v>383</v>
      </c>
      <c r="AG1921" s="9" t="s">
        <v>4019</v>
      </c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  <c r="AY1921" s="7"/>
      <c r="AZ1921" s="7"/>
      <c r="BA1921" s="7"/>
      <c r="BB1921" s="7"/>
      <c r="BC1921" s="7"/>
      <c r="BD1921" s="7"/>
      <c r="BE1921" s="7"/>
      <c r="BF1921" s="7"/>
      <c r="BG1921" s="7"/>
      <c r="BH1921" s="7"/>
      <c r="BI1921" s="7"/>
      <c r="BJ1921" s="7"/>
      <c r="BK1921" s="7"/>
      <c r="BL1921" s="7"/>
      <c r="BM1921" s="7" t="s">
        <v>97</v>
      </c>
      <c r="BN1921" s="7" t="s">
        <v>97</v>
      </c>
      <c r="BO1921" s="7"/>
      <c r="BP1921" s="7"/>
      <c r="BQ1921" s="7"/>
      <c r="BR1921" s="7"/>
      <c r="BS1921" s="7"/>
      <c r="BT1921" s="7"/>
      <c r="BU1921" s="7" t="s">
        <v>98</v>
      </c>
      <c r="BV1921" s="7" t="s">
        <v>98</v>
      </c>
      <c r="BW1921" s="7" t="s">
        <v>98</v>
      </c>
      <c r="BX1921" s="7" t="s">
        <v>98</v>
      </c>
      <c r="BY1921" s="7" t="s">
        <v>98</v>
      </c>
      <c r="BZ1921" s="7" t="s">
        <v>98</v>
      </c>
      <c r="CA1921" s="7" t="s">
        <v>98</v>
      </c>
      <c r="CB1921" s="7" t="s">
        <v>98</v>
      </c>
      <c r="CC1921" s="7" t="s">
        <v>98</v>
      </c>
      <c r="CD1921" s="7" t="n">
        <v>35</v>
      </c>
      <c r="CE1921" s="7" t="n">
        <v>35</v>
      </c>
      <c r="CF1921" s="7" t="s">
        <v>98</v>
      </c>
      <c r="CG1921" s="7" t="s">
        <v>98</v>
      </c>
      <c r="CH1921" s="7" t="s">
        <v>98</v>
      </c>
      <c r="CI1921" s="6" t="n">
        <f aca="false">SUMIF($AH1921:$CH1921,35,Base!$B$5:$BB$5)*7*$Z1921</f>
        <v>210</v>
      </c>
      <c r="CJ1921" s="6" t="n">
        <f aca="false">SUMIF($AH1921:$CH1921,"PR",Base!$B$5:$BB$5)*7*$Z1921</f>
        <v>1176</v>
      </c>
      <c r="CK1921" s="6"/>
      <c r="CL1921" s="6"/>
    </row>
    <row r="1922" customFormat="false" ht="13.8" hidden="false" customHeight="false" outlineLevel="0" collapsed="false">
      <c r="A1922" s="7" t="s">
        <v>1890</v>
      </c>
      <c r="B1922" s="7" t="s">
        <v>4192</v>
      </c>
      <c r="C1922" s="7" t="s">
        <v>1383</v>
      </c>
      <c r="D1922" s="7" t="s">
        <v>3574</v>
      </c>
      <c r="E1922" s="7" t="s">
        <v>2446</v>
      </c>
      <c r="F1922" s="7" t="s">
        <v>17</v>
      </c>
      <c r="G1922" s="7" t="s">
        <v>2684</v>
      </c>
      <c r="H1922" s="7" t="s">
        <v>2685</v>
      </c>
      <c r="I1922" s="7" t="s">
        <v>84</v>
      </c>
      <c r="J1922" s="7" t="s">
        <v>85</v>
      </c>
      <c r="K1922" s="8" t="n">
        <v>0</v>
      </c>
      <c r="L1922" s="7"/>
      <c r="M1922" s="8" t="n">
        <v>0</v>
      </c>
      <c r="N1922" s="7"/>
      <c r="O1922" s="7" t="s">
        <v>1439</v>
      </c>
      <c r="P1922" s="7" t="s">
        <v>94</v>
      </c>
      <c r="Q1922" s="8" t="s">
        <v>4268</v>
      </c>
      <c r="R1922" s="8" t="s">
        <v>4268</v>
      </c>
      <c r="S1922" s="8" t="s">
        <v>110</v>
      </c>
      <c r="T1922" s="8" t="s">
        <v>87</v>
      </c>
      <c r="U1922" s="7" t="s">
        <v>87</v>
      </c>
      <c r="V1922" s="7" t="s">
        <v>159</v>
      </c>
      <c r="W1922" s="7"/>
      <c r="X1922" s="7"/>
      <c r="Y1922" s="7" t="s">
        <v>112</v>
      </c>
      <c r="Z1922" s="8" t="s">
        <v>87</v>
      </c>
      <c r="AA1922" s="7"/>
      <c r="AB1922" s="7"/>
      <c r="AC1922" s="7"/>
      <c r="AD1922" s="7"/>
      <c r="AE1922" s="8"/>
      <c r="AF1922" s="9" t="s">
        <v>464</v>
      </c>
      <c r="AG1922" s="9" t="s">
        <v>3119</v>
      </c>
      <c r="AH1922" s="7"/>
      <c r="AI1922" s="7"/>
      <c r="AJ1922" s="7"/>
      <c r="AK1922" s="7"/>
      <c r="AL1922" s="7"/>
      <c r="AM1922" s="7"/>
      <c r="AN1922" s="7" t="s">
        <v>98</v>
      </c>
      <c r="AO1922" s="7" t="s">
        <v>98</v>
      </c>
      <c r="AP1922" s="7" t="s">
        <v>98</v>
      </c>
      <c r="AQ1922" s="7" t="s">
        <v>98</v>
      </c>
      <c r="AR1922" s="7" t="s">
        <v>98</v>
      </c>
      <c r="AS1922" s="7" t="s">
        <v>98</v>
      </c>
      <c r="AT1922" s="7" t="s">
        <v>98</v>
      </c>
      <c r="AU1922" s="7" t="s">
        <v>98</v>
      </c>
      <c r="AV1922" s="7" t="s">
        <v>98</v>
      </c>
      <c r="AW1922" s="7" t="s">
        <v>98</v>
      </c>
      <c r="AX1922" s="7" t="s">
        <v>98</v>
      </c>
      <c r="AY1922" s="7" t="s">
        <v>98</v>
      </c>
      <c r="AZ1922" s="7" t="s">
        <v>98</v>
      </c>
      <c r="BA1922" s="7" t="s">
        <v>98</v>
      </c>
      <c r="BB1922" s="7" t="s">
        <v>98</v>
      </c>
      <c r="BC1922" s="7" t="s">
        <v>98</v>
      </c>
      <c r="BD1922" s="7" t="s">
        <v>98</v>
      </c>
      <c r="BE1922" s="7" t="s">
        <v>98</v>
      </c>
      <c r="BF1922" s="7" t="s">
        <v>98</v>
      </c>
      <c r="BG1922" s="7"/>
      <c r="BH1922" s="7"/>
      <c r="BI1922" s="7"/>
      <c r="BJ1922" s="7"/>
      <c r="BK1922" s="7"/>
      <c r="BL1922" s="7"/>
      <c r="BM1922" s="7" t="s">
        <v>97</v>
      </c>
      <c r="BN1922" s="7" t="s">
        <v>97</v>
      </c>
      <c r="BO1922" s="7"/>
      <c r="BP1922" s="7"/>
      <c r="BQ1922" s="7"/>
      <c r="BR1922" s="7"/>
      <c r="BS1922" s="7"/>
      <c r="BT1922" s="7"/>
      <c r="BU1922" s="7"/>
      <c r="BV1922" s="7"/>
      <c r="BW1922" s="7"/>
      <c r="BX1922" s="7"/>
      <c r="BY1922" s="7"/>
      <c r="BZ1922" s="7"/>
      <c r="CA1922" s="7"/>
      <c r="CB1922" s="7"/>
      <c r="CC1922" s="7"/>
      <c r="CD1922" s="7"/>
      <c r="CE1922" s="7"/>
      <c r="CF1922" s="7"/>
      <c r="CG1922" s="7"/>
      <c r="CH1922" s="7"/>
      <c r="CI1922" s="6" t="n">
        <f aca="false">SUMIF($AH1922:$CH1922,35,Base!$B$5:$BB$5)*7*$Z1922</f>
        <v>0</v>
      </c>
      <c r="CJ1922" s="6" t="n">
        <f aca="false">SUMIF($AH1922:$CH1922,"PR",Base!$B$5:$BB$5)*7*$Z1922</f>
        <v>630</v>
      </c>
      <c r="CK1922" s="6"/>
      <c r="CL1922" s="6"/>
    </row>
    <row r="1923" customFormat="false" ht="13.8" hidden="false" customHeight="false" outlineLevel="0" collapsed="false">
      <c r="A1923" s="7" t="s">
        <v>1890</v>
      </c>
      <c r="B1923" s="7" t="s">
        <v>4192</v>
      </c>
      <c r="C1923" s="7" t="s">
        <v>118</v>
      </c>
      <c r="D1923" s="7" t="s">
        <v>2086</v>
      </c>
      <c r="E1923" s="7" t="s">
        <v>596</v>
      </c>
      <c r="F1923" s="7" t="s">
        <v>17</v>
      </c>
      <c r="G1923" s="7" t="s">
        <v>4269</v>
      </c>
      <c r="H1923" s="7" t="s">
        <v>4270</v>
      </c>
      <c r="I1923" s="7" t="s">
        <v>84</v>
      </c>
      <c r="J1923" s="7" t="s">
        <v>85</v>
      </c>
      <c r="K1923" s="8" t="n">
        <v>0</v>
      </c>
      <c r="L1923" s="7"/>
      <c r="M1923" s="8" t="n">
        <v>0</v>
      </c>
      <c r="N1923" s="7" t="s">
        <v>2088</v>
      </c>
      <c r="O1923" s="7" t="s">
        <v>394</v>
      </c>
      <c r="P1923" s="7" t="s">
        <v>87</v>
      </c>
      <c r="Q1923" s="8" t="s">
        <v>4271</v>
      </c>
      <c r="R1923" s="8" t="s">
        <v>4272</v>
      </c>
      <c r="S1923" s="8" t="s">
        <v>305</v>
      </c>
      <c r="T1923" s="8" t="s">
        <v>242</v>
      </c>
      <c r="U1923" s="7" t="s">
        <v>87</v>
      </c>
      <c r="V1923" s="7" t="s">
        <v>92</v>
      </c>
      <c r="W1923" s="7"/>
      <c r="X1923" s="7"/>
      <c r="Y1923" s="7" t="s">
        <v>99</v>
      </c>
      <c r="Z1923" s="8" t="s">
        <v>127</v>
      </c>
      <c r="AA1923" s="7"/>
      <c r="AB1923" s="7"/>
      <c r="AC1923" s="7"/>
      <c r="AD1923" s="7"/>
      <c r="AE1923" s="8"/>
      <c r="AF1923" s="9" t="s">
        <v>464</v>
      </c>
      <c r="AG1923" s="9" t="s">
        <v>2733</v>
      </c>
      <c r="AH1923" s="7"/>
      <c r="AI1923" s="7"/>
      <c r="AJ1923" s="7"/>
      <c r="AK1923" s="7"/>
      <c r="AL1923" s="7"/>
      <c r="AM1923" s="7"/>
      <c r="AN1923" s="7" t="s">
        <v>98</v>
      </c>
      <c r="AO1923" s="7" t="s">
        <v>98</v>
      </c>
      <c r="AP1923" s="7" t="s">
        <v>98</v>
      </c>
      <c r="AQ1923" s="7" t="s">
        <v>98</v>
      </c>
      <c r="AR1923" s="7" t="s">
        <v>98</v>
      </c>
      <c r="AS1923" s="7" t="s">
        <v>98</v>
      </c>
      <c r="AT1923" s="7" t="s">
        <v>98</v>
      </c>
      <c r="AU1923" s="7" t="s">
        <v>98</v>
      </c>
      <c r="AV1923" s="7" t="s">
        <v>98</v>
      </c>
      <c r="AW1923" s="7" t="n">
        <v>35</v>
      </c>
      <c r="AX1923" s="7" t="n">
        <v>35</v>
      </c>
      <c r="AY1923" s="7" t="n">
        <v>35</v>
      </c>
      <c r="AZ1923" s="7" t="n">
        <v>35</v>
      </c>
      <c r="BA1923" s="7" t="n">
        <v>35</v>
      </c>
      <c r="BB1923" s="7" t="n">
        <v>35</v>
      </c>
      <c r="BC1923" s="7" t="n">
        <v>35</v>
      </c>
      <c r="BD1923" s="7" t="s">
        <v>98</v>
      </c>
      <c r="BE1923" s="7" t="s">
        <v>98</v>
      </c>
      <c r="BF1923" s="7" t="s">
        <v>98</v>
      </c>
      <c r="BG1923" s="7" t="s">
        <v>98</v>
      </c>
      <c r="BH1923" s="7" t="s">
        <v>98</v>
      </c>
      <c r="BI1923" s="7" t="s">
        <v>98</v>
      </c>
      <c r="BJ1923" s="7" t="n">
        <v>35</v>
      </c>
      <c r="BK1923" s="7" t="n">
        <v>35</v>
      </c>
      <c r="BL1923" s="7" t="n">
        <v>35</v>
      </c>
      <c r="BM1923" s="7" t="s">
        <v>97</v>
      </c>
      <c r="BN1923" s="7" t="s">
        <v>97</v>
      </c>
      <c r="BO1923" s="7" t="n">
        <v>35</v>
      </c>
      <c r="BP1923" s="7" t="n">
        <v>35</v>
      </c>
      <c r="BQ1923" s="7" t="n">
        <v>35</v>
      </c>
      <c r="BR1923" s="7" t="n">
        <v>35</v>
      </c>
      <c r="BS1923" s="7" t="s">
        <v>98</v>
      </c>
      <c r="BT1923" s="7" t="s">
        <v>98</v>
      </c>
      <c r="BU1923" s="7" t="s">
        <v>98</v>
      </c>
      <c r="BV1923" s="7" t="s">
        <v>98</v>
      </c>
      <c r="BW1923" s="7" t="n">
        <v>35</v>
      </c>
      <c r="BX1923" s="7" t="n">
        <v>35</v>
      </c>
      <c r="BY1923" s="7" t="n">
        <v>35</v>
      </c>
      <c r="BZ1923" s="7" t="n">
        <v>35</v>
      </c>
      <c r="CA1923" s="7" t="n">
        <v>35</v>
      </c>
      <c r="CB1923" s="7" t="n">
        <v>35</v>
      </c>
      <c r="CC1923" s="7" t="n">
        <v>35</v>
      </c>
      <c r="CD1923" s="7" t="n">
        <v>35</v>
      </c>
      <c r="CE1923" s="7" t="s">
        <v>98</v>
      </c>
      <c r="CF1923" s="7" t="s">
        <v>98</v>
      </c>
      <c r="CG1923" s="7" t="s">
        <v>98</v>
      </c>
      <c r="CH1923" s="7" t="s">
        <v>98</v>
      </c>
      <c r="CI1923" s="6" t="n">
        <f aca="false">SUMIF($AH1923:$CH1923,35,Base!$B$5:$BB$5)*7*$Z1923</f>
        <v>2912</v>
      </c>
      <c r="CJ1923" s="6" t="n">
        <f aca="false">SUMIF($AH1923:$CH1923,"PR",Base!$B$5:$BB$5)*7*$Z1923</f>
        <v>3136</v>
      </c>
      <c r="CK1923" s="6"/>
      <c r="CL1923" s="6"/>
    </row>
    <row r="1924" customFormat="false" ht="13.8" hidden="false" customHeight="false" outlineLevel="0" collapsed="false">
      <c r="A1924" s="7" t="s">
        <v>1890</v>
      </c>
      <c r="B1924" s="7" t="s">
        <v>4192</v>
      </c>
      <c r="C1924" s="7" t="s">
        <v>118</v>
      </c>
      <c r="D1924" s="7" t="s">
        <v>4273</v>
      </c>
      <c r="E1924" s="7" t="s">
        <v>2940</v>
      </c>
      <c r="F1924" s="7" t="s">
        <v>17</v>
      </c>
      <c r="G1924" s="7" t="s">
        <v>4274</v>
      </c>
      <c r="H1924" s="7" t="s">
        <v>4275</v>
      </c>
      <c r="I1924" s="7" t="s">
        <v>84</v>
      </c>
      <c r="J1924" s="7" t="s">
        <v>85</v>
      </c>
      <c r="K1924" s="8" t="n">
        <v>0</v>
      </c>
      <c r="L1924" s="7"/>
      <c r="M1924" s="8" t="n">
        <v>0</v>
      </c>
      <c r="N1924" s="7" t="s">
        <v>4276</v>
      </c>
      <c r="O1924" s="7" t="s">
        <v>394</v>
      </c>
      <c r="P1924" s="7" t="s">
        <v>87</v>
      </c>
      <c r="Q1924" s="8" t="s">
        <v>608</v>
      </c>
      <c r="R1924" s="8" t="s">
        <v>4277</v>
      </c>
      <c r="S1924" s="8" t="s">
        <v>647</v>
      </c>
      <c r="T1924" s="8" t="s">
        <v>127</v>
      </c>
      <c r="U1924" s="7" t="s">
        <v>87</v>
      </c>
      <c r="V1924" s="7" t="s">
        <v>92</v>
      </c>
      <c r="W1924" s="7"/>
      <c r="X1924" s="7"/>
      <c r="Y1924" s="7" t="s">
        <v>99</v>
      </c>
      <c r="Z1924" s="8" t="s">
        <v>127</v>
      </c>
      <c r="AA1924" s="7"/>
      <c r="AB1924" s="7"/>
      <c r="AC1924" s="7"/>
      <c r="AD1924" s="7"/>
      <c r="AE1924" s="8"/>
      <c r="AF1924" s="9" t="s">
        <v>2019</v>
      </c>
      <c r="AG1924" s="9" t="s">
        <v>4278</v>
      </c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  <c r="AY1924" s="7"/>
      <c r="AZ1924" s="7"/>
      <c r="BA1924" s="7"/>
      <c r="BB1924" s="7"/>
      <c r="BC1924" s="7"/>
      <c r="BD1924" s="7"/>
      <c r="BE1924" s="7"/>
      <c r="BF1924" s="7"/>
      <c r="BG1924" s="7"/>
      <c r="BH1924" s="7"/>
      <c r="BI1924" s="7"/>
      <c r="BJ1924" s="7"/>
      <c r="BK1924" s="7"/>
      <c r="BL1924" s="7"/>
      <c r="BM1924" s="7" t="s">
        <v>97</v>
      </c>
      <c r="BN1924" s="7" t="s">
        <v>97</v>
      </c>
      <c r="BO1924" s="7"/>
      <c r="BP1924" s="7"/>
      <c r="BQ1924" s="7"/>
      <c r="BR1924" s="7"/>
      <c r="BS1924" s="7"/>
      <c r="BT1924" s="7"/>
      <c r="BU1924" s="7"/>
      <c r="BV1924" s="7"/>
      <c r="BW1924" s="7"/>
      <c r="BX1924" s="7"/>
      <c r="BY1924" s="7"/>
      <c r="BZ1924" s="7"/>
      <c r="CA1924" s="7"/>
      <c r="CB1924" s="7"/>
      <c r="CC1924" s="7" t="s">
        <v>98</v>
      </c>
      <c r="CD1924" s="7" t="s">
        <v>98</v>
      </c>
      <c r="CE1924" s="7" t="s">
        <v>98</v>
      </c>
      <c r="CF1924" s="7" t="s">
        <v>98</v>
      </c>
      <c r="CG1924" s="7" t="s">
        <v>98</v>
      </c>
      <c r="CH1924" s="7" t="s">
        <v>98</v>
      </c>
      <c r="CI1924" s="6" t="n">
        <f aca="false">SUMIF($AH1924:$CH1924,35,Base!$B$5:$BB$5)*7*$Z1924</f>
        <v>0</v>
      </c>
      <c r="CJ1924" s="6" t="n">
        <f aca="false">SUMIF($AH1924:$CH1924,"PR",Base!$B$5:$BB$5)*7*$Z1924</f>
        <v>784</v>
      </c>
      <c r="CK1924" s="6"/>
      <c r="CL1924" s="6"/>
    </row>
    <row r="1925" customFormat="false" ht="13.8" hidden="false" customHeight="false" outlineLevel="0" collapsed="false">
      <c r="A1925" s="7" t="s">
        <v>1890</v>
      </c>
      <c r="B1925" s="7" t="s">
        <v>4192</v>
      </c>
      <c r="C1925" s="7" t="s">
        <v>118</v>
      </c>
      <c r="D1925" s="7" t="s">
        <v>2082</v>
      </c>
      <c r="E1925" s="7" t="s">
        <v>2430</v>
      </c>
      <c r="F1925" s="7" t="s">
        <v>17</v>
      </c>
      <c r="G1925" s="7" t="s">
        <v>4279</v>
      </c>
      <c r="H1925" s="7" t="s">
        <v>4280</v>
      </c>
      <c r="I1925" s="7" t="s">
        <v>84</v>
      </c>
      <c r="J1925" s="7" t="s">
        <v>85</v>
      </c>
      <c r="K1925" s="8" t="n">
        <v>0</v>
      </c>
      <c r="L1925" s="7"/>
      <c r="M1925" s="8" t="n">
        <v>0</v>
      </c>
      <c r="N1925" s="7" t="s">
        <v>3606</v>
      </c>
      <c r="O1925" s="7" t="s">
        <v>394</v>
      </c>
      <c r="P1925" s="7" t="s">
        <v>87</v>
      </c>
      <c r="Q1925" s="8" t="s">
        <v>409</v>
      </c>
      <c r="R1925" s="8" t="s">
        <v>4281</v>
      </c>
      <c r="S1925" s="8" t="s">
        <v>647</v>
      </c>
      <c r="T1925" s="8" t="s">
        <v>127</v>
      </c>
      <c r="U1925" s="7" t="s">
        <v>87</v>
      </c>
      <c r="V1925" s="7" t="s">
        <v>92</v>
      </c>
      <c r="W1925" s="7"/>
      <c r="X1925" s="7"/>
      <c r="Y1925" s="7" t="s">
        <v>99</v>
      </c>
      <c r="Z1925" s="8" t="s">
        <v>127</v>
      </c>
      <c r="AA1925" s="7"/>
      <c r="AB1925" s="7"/>
      <c r="AC1925" s="7"/>
      <c r="AD1925" s="7"/>
      <c r="AE1925" s="8"/>
      <c r="AF1925" s="9" t="s">
        <v>275</v>
      </c>
      <c r="AG1925" s="9" t="s">
        <v>968</v>
      </c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  <c r="AZ1925" s="7"/>
      <c r="BA1925" s="7"/>
      <c r="BB1925" s="7"/>
      <c r="BC1925" s="7"/>
      <c r="BD1925" s="7"/>
      <c r="BE1925" s="7"/>
      <c r="BF1925" s="7"/>
      <c r="BG1925" s="7"/>
      <c r="BH1925" s="7"/>
      <c r="BI1925" s="7"/>
      <c r="BJ1925" s="7"/>
      <c r="BK1925" s="7"/>
      <c r="BL1925" s="7"/>
      <c r="BM1925" s="7" t="s">
        <v>97</v>
      </c>
      <c r="BN1925" s="7" t="s">
        <v>97</v>
      </c>
      <c r="BO1925" s="7"/>
      <c r="BP1925" s="7"/>
      <c r="BQ1925" s="7"/>
      <c r="BR1925" s="7" t="s">
        <v>98</v>
      </c>
      <c r="BS1925" s="7" t="s">
        <v>98</v>
      </c>
      <c r="BT1925" s="7" t="s">
        <v>98</v>
      </c>
      <c r="BU1925" s="7" t="s">
        <v>98</v>
      </c>
      <c r="BV1925" s="7" t="s">
        <v>98</v>
      </c>
      <c r="BW1925" s="7" t="s">
        <v>98</v>
      </c>
      <c r="BX1925" s="7" t="s">
        <v>98</v>
      </c>
      <c r="BY1925" s="7" t="n">
        <v>35</v>
      </c>
      <c r="BZ1925" s="7" t="n">
        <v>35</v>
      </c>
      <c r="CA1925" s="7" t="n">
        <v>35</v>
      </c>
      <c r="CB1925" s="7" t="s">
        <v>98</v>
      </c>
      <c r="CC1925" s="7" t="s">
        <v>98</v>
      </c>
      <c r="CD1925" s="7"/>
      <c r="CE1925" s="7"/>
      <c r="CF1925" s="7"/>
      <c r="CG1925" s="7"/>
      <c r="CH1925" s="7"/>
      <c r="CI1925" s="6" t="n">
        <f aca="false">SUMIF($AH1925:$CH1925,35,Base!$B$5:$BB$5)*7*$Z1925</f>
        <v>364</v>
      </c>
      <c r="CJ1925" s="6" t="n">
        <f aca="false">SUMIF($AH1925:$CH1925,"PR",Base!$B$5:$BB$5)*7*$Z1925</f>
        <v>1260</v>
      </c>
      <c r="CK1925" s="6"/>
      <c r="CL1925" s="6"/>
    </row>
    <row r="1926" customFormat="false" ht="13.8" hidden="false" customHeight="false" outlineLevel="0" collapsed="false">
      <c r="A1926" s="7" t="s">
        <v>1890</v>
      </c>
      <c r="B1926" s="7" t="s">
        <v>4192</v>
      </c>
      <c r="C1926" s="7" t="s">
        <v>118</v>
      </c>
      <c r="D1926" s="7" t="s">
        <v>4282</v>
      </c>
      <c r="E1926" s="7" t="s">
        <v>2951</v>
      </c>
      <c r="F1926" s="7" t="s">
        <v>17</v>
      </c>
      <c r="G1926" s="7" t="s">
        <v>4274</v>
      </c>
      <c r="H1926" s="7" t="s">
        <v>4275</v>
      </c>
      <c r="I1926" s="7" t="s">
        <v>84</v>
      </c>
      <c r="J1926" s="7" t="s">
        <v>85</v>
      </c>
      <c r="K1926" s="8" t="n">
        <v>0</v>
      </c>
      <c r="L1926" s="7"/>
      <c r="M1926" s="8" t="n">
        <v>0</v>
      </c>
      <c r="N1926" s="7" t="s">
        <v>2074</v>
      </c>
      <c r="O1926" s="7" t="s">
        <v>394</v>
      </c>
      <c r="P1926" s="7" t="s">
        <v>87</v>
      </c>
      <c r="Q1926" s="8" t="s">
        <v>608</v>
      </c>
      <c r="R1926" s="8" t="s">
        <v>4277</v>
      </c>
      <c r="S1926" s="8" t="s">
        <v>647</v>
      </c>
      <c r="T1926" s="8" t="s">
        <v>127</v>
      </c>
      <c r="U1926" s="7" t="s">
        <v>87</v>
      </c>
      <c r="V1926" s="7" t="s">
        <v>92</v>
      </c>
      <c r="W1926" s="7"/>
      <c r="X1926" s="7"/>
      <c r="Y1926" s="7" t="s">
        <v>99</v>
      </c>
      <c r="Z1926" s="8" t="s">
        <v>127</v>
      </c>
      <c r="AA1926" s="7"/>
      <c r="AB1926" s="7"/>
      <c r="AC1926" s="7"/>
      <c r="AD1926" s="7"/>
      <c r="AE1926" s="8"/>
      <c r="AF1926" s="9" t="s">
        <v>140</v>
      </c>
      <c r="AG1926" s="9" t="s">
        <v>886</v>
      </c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  <c r="AZ1926" s="7"/>
      <c r="BA1926" s="7"/>
      <c r="BB1926" s="7"/>
      <c r="BC1926" s="7"/>
      <c r="BD1926" s="7"/>
      <c r="BE1926" s="7"/>
      <c r="BF1926" s="7"/>
      <c r="BG1926" s="7"/>
      <c r="BH1926" s="7"/>
      <c r="BI1926" s="7" t="s">
        <v>98</v>
      </c>
      <c r="BJ1926" s="7" t="s">
        <v>98</v>
      </c>
      <c r="BK1926" s="7" t="s">
        <v>98</v>
      </c>
      <c r="BL1926" s="7" t="s">
        <v>98</v>
      </c>
      <c r="BM1926" s="7" t="s">
        <v>97</v>
      </c>
      <c r="BN1926" s="7" t="s">
        <v>97</v>
      </c>
      <c r="BO1926" s="7" t="s">
        <v>98</v>
      </c>
      <c r="BP1926" s="7" t="n">
        <v>35</v>
      </c>
      <c r="BQ1926" s="7" t="n">
        <v>35</v>
      </c>
      <c r="BR1926" s="7" t="s">
        <v>98</v>
      </c>
      <c r="BS1926" s="7" t="s">
        <v>98</v>
      </c>
      <c r="BT1926" s="7" t="s">
        <v>98</v>
      </c>
      <c r="BU1926" s="7" t="s">
        <v>98</v>
      </c>
      <c r="BV1926" s="7"/>
      <c r="BW1926" s="7"/>
      <c r="BX1926" s="7"/>
      <c r="BY1926" s="7"/>
      <c r="BZ1926" s="7"/>
      <c r="CA1926" s="7"/>
      <c r="CB1926" s="7"/>
      <c r="CC1926" s="7"/>
      <c r="CD1926" s="7"/>
      <c r="CE1926" s="7"/>
      <c r="CF1926" s="7"/>
      <c r="CG1926" s="7"/>
      <c r="CH1926" s="7"/>
      <c r="CI1926" s="6" t="n">
        <f aca="false">SUMIF($AH1926:$CH1926,35,Base!$B$5:$BB$5)*7*$Z1926</f>
        <v>280</v>
      </c>
      <c r="CJ1926" s="6" t="n">
        <f aca="false">SUMIF($AH1926:$CH1926,"PR",Base!$B$5:$BB$5)*7*$Z1926</f>
        <v>1260</v>
      </c>
      <c r="CK1926" s="6"/>
      <c r="CL1926" s="6"/>
    </row>
    <row r="1927" customFormat="false" ht="13.8" hidden="false" customHeight="false" outlineLevel="0" collapsed="false">
      <c r="A1927" s="7" t="s">
        <v>1890</v>
      </c>
      <c r="B1927" s="7" t="s">
        <v>4192</v>
      </c>
      <c r="C1927" s="7" t="s">
        <v>118</v>
      </c>
      <c r="D1927" s="7" t="s">
        <v>4283</v>
      </c>
      <c r="E1927" s="7" t="s">
        <v>2959</v>
      </c>
      <c r="F1927" s="7" t="s">
        <v>17</v>
      </c>
      <c r="G1927" s="7" t="s">
        <v>4274</v>
      </c>
      <c r="H1927" s="7" t="s">
        <v>4275</v>
      </c>
      <c r="I1927" s="7" t="s">
        <v>84</v>
      </c>
      <c r="J1927" s="7" t="s">
        <v>85</v>
      </c>
      <c r="K1927" s="8" t="n">
        <v>0</v>
      </c>
      <c r="L1927" s="7"/>
      <c r="M1927" s="8" t="n">
        <v>0</v>
      </c>
      <c r="N1927" s="7" t="s">
        <v>3612</v>
      </c>
      <c r="O1927" s="7" t="s">
        <v>394</v>
      </c>
      <c r="P1927" s="7" t="s">
        <v>87</v>
      </c>
      <c r="Q1927" s="8" t="s">
        <v>456</v>
      </c>
      <c r="R1927" s="8" t="s">
        <v>1108</v>
      </c>
      <c r="S1927" s="8" t="s">
        <v>2330</v>
      </c>
      <c r="T1927" s="8" t="s">
        <v>127</v>
      </c>
      <c r="U1927" s="7" t="s">
        <v>87</v>
      </c>
      <c r="V1927" s="7" t="s">
        <v>92</v>
      </c>
      <c r="W1927" s="7"/>
      <c r="X1927" s="7"/>
      <c r="Y1927" s="7" t="s">
        <v>99</v>
      </c>
      <c r="Z1927" s="8" t="s">
        <v>127</v>
      </c>
      <c r="AA1927" s="7"/>
      <c r="AB1927" s="7"/>
      <c r="AC1927" s="7"/>
      <c r="AD1927" s="7"/>
      <c r="AE1927" s="8"/>
      <c r="AF1927" s="9" t="s">
        <v>2472</v>
      </c>
      <c r="AG1927" s="9" t="s">
        <v>1797</v>
      </c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7"/>
      <c r="AX1927" s="7"/>
      <c r="AY1927" s="7" t="s">
        <v>98</v>
      </c>
      <c r="AZ1927" s="7" t="s">
        <v>98</v>
      </c>
      <c r="BA1927" s="7" t="s">
        <v>98</v>
      </c>
      <c r="BB1927" s="7" t="s">
        <v>98</v>
      </c>
      <c r="BC1927" s="7" t="s">
        <v>98</v>
      </c>
      <c r="BD1927" s="7" t="s">
        <v>98</v>
      </c>
      <c r="BE1927" s="7" t="n">
        <v>35</v>
      </c>
      <c r="BF1927" s="7" t="n">
        <v>35</v>
      </c>
      <c r="BG1927" s="7" t="s">
        <v>98</v>
      </c>
      <c r="BH1927" s="7" t="s">
        <v>98</v>
      </c>
      <c r="BI1927" s="7" t="s">
        <v>98</v>
      </c>
      <c r="BJ1927" s="7" t="s">
        <v>98</v>
      </c>
      <c r="BK1927" s="7"/>
      <c r="BL1927" s="7"/>
      <c r="BM1927" s="7" t="s">
        <v>97</v>
      </c>
      <c r="BN1927" s="7" t="s">
        <v>97</v>
      </c>
      <c r="BO1927" s="7"/>
      <c r="BP1927" s="7"/>
      <c r="BQ1927" s="7"/>
      <c r="BR1927" s="7"/>
      <c r="BS1927" s="7"/>
      <c r="BT1927" s="7"/>
      <c r="BU1927" s="7"/>
      <c r="BV1927" s="7"/>
      <c r="BW1927" s="7"/>
      <c r="BX1927" s="7"/>
      <c r="BY1927" s="7"/>
      <c r="BZ1927" s="7"/>
      <c r="CA1927" s="7"/>
      <c r="CB1927" s="7"/>
      <c r="CC1927" s="7"/>
      <c r="CD1927" s="7"/>
      <c r="CE1927" s="7"/>
      <c r="CF1927" s="7"/>
      <c r="CG1927" s="7"/>
      <c r="CH1927" s="7"/>
      <c r="CI1927" s="6" t="n">
        <f aca="false">SUMIF($AH1927:$CH1927,35,Base!$B$5:$BB$5)*7*$Z1927</f>
        <v>252</v>
      </c>
      <c r="CJ1927" s="6" t="n">
        <f aca="false">SUMIF($AH1927:$CH1927,"PR",Base!$B$5:$BB$5)*7*$Z1927</f>
        <v>1316</v>
      </c>
      <c r="CK1927" s="6"/>
      <c r="CL1927" s="6"/>
    </row>
    <row r="1928" customFormat="false" ht="13.8" hidden="false" customHeight="false" outlineLevel="0" collapsed="false">
      <c r="A1928" s="7" t="s">
        <v>1890</v>
      </c>
      <c r="B1928" s="7" t="s">
        <v>4192</v>
      </c>
      <c r="C1928" s="7" t="s">
        <v>118</v>
      </c>
      <c r="D1928" s="7" t="s">
        <v>2072</v>
      </c>
      <c r="E1928" s="7" t="s">
        <v>3600</v>
      </c>
      <c r="F1928" s="7" t="s">
        <v>17</v>
      </c>
      <c r="G1928" s="7" t="s">
        <v>4279</v>
      </c>
      <c r="H1928" s="7" t="s">
        <v>4280</v>
      </c>
      <c r="I1928" s="7" t="s">
        <v>84</v>
      </c>
      <c r="J1928" s="7" t="s">
        <v>85</v>
      </c>
      <c r="K1928" s="8" t="n">
        <v>0</v>
      </c>
      <c r="L1928" s="7"/>
      <c r="M1928" s="8" t="n">
        <v>0</v>
      </c>
      <c r="N1928" s="7" t="s">
        <v>4284</v>
      </c>
      <c r="O1928" s="7" t="s">
        <v>394</v>
      </c>
      <c r="P1928" s="7" t="s">
        <v>87</v>
      </c>
      <c r="Q1928" s="8" t="s">
        <v>409</v>
      </c>
      <c r="R1928" s="8" t="s">
        <v>4281</v>
      </c>
      <c r="S1928" s="8" t="s">
        <v>647</v>
      </c>
      <c r="T1928" s="8" t="s">
        <v>127</v>
      </c>
      <c r="U1928" s="7" t="s">
        <v>87</v>
      </c>
      <c r="V1928" s="7" t="s">
        <v>92</v>
      </c>
      <c r="W1928" s="7"/>
      <c r="X1928" s="7"/>
      <c r="Y1928" s="7" t="s">
        <v>99</v>
      </c>
      <c r="Z1928" s="8" t="s">
        <v>127</v>
      </c>
      <c r="AA1928" s="7"/>
      <c r="AB1928" s="7"/>
      <c r="AC1928" s="7"/>
      <c r="AD1928" s="7"/>
      <c r="AE1928" s="8"/>
      <c r="AF1928" s="9" t="s">
        <v>2183</v>
      </c>
      <c r="AG1928" s="9" t="s">
        <v>139</v>
      </c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7" t="s">
        <v>98</v>
      </c>
      <c r="AX1928" s="7" t="s">
        <v>98</v>
      </c>
      <c r="AY1928" s="7" t="s">
        <v>98</v>
      </c>
      <c r="AZ1928" s="7" t="s">
        <v>98</v>
      </c>
      <c r="BA1928" s="7" t="s">
        <v>98</v>
      </c>
      <c r="BB1928" s="7" t="s">
        <v>98</v>
      </c>
      <c r="BC1928" s="7" t="s">
        <v>98</v>
      </c>
      <c r="BD1928" s="7" t="s">
        <v>98</v>
      </c>
      <c r="BE1928" s="7" t="s">
        <v>98</v>
      </c>
      <c r="BF1928" s="7" t="n">
        <v>35</v>
      </c>
      <c r="BG1928" s="7" t="n">
        <v>35</v>
      </c>
      <c r="BH1928" s="7" t="s">
        <v>98</v>
      </c>
      <c r="BI1928" s="7" t="s">
        <v>98</v>
      </c>
      <c r="BJ1928" s="7"/>
      <c r="BK1928" s="7"/>
      <c r="BL1928" s="7"/>
      <c r="BM1928" s="7" t="s">
        <v>97</v>
      </c>
      <c r="BN1928" s="7" t="s">
        <v>97</v>
      </c>
      <c r="BO1928" s="7"/>
      <c r="BP1928" s="7"/>
      <c r="BQ1928" s="7"/>
      <c r="BR1928" s="7"/>
      <c r="BS1928" s="7"/>
      <c r="BT1928" s="7"/>
      <c r="BU1928" s="7"/>
      <c r="BV1928" s="7"/>
      <c r="BW1928" s="7"/>
      <c r="BX1928" s="7"/>
      <c r="BY1928" s="7"/>
      <c r="BZ1928" s="7"/>
      <c r="CA1928" s="7"/>
      <c r="CB1928" s="7"/>
      <c r="CC1928" s="7"/>
      <c r="CD1928" s="7"/>
      <c r="CE1928" s="7"/>
      <c r="CF1928" s="7"/>
      <c r="CG1928" s="7"/>
      <c r="CH1928" s="7"/>
      <c r="CI1928" s="6" t="n">
        <f aca="false">SUMIF($AH1928:$CH1928,35,Base!$B$5:$BB$5)*7*$Z1928</f>
        <v>280</v>
      </c>
      <c r="CJ1928" s="6" t="n">
        <f aca="false">SUMIF($AH1928:$CH1928,"PR",Base!$B$5:$BB$5)*7*$Z1928</f>
        <v>1400</v>
      </c>
      <c r="CK1928" s="6"/>
      <c r="CL1928" s="6"/>
    </row>
    <row r="1929" customFormat="false" ht="13.8" hidden="false" customHeight="false" outlineLevel="0" collapsed="false">
      <c r="A1929" s="7" t="s">
        <v>1890</v>
      </c>
      <c r="B1929" s="7" t="s">
        <v>4192</v>
      </c>
      <c r="C1929" s="7" t="s">
        <v>118</v>
      </c>
      <c r="D1929" s="7" t="s">
        <v>4285</v>
      </c>
      <c r="E1929" s="7" t="s">
        <v>1395</v>
      </c>
      <c r="F1929" s="7" t="s">
        <v>17</v>
      </c>
      <c r="G1929" s="7" t="s">
        <v>4279</v>
      </c>
      <c r="H1929" s="7" t="s">
        <v>4280</v>
      </c>
      <c r="I1929" s="7" t="s">
        <v>84</v>
      </c>
      <c r="J1929" s="7" t="s">
        <v>85</v>
      </c>
      <c r="K1929" s="8" t="n">
        <v>0</v>
      </c>
      <c r="L1929" s="7"/>
      <c r="M1929" s="8" t="n">
        <v>0</v>
      </c>
      <c r="N1929" s="7" t="s">
        <v>2073</v>
      </c>
      <c r="O1929" s="7" t="s">
        <v>394</v>
      </c>
      <c r="P1929" s="7" t="s">
        <v>87</v>
      </c>
      <c r="Q1929" s="8" t="s">
        <v>4286</v>
      </c>
      <c r="R1929" s="8" t="s">
        <v>4287</v>
      </c>
      <c r="S1929" s="8" t="s">
        <v>647</v>
      </c>
      <c r="T1929" s="8" t="s">
        <v>127</v>
      </c>
      <c r="U1929" s="7" t="s">
        <v>87</v>
      </c>
      <c r="V1929" s="7" t="s">
        <v>92</v>
      </c>
      <c r="W1929" s="7"/>
      <c r="X1929" s="7"/>
      <c r="Y1929" s="7" t="s">
        <v>99</v>
      </c>
      <c r="Z1929" s="8" t="s">
        <v>127</v>
      </c>
      <c r="AA1929" s="7"/>
      <c r="AB1929" s="7"/>
      <c r="AC1929" s="7"/>
      <c r="AD1929" s="7"/>
      <c r="AE1929" s="8"/>
      <c r="AF1929" s="9" t="s">
        <v>810</v>
      </c>
      <c r="AG1929" s="9" t="s">
        <v>552</v>
      </c>
      <c r="AH1929" s="7"/>
      <c r="AI1929" s="7"/>
      <c r="AJ1929" s="7"/>
      <c r="AK1929" s="7"/>
      <c r="AL1929" s="7"/>
      <c r="AM1929" s="7"/>
      <c r="AN1929" s="7" t="s">
        <v>98</v>
      </c>
      <c r="AO1929" s="7" t="s">
        <v>98</v>
      </c>
      <c r="AP1929" s="7" t="s">
        <v>98</v>
      </c>
      <c r="AQ1929" s="7" t="s">
        <v>98</v>
      </c>
      <c r="AR1929" s="7" t="s">
        <v>98</v>
      </c>
      <c r="AS1929" s="7" t="s">
        <v>98</v>
      </c>
      <c r="AT1929" s="7" t="s">
        <v>98</v>
      </c>
      <c r="AU1929" s="7" t="s">
        <v>98</v>
      </c>
      <c r="AV1929" s="7" t="n">
        <v>35</v>
      </c>
      <c r="AW1929" s="7" t="n">
        <v>35</v>
      </c>
      <c r="AX1929" s="7" t="s">
        <v>98</v>
      </c>
      <c r="AY1929" s="7" t="s">
        <v>98</v>
      </c>
      <c r="AZ1929" s="7"/>
      <c r="BA1929" s="7"/>
      <c r="BB1929" s="7"/>
      <c r="BC1929" s="7"/>
      <c r="BD1929" s="7"/>
      <c r="BE1929" s="7"/>
      <c r="BF1929" s="7"/>
      <c r="BG1929" s="7"/>
      <c r="BH1929" s="7"/>
      <c r="BI1929" s="7"/>
      <c r="BJ1929" s="7"/>
      <c r="BK1929" s="7"/>
      <c r="BL1929" s="7"/>
      <c r="BM1929" s="7" t="s">
        <v>97</v>
      </c>
      <c r="BN1929" s="7" t="s">
        <v>97</v>
      </c>
      <c r="BO1929" s="7"/>
      <c r="BP1929" s="7"/>
      <c r="BQ1929" s="7"/>
      <c r="BR1929" s="7"/>
      <c r="BS1929" s="7"/>
      <c r="BT1929" s="7"/>
      <c r="BU1929" s="7"/>
      <c r="BV1929" s="7"/>
      <c r="BW1929" s="7"/>
      <c r="BX1929" s="7"/>
      <c r="BY1929" s="7"/>
      <c r="BZ1929" s="7"/>
      <c r="CA1929" s="7"/>
      <c r="CB1929" s="7"/>
      <c r="CC1929" s="7"/>
      <c r="CD1929" s="7"/>
      <c r="CE1929" s="7"/>
      <c r="CF1929" s="7"/>
      <c r="CG1929" s="7"/>
      <c r="CH1929" s="7"/>
      <c r="CI1929" s="6" t="n">
        <f aca="false">SUMIF($AH1929:$CH1929,35,Base!$B$5:$BB$5)*7*$Z1929</f>
        <v>280</v>
      </c>
      <c r="CJ1929" s="6" t="n">
        <f aca="false">SUMIF($AH1929:$CH1929,"PR",Base!$B$5:$BB$5)*7*$Z1929</f>
        <v>1344</v>
      </c>
      <c r="CK1929" s="6"/>
      <c r="CL1929" s="6"/>
    </row>
    <row r="1930" customFormat="false" ht="13.8" hidden="false" customHeight="false" outlineLevel="0" collapsed="false">
      <c r="A1930" s="7" t="s">
        <v>1890</v>
      </c>
      <c r="B1930" s="7" t="s">
        <v>4192</v>
      </c>
      <c r="C1930" s="7" t="s">
        <v>118</v>
      </c>
      <c r="D1930" s="7" t="s">
        <v>4288</v>
      </c>
      <c r="E1930" s="7" t="s">
        <v>617</v>
      </c>
      <c r="F1930" s="7" t="s">
        <v>17</v>
      </c>
      <c r="G1930" s="7" t="s">
        <v>1112</v>
      </c>
      <c r="H1930" s="7" t="s">
        <v>3287</v>
      </c>
      <c r="I1930" s="7" t="s">
        <v>84</v>
      </c>
      <c r="J1930" s="7" t="s">
        <v>85</v>
      </c>
      <c r="K1930" s="8" t="n">
        <v>0</v>
      </c>
      <c r="L1930" s="7"/>
      <c r="M1930" s="8" t="n">
        <v>0</v>
      </c>
      <c r="N1930" s="7"/>
      <c r="O1930" s="7" t="s">
        <v>213</v>
      </c>
      <c r="P1930" s="7" t="s">
        <v>168</v>
      </c>
      <c r="Q1930" s="8" t="s">
        <v>1849</v>
      </c>
      <c r="R1930" s="8" t="s">
        <v>1849</v>
      </c>
      <c r="S1930" s="8" t="s">
        <v>110</v>
      </c>
      <c r="T1930" s="8" t="s">
        <v>178</v>
      </c>
      <c r="U1930" s="7" t="s">
        <v>87</v>
      </c>
      <c r="V1930" s="7" t="s">
        <v>159</v>
      </c>
      <c r="W1930" s="7"/>
      <c r="X1930" s="7"/>
      <c r="Y1930" s="7" t="s">
        <v>112</v>
      </c>
      <c r="Z1930" s="8" t="s">
        <v>178</v>
      </c>
      <c r="AA1930" s="7"/>
      <c r="AB1930" s="7"/>
      <c r="AC1930" s="7"/>
      <c r="AD1930" s="7"/>
      <c r="AE1930" s="8"/>
      <c r="AF1930" s="9" t="s">
        <v>1672</v>
      </c>
      <c r="AG1930" s="9" t="s">
        <v>1055</v>
      </c>
      <c r="AH1930" s="7"/>
      <c r="AI1930" s="7"/>
      <c r="AJ1930" s="7"/>
      <c r="AK1930" s="7"/>
      <c r="AL1930" s="7"/>
      <c r="AM1930" s="7"/>
      <c r="AN1930" s="7"/>
      <c r="AO1930" s="7"/>
      <c r="AP1930" s="7" t="s">
        <v>98</v>
      </c>
      <c r="AQ1930" s="7" t="s">
        <v>98</v>
      </c>
      <c r="AR1930" s="7" t="s">
        <v>98</v>
      </c>
      <c r="AS1930" s="7" t="s">
        <v>98</v>
      </c>
      <c r="AT1930" s="7" t="s">
        <v>98</v>
      </c>
      <c r="AU1930" s="7" t="s">
        <v>98</v>
      </c>
      <c r="AV1930" s="7" t="s">
        <v>98</v>
      </c>
      <c r="AW1930" s="7" t="s">
        <v>98</v>
      </c>
      <c r="AX1930" s="7" t="s">
        <v>98</v>
      </c>
      <c r="AY1930" s="7" t="s">
        <v>98</v>
      </c>
      <c r="AZ1930" s="7" t="s">
        <v>98</v>
      </c>
      <c r="BA1930" s="7" t="s">
        <v>98</v>
      </c>
      <c r="BB1930" s="7" t="s">
        <v>98</v>
      </c>
      <c r="BC1930" s="7" t="s">
        <v>98</v>
      </c>
      <c r="BD1930" s="7" t="s">
        <v>98</v>
      </c>
      <c r="BE1930" s="7"/>
      <c r="BF1930" s="7"/>
      <c r="BG1930" s="7"/>
      <c r="BH1930" s="7"/>
      <c r="BI1930" s="7"/>
      <c r="BJ1930" s="7"/>
      <c r="BK1930" s="7"/>
      <c r="BL1930" s="7"/>
      <c r="BM1930" s="7" t="s">
        <v>97</v>
      </c>
      <c r="BN1930" s="7" t="s">
        <v>97</v>
      </c>
      <c r="BO1930" s="7"/>
      <c r="BP1930" s="7"/>
      <c r="BQ1930" s="7"/>
      <c r="BR1930" s="7"/>
      <c r="BS1930" s="7"/>
      <c r="BT1930" s="7"/>
      <c r="BU1930" s="7"/>
      <c r="BV1930" s="7"/>
      <c r="BW1930" s="7"/>
      <c r="BX1930" s="7"/>
      <c r="BY1930" s="7"/>
      <c r="BZ1930" s="7"/>
      <c r="CA1930" s="7"/>
      <c r="CB1930" s="7"/>
      <c r="CC1930" s="7"/>
      <c r="CD1930" s="7"/>
      <c r="CE1930" s="7"/>
      <c r="CF1930" s="7"/>
      <c r="CG1930" s="7"/>
      <c r="CH1930" s="7"/>
      <c r="CI1930" s="6" t="n">
        <f aca="false">SUMIF($AH1930:$CH1930,35,Base!$B$5:$BB$5)*7*$Z1930</f>
        <v>0</v>
      </c>
      <c r="CJ1930" s="6" t="n">
        <f aca="false">SUMIF($AH1930:$CH1930,"PR",Base!$B$5:$BB$5)*7*$Z1930</f>
        <v>2485</v>
      </c>
      <c r="CK1930" s="6"/>
      <c r="CL1930" s="6"/>
    </row>
    <row r="1931" customFormat="false" ht="13.8" hidden="false" customHeight="false" outlineLevel="0" collapsed="false">
      <c r="A1931" s="7" t="s">
        <v>1890</v>
      </c>
      <c r="B1931" s="7" t="s">
        <v>4192</v>
      </c>
      <c r="C1931" s="7" t="s">
        <v>118</v>
      </c>
      <c r="D1931" s="7" t="s">
        <v>2064</v>
      </c>
      <c r="E1931" s="7" t="s">
        <v>2416</v>
      </c>
      <c r="F1931" s="7" t="s">
        <v>17</v>
      </c>
      <c r="G1931" s="7" t="s">
        <v>3241</v>
      </c>
      <c r="H1931" s="7" t="s">
        <v>3242</v>
      </c>
      <c r="I1931" s="7" t="s">
        <v>84</v>
      </c>
      <c r="J1931" s="7" t="s">
        <v>85</v>
      </c>
      <c r="K1931" s="8" t="n">
        <v>0</v>
      </c>
      <c r="L1931" s="7"/>
      <c r="M1931" s="8" t="n">
        <v>0</v>
      </c>
      <c r="N1931" s="7"/>
      <c r="O1931" s="7" t="s">
        <v>807</v>
      </c>
      <c r="P1931" s="7" t="s">
        <v>87</v>
      </c>
      <c r="Q1931" s="8" t="s">
        <v>1849</v>
      </c>
      <c r="R1931" s="8" t="s">
        <v>1849</v>
      </c>
      <c r="S1931" s="8" t="s">
        <v>110</v>
      </c>
      <c r="T1931" s="8" t="s">
        <v>127</v>
      </c>
      <c r="U1931" s="7" t="s">
        <v>87</v>
      </c>
      <c r="V1931" s="7" t="s">
        <v>159</v>
      </c>
      <c r="W1931" s="7"/>
      <c r="X1931" s="7"/>
      <c r="Y1931" s="7" t="s">
        <v>112</v>
      </c>
      <c r="Z1931" s="8" t="s">
        <v>87</v>
      </c>
      <c r="AA1931" s="7"/>
      <c r="AB1931" s="7"/>
      <c r="AC1931" s="7"/>
      <c r="AD1931" s="7"/>
      <c r="AE1931" s="8"/>
      <c r="AF1931" s="9" t="s">
        <v>1672</v>
      </c>
      <c r="AG1931" s="9" t="s">
        <v>1055</v>
      </c>
      <c r="AH1931" s="7"/>
      <c r="AI1931" s="7"/>
      <c r="AJ1931" s="7"/>
      <c r="AK1931" s="7"/>
      <c r="AL1931" s="7"/>
      <c r="AM1931" s="7"/>
      <c r="AN1931" s="7"/>
      <c r="AO1931" s="7"/>
      <c r="AP1931" s="7" t="s">
        <v>98</v>
      </c>
      <c r="AQ1931" s="7" t="s">
        <v>98</v>
      </c>
      <c r="AR1931" s="7" t="s">
        <v>98</v>
      </c>
      <c r="AS1931" s="7" t="s">
        <v>98</v>
      </c>
      <c r="AT1931" s="7" t="s">
        <v>98</v>
      </c>
      <c r="AU1931" s="7" t="s">
        <v>98</v>
      </c>
      <c r="AV1931" s="7" t="s">
        <v>98</v>
      </c>
      <c r="AW1931" s="7" t="s">
        <v>98</v>
      </c>
      <c r="AX1931" s="7" t="s">
        <v>98</v>
      </c>
      <c r="AY1931" s="7" t="s">
        <v>98</v>
      </c>
      <c r="AZ1931" s="7" t="s">
        <v>98</v>
      </c>
      <c r="BA1931" s="7" t="s">
        <v>98</v>
      </c>
      <c r="BB1931" s="7" t="s">
        <v>98</v>
      </c>
      <c r="BC1931" s="7" t="s">
        <v>98</v>
      </c>
      <c r="BD1931" s="7" t="s">
        <v>98</v>
      </c>
      <c r="BE1931" s="7"/>
      <c r="BF1931" s="7"/>
      <c r="BG1931" s="7"/>
      <c r="BH1931" s="7"/>
      <c r="BI1931" s="7"/>
      <c r="BJ1931" s="7"/>
      <c r="BK1931" s="7"/>
      <c r="BL1931" s="7"/>
      <c r="BM1931" s="7" t="s">
        <v>97</v>
      </c>
      <c r="BN1931" s="7" t="s">
        <v>97</v>
      </c>
      <c r="BO1931" s="7"/>
      <c r="BP1931" s="7"/>
      <c r="BQ1931" s="7"/>
      <c r="BR1931" s="7"/>
      <c r="BS1931" s="7"/>
      <c r="BT1931" s="7"/>
      <c r="BU1931" s="7"/>
      <c r="BV1931" s="7"/>
      <c r="BW1931" s="7"/>
      <c r="BX1931" s="7"/>
      <c r="BY1931" s="7"/>
      <c r="BZ1931" s="7"/>
      <c r="CA1931" s="7"/>
      <c r="CB1931" s="7"/>
      <c r="CC1931" s="7"/>
      <c r="CD1931" s="7"/>
      <c r="CE1931" s="7"/>
      <c r="CF1931" s="7"/>
      <c r="CG1931" s="7"/>
      <c r="CH1931" s="7"/>
      <c r="CI1931" s="6" t="n">
        <f aca="false">SUMIF($AH1931:$CH1931,35,Base!$B$5:$BB$5)*7*$Z1931</f>
        <v>0</v>
      </c>
      <c r="CJ1931" s="6" t="n">
        <f aca="false">SUMIF($AH1931:$CH1931,"PR",Base!$B$5:$BB$5)*7*$Z1931</f>
        <v>497</v>
      </c>
      <c r="CK1931" s="6"/>
      <c r="CL1931" s="6"/>
    </row>
    <row r="1932" customFormat="false" ht="13.8" hidden="false" customHeight="false" outlineLevel="0" collapsed="false">
      <c r="A1932" s="7" t="s">
        <v>1890</v>
      </c>
      <c r="B1932" s="7" t="s">
        <v>4192</v>
      </c>
      <c r="C1932" s="7" t="s">
        <v>118</v>
      </c>
      <c r="D1932" s="7" t="s">
        <v>2062</v>
      </c>
      <c r="E1932" s="7" t="s">
        <v>627</v>
      </c>
      <c r="F1932" s="7" t="s">
        <v>17</v>
      </c>
      <c r="G1932" s="7" t="s">
        <v>2484</v>
      </c>
      <c r="H1932" s="7" t="s">
        <v>2485</v>
      </c>
      <c r="I1932" s="7" t="s">
        <v>84</v>
      </c>
      <c r="J1932" s="7" t="s">
        <v>85</v>
      </c>
      <c r="K1932" s="8" t="n">
        <v>0</v>
      </c>
      <c r="L1932" s="7"/>
      <c r="M1932" s="8" t="n">
        <v>0</v>
      </c>
      <c r="N1932" s="7"/>
      <c r="O1932" s="7" t="s">
        <v>2486</v>
      </c>
      <c r="P1932" s="7" t="s">
        <v>124</v>
      </c>
      <c r="Q1932" s="8" t="s">
        <v>4289</v>
      </c>
      <c r="R1932" s="8" t="s">
        <v>4289</v>
      </c>
      <c r="S1932" s="8" t="s">
        <v>110</v>
      </c>
      <c r="T1932" s="8" t="s">
        <v>178</v>
      </c>
      <c r="U1932" s="7" t="s">
        <v>87</v>
      </c>
      <c r="V1932" s="7" t="s">
        <v>159</v>
      </c>
      <c r="W1932" s="7"/>
      <c r="X1932" s="7"/>
      <c r="Y1932" s="7" t="s">
        <v>112</v>
      </c>
      <c r="Z1932" s="8" t="s">
        <v>178</v>
      </c>
      <c r="AA1932" s="7"/>
      <c r="AB1932" s="7"/>
      <c r="AC1932" s="7"/>
      <c r="AD1932" s="7"/>
      <c r="AE1932" s="8"/>
      <c r="AF1932" s="9" t="s">
        <v>1672</v>
      </c>
      <c r="AG1932" s="9" t="s">
        <v>1055</v>
      </c>
      <c r="AH1932" s="7"/>
      <c r="AI1932" s="7"/>
      <c r="AJ1932" s="7"/>
      <c r="AK1932" s="7"/>
      <c r="AL1932" s="7"/>
      <c r="AM1932" s="7"/>
      <c r="AN1932" s="7"/>
      <c r="AO1932" s="7"/>
      <c r="AP1932" s="7" t="s">
        <v>98</v>
      </c>
      <c r="AQ1932" s="7" t="s">
        <v>98</v>
      </c>
      <c r="AR1932" s="7" t="s">
        <v>98</v>
      </c>
      <c r="AS1932" s="7" t="s">
        <v>98</v>
      </c>
      <c r="AT1932" s="7" t="s">
        <v>98</v>
      </c>
      <c r="AU1932" s="7" t="s">
        <v>98</v>
      </c>
      <c r="AV1932" s="7" t="s">
        <v>98</v>
      </c>
      <c r="AW1932" s="7" t="s">
        <v>98</v>
      </c>
      <c r="AX1932" s="7" t="s">
        <v>98</v>
      </c>
      <c r="AY1932" s="7" t="s">
        <v>98</v>
      </c>
      <c r="AZ1932" s="7" t="s">
        <v>98</v>
      </c>
      <c r="BA1932" s="7" t="s">
        <v>98</v>
      </c>
      <c r="BB1932" s="7" t="s">
        <v>98</v>
      </c>
      <c r="BC1932" s="7" t="s">
        <v>98</v>
      </c>
      <c r="BD1932" s="7" t="s">
        <v>98</v>
      </c>
      <c r="BE1932" s="7"/>
      <c r="BF1932" s="7"/>
      <c r="BG1932" s="7"/>
      <c r="BH1932" s="7"/>
      <c r="BI1932" s="7"/>
      <c r="BJ1932" s="7"/>
      <c r="BK1932" s="7"/>
      <c r="BL1932" s="7"/>
      <c r="BM1932" s="7" t="s">
        <v>97</v>
      </c>
      <c r="BN1932" s="7" t="s">
        <v>97</v>
      </c>
      <c r="BO1932" s="7"/>
      <c r="BP1932" s="7"/>
      <c r="BQ1932" s="7"/>
      <c r="BR1932" s="7"/>
      <c r="BS1932" s="7"/>
      <c r="BT1932" s="7"/>
      <c r="BU1932" s="7"/>
      <c r="BV1932" s="7"/>
      <c r="BW1932" s="7"/>
      <c r="BX1932" s="7"/>
      <c r="BY1932" s="7"/>
      <c r="BZ1932" s="7"/>
      <c r="CA1932" s="7"/>
      <c r="CB1932" s="7"/>
      <c r="CC1932" s="7"/>
      <c r="CD1932" s="7"/>
      <c r="CE1932" s="7"/>
      <c r="CF1932" s="7"/>
      <c r="CG1932" s="7"/>
      <c r="CH1932" s="7"/>
      <c r="CI1932" s="6" t="n">
        <f aca="false">SUMIF($AH1932:$CH1932,35,Base!$B$5:$BB$5)*7*$Z1932</f>
        <v>0</v>
      </c>
      <c r="CJ1932" s="6" t="n">
        <f aca="false">SUMIF($AH1932:$CH1932,"PR",Base!$B$5:$BB$5)*7*$Z1932</f>
        <v>2485</v>
      </c>
      <c r="CK1932" s="6"/>
      <c r="CL1932" s="6"/>
    </row>
    <row r="1933" customFormat="false" ht="13.8" hidden="false" customHeight="false" outlineLevel="0" collapsed="false">
      <c r="A1933" s="7" t="s">
        <v>1890</v>
      </c>
      <c r="B1933" s="7" t="s">
        <v>4192</v>
      </c>
      <c r="C1933" s="7" t="s">
        <v>118</v>
      </c>
      <c r="D1933" s="7" t="s">
        <v>2020</v>
      </c>
      <c r="E1933" s="7" t="s">
        <v>640</v>
      </c>
      <c r="F1933" s="7" t="s">
        <v>17</v>
      </c>
      <c r="G1933" s="7" t="s">
        <v>1112</v>
      </c>
      <c r="H1933" s="7" t="s">
        <v>3635</v>
      </c>
      <c r="I1933" s="7" t="s">
        <v>84</v>
      </c>
      <c r="J1933" s="7" t="s">
        <v>85</v>
      </c>
      <c r="K1933" s="8" t="n">
        <v>0</v>
      </c>
      <c r="L1933" s="7"/>
      <c r="M1933" s="8" t="n">
        <v>17</v>
      </c>
      <c r="N1933" s="7"/>
      <c r="O1933" s="7" t="s">
        <v>606</v>
      </c>
      <c r="P1933" s="7" t="s">
        <v>87</v>
      </c>
      <c r="Q1933" s="8" t="s">
        <v>560</v>
      </c>
      <c r="R1933" s="8" t="s">
        <v>631</v>
      </c>
      <c r="S1933" s="8" t="s">
        <v>362</v>
      </c>
      <c r="T1933" s="8" t="s">
        <v>155</v>
      </c>
      <c r="U1933" s="7" t="s">
        <v>87</v>
      </c>
      <c r="V1933" s="7" t="s">
        <v>92</v>
      </c>
      <c r="W1933" s="7"/>
      <c r="X1933" s="7"/>
      <c r="Y1933" s="7" t="s">
        <v>99</v>
      </c>
      <c r="Z1933" s="8" t="s">
        <v>155</v>
      </c>
      <c r="AA1933" s="7"/>
      <c r="AB1933" s="7"/>
      <c r="AC1933" s="7"/>
      <c r="AD1933" s="7"/>
      <c r="AE1933" s="8"/>
      <c r="AF1933" s="9" t="s">
        <v>342</v>
      </c>
      <c r="AG1933" s="9" t="s">
        <v>96</v>
      </c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7"/>
      <c r="AX1933" s="7"/>
      <c r="AY1933" s="7"/>
      <c r="AZ1933" s="7"/>
      <c r="BA1933" s="7"/>
      <c r="BB1933" s="7"/>
      <c r="BC1933" s="7"/>
      <c r="BD1933" s="7"/>
      <c r="BE1933" s="7"/>
      <c r="BF1933" s="7"/>
      <c r="BG1933" s="7"/>
      <c r="BH1933" s="7"/>
      <c r="BI1933" s="7"/>
      <c r="BJ1933" s="7"/>
      <c r="BK1933" s="7"/>
      <c r="BL1933" s="7"/>
      <c r="BM1933" s="7" t="s">
        <v>97</v>
      </c>
      <c r="BN1933" s="7" t="s">
        <v>97</v>
      </c>
      <c r="BO1933" s="7"/>
      <c r="BP1933" s="7"/>
      <c r="BQ1933" s="7" t="s">
        <v>98</v>
      </c>
      <c r="BR1933" s="7" t="s">
        <v>98</v>
      </c>
      <c r="BS1933" s="7" t="s">
        <v>98</v>
      </c>
      <c r="BT1933" s="7" t="s">
        <v>98</v>
      </c>
      <c r="BU1933" s="7" t="s">
        <v>98</v>
      </c>
      <c r="BV1933" s="7" t="s">
        <v>98</v>
      </c>
      <c r="BW1933" s="7" t="n">
        <v>35</v>
      </c>
      <c r="BX1933" s="7" t="n">
        <v>35</v>
      </c>
      <c r="BY1933" s="7" t="s">
        <v>98</v>
      </c>
      <c r="BZ1933" s="7" t="s">
        <v>98</v>
      </c>
      <c r="CA1933" s="7" t="s">
        <v>98</v>
      </c>
      <c r="CB1933" s="7" t="s">
        <v>98</v>
      </c>
      <c r="CC1933" s="7" t="n">
        <v>35</v>
      </c>
      <c r="CD1933" s="7" t="n">
        <v>35</v>
      </c>
      <c r="CE1933" s="7" t="s">
        <v>98</v>
      </c>
      <c r="CF1933" s="7" t="s">
        <v>98</v>
      </c>
      <c r="CG1933" s="7" t="s">
        <v>98</v>
      </c>
      <c r="CH1933" s="7" t="s">
        <v>98</v>
      </c>
      <c r="CI1933" s="6" t="n">
        <f aca="false">SUMIF($AH1933:$CH1933,35,Base!$B$5:$BB$5)*7*$Z1933</f>
        <v>420</v>
      </c>
      <c r="CJ1933" s="6" t="n">
        <f aca="false">SUMIF($AH1933:$CH1933,"PR",Base!$B$5:$BB$5)*7*$Z1933</f>
        <v>1386</v>
      </c>
      <c r="CK1933" s="6"/>
      <c r="CL1933" s="6"/>
    </row>
    <row r="1934" customFormat="false" ht="13.8" hidden="false" customHeight="false" outlineLevel="0" collapsed="false">
      <c r="A1934" s="7" t="s">
        <v>1890</v>
      </c>
      <c r="B1934" s="7" t="s">
        <v>4192</v>
      </c>
      <c r="C1934" s="7" t="s">
        <v>118</v>
      </c>
      <c r="D1934" s="7" t="s">
        <v>2012</v>
      </c>
      <c r="E1934" s="7" t="s">
        <v>586</v>
      </c>
      <c r="F1934" s="7" t="s">
        <v>17</v>
      </c>
      <c r="G1934" s="7" t="s">
        <v>4290</v>
      </c>
      <c r="H1934" s="7" t="s">
        <v>4291</v>
      </c>
      <c r="I1934" s="7" t="s">
        <v>84</v>
      </c>
      <c r="J1934" s="7" t="s">
        <v>85</v>
      </c>
      <c r="K1934" s="8" t="n">
        <v>0</v>
      </c>
      <c r="L1934" s="7"/>
      <c r="M1934" s="8" t="n">
        <v>17</v>
      </c>
      <c r="N1934" s="7" t="s">
        <v>2095</v>
      </c>
      <c r="O1934" s="7" t="s">
        <v>4292</v>
      </c>
      <c r="P1934" s="7" t="s">
        <v>178</v>
      </c>
      <c r="Q1934" s="8" t="s">
        <v>3366</v>
      </c>
      <c r="R1934" s="8" t="s">
        <v>545</v>
      </c>
      <c r="S1934" s="8" t="s">
        <v>673</v>
      </c>
      <c r="T1934" s="8" t="s">
        <v>94</v>
      </c>
      <c r="U1934" s="7" t="s">
        <v>87</v>
      </c>
      <c r="V1934" s="7" t="s">
        <v>92</v>
      </c>
      <c r="W1934" s="7"/>
      <c r="X1934" s="7"/>
      <c r="Y1934" s="7" t="s">
        <v>125</v>
      </c>
      <c r="Z1934" s="8" t="s">
        <v>87</v>
      </c>
      <c r="AA1934" s="7"/>
      <c r="AB1934" s="7"/>
      <c r="AC1934" s="7"/>
      <c r="AD1934" s="7"/>
      <c r="AE1934" s="8"/>
      <c r="AF1934" s="9" t="s">
        <v>1713</v>
      </c>
      <c r="AG1934" s="9" t="s">
        <v>1792</v>
      </c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 t="s">
        <v>98</v>
      </c>
      <c r="AU1934" s="7" t="s">
        <v>98</v>
      </c>
      <c r="AV1934" s="7" t="s">
        <v>98</v>
      </c>
      <c r="AW1934" s="7" t="s">
        <v>98</v>
      </c>
      <c r="AX1934" s="7" t="s">
        <v>98</v>
      </c>
      <c r="AY1934" s="7" t="s">
        <v>98</v>
      </c>
      <c r="AZ1934" s="7" t="s">
        <v>98</v>
      </c>
      <c r="BA1934" s="7" t="n">
        <v>35</v>
      </c>
      <c r="BB1934" s="7" t="n">
        <v>35</v>
      </c>
      <c r="BC1934" s="7" t="n">
        <v>35</v>
      </c>
      <c r="BD1934" s="7" t="s">
        <v>98</v>
      </c>
      <c r="BE1934" s="7" t="s">
        <v>98</v>
      </c>
      <c r="BF1934" s="7" t="s">
        <v>98</v>
      </c>
      <c r="BG1934" s="7"/>
      <c r="BH1934" s="7"/>
      <c r="BI1934" s="7"/>
      <c r="BJ1934" s="7"/>
      <c r="BK1934" s="7"/>
      <c r="BL1934" s="7"/>
      <c r="BM1934" s="7" t="s">
        <v>97</v>
      </c>
      <c r="BN1934" s="7" t="s">
        <v>97</v>
      </c>
      <c r="BO1934" s="7"/>
      <c r="BP1934" s="7"/>
      <c r="BQ1934" s="7"/>
      <c r="BR1934" s="7"/>
      <c r="BS1934" s="7"/>
      <c r="BT1934" s="7"/>
      <c r="BU1934" s="7"/>
      <c r="BV1934" s="7"/>
      <c r="BW1934" s="7"/>
      <c r="BX1934" s="7"/>
      <c r="BY1934" s="7"/>
      <c r="BZ1934" s="7"/>
      <c r="CA1934" s="7"/>
      <c r="CB1934" s="7"/>
      <c r="CC1934" s="7"/>
      <c r="CD1934" s="7"/>
      <c r="CE1934" s="7"/>
      <c r="CF1934" s="7"/>
      <c r="CG1934" s="7"/>
      <c r="CH1934" s="7"/>
      <c r="CI1934" s="6" t="n">
        <f aca="false">SUMIF($AH1934:$CH1934,35,Base!$B$5:$BB$5)*7*$Z1934</f>
        <v>98</v>
      </c>
      <c r="CJ1934" s="6" t="n">
        <f aca="false">SUMIF($AH1934:$CH1934,"PR",Base!$B$5:$BB$5)*7*$Z1934</f>
        <v>322</v>
      </c>
      <c r="CK1934" s="6"/>
      <c r="CL1934" s="6"/>
    </row>
    <row r="1935" customFormat="false" ht="13.8" hidden="false" customHeight="false" outlineLevel="0" collapsed="false">
      <c r="A1935" s="7" t="s">
        <v>1890</v>
      </c>
      <c r="B1935" s="7" t="s">
        <v>4192</v>
      </c>
      <c r="C1935" s="7" t="s">
        <v>194</v>
      </c>
      <c r="D1935" s="7" t="s">
        <v>2008</v>
      </c>
      <c r="E1935" s="7" t="s">
        <v>1435</v>
      </c>
      <c r="F1935" s="7" t="s">
        <v>17</v>
      </c>
      <c r="G1935" s="7" t="s">
        <v>4293</v>
      </c>
      <c r="H1935" s="7" t="s">
        <v>4294</v>
      </c>
      <c r="I1935" s="7" t="s">
        <v>84</v>
      </c>
      <c r="J1935" s="7" t="s">
        <v>85</v>
      </c>
      <c r="K1935" s="8" t="n">
        <v>0</v>
      </c>
      <c r="L1935" s="7"/>
      <c r="M1935" s="8" t="n">
        <v>0</v>
      </c>
      <c r="N1935" s="7"/>
      <c r="O1935" s="7" t="s">
        <v>4295</v>
      </c>
      <c r="P1935" s="7" t="s">
        <v>87</v>
      </c>
      <c r="Q1935" s="8" t="s">
        <v>1849</v>
      </c>
      <c r="R1935" s="8" t="s">
        <v>1849</v>
      </c>
      <c r="S1935" s="8" t="s">
        <v>110</v>
      </c>
      <c r="T1935" s="8" t="s">
        <v>896</v>
      </c>
      <c r="U1935" s="7" t="s">
        <v>87</v>
      </c>
      <c r="V1935" s="7" t="s">
        <v>159</v>
      </c>
      <c r="W1935" s="7"/>
      <c r="X1935" s="7"/>
      <c r="Y1935" s="7" t="s">
        <v>112</v>
      </c>
      <c r="Z1935" s="8" t="s">
        <v>896</v>
      </c>
      <c r="AA1935" s="7"/>
      <c r="AB1935" s="7"/>
      <c r="AC1935" s="7"/>
      <c r="AD1935" s="7"/>
      <c r="AE1935" s="8"/>
      <c r="AF1935" s="9" t="s">
        <v>1672</v>
      </c>
      <c r="AG1935" s="9" t="s">
        <v>1055</v>
      </c>
      <c r="AH1935" s="7"/>
      <c r="AI1935" s="7"/>
      <c r="AJ1935" s="7"/>
      <c r="AK1935" s="7"/>
      <c r="AL1935" s="7"/>
      <c r="AM1935" s="7"/>
      <c r="AN1935" s="7"/>
      <c r="AO1935" s="7"/>
      <c r="AP1935" s="7" t="s">
        <v>98</v>
      </c>
      <c r="AQ1935" s="7" t="s">
        <v>98</v>
      </c>
      <c r="AR1935" s="7" t="s">
        <v>98</v>
      </c>
      <c r="AS1935" s="7" t="s">
        <v>98</v>
      </c>
      <c r="AT1935" s="7" t="s">
        <v>98</v>
      </c>
      <c r="AU1935" s="7" t="s">
        <v>98</v>
      </c>
      <c r="AV1935" s="7" t="s">
        <v>98</v>
      </c>
      <c r="AW1935" s="7" t="s">
        <v>98</v>
      </c>
      <c r="AX1935" s="7" t="s">
        <v>98</v>
      </c>
      <c r="AY1935" s="7" t="s">
        <v>98</v>
      </c>
      <c r="AZ1935" s="7" t="s">
        <v>98</v>
      </c>
      <c r="BA1935" s="7" t="s">
        <v>98</v>
      </c>
      <c r="BB1935" s="7" t="s">
        <v>98</v>
      </c>
      <c r="BC1935" s="7" t="s">
        <v>98</v>
      </c>
      <c r="BD1935" s="7" t="s">
        <v>98</v>
      </c>
      <c r="BE1935" s="7"/>
      <c r="BF1935" s="7"/>
      <c r="BG1935" s="7"/>
      <c r="BH1935" s="7"/>
      <c r="BI1935" s="7"/>
      <c r="BJ1935" s="7"/>
      <c r="BK1935" s="7"/>
      <c r="BL1935" s="7"/>
      <c r="BM1935" s="7" t="s">
        <v>97</v>
      </c>
      <c r="BN1935" s="7" t="s">
        <v>97</v>
      </c>
      <c r="BO1935" s="7"/>
      <c r="BP1935" s="7"/>
      <c r="BQ1935" s="7"/>
      <c r="BR1935" s="7"/>
      <c r="BS1935" s="7"/>
      <c r="BT1935" s="7"/>
      <c r="BU1935" s="7"/>
      <c r="BV1935" s="7"/>
      <c r="BW1935" s="7"/>
      <c r="BX1935" s="7"/>
      <c r="BY1935" s="7"/>
      <c r="BZ1935" s="7"/>
      <c r="CA1935" s="7"/>
      <c r="CB1935" s="7"/>
      <c r="CC1935" s="7"/>
      <c r="CD1935" s="7"/>
      <c r="CE1935" s="7"/>
      <c r="CF1935" s="7"/>
      <c r="CG1935" s="7"/>
      <c r="CH1935" s="7"/>
      <c r="CI1935" s="6" t="n">
        <f aca="false">SUMIF($AH1935:$CH1935,35,Base!$B$5:$BB$5)*7*$Z1935</f>
        <v>0</v>
      </c>
      <c r="CJ1935" s="6" t="n">
        <f aca="false">SUMIF($AH1935:$CH1935,"PR",Base!$B$5:$BB$5)*7*$Z1935</f>
        <v>6461</v>
      </c>
      <c r="CK1935" s="6"/>
      <c r="CL1935" s="6"/>
    </row>
    <row r="1936" customFormat="false" ht="13.8" hidden="false" customHeight="false" outlineLevel="0" collapsed="false">
      <c r="A1936" s="7" t="s">
        <v>1890</v>
      </c>
      <c r="B1936" s="7" t="s">
        <v>4192</v>
      </c>
      <c r="C1936" s="7" t="s">
        <v>2257</v>
      </c>
      <c r="D1936" s="7" t="s">
        <v>2239</v>
      </c>
      <c r="E1936" s="7" t="s">
        <v>2989</v>
      </c>
      <c r="F1936" s="7" t="s">
        <v>17</v>
      </c>
      <c r="G1936" s="7" t="s">
        <v>2301</v>
      </c>
      <c r="H1936" s="7" t="s">
        <v>2302</v>
      </c>
      <c r="I1936" s="7" t="s">
        <v>84</v>
      </c>
      <c r="J1936" s="7" t="s">
        <v>85</v>
      </c>
      <c r="K1936" s="8" t="n">
        <v>0</v>
      </c>
      <c r="L1936" s="7"/>
      <c r="M1936" s="8" t="n">
        <v>15</v>
      </c>
      <c r="N1936" s="7"/>
      <c r="O1936" s="7" t="s">
        <v>2304</v>
      </c>
      <c r="P1936" s="7" t="s">
        <v>178</v>
      </c>
      <c r="Q1936" s="8" t="s">
        <v>4296</v>
      </c>
      <c r="R1936" s="8" t="s">
        <v>4297</v>
      </c>
      <c r="S1936" s="8" t="s">
        <v>336</v>
      </c>
      <c r="T1936" s="8" t="s">
        <v>155</v>
      </c>
      <c r="U1936" s="7" t="s">
        <v>87</v>
      </c>
      <c r="V1936" s="7" t="s">
        <v>92</v>
      </c>
      <c r="W1936" s="7"/>
      <c r="X1936" s="7"/>
      <c r="Y1936" s="7" t="s">
        <v>99</v>
      </c>
      <c r="Z1936" s="8" t="s">
        <v>155</v>
      </c>
      <c r="AA1936" s="7"/>
      <c r="AB1936" s="7"/>
      <c r="AC1936" s="7"/>
      <c r="AD1936" s="7"/>
      <c r="AE1936" s="8"/>
      <c r="AF1936" s="9" t="s">
        <v>4298</v>
      </c>
      <c r="AG1936" s="9" t="s">
        <v>1133</v>
      </c>
      <c r="AH1936" s="7"/>
      <c r="AI1936" s="7"/>
      <c r="AJ1936" s="7"/>
      <c r="AK1936" s="7"/>
      <c r="AL1936" s="7"/>
      <c r="AM1936" s="7"/>
      <c r="AN1936" s="7"/>
      <c r="AO1936" s="7"/>
      <c r="AP1936" s="7"/>
      <c r="AQ1936" s="7" t="s">
        <v>98</v>
      </c>
      <c r="AR1936" s="7" t="s">
        <v>98</v>
      </c>
      <c r="AS1936" s="7" t="s">
        <v>98</v>
      </c>
      <c r="AT1936" s="7" t="s">
        <v>98</v>
      </c>
      <c r="AU1936" s="7" t="s">
        <v>98</v>
      </c>
      <c r="AV1936" s="7" t="s">
        <v>98</v>
      </c>
      <c r="AW1936" s="7" t="s">
        <v>98</v>
      </c>
      <c r="AX1936" s="7" t="s">
        <v>98</v>
      </c>
      <c r="AY1936" s="7" t="s">
        <v>98</v>
      </c>
      <c r="AZ1936" s="7" t="s">
        <v>98</v>
      </c>
      <c r="BA1936" s="7" t="s">
        <v>98</v>
      </c>
      <c r="BB1936" s="7" t="s">
        <v>98</v>
      </c>
      <c r="BC1936" s="7" t="s">
        <v>98</v>
      </c>
      <c r="BD1936" s="7" t="s">
        <v>98</v>
      </c>
      <c r="BE1936" s="7" t="s">
        <v>98</v>
      </c>
      <c r="BF1936" s="7" t="s">
        <v>98</v>
      </c>
      <c r="BG1936" s="7" t="s">
        <v>98</v>
      </c>
      <c r="BH1936" s="7" t="s">
        <v>98</v>
      </c>
      <c r="BI1936" s="7" t="s">
        <v>98</v>
      </c>
      <c r="BJ1936" s="7" t="s">
        <v>98</v>
      </c>
      <c r="BK1936" s="7" t="s">
        <v>98</v>
      </c>
      <c r="BL1936" s="7" t="s">
        <v>98</v>
      </c>
      <c r="BM1936" s="7" t="s">
        <v>97</v>
      </c>
      <c r="BN1936" s="7" t="s">
        <v>97</v>
      </c>
      <c r="BO1936" s="7" t="s">
        <v>98</v>
      </c>
      <c r="BP1936" s="7" t="s">
        <v>98</v>
      </c>
      <c r="BQ1936" s="7" t="s">
        <v>98</v>
      </c>
      <c r="BR1936" s="7" t="s">
        <v>98</v>
      </c>
      <c r="BS1936" s="7" t="s">
        <v>98</v>
      </c>
      <c r="BT1936" s="7" t="n">
        <v>35</v>
      </c>
      <c r="BU1936" s="7" t="n">
        <v>35</v>
      </c>
      <c r="BV1936" s="7" t="n">
        <v>35</v>
      </c>
      <c r="BW1936" s="7" t="s">
        <v>98</v>
      </c>
      <c r="BX1936" s="7" t="s">
        <v>98</v>
      </c>
      <c r="BY1936" s="7"/>
      <c r="BZ1936" s="7"/>
      <c r="CA1936" s="7"/>
      <c r="CB1936" s="7"/>
      <c r="CC1936" s="7"/>
      <c r="CD1936" s="7"/>
      <c r="CE1936" s="7"/>
      <c r="CF1936" s="7"/>
      <c r="CG1936" s="7"/>
      <c r="CH1936" s="7"/>
      <c r="CI1936" s="6" t="n">
        <f aca="false">SUMIF($AH1936:$CH1936,35,Base!$B$5:$BB$5)*7*$Z1936</f>
        <v>315</v>
      </c>
      <c r="CJ1936" s="6" t="n">
        <f aca="false">SUMIF($AH1936:$CH1936,"PR",Base!$B$5:$BB$5)*7*$Z1936</f>
        <v>2940</v>
      </c>
      <c r="CK1936" s="6"/>
      <c r="CL1936" s="6"/>
    </row>
    <row r="1937" customFormat="false" ht="13.8" hidden="false" customHeight="false" outlineLevel="0" collapsed="false">
      <c r="A1937" s="7" t="s">
        <v>1890</v>
      </c>
      <c r="B1937" s="7" t="s">
        <v>4192</v>
      </c>
      <c r="C1937" s="7" t="s">
        <v>2257</v>
      </c>
      <c r="D1937" s="7" t="s">
        <v>2233</v>
      </c>
      <c r="E1937" s="7" t="s">
        <v>651</v>
      </c>
      <c r="F1937" s="7" t="s">
        <v>17</v>
      </c>
      <c r="G1937" s="7" t="s">
        <v>2259</v>
      </c>
      <c r="H1937" s="7" t="s">
        <v>2260</v>
      </c>
      <c r="I1937" s="7" t="s">
        <v>84</v>
      </c>
      <c r="J1937" s="7" t="s">
        <v>85</v>
      </c>
      <c r="K1937" s="8" t="n">
        <v>0</v>
      </c>
      <c r="L1937" s="7"/>
      <c r="M1937" s="8" t="n">
        <v>15</v>
      </c>
      <c r="N1937" s="7"/>
      <c r="O1937" s="7" t="s">
        <v>2262</v>
      </c>
      <c r="P1937" s="7" t="s">
        <v>124</v>
      </c>
      <c r="Q1937" s="8" t="s">
        <v>4296</v>
      </c>
      <c r="R1937" s="8" t="s">
        <v>4297</v>
      </c>
      <c r="S1937" s="8" t="s">
        <v>336</v>
      </c>
      <c r="T1937" s="8" t="s">
        <v>155</v>
      </c>
      <c r="U1937" s="7" t="s">
        <v>87</v>
      </c>
      <c r="V1937" s="7" t="s">
        <v>92</v>
      </c>
      <c r="W1937" s="7"/>
      <c r="X1937" s="7"/>
      <c r="Y1937" s="7" t="s">
        <v>3342</v>
      </c>
      <c r="Z1937" s="8" t="s">
        <v>155</v>
      </c>
      <c r="AA1937" s="7"/>
      <c r="AB1937" s="7"/>
      <c r="AC1937" s="7"/>
      <c r="AD1937" s="7"/>
      <c r="AE1937" s="8"/>
      <c r="AF1937" s="9" t="s">
        <v>4298</v>
      </c>
      <c r="AG1937" s="9" t="s">
        <v>1133</v>
      </c>
      <c r="AH1937" s="7"/>
      <c r="AI1937" s="7"/>
      <c r="AJ1937" s="7"/>
      <c r="AK1937" s="7"/>
      <c r="AL1937" s="7"/>
      <c r="AM1937" s="7"/>
      <c r="AN1937" s="7"/>
      <c r="AO1937" s="7"/>
      <c r="AP1937" s="7"/>
      <c r="AQ1937" s="7" t="s">
        <v>98</v>
      </c>
      <c r="AR1937" s="7" t="s">
        <v>98</v>
      </c>
      <c r="AS1937" s="7" t="s">
        <v>98</v>
      </c>
      <c r="AT1937" s="7" t="s">
        <v>98</v>
      </c>
      <c r="AU1937" s="7" t="s">
        <v>98</v>
      </c>
      <c r="AV1937" s="7" t="s">
        <v>98</v>
      </c>
      <c r="AW1937" s="7" t="s">
        <v>98</v>
      </c>
      <c r="AX1937" s="7" t="s">
        <v>98</v>
      </c>
      <c r="AY1937" s="7" t="s">
        <v>98</v>
      </c>
      <c r="AZ1937" s="7" t="s">
        <v>98</v>
      </c>
      <c r="BA1937" s="7" t="s">
        <v>98</v>
      </c>
      <c r="BB1937" s="7" t="s">
        <v>98</v>
      </c>
      <c r="BC1937" s="7" t="s">
        <v>98</v>
      </c>
      <c r="BD1937" s="7" t="s">
        <v>98</v>
      </c>
      <c r="BE1937" s="7" t="s">
        <v>98</v>
      </c>
      <c r="BF1937" s="7" t="s">
        <v>98</v>
      </c>
      <c r="BG1937" s="7" t="s">
        <v>98</v>
      </c>
      <c r="BH1937" s="7" t="s">
        <v>98</v>
      </c>
      <c r="BI1937" s="7" t="s">
        <v>98</v>
      </c>
      <c r="BJ1937" s="7" t="s">
        <v>98</v>
      </c>
      <c r="BK1937" s="7" t="s">
        <v>98</v>
      </c>
      <c r="BL1937" s="7" t="s">
        <v>98</v>
      </c>
      <c r="BM1937" s="7" t="s">
        <v>97</v>
      </c>
      <c r="BN1937" s="7" t="s">
        <v>97</v>
      </c>
      <c r="BO1937" s="7" t="s">
        <v>98</v>
      </c>
      <c r="BP1937" s="7" t="s">
        <v>98</v>
      </c>
      <c r="BQ1937" s="7" t="s">
        <v>98</v>
      </c>
      <c r="BR1937" s="7" t="s">
        <v>98</v>
      </c>
      <c r="BS1937" s="7" t="s">
        <v>98</v>
      </c>
      <c r="BT1937" s="7" t="n">
        <v>35</v>
      </c>
      <c r="BU1937" s="7" t="n">
        <v>35</v>
      </c>
      <c r="BV1937" s="7" t="n">
        <v>35</v>
      </c>
      <c r="BW1937" s="7" t="s">
        <v>98</v>
      </c>
      <c r="BX1937" s="7" t="s">
        <v>98</v>
      </c>
      <c r="BY1937" s="7"/>
      <c r="BZ1937" s="7"/>
      <c r="CA1937" s="7"/>
      <c r="CB1937" s="7"/>
      <c r="CC1937" s="7"/>
      <c r="CD1937" s="7"/>
      <c r="CE1937" s="7"/>
      <c r="CF1937" s="7"/>
      <c r="CG1937" s="7"/>
      <c r="CH1937" s="7"/>
      <c r="CI1937" s="6" t="n">
        <f aca="false">SUMIF($AH1937:$CH1937,35,Base!$B$5:$BB$5)*7*$Z1937</f>
        <v>315</v>
      </c>
      <c r="CJ1937" s="6" t="n">
        <f aca="false">SUMIF($AH1937:$CH1937,"PR",Base!$B$5:$BB$5)*7*$Z1937</f>
        <v>2940</v>
      </c>
      <c r="CK1937" s="6"/>
      <c r="CL1937" s="6"/>
    </row>
    <row r="1938" customFormat="false" ht="13.8" hidden="false" customHeight="false" outlineLevel="0" collapsed="false">
      <c r="A1938" s="7" t="s">
        <v>1890</v>
      </c>
      <c r="B1938" s="7" t="s">
        <v>4192</v>
      </c>
      <c r="C1938" s="7" t="s">
        <v>103</v>
      </c>
      <c r="D1938" s="7" t="s">
        <v>2005</v>
      </c>
      <c r="E1938" s="7" t="s">
        <v>1444</v>
      </c>
      <c r="F1938" s="7" t="s">
        <v>17</v>
      </c>
      <c r="G1938" s="7" t="s">
        <v>4299</v>
      </c>
      <c r="H1938" s="7" t="s">
        <v>4300</v>
      </c>
      <c r="I1938" s="7" t="s">
        <v>84</v>
      </c>
      <c r="J1938" s="7" t="s">
        <v>85</v>
      </c>
      <c r="K1938" s="8" t="n">
        <v>0</v>
      </c>
      <c r="L1938" s="7"/>
      <c r="M1938" s="8" t="n">
        <v>0</v>
      </c>
      <c r="N1938" s="7"/>
      <c r="O1938" s="7" t="s">
        <v>935</v>
      </c>
      <c r="P1938" s="7" t="s">
        <v>87</v>
      </c>
      <c r="Q1938" s="8" t="s">
        <v>4301</v>
      </c>
      <c r="R1938" s="8" t="s">
        <v>4301</v>
      </c>
      <c r="S1938" s="8" t="s">
        <v>110</v>
      </c>
      <c r="T1938" s="8" t="s">
        <v>127</v>
      </c>
      <c r="U1938" s="7" t="s">
        <v>87</v>
      </c>
      <c r="V1938" s="7" t="s">
        <v>159</v>
      </c>
      <c r="W1938" s="7"/>
      <c r="X1938" s="7"/>
      <c r="Y1938" s="7" t="s">
        <v>112</v>
      </c>
      <c r="Z1938" s="8" t="s">
        <v>87</v>
      </c>
      <c r="AA1938" s="7"/>
      <c r="AB1938" s="7"/>
      <c r="AC1938" s="7"/>
      <c r="AD1938" s="7"/>
      <c r="AE1938" s="8"/>
      <c r="AF1938" s="9" t="s">
        <v>707</v>
      </c>
      <c r="AG1938" s="9" t="s">
        <v>4302</v>
      </c>
      <c r="AH1938" s="7"/>
      <c r="AI1938" s="7"/>
      <c r="AJ1938" s="7"/>
      <c r="AK1938" s="7"/>
      <c r="AL1938" s="7"/>
      <c r="AM1938" s="7" t="s">
        <v>98</v>
      </c>
      <c r="AN1938" s="7" t="s">
        <v>98</v>
      </c>
      <c r="AO1938" s="7" t="s">
        <v>98</v>
      </c>
      <c r="AP1938" s="7" t="s">
        <v>98</v>
      </c>
      <c r="AQ1938" s="7" t="s">
        <v>98</v>
      </c>
      <c r="AR1938" s="7" t="s">
        <v>98</v>
      </c>
      <c r="AS1938" s="7" t="s">
        <v>98</v>
      </c>
      <c r="AT1938" s="7" t="s">
        <v>98</v>
      </c>
      <c r="AU1938" s="7" t="s">
        <v>98</v>
      </c>
      <c r="AV1938" s="7" t="s">
        <v>98</v>
      </c>
      <c r="AW1938" s="7" t="s">
        <v>98</v>
      </c>
      <c r="AX1938" s="7" t="s">
        <v>98</v>
      </c>
      <c r="AY1938" s="7" t="s">
        <v>98</v>
      </c>
      <c r="AZ1938" s="7" t="s">
        <v>98</v>
      </c>
      <c r="BA1938" s="7" t="s">
        <v>98</v>
      </c>
      <c r="BB1938" s="7" t="s">
        <v>98</v>
      </c>
      <c r="BC1938" s="7" t="s">
        <v>98</v>
      </c>
      <c r="BD1938" s="7" t="s">
        <v>98</v>
      </c>
      <c r="BE1938" s="7" t="s">
        <v>98</v>
      </c>
      <c r="BF1938" s="7" t="s">
        <v>98</v>
      </c>
      <c r="BG1938" s="7" t="s">
        <v>98</v>
      </c>
      <c r="BH1938" s="7" t="s">
        <v>98</v>
      </c>
      <c r="BI1938" s="7" t="s">
        <v>98</v>
      </c>
      <c r="BJ1938" s="7" t="s">
        <v>98</v>
      </c>
      <c r="BK1938" s="7" t="s">
        <v>98</v>
      </c>
      <c r="BL1938" s="7" t="s">
        <v>98</v>
      </c>
      <c r="BM1938" s="7" t="s">
        <v>97</v>
      </c>
      <c r="BN1938" s="7" t="s">
        <v>97</v>
      </c>
      <c r="BO1938" s="7" t="s">
        <v>98</v>
      </c>
      <c r="BP1938" s="7" t="s">
        <v>98</v>
      </c>
      <c r="BQ1938" s="7" t="s">
        <v>98</v>
      </c>
      <c r="BR1938" s="7" t="s">
        <v>98</v>
      </c>
      <c r="BS1938" s="7" t="s">
        <v>98</v>
      </c>
      <c r="BT1938" s="7" t="s">
        <v>98</v>
      </c>
      <c r="BU1938" s="7" t="s">
        <v>98</v>
      </c>
      <c r="BV1938" s="7" t="s">
        <v>98</v>
      </c>
      <c r="BW1938" s="7" t="s">
        <v>98</v>
      </c>
      <c r="BX1938" s="7" t="s">
        <v>98</v>
      </c>
      <c r="BY1938" s="7" t="s">
        <v>98</v>
      </c>
      <c r="BZ1938" s="7" t="s">
        <v>98</v>
      </c>
      <c r="CA1938" s="7" t="s">
        <v>98</v>
      </c>
      <c r="CB1938" s="7" t="s">
        <v>98</v>
      </c>
      <c r="CC1938" s="7" t="s">
        <v>98</v>
      </c>
      <c r="CD1938" s="7" t="s">
        <v>98</v>
      </c>
      <c r="CE1938" s="7" t="s">
        <v>98</v>
      </c>
      <c r="CF1938" s="7" t="s">
        <v>98</v>
      </c>
      <c r="CG1938" s="7" t="s">
        <v>98</v>
      </c>
      <c r="CH1938" s="7" t="s">
        <v>98</v>
      </c>
      <c r="CI1938" s="6" t="n">
        <f aca="false">SUMIF($AH1938:$CH1938,35,Base!$B$5:$BB$5)*7*$Z1938</f>
        <v>0</v>
      </c>
      <c r="CJ1938" s="6" t="n">
        <f aca="false">SUMIF($AH1938:$CH1938,"PR",Base!$B$5:$BB$5)*7*$Z1938</f>
        <v>1547</v>
      </c>
      <c r="CK1938" s="6"/>
      <c r="CL1938" s="6"/>
    </row>
    <row r="1939" customFormat="false" ht="13.8" hidden="false" customHeight="false" outlineLevel="0" collapsed="false">
      <c r="A1939" s="7" t="s">
        <v>1890</v>
      </c>
      <c r="B1939" s="7" t="s">
        <v>4192</v>
      </c>
      <c r="C1939" s="7" t="s">
        <v>223</v>
      </c>
      <c r="D1939" s="7" t="s">
        <v>4303</v>
      </c>
      <c r="E1939" s="7" t="s">
        <v>656</v>
      </c>
      <c r="F1939" s="7" t="s">
        <v>17</v>
      </c>
      <c r="G1939" s="7" t="s">
        <v>2310</v>
      </c>
      <c r="H1939" s="7" t="s">
        <v>2311</v>
      </c>
      <c r="I1939" s="7" t="s">
        <v>84</v>
      </c>
      <c r="J1939" s="7" t="s">
        <v>85</v>
      </c>
      <c r="K1939" s="8" t="n">
        <v>0</v>
      </c>
      <c r="L1939" s="7"/>
      <c r="M1939" s="8" t="n">
        <v>0</v>
      </c>
      <c r="N1939" s="7"/>
      <c r="O1939" s="7" t="s">
        <v>2312</v>
      </c>
      <c r="P1939" s="7" t="s">
        <v>87</v>
      </c>
      <c r="Q1939" s="8" t="s">
        <v>113</v>
      </c>
      <c r="R1939" s="8" t="s">
        <v>113</v>
      </c>
      <c r="S1939" s="8" t="s">
        <v>110</v>
      </c>
      <c r="T1939" s="8" t="s">
        <v>100</v>
      </c>
      <c r="U1939" s="7" t="s">
        <v>87</v>
      </c>
      <c r="V1939" s="7" t="s">
        <v>92</v>
      </c>
      <c r="W1939" s="7"/>
      <c r="X1939" s="7"/>
      <c r="Y1939" s="7" t="s">
        <v>116</v>
      </c>
      <c r="Z1939" s="8" t="s">
        <v>100</v>
      </c>
      <c r="AA1939" s="7"/>
      <c r="AB1939" s="7"/>
      <c r="AC1939" s="7"/>
      <c r="AD1939" s="7"/>
      <c r="AE1939" s="8"/>
      <c r="AF1939" s="9" t="s">
        <v>2201</v>
      </c>
      <c r="AG1939" s="9" t="s">
        <v>2201</v>
      </c>
      <c r="AH1939" s="7"/>
      <c r="AI1939" s="7"/>
      <c r="AJ1939" s="7"/>
      <c r="AK1939" s="7"/>
      <c r="AL1939" s="7"/>
      <c r="AM1939" s="7"/>
      <c r="AN1939" s="7"/>
      <c r="AO1939" s="7" t="s">
        <v>98</v>
      </c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  <c r="AZ1939" s="7"/>
      <c r="BA1939" s="7"/>
      <c r="BB1939" s="7"/>
      <c r="BC1939" s="7"/>
      <c r="BD1939" s="7"/>
      <c r="BE1939" s="7"/>
      <c r="BF1939" s="7"/>
      <c r="BG1939" s="7"/>
      <c r="BH1939" s="7"/>
      <c r="BI1939" s="7"/>
      <c r="BJ1939" s="7"/>
      <c r="BK1939" s="7"/>
      <c r="BL1939" s="7"/>
      <c r="BM1939" s="7" t="s">
        <v>97</v>
      </c>
      <c r="BN1939" s="7" t="s">
        <v>97</v>
      </c>
      <c r="BO1939" s="7"/>
      <c r="BP1939" s="7"/>
      <c r="BQ1939" s="7"/>
      <c r="BR1939" s="7"/>
      <c r="BS1939" s="7"/>
      <c r="BT1939" s="7"/>
      <c r="BU1939" s="7"/>
      <c r="BV1939" s="7"/>
      <c r="BW1939" s="7"/>
      <c r="BX1939" s="7"/>
      <c r="BY1939" s="7"/>
      <c r="BZ1939" s="7"/>
      <c r="CA1939" s="7"/>
      <c r="CB1939" s="7"/>
      <c r="CC1939" s="7"/>
      <c r="CD1939" s="7"/>
      <c r="CE1939" s="7"/>
      <c r="CF1939" s="7"/>
      <c r="CG1939" s="7"/>
      <c r="CH1939" s="7"/>
      <c r="CI1939" s="6" t="n">
        <f aca="false">SUMIF($AH1939:$CH1939,35,Base!$B$5:$BB$5)*7*$Z1939</f>
        <v>0</v>
      </c>
      <c r="CJ1939" s="6" t="n">
        <f aca="false">SUMIF($AH1939:$CH1939,"PR",Base!$B$5:$BB$5)*7*$Z1939</f>
        <v>350</v>
      </c>
      <c r="CK1939" s="6"/>
      <c r="CL1939" s="6"/>
    </row>
    <row r="1940" customFormat="false" ht="13.8" hidden="false" customHeight="false" outlineLevel="0" collapsed="false">
      <c r="A1940" s="7" t="s">
        <v>1890</v>
      </c>
      <c r="B1940" s="7" t="s">
        <v>4192</v>
      </c>
      <c r="C1940" s="7" t="s">
        <v>118</v>
      </c>
      <c r="D1940" s="7" t="s">
        <v>2002</v>
      </c>
      <c r="E1940" s="7" t="s">
        <v>664</v>
      </c>
      <c r="F1940" s="7" t="s">
        <v>17</v>
      </c>
      <c r="G1940" s="7" t="s">
        <v>4304</v>
      </c>
      <c r="H1940" s="7" t="s">
        <v>4305</v>
      </c>
      <c r="I1940" s="7" t="s">
        <v>84</v>
      </c>
      <c r="J1940" s="7" t="s">
        <v>85</v>
      </c>
      <c r="K1940" s="8" t="n">
        <v>0</v>
      </c>
      <c r="L1940" s="7"/>
      <c r="M1940" s="8" t="n">
        <v>17</v>
      </c>
      <c r="N1940" s="7"/>
      <c r="O1940" s="7" t="s">
        <v>394</v>
      </c>
      <c r="P1940" s="7" t="s">
        <v>87</v>
      </c>
      <c r="Q1940" s="8" t="s">
        <v>1701</v>
      </c>
      <c r="R1940" s="8" t="s">
        <v>517</v>
      </c>
      <c r="S1940" s="8" t="s">
        <v>647</v>
      </c>
      <c r="T1940" s="8" t="s">
        <v>108</v>
      </c>
      <c r="U1940" s="7" t="s">
        <v>87</v>
      </c>
      <c r="V1940" s="7" t="s">
        <v>92</v>
      </c>
      <c r="W1940" s="7"/>
      <c r="X1940" s="7"/>
      <c r="Y1940" s="7" t="s">
        <v>99</v>
      </c>
      <c r="Z1940" s="8" t="s">
        <v>108</v>
      </c>
      <c r="AA1940" s="7"/>
      <c r="AB1940" s="7"/>
      <c r="AC1940" s="7"/>
      <c r="AD1940" s="7"/>
      <c r="AE1940" s="8"/>
      <c r="AF1940" s="9" t="s">
        <v>2022</v>
      </c>
      <c r="AG1940" s="9" t="s">
        <v>1785</v>
      </c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7"/>
      <c r="AX1940" s="7"/>
      <c r="AY1940" s="7"/>
      <c r="AZ1940" s="7"/>
      <c r="BA1940" s="7"/>
      <c r="BB1940" s="7"/>
      <c r="BC1940" s="7"/>
      <c r="BD1940" s="7"/>
      <c r="BE1940" s="7"/>
      <c r="BF1940" s="7" t="s">
        <v>98</v>
      </c>
      <c r="BG1940" s="7" t="s">
        <v>98</v>
      </c>
      <c r="BH1940" s="7" t="s">
        <v>98</v>
      </c>
      <c r="BI1940" s="7" t="s">
        <v>98</v>
      </c>
      <c r="BJ1940" s="7" t="n">
        <v>35</v>
      </c>
      <c r="BK1940" s="7" t="n">
        <v>35</v>
      </c>
      <c r="BL1940" s="7" t="s">
        <v>98</v>
      </c>
      <c r="BM1940" s="7" t="s">
        <v>97</v>
      </c>
      <c r="BN1940" s="7" t="s">
        <v>97</v>
      </c>
      <c r="BO1940" s="7" t="s">
        <v>98</v>
      </c>
      <c r="BP1940" s="7" t="s">
        <v>98</v>
      </c>
      <c r="BQ1940" s="7"/>
      <c r="BR1940" s="7"/>
      <c r="BS1940" s="7"/>
      <c r="BT1940" s="7"/>
      <c r="BU1940" s="7"/>
      <c r="BV1940" s="7"/>
      <c r="BW1940" s="7"/>
      <c r="BX1940" s="7"/>
      <c r="BY1940" s="7"/>
      <c r="BZ1940" s="7"/>
      <c r="CA1940" s="7"/>
      <c r="CB1940" s="7"/>
      <c r="CC1940" s="7"/>
      <c r="CD1940" s="7"/>
      <c r="CE1940" s="7"/>
      <c r="CF1940" s="7"/>
      <c r="CG1940" s="7"/>
      <c r="CH1940" s="7"/>
      <c r="CI1940" s="6" t="n">
        <f aca="false">SUMIF($AH1940:$CH1940,35,Base!$B$5:$BB$5)*7*$Z1940</f>
        <v>560</v>
      </c>
      <c r="CJ1940" s="6" t="n">
        <f aca="false">SUMIF($AH1940:$CH1940,"PR",Base!$B$5:$BB$5)*7*$Z1940</f>
        <v>1960</v>
      </c>
      <c r="CK1940" s="6"/>
      <c r="CL1940" s="6"/>
    </row>
    <row r="1941" customFormat="false" ht="13.8" hidden="false" customHeight="false" outlineLevel="0" collapsed="false">
      <c r="A1941" s="7" t="s">
        <v>1890</v>
      </c>
      <c r="B1941" s="7" t="s">
        <v>4192</v>
      </c>
      <c r="C1941" s="7" t="s">
        <v>118</v>
      </c>
      <c r="D1941" s="7" t="s">
        <v>4306</v>
      </c>
      <c r="E1941" s="7" t="s">
        <v>2689</v>
      </c>
      <c r="F1941" s="7" t="s">
        <v>17</v>
      </c>
      <c r="G1941" s="7" t="s">
        <v>4307</v>
      </c>
      <c r="H1941" s="7" t="s">
        <v>4308</v>
      </c>
      <c r="I1941" s="7" t="s">
        <v>84</v>
      </c>
      <c r="J1941" s="7" t="s">
        <v>85</v>
      </c>
      <c r="K1941" s="8" t="n">
        <v>0</v>
      </c>
      <c r="L1941" s="7"/>
      <c r="M1941" s="8" t="n">
        <v>10</v>
      </c>
      <c r="N1941" s="7"/>
      <c r="O1941" s="7" t="s">
        <v>621</v>
      </c>
      <c r="P1941" s="7" t="s">
        <v>87</v>
      </c>
      <c r="Q1941" s="8" t="s">
        <v>4309</v>
      </c>
      <c r="R1941" s="8" t="s">
        <v>2960</v>
      </c>
      <c r="S1941" s="8" t="s">
        <v>325</v>
      </c>
      <c r="T1941" s="8" t="s">
        <v>100</v>
      </c>
      <c r="U1941" s="7" t="s">
        <v>87</v>
      </c>
      <c r="V1941" s="7" t="s">
        <v>92</v>
      </c>
      <c r="W1941" s="7"/>
      <c r="X1941" s="7"/>
      <c r="Y1941" s="7" t="s">
        <v>99</v>
      </c>
      <c r="Z1941" s="8" t="s">
        <v>100</v>
      </c>
      <c r="AA1941" s="7"/>
      <c r="AB1941" s="7"/>
      <c r="AC1941" s="7"/>
      <c r="AD1941" s="7"/>
      <c r="AE1941" s="8"/>
      <c r="AF1941" s="9" t="s">
        <v>1713</v>
      </c>
      <c r="AG1941" s="9" t="s">
        <v>363</v>
      </c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 t="s">
        <v>98</v>
      </c>
      <c r="AU1941" s="7" t="s">
        <v>98</v>
      </c>
      <c r="AV1941" s="7" t="s">
        <v>98</v>
      </c>
      <c r="AW1941" s="7" t="s">
        <v>98</v>
      </c>
      <c r="AX1941" s="7" t="s">
        <v>98</v>
      </c>
      <c r="AY1941" s="7" t="s">
        <v>98</v>
      </c>
      <c r="AZ1941" s="7" t="s">
        <v>98</v>
      </c>
      <c r="BA1941" s="7" t="s">
        <v>98</v>
      </c>
      <c r="BB1941" s="7" t="s">
        <v>98</v>
      </c>
      <c r="BC1941" s="7" t="s">
        <v>98</v>
      </c>
      <c r="BD1941" s="7" t="s">
        <v>98</v>
      </c>
      <c r="BE1941" s="7" t="s">
        <v>98</v>
      </c>
      <c r="BF1941" s="7" t="s">
        <v>98</v>
      </c>
      <c r="BG1941" s="7" t="s">
        <v>98</v>
      </c>
      <c r="BH1941" s="7" t="s">
        <v>98</v>
      </c>
      <c r="BI1941" s="7" t="s">
        <v>98</v>
      </c>
      <c r="BJ1941" s="7" t="n">
        <v>35</v>
      </c>
      <c r="BK1941" s="7" t="n">
        <v>35</v>
      </c>
      <c r="BL1941" s="7" t="s">
        <v>98</v>
      </c>
      <c r="BM1941" s="7" t="s">
        <v>97</v>
      </c>
      <c r="BN1941" s="7" t="s">
        <v>97</v>
      </c>
      <c r="BO1941" s="7" t="s">
        <v>98</v>
      </c>
      <c r="BP1941" s="7" t="s">
        <v>98</v>
      </c>
      <c r="BQ1941" s="7" t="s">
        <v>98</v>
      </c>
      <c r="BR1941" s="7" t="s">
        <v>98</v>
      </c>
      <c r="BS1941" s="7" t="n">
        <v>35</v>
      </c>
      <c r="BT1941" s="7" t="n">
        <v>35</v>
      </c>
      <c r="BU1941" s="7" t="s">
        <v>98</v>
      </c>
      <c r="BV1941" s="7" t="s">
        <v>98</v>
      </c>
      <c r="BW1941" s="7"/>
      <c r="BX1941" s="7"/>
      <c r="BY1941" s="7"/>
      <c r="BZ1941" s="7"/>
      <c r="CA1941" s="7"/>
      <c r="CB1941" s="7"/>
      <c r="CC1941" s="7"/>
      <c r="CD1941" s="7"/>
      <c r="CE1941" s="7"/>
      <c r="CF1941" s="7"/>
      <c r="CG1941" s="7"/>
      <c r="CH1941" s="7"/>
      <c r="CI1941" s="6" t="n">
        <f aca="false">SUMIF($AH1941:$CH1941,35,Base!$B$5:$BB$5)*7*$Z1941</f>
        <v>1400</v>
      </c>
      <c r="CJ1941" s="6" t="n">
        <f aca="false">SUMIF($AH1941:$CH1941,"PR",Base!$B$5:$BB$5)*7*$Z1941</f>
        <v>7700</v>
      </c>
      <c r="CK1941" s="6"/>
      <c r="CL1941" s="6"/>
    </row>
    <row r="1942" customFormat="false" ht="13.8" hidden="false" customHeight="false" outlineLevel="0" collapsed="false">
      <c r="A1942" s="7" t="s">
        <v>1890</v>
      </c>
      <c r="B1942" s="7" t="s">
        <v>4192</v>
      </c>
      <c r="C1942" s="7" t="s">
        <v>118</v>
      </c>
      <c r="D1942" s="7" t="s">
        <v>2081</v>
      </c>
      <c r="E1942" s="7" t="s">
        <v>1458</v>
      </c>
      <c r="F1942" s="7" t="s">
        <v>17</v>
      </c>
      <c r="G1942" s="7" t="s">
        <v>4310</v>
      </c>
      <c r="H1942" s="7" t="s">
        <v>4311</v>
      </c>
      <c r="I1942" s="7" t="s">
        <v>84</v>
      </c>
      <c r="J1942" s="7" t="s">
        <v>85</v>
      </c>
      <c r="K1942" s="8" t="n">
        <v>0</v>
      </c>
      <c r="L1942" s="7"/>
      <c r="M1942" s="8" t="n">
        <v>17</v>
      </c>
      <c r="N1942" s="7"/>
      <c r="O1942" s="7" t="s">
        <v>394</v>
      </c>
      <c r="P1942" s="7" t="s">
        <v>87</v>
      </c>
      <c r="Q1942" s="8" t="s">
        <v>2401</v>
      </c>
      <c r="R1942" s="8" t="s">
        <v>4312</v>
      </c>
      <c r="S1942" s="8" t="s">
        <v>2420</v>
      </c>
      <c r="T1942" s="8" t="s">
        <v>108</v>
      </c>
      <c r="U1942" s="7" t="s">
        <v>87</v>
      </c>
      <c r="V1942" s="7" t="s">
        <v>92</v>
      </c>
      <c r="W1942" s="7"/>
      <c r="X1942" s="7"/>
      <c r="Y1942" s="7" t="s">
        <v>99</v>
      </c>
      <c r="Z1942" s="8" t="s">
        <v>108</v>
      </c>
      <c r="AA1942" s="7"/>
      <c r="AB1942" s="7"/>
      <c r="AC1942" s="7"/>
      <c r="AD1942" s="7"/>
      <c r="AE1942" s="8"/>
      <c r="AF1942" s="9" t="s">
        <v>2195</v>
      </c>
      <c r="AG1942" s="9" t="s">
        <v>1189</v>
      </c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 t="s">
        <v>98</v>
      </c>
      <c r="AV1942" s="7" t="s">
        <v>98</v>
      </c>
      <c r="AW1942" s="7" t="s">
        <v>98</v>
      </c>
      <c r="AX1942" s="7" t="s">
        <v>98</v>
      </c>
      <c r="AY1942" s="7" t="s">
        <v>98</v>
      </c>
      <c r="AZ1942" s="7" t="s">
        <v>98</v>
      </c>
      <c r="BA1942" s="7" t="s">
        <v>98</v>
      </c>
      <c r="BB1942" s="7" t="s">
        <v>98</v>
      </c>
      <c r="BC1942" s="7" t="n">
        <v>35</v>
      </c>
      <c r="BD1942" s="7" t="n">
        <v>35</v>
      </c>
      <c r="BE1942" s="7" t="n">
        <v>35</v>
      </c>
      <c r="BF1942" s="7" t="s">
        <v>98</v>
      </c>
      <c r="BG1942" s="7" t="s">
        <v>98</v>
      </c>
      <c r="BH1942" s="7" t="s">
        <v>98</v>
      </c>
      <c r="BI1942" s="7" t="s">
        <v>98</v>
      </c>
      <c r="BJ1942" s="7" t="n">
        <v>35</v>
      </c>
      <c r="BK1942" s="7" t="n">
        <v>35</v>
      </c>
      <c r="BL1942" s="7" t="s">
        <v>98</v>
      </c>
      <c r="BM1942" s="7" t="s">
        <v>97</v>
      </c>
      <c r="BN1942" s="7" t="s">
        <v>97</v>
      </c>
      <c r="BO1942" s="7" t="s">
        <v>98</v>
      </c>
      <c r="BP1942" s="7" t="s">
        <v>98</v>
      </c>
      <c r="BQ1942" s="7" t="s">
        <v>98</v>
      </c>
      <c r="BR1942" s="7" t="s">
        <v>98</v>
      </c>
      <c r="BS1942" s="7" t="s">
        <v>98</v>
      </c>
      <c r="BT1942" s="7" t="n">
        <v>35</v>
      </c>
      <c r="BU1942" s="7" t="n">
        <v>35</v>
      </c>
      <c r="BV1942" s="7" t="s">
        <v>98</v>
      </c>
      <c r="BW1942" s="7" t="s">
        <v>98</v>
      </c>
      <c r="BX1942" s="7"/>
      <c r="BY1942" s="7"/>
      <c r="BZ1942" s="7"/>
      <c r="CA1942" s="7"/>
      <c r="CB1942" s="7"/>
      <c r="CC1942" s="7"/>
      <c r="CD1942" s="7"/>
      <c r="CE1942" s="7"/>
      <c r="CF1942" s="7"/>
      <c r="CG1942" s="7"/>
      <c r="CH1942" s="7"/>
      <c r="CI1942" s="6" t="n">
        <f aca="false">SUMIF($AH1942:$CH1942,35,Base!$B$5:$BB$5)*7*$Z1942</f>
        <v>1848</v>
      </c>
      <c r="CJ1942" s="6" t="n">
        <f aca="false">SUMIF($AH1942:$CH1942,"PR",Base!$B$5:$BB$5)*7*$Z1942</f>
        <v>5432</v>
      </c>
      <c r="CK1942" s="6"/>
      <c r="CL1942" s="6"/>
    </row>
    <row r="1943" customFormat="false" ht="13.8" hidden="false" customHeight="false" outlineLevel="0" collapsed="false">
      <c r="A1943" s="7" t="s">
        <v>1890</v>
      </c>
      <c r="B1943" s="7" t="s">
        <v>4192</v>
      </c>
      <c r="C1943" s="7" t="s">
        <v>118</v>
      </c>
      <c r="D1943" s="7" t="s">
        <v>3637</v>
      </c>
      <c r="E1943" s="7" t="s">
        <v>2391</v>
      </c>
      <c r="F1943" s="7" t="s">
        <v>17</v>
      </c>
      <c r="G1943" s="7" t="s">
        <v>4313</v>
      </c>
      <c r="H1943" s="7" t="s">
        <v>4314</v>
      </c>
      <c r="I1943" s="7" t="s">
        <v>84</v>
      </c>
      <c r="J1943" s="7" t="s">
        <v>85</v>
      </c>
      <c r="K1943" s="8" t="n">
        <v>0</v>
      </c>
      <c r="L1943" s="7"/>
      <c r="M1943" s="8" t="n">
        <v>10</v>
      </c>
      <c r="N1943" s="7"/>
      <c r="O1943" s="7" t="s">
        <v>621</v>
      </c>
      <c r="P1943" s="7" t="s">
        <v>87</v>
      </c>
      <c r="Q1943" s="8" t="s">
        <v>4315</v>
      </c>
      <c r="R1943" s="8" t="s">
        <v>1990</v>
      </c>
      <c r="S1943" s="8" t="s">
        <v>1627</v>
      </c>
      <c r="T1943" s="8" t="s">
        <v>178</v>
      </c>
      <c r="U1943" s="7" t="s">
        <v>87</v>
      </c>
      <c r="V1943" s="7" t="s">
        <v>92</v>
      </c>
      <c r="W1943" s="7"/>
      <c r="X1943" s="7"/>
      <c r="Y1943" s="7" t="s">
        <v>99</v>
      </c>
      <c r="Z1943" s="8" t="s">
        <v>113</v>
      </c>
      <c r="AA1943" s="7"/>
      <c r="AB1943" s="7"/>
      <c r="AC1943" s="7"/>
      <c r="AD1943" s="7"/>
      <c r="AE1943" s="8"/>
      <c r="AF1943" s="9" t="s">
        <v>457</v>
      </c>
      <c r="AG1943" s="9" t="s">
        <v>1785</v>
      </c>
      <c r="AH1943" s="7"/>
      <c r="AI1943" s="7"/>
      <c r="AJ1943" s="7"/>
      <c r="AK1943" s="7"/>
      <c r="AL1943" s="7"/>
      <c r="AM1943" s="7"/>
      <c r="AN1943" s="7"/>
      <c r="AO1943" s="7" t="s">
        <v>98</v>
      </c>
      <c r="AP1943" s="7" t="s">
        <v>98</v>
      </c>
      <c r="AQ1943" s="7" t="s">
        <v>98</v>
      </c>
      <c r="AR1943" s="7" t="s">
        <v>98</v>
      </c>
      <c r="AS1943" s="7" t="s">
        <v>98</v>
      </c>
      <c r="AT1943" s="7" t="s">
        <v>98</v>
      </c>
      <c r="AU1943" s="7" t="s">
        <v>98</v>
      </c>
      <c r="AV1943" s="7" t="s">
        <v>98</v>
      </c>
      <c r="AW1943" s="7" t="s">
        <v>98</v>
      </c>
      <c r="AX1943" s="7" t="s">
        <v>98</v>
      </c>
      <c r="AY1943" s="7" t="s">
        <v>98</v>
      </c>
      <c r="AZ1943" s="7" t="s">
        <v>98</v>
      </c>
      <c r="BA1943" s="7" t="s">
        <v>98</v>
      </c>
      <c r="BB1943" s="7" t="n">
        <v>35</v>
      </c>
      <c r="BC1943" s="7" t="n">
        <v>35</v>
      </c>
      <c r="BD1943" s="7" t="n">
        <v>35</v>
      </c>
      <c r="BE1943" s="7" t="s">
        <v>98</v>
      </c>
      <c r="BF1943" s="7" t="s">
        <v>98</v>
      </c>
      <c r="BG1943" s="7" t="s">
        <v>98</v>
      </c>
      <c r="BH1943" s="7" t="s">
        <v>98</v>
      </c>
      <c r="BI1943" s="7" t="s">
        <v>98</v>
      </c>
      <c r="BJ1943" s="7" t="n">
        <v>35</v>
      </c>
      <c r="BK1943" s="7" t="n">
        <v>35</v>
      </c>
      <c r="BL1943" s="7" t="s">
        <v>98</v>
      </c>
      <c r="BM1943" s="7" t="s">
        <v>97</v>
      </c>
      <c r="BN1943" s="7" t="s">
        <v>97</v>
      </c>
      <c r="BO1943" s="7" t="s">
        <v>98</v>
      </c>
      <c r="BP1943" s="7" t="s">
        <v>98</v>
      </c>
      <c r="BQ1943" s="7"/>
      <c r="BR1943" s="7"/>
      <c r="BS1943" s="7"/>
      <c r="BT1943" s="7"/>
      <c r="BU1943" s="7"/>
      <c r="BV1943" s="7"/>
      <c r="BW1943" s="7"/>
      <c r="BX1943" s="7"/>
      <c r="BY1943" s="7"/>
      <c r="BZ1943" s="7"/>
      <c r="CA1943" s="7"/>
      <c r="CB1943" s="7"/>
      <c r="CC1943" s="7"/>
      <c r="CD1943" s="7"/>
      <c r="CE1943" s="7"/>
      <c r="CF1943" s="7"/>
      <c r="CG1943" s="7"/>
      <c r="CH1943" s="7"/>
      <c r="CI1943" s="6" t="n">
        <f aca="false">SUMIF($AH1943:$CH1943,35,Base!$B$5:$BB$5)*7*$Z1943</f>
        <v>1176</v>
      </c>
      <c r="CJ1943" s="6" t="n">
        <f aca="false">SUMIF($AH1943:$CH1943,"PR",Base!$B$5:$BB$5)*7*$Z1943</f>
        <v>4949</v>
      </c>
      <c r="CK1943" s="6"/>
      <c r="CL1943" s="6"/>
    </row>
    <row r="1944" customFormat="false" ht="13.8" hidden="false" customHeight="false" outlineLevel="0" collapsed="false">
      <c r="A1944" s="7" t="s">
        <v>1890</v>
      </c>
      <c r="B1944" s="7" t="s">
        <v>4192</v>
      </c>
      <c r="C1944" s="7" t="s">
        <v>118</v>
      </c>
      <c r="D1944" s="7" t="s">
        <v>3641</v>
      </c>
      <c r="E1944" s="7" t="s">
        <v>1467</v>
      </c>
      <c r="F1944" s="7" t="s">
        <v>17</v>
      </c>
      <c r="G1944" s="7" t="s">
        <v>4206</v>
      </c>
      <c r="H1944" s="7" t="s">
        <v>4207</v>
      </c>
      <c r="I1944" s="7" t="s">
        <v>84</v>
      </c>
      <c r="J1944" s="7" t="s">
        <v>85</v>
      </c>
      <c r="K1944" s="8" t="n">
        <v>0</v>
      </c>
      <c r="L1944" s="7"/>
      <c r="M1944" s="8" t="n">
        <v>0</v>
      </c>
      <c r="N1944" s="7"/>
      <c r="O1944" s="7" t="s">
        <v>4208</v>
      </c>
      <c r="P1944" s="7" t="s">
        <v>87</v>
      </c>
      <c r="Q1944" s="8" t="s">
        <v>967</v>
      </c>
      <c r="R1944" s="8" t="s">
        <v>967</v>
      </c>
      <c r="S1944" s="8" t="s">
        <v>110</v>
      </c>
      <c r="T1944" s="8" t="s">
        <v>127</v>
      </c>
      <c r="U1944" s="7" t="s">
        <v>87</v>
      </c>
      <c r="V1944" s="7" t="s">
        <v>92</v>
      </c>
      <c r="W1944" s="7"/>
      <c r="X1944" s="7"/>
      <c r="Y1944" s="7" t="s">
        <v>116</v>
      </c>
      <c r="Z1944" s="8" t="s">
        <v>127</v>
      </c>
      <c r="AA1944" s="7"/>
      <c r="AB1944" s="7"/>
      <c r="AC1944" s="7"/>
      <c r="AD1944" s="7"/>
      <c r="AE1944" s="8"/>
      <c r="AF1944" s="9" t="s">
        <v>486</v>
      </c>
      <c r="AG1944" s="9" t="s">
        <v>1311</v>
      </c>
      <c r="AH1944" s="7"/>
      <c r="AI1944" s="7"/>
      <c r="AJ1944" s="7"/>
      <c r="AK1944" s="7"/>
      <c r="AL1944" s="7"/>
      <c r="AM1944" s="7" t="s">
        <v>98</v>
      </c>
      <c r="AN1944" s="7"/>
      <c r="AO1944" s="7"/>
      <c r="AP1944" s="7"/>
      <c r="AQ1944" s="7"/>
      <c r="AR1944" s="7"/>
      <c r="AS1944" s="7"/>
      <c r="AT1944" s="7"/>
      <c r="AU1944" s="7"/>
      <c r="AV1944" s="7"/>
      <c r="AW1944" s="7"/>
      <c r="AX1944" s="7"/>
      <c r="AY1944" s="7"/>
      <c r="AZ1944" s="7"/>
      <c r="BA1944" s="7"/>
      <c r="BB1944" s="7"/>
      <c r="BC1944" s="7"/>
      <c r="BD1944" s="7"/>
      <c r="BE1944" s="7"/>
      <c r="BF1944" s="7"/>
      <c r="BG1944" s="7"/>
      <c r="BH1944" s="7"/>
      <c r="BI1944" s="7"/>
      <c r="BJ1944" s="7"/>
      <c r="BK1944" s="7"/>
      <c r="BL1944" s="7"/>
      <c r="BM1944" s="7" t="s">
        <v>97</v>
      </c>
      <c r="BN1944" s="7" t="s">
        <v>97</v>
      </c>
      <c r="BO1944" s="7"/>
      <c r="BP1944" s="7"/>
      <c r="BQ1944" s="7"/>
      <c r="BR1944" s="7"/>
      <c r="BS1944" s="7"/>
      <c r="BT1944" s="7"/>
      <c r="BU1944" s="7"/>
      <c r="BV1944" s="7"/>
      <c r="BW1944" s="7"/>
      <c r="BX1944" s="7"/>
      <c r="BY1944" s="7"/>
      <c r="BZ1944" s="7"/>
      <c r="CA1944" s="7"/>
      <c r="CB1944" s="7"/>
      <c r="CC1944" s="7"/>
      <c r="CD1944" s="7"/>
      <c r="CE1944" s="7"/>
      <c r="CF1944" s="7"/>
      <c r="CG1944" s="7"/>
      <c r="CH1944" s="7"/>
      <c r="CI1944" s="6" t="n">
        <f aca="false">SUMIF($AH1944:$CH1944,35,Base!$B$5:$BB$5)*7*$Z1944</f>
        <v>0</v>
      </c>
      <c r="CJ1944" s="6" t="n">
        <f aca="false">SUMIF($AH1944:$CH1944,"PR",Base!$B$5:$BB$5)*7*$Z1944</f>
        <v>140</v>
      </c>
      <c r="CK1944" s="6"/>
      <c r="CL1944" s="6"/>
    </row>
    <row r="1945" customFormat="false" ht="13.8" hidden="false" customHeight="false" outlineLevel="0" collapsed="false">
      <c r="A1945" s="7" t="s">
        <v>1890</v>
      </c>
      <c r="B1945" s="7" t="s">
        <v>4192</v>
      </c>
      <c r="C1945" s="7" t="s">
        <v>194</v>
      </c>
      <c r="D1945" s="7" t="s">
        <v>3645</v>
      </c>
      <c r="E1945" s="7" t="s">
        <v>2383</v>
      </c>
      <c r="F1945" s="7" t="s">
        <v>17</v>
      </c>
      <c r="G1945" s="7" t="s">
        <v>4316</v>
      </c>
      <c r="H1945" s="7" t="s">
        <v>4317</v>
      </c>
      <c r="I1945" s="7" t="s">
        <v>84</v>
      </c>
      <c r="J1945" s="7" t="s">
        <v>85</v>
      </c>
      <c r="K1945" s="8" t="n">
        <v>0</v>
      </c>
      <c r="L1945" s="7"/>
      <c r="M1945" s="8" t="n">
        <v>15</v>
      </c>
      <c r="N1945" s="7"/>
      <c r="O1945" s="7" t="s">
        <v>2997</v>
      </c>
      <c r="P1945" s="7" t="s">
        <v>113</v>
      </c>
      <c r="Q1945" s="8" t="s">
        <v>3694</v>
      </c>
      <c r="R1945" s="8" t="s">
        <v>1744</v>
      </c>
      <c r="S1945" s="8" t="s">
        <v>3257</v>
      </c>
      <c r="T1945" s="8" t="s">
        <v>170</v>
      </c>
      <c r="U1945" s="7" t="s">
        <v>87</v>
      </c>
      <c r="V1945" s="7" t="s">
        <v>92</v>
      </c>
      <c r="W1945" s="7"/>
      <c r="X1945" s="7"/>
      <c r="Y1945" s="7" t="s">
        <v>99</v>
      </c>
      <c r="Z1945" s="8" t="s">
        <v>170</v>
      </c>
      <c r="AA1945" s="7"/>
      <c r="AB1945" s="7"/>
      <c r="AC1945" s="7"/>
      <c r="AD1945" s="7"/>
      <c r="AE1945" s="8"/>
      <c r="AF1945" s="9" t="s">
        <v>418</v>
      </c>
      <c r="AG1945" s="9" t="s">
        <v>403</v>
      </c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 t="s">
        <v>98</v>
      </c>
      <c r="AS1945" s="7" t="s">
        <v>98</v>
      </c>
      <c r="AT1945" s="7" t="s">
        <v>98</v>
      </c>
      <c r="AU1945" s="7" t="s">
        <v>98</v>
      </c>
      <c r="AV1945" s="7" t="s">
        <v>98</v>
      </c>
      <c r="AW1945" s="7" t="s">
        <v>98</v>
      </c>
      <c r="AX1945" s="7" t="s">
        <v>98</v>
      </c>
      <c r="AY1945" s="7" t="s">
        <v>98</v>
      </c>
      <c r="AZ1945" s="7" t="s">
        <v>98</v>
      </c>
      <c r="BA1945" s="7" t="s">
        <v>98</v>
      </c>
      <c r="BB1945" s="7" t="s">
        <v>98</v>
      </c>
      <c r="BC1945" s="7" t="n">
        <v>35</v>
      </c>
      <c r="BD1945" s="7" t="n">
        <v>35</v>
      </c>
      <c r="BE1945" s="7" t="n">
        <v>35</v>
      </c>
      <c r="BF1945" s="7" t="n">
        <v>35</v>
      </c>
      <c r="BG1945" s="7" t="n">
        <v>35</v>
      </c>
      <c r="BH1945" s="7" t="s">
        <v>98</v>
      </c>
      <c r="BI1945" s="7" t="s">
        <v>98</v>
      </c>
      <c r="BJ1945" s="7"/>
      <c r="BK1945" s="7"/>
      <c r="BL1945" s="7"/>
      <c r="BM1945" s="7" t="s">
        <v>97</v>
      </c>
      <c r="BN1945" s="7" t="s">
        <v>97</v>
      </c>
      <c r="BO1945" s="7"/>
      <c r="BP1945" s="7"/>
      <c r="BQ1945" s="7"/>
      <c r="BR1945" s="7"/>
      <c r="BS1945" s="7"/>
      <c r="BT1945" s="7"/>
      <c r="BU1945" s="7"/>
      <c r="BV1945" s="7"/>
      <c r="BW1945" s="7"/>
      <c r="BX1945" s="7"/>
      <c r="BY1945" s="7"/>
      <c r="BZ1945" s="7"/>
      <c r="CA1945" s="7"/>
      <c r="CB1945" s="7"/>
      <c r="CC1945" s="7"/>
      <c r="CD1945" s="7"/>
      <c r="CE1945" s="7"/>
      <c r="CF1945" s="7"/>
      <c r="CG1945" s="7"/>
      <c r="CH1945" s="7"/>
      <c r="CI1945" s="6" t="n">
        <f aca="false">SUMIF($AH1945:$CH1945,35,Base!$B$5:$BB$5)*7*$Z1945</f>
        <v>2415</v>
      </c>
      <c r="CJ1945" s="6" t="n">
        <f aca="false">SUMIF($AH1945:$CH1945,"PR",Base!$B$5:$BB$5)*7*$Z1945</f>
        <v>6510</v>
      </c>
      <c r="CK1945" s="6"/>
      <c r="CL1945" s="6"/>
    </row>
    <row r="1946" customFormat="false" ht="13.8" hidden="false" customHeight="false" outlineLevel="0" collapsed="false">
      <c r="A1946" s="7" t="s">
        <v>1890</v>
      </c>
      <c r="B1946" s="7" t="s">
        <v>4192</v>
      </c>
      <c r="C1946" s="7" t="s">
        <v>118</v>
      </c>
      <c r="D1946" s="7" t="s">
        <v>3659</v>
      </c>
      <c r="E1946" s="7" t="s">
        <v>2372</v>
      </c>
      <c r="F1946" s="7" t="s">
        <v>17</v>
      </c>
      <c r="G1946" s="7" t="s">
        <v>4318</v>
      </c>
      <c r="H1946" s="7" t="s">
        <v>604</v>
      </c>
      <c r="I1946" s="7" t="s">
        <v>84</v>
      </c>
      <c r="J1946" s="7" t="s">
        <v>85</v>
      </c>
      <c r="K1946" s="8" t="n">
        <v>0</v>
      </c>
      <c r="L1946" s="7"/>
      <c r="M1946" s="8" t="n">
        <v>0</v>
      </c>
      <c r="N1946" s="7" t="s">
        <v>3653</v>
      </c>
      <c r="O1946" s="7" t="s">
        <v>606</v>
      </c>
      <c r="P1946" s="7" t="s">
        <v>87</v>
      </c>
      <c r="Q1946" s="8" t="s">
        <v>2370</v>
      </c>
      <c r="R1946" s="8" t="s">
        <v>3278</v>
      </c>
      <c r="S1946" s="8" t="s">
        <v>1686</v>
      </c>
      <c r="T1946" s="8" t="s">
        <v>127</v>
      </c>
      <c r="U1946" s="7" t="s">
        <v>87</v>
      </c>
      <c r="V1946" s="7" t="s">
        <v>92</v>
      </c>
      <c r="W1946" s="7"/>
      <c r="X1946" s="7"/>
      <c r="Y1946" s="7" t="s">
        <v>99</v>
      </c>
      <c r="Z1946" s="8" t="s">
        <v>127</v>
      </c>
      <c r="AA1946" s="7"/>
      <c r="AB1946" s="7"/>
      <c r="AC1946" s="7"/>
      <c r="AD1946" s="7"/>
      <c r="AE1946" s="8"/>
      <c r="AF1946" s="9" t="s">
        <v>342</v>
      </c>
      <c r="AG1946" s="9" t="s">
        <v>1016</v>
      </c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  <c r="AZ1946" s="7"/>
      <c r="BA1946" s="7"/>
      <c r="BB1946" s="7"/>
      <c r="BC1946" s="7"/>
      <c r="BD1946" s="7"/>
      <c r="BE1946" s="7"/>
      <c r="BF1946" s="7"/>
      <c r="BG1946" s="7"/>
      <c r="BH1946" s="7"/>
      <c r="BI1946" s="7"/>
      <c r="BJ1946" s="7"/>
      <c r="BK1946" s="7"/>
      <c r="BL1946" s="7"/>
      <c r="BM1946" s="7" t="s">
        <v>97</v>
      </c>
      <c r="BN1946" s="7" t="s">
        <v>97</v>
      </c>
      <c r="BO1946" s="7"/>
      <c r="BP1946" s="7"/>
      <c r="BQ1946" s="7" t="s">
        <v>98</v>
      </c>
      <c r="BR1946" s="7" t="s">
        <v>98</v>
      </c>
      <c r="BS1946" s="7" t="s">
        <v>98</v>
      </c>
      <c r="BT1946" s="7" t="s">
        <v>98</v>
      </c>
      <c r="BU1946" s="7" t="s">
        <v>98</v>
      </c>
      <c r="BV1946" s="7" t="s">
        <v>98</v>
      </c>
      <c r="BW1946" s="7" t="s">
        <v>98</v>
      </c>
      <c r="BX1946" s="7" t="s">
        <v>98</v>
      </c>
      <c r="BY1946" s="7" t="n">
        <v>35</v>
      </c>
      <c r="BZ1946" s="7" t="n">
        <v>35</v>
      </c>
      <c r="CA1946" s="7" t="n">
        <v>35</v>
      </c>
      <c r="CB1946" s="7" t="n">
        <v>35</v>
      </c>
      <c r="CC1946" s="7" t="s">
        <v>98</v>
      </c>
      <c r="CD1946" s="7" t="s">
        <v>98</v>
      </c>
      <c r="CE1946" s="7"/>
      <c r="CF1946" s="7"/>
      <c r="CG1946" s="7"/>
      <c r="CH1946" s="7"/>
      <c r="CI1946" s="6" t="n">
        <f aca="false">SUMIF($AH1946:$CH1946,35,Base!$B$5:$BB$5)*7*$Z1946</f>
        <v>504</v>
      </c>
      <c r="CJ1946" s="6" t="n">
        <f aca="false">SUMIF($AH1946:$CH1946,"PR",Base!$B$5:$BB$5)*7*$Z1946</f>
        <v>1400</v>
      </c>
      <c r="CK1946" s="6"/>
      <c r="CL1946" s="6"/>
    </row>
    <row r="1947" customFormat="false" ht="13.8" hidden="false" customHeight="false" outlineLevel="0" collapsed="false">
      <c r="A1947" s="7" t="s">
        <v>1890</v>
      </c>
      <c r="B1947" s="7" t="s">
        <v>4192</v>
      </c>
      <c r="C1947" s="7" t="s">
        <v>118</v>
      </c>
      <c r="D1947" s="7" t="s">
        <v>3666</v>
      </c>
      <c r="E1947" s="7" t="s">
        <v>2706</v>
      </c>
      <c r="F1947" s="7" t="s">
        <v>17</v>
      </c>
      <c r="G1947" s="7" t="s">
        <v>4318</v>
      </c>
      <c r="H1947" s="7" t="s">
        <v>604</v>
      </c>
      <c r="I1947" s="7" t="s">
        <v>84</v>
      </c>
      <c r="J1947" s="7" t="s">
        <v>85</v>
      </c>
      <c r="K1947" s="8" t="n">
        <v>0</v>
      </c>
      <c r="L1947" s="7"/>
      <c r="M1947" s="8" t="n">
        <v>0</v>
      </c>
      <c r="N1947" s="7" t="s">
        <v>3652</v>
      </c>
      <c r="O1947" s="7" t="s">
        <v>606</v>
      </c>
      <c r="P1947" s="7" t="s">
        <v>87</v>
      </c>
      <c r="Q1947" s="8" t="s">
        <v>4319</v>
      </c>
      <c r="R1947" s="8" t="s">
        <v>4320</v>
      </c>
      <c r="S1947" s="8" t="s">
        <v>411</v>
      </c>
      <c r="T1947" s="8" t="s">
        <v>127</v>
      </c>
      <c r="U1947" s="7" t="s">
        <v>87</v>
      </c>
      <c r="V1947" s="7" t="s">
        <v>92</v>
      </c>
      <c r="W1947" s="7"/>
      <c r="X1947" s="7"/>
      <c r="Y1947" s="7" t="s">
        <v>99</v>
      </c>
      <c r="Z1947" s="8" t="s">
        <v>127</v>
      </c>
      <c r="AA1947" s="7"/>
      <c r="AB1947" s="7"/>
      <c r="AC1947" s="7"/>
      <c r="AD1947" s="7"/>
      <c r="AE1947" s="8"/>
      <c r="AF1947" s="9" t="s">
        <v>1147</v>
      </c>
      <c r="AG1947" s="9" t="s">
        <v>139</v>
      </c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 t="s">
        <v>98</v>
      </c>
      <c r="AV1947" s="7" t="s">
        <v>98</v>
      </c>
      <c r="AW1947" s="7" t="s">
        <v>98</v>
      </c>
      <c r="AX1947" s="7" t="s">
        <v>98</v>
      </c>
      <c r="AY1947" s="7" t="s">
        <v>98</v>
      </c>
      <c r="AZ1947" s="7" t="s">
        <v>98</v>
      </c>
      <c r="BA1947" s="7" t="s">
        <v>98</v>
      </c>
      <c r="BB1947" s="7" t="s">
        <v>98</v>
      </c>
      <c r="BC1947" s="7" t="s">
        <v>98</v>
      </c>
      <c r="BD1947" s="7" t="s">
        <v>98</v>
      </c>
      <c r="BE1947" s="7" t="n">
        <v>35</v>
      </c>
      <c r="BF1947" s="7" t="n">
        <v>35</v>
      </c>
      <c r="BG1947" s="7" t="n">
        <v>35</v>
      </c>
      <c r="BH1947" s="7" t="s">
        <v>98</v>
      </c>
      <c r="BI1947" s="7" t="s">
        <v>98</v>
      </c>
      <c r="BJ1947" s="7"/>
      <c r="BK1947" s="7"/>
      <c r="BL1947" s="7"/>
      <c r="BM1947" s="7" t="s">
        <v>97</v>
      </c>
      <c r="BN1947" s="7" t="s">
        <v>97</v>
      </c>
      <c r="BO1947" s="7"/>
      <c r="BP1947" s="7"/>
      <c r="BQ1947" s="7"/>
      <c r="BR1947" s="7"/>
      <c r="BS1947" s="7"/>
      <c r="BT1947" s="7"/>
      <c r="BU1947" s="7"/>
      <c r="BV1947" s="7"/>
      <c r="BW1947" s="7"/>
      <c r="BX1947" s="7"/>
      <c r="BY1947" s="7"/>
      <c r="BZ1947" s="7"/>
      <c r="CA1947" s="7"/>
      <c r="CB1947" s="7"/>
      <c r="CC1947" s="7"/>
      <c r="CD1947" s="7"/>
      <c r="CE1947" s="7"/>
      <c r="CF1947" s="7"/>
      <c r="CG1947" s="7"/>
      <c r="CH1947" s="7"/>
      <c r="CI1947" s="6" t="n">
        <f aca="false">SUMIF($AH1947:$CH1947,35,Base!$B$5:$BB$5)*7*$Z1947</f>
        <v>392</v>
      </c>
      <c r="CJ1947" s="6" t="n">
        <f aca="false">SUMIF($AH1947:$CH1947,"PR",Base!$B$5:$BB$5)*7*$Z1947</f>
        <v>1568</v>
      </c>
      <c r="CK1947" s="6"/>
      <c r="CL1947" s="6"/>
    </row>
    <row r="1948" customFormat="false" ht="13.8" hidden="false" customHeight="false" outlineLevel="0" collapsed="false">
      <c r="A1948" s="7" t="s">
        <v>1890</v>
      </c>
      <c r="B1948" s="7" t="s">
        <v>4192</v>
      </c>
      <c r="C1948" s="7" t="s">
        <v>118</v>
      </c>
      <c r="D1948" s="7" t="s">
        <v>3665</v>
      </c>
      <c r="E1948" s="7" t="s">
        <v>691</v>
      </c>
      <c r="F1948" s="7" t="s">
        <v>17</v>
      </c>
      <c r="G1948" s="7" t="s">
        <v>4321</v>
      </c>
      <c r="H1948" s="7" t="s">
        <v>4322</v>
      </c>
      <c r="I1948" s="7" t="s">
        <v>84</v>
      </c>
      <c r="J1948" s="7" t="s">
        <v>85</v>
      </c>
      <c r="K1948" s="8" t="n">
        <v>0</v>
      </c>
      <c r="L1948" s="7"/>
      <c r="M1948" s="8" t="n">
        <v>5</v>
      </c>
      <c r="N1948" s="7"/>
      <c r="O1948" s="7" t="s">
        <v>2486</v>
      </c>
      <c r="P1948" s="7" t="s">
        <v>178</v>
      </c>
      <c r="Q1948" s="8" t="s">
        <v>3674</v>
      </c>
      <c r="R1948" s="8" t="s">
        <v>936</v>
      </c>
      <c r="S1948" s="8" t="s">
        <v>647</v>
      </c>
      <c r="T1948" s="8" t="s">
        <v>87</v>
      </c>
      <c r="U1948" s="7" t="s">
        <v>87</v>
      </c>
      <c r="V1948" s="7" t="s">
        <v>92</v>
      </c>
      <c r="W1948" s="7"/>
      <c r="X1948" s="7"/>
      <c r="Y1948" s="7" t="s">
        <v>99</v>
      </c>
      <c r="Z1948" s="8" t="s">
        <v>87</v>
      </c>
      <c r="AA1948" s="7"/>
      <c r="AB1948" s="7"/>
      <c r="AC1948" s="7"/>
      <c r="AD1948" s="7"/>
      <c r="AE1948" s="8"/>
      <c r="AF1948" s="9" t="s">
        <v>707</v>
      </c>
      <c r="AG1948" s="9" t="s">
        <v>1169</v>
      </c>
      <c r="AH1948" s="7"/>
      <c r="AI1948" s="7"/>
      <c r="AJ1948" s="7"/>
      <c r="AK1948" s="7"/>
      <c r="AL1948" s="7"/>
      <c r="AM1948" s="7" t="s">
        <v>98</v>
      </c>
      <c r="AN1948" s="7" t="s">
        <v>98</v>
      </c>
      <c r="AO1948" s="7" t="s">
        <v>98</v>
      </c>
      <c r="AP1948" s="7" t="s">
        <v>98</v>
      </c>
      <c r="AQ1948" s="7" t="s">
        <v>98</v>
      </c>
      <c r="AR1948" s="7" t="s">
        <v>98</v>
      </c>
      <c r="AS1948" s="7" t="s">
        <v>98</v>
      </c>
      <c r="AT1948" s="7" t="s">
        <v>98</v>
      </c>
      <c r="AU1948" s="7" t="s">
        <v>98</v>
      </c>
      <c r="AV1948" s="7" t="n">
        <v>35</v>
      </c>
      <c r="AW1948" s="7" t="n">
        <v>35</v>
      </c>
      <c r="AX1948" s="7" t="s">
        <v>98</v>
      </c>
      <c r="AY1948" s="7" t="s">
        <v>98</v>
      </c>
      <c r="AZ1948" s="7"/>
      <c r="BA1948" s="7"/>
      <c r="BB1948" s="7"/>
      <c r="BC1948" s="7"/>
      <c r="BD1948" s="7"/>
      <c r="BE1948" s="7"/>
      <c r="BF1948" s="7"/>
      <c r="BG1948" s="7"/>
      <c r="BH1948" s="7"/>
      <c r="BI1948" s="7"/>
      <c r="BJ1948" s="7"/>
      <c r="BK1948" s="7"/>
      <c r="BL1948" s="7"/>
      <c r="BM1948" s="7" t="s">
        <v>97</v>
      </c>
      <c r="BN1948" s="7" t="s">
        <v>97</v>
      </c>
      <c r="BO1948" s="7"/>
      <c r="BP1948" s="7"/>
      <c r="BQ1948" s="7"/>
      <c r="BR1948" s="7"/>
      <c r="BS1948" s="7"/>
      <c r="BT1948" s="7"/>
      <c r="BU1948" s="7"/>
      <c r="BV1948" s="7"/>
      <c r="BW1948" s="7"/>
      <c r="BX1948" s="7"/>
      <c r="BY1948" s="7"/>
      <c r="BZ1948" s="7"/>
      <c r="CA1948" s="7"/>
      <c r="CB1948" s="7"/>
      <c r="CC1948" s="7"/>
      <c r="CD1948" s="7"/>
      <c r="CE1948" s="7"/>
      <c r="CF1948" s="7"/>
      <c r="CG1948" s="7"/>
      <c r="CH1948" s="7"/>
      <c r="CI1948" s="6" t="n">
        <f aca="false">SUMIF($AH1948:$CH1948,35,Base!$B$5:$BB$5)*7*$Z1948</f>
        <v>70</v>
      </c>
      <c r="CJ1948" s="6" t="n">
        <f aca="false">SUMIF($AH1948:$CH1948,"PR",Base!$B$5:$BB$5)*7*$Z1948</f>
        <v>371</v>
      </c>
      <c r="CK1948" s="6"/>
      <c r="CL1948" s="6"/>
    </row>
    <row r="1949" customFormat="false" ht="13.8" hidden="false" customHeight="false" outlineLevel="0" collapsed="false">
      <c r="A1949" s="7" t="s">
        <v>1890</v>
      </c>
      <c r="B1949" s="7" t="s">
        <v>4192</v>
      </c>
      <c r="C1949" s="7" t="s">
        <v>118</v>
      </c>
      <c r="D1949" s="7" t="s">
        <v>4323</v>
      </c>
      <c r="E1949" s="7" t="s">
        <v>2604</v>
      </c>
      <c r="F1949" s="7" t="s">
        <v>17</v>
      </c>
      <c r="G1949" s="7" t="s">
        <v>4324</v>
      </c>
      <c r="H1949" s="7" t="s">
        <v>393</v>
      </c>
      <c r="I1949" s="7" t="s">
        <v>84</v>
      </c>
      <c r="J1949" s="7" t="s">
        <v>85</v>
      </c>
      <c r="K1949" s="8" t="n">
        <v>0</v>
      </c>
      <c r="L1949" s="7"/>
      <c r="M1949" s="8" t="n">
        <v>0</v>
      </c>
      <c r="N1949" s="7" t="s">
        <v>3650</v>
      </c>
      <c r="O1949" s="7" t="s">
        <v>394</v>
      </c>
      <c r="P1949" s="7" t="s">
        <v>87</v>
      </c>
      <c r="Q1949" s="8" t="s">
        <v>395</v>
      </c>
      <c r="R1949" s="8" t="s">
        <v>396</v>
      </c>
      <c r="S1949" s="8" t="s">
        <v>336</v>
      </c>
      <c r="T1949" s="8" t="s">
        <v>127</v>
      </c>
      <c r="U1949" s="7" t="s">
        <v>87</v>
      </c>
      <c r="V1949" s="7" t="s">
        <v>92</v>
      </c>
      <c r="W1949" s="7"/>
      <c r="X1949" s="7"/>
      <c r="Y1949" s="7" t="s">
        <v>99</v>
      </c>
      <c r="Z1949" s="8" t="s">
        <v>127</v>
      </c>
      <c r="AA1949" s="7"/>
      <c r="AB1949" s="7"/>
      <c r="AC1949" s="7"/>
      <c r="AD1949" s="7"/>
      <c r="AE1949" s="8"/>
      <c r="AF1949" s="9" t="s">
        <v>342</v>
      </c>
      <c r="AG1949" s="9" t="s">
        <v>1035</v>
      </c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  <c r="AZ1949" s="7"/>
      <c r="BA1949" s="7"/>
      <c r="BB1949" s="7"/>
      <c r="BC1949" s="7"/>
      <c r="BD1949" s="7"/>
      <c r="BE1949" s="7"/>
      <c r="BF1949" s="7"/>
      <c r="BG1949" s="7"/>
      <c r="BH1949" s="7"/>
      <c r="BI1949" s="7"/>
      <c r="BJ1949" s="7"/>
      <c r="BK1949" s="7"/>
      <c r="BL1949" s="7"/>
      <c r="BM1949" s="7" t="s">
        <v>97</v>
      </c>
      <c r="BN1949" s="7" t="s">
        <v>97</v>
      </c>
      <c r="BO1949" s="7"/>
      <c r="BP1949" s="7"/>
      <c r="BQ1949" s="7" t="s">
        <v>98</v>
      </c>
      <c r="BR1949" s="7" t="s">
        <v>98</v>
      </c>
      <c r="BS1949" s="7" t="s">
        <v>98</v>
      </c>
      <c r="BT1949" s="7" t="s">
        <v>98</v>
      </c>
      <c r="BU1949" s="7" t="n">
        <v>35</v>
      </c>
      <c r="BV1949" s="7" t="n">
        <v>35</v>
      </c>
      <c r="BW1949" s="7" t="n">
        <v>35</v>
      </c>
      <c r="BX1949" s="7" t="s">
        <v>98</v>
      </c>
      <c r="BY1949" s="7" t="s">
        <v>98</v>
      </c>
      <c r="BZ1949" s="7" t="s">
        <v>98</v>
      </c>
      <c r="CA1949" s="7" t="s">
        <v>98</v>
      </c>
      <c r="CB1949" s="7" t="s">
        <v>98</v>
      </c>
      <c r="CC1949" s="7"/>
      <c r="CD1949" s="7"/>
      <c r="CE1949" s="7"/>
      <c r="CF1949" s="7"/>
      <c r="CG1949" s="7"/>
      <c r="CH1949" s="7"/>
      <c r="CI1949" s="6" t="n">
        <f aca="false">SUMIF($AH1949:$CH1949,35,Base!$B$5:$BB$5)*7*$Z1949</f>
        <v>420</v>
      </c>
      <c r="CJ1949" s="6" t="n">
        <f aca="false">SUMIF($AH1949:$CH1949,"PR",Base!$B$5:$BB$5)*7*$Z1949</f>
        <v>1204</v>
      </c>
      <c r="CK1949" s="6"/>
      <c r="CL1949" s="6"/>
    </row>
    <row r="1950" customFormat="false" ht="13.8" hidden="false" customHeight="false" outlineLevel="0" collapsed="false">
      <c r="A1950" s="7" t="s">
        <v>1890</v>
      </c>
      <c r="B1950" s="7" t="s">
        <v>4192</v>
      </c>
      <c r="C1950" s="7" t="s">
        <v>118</v>
      </c>
      <c r="D1950" s="7" t="s">
        <v>4325</v>
      </c>
      <c r="E1950" s="7" t="s">
        <v>2611</v>
      </c>
      <c r="F1950" s="7" t="s">
        <v>17</v>
      </c>
      <c r="G1950" s="7" t="s">
        <v>4324</v>
      </c>
      <c r="H1950" s="7" t="s">
        <v>393</v>
      </c>
      <c r="I1950" s="7" t="s">
        <v>84</v>
      </c>
      <c r="J1950" s="7" t="s">
        <v>85</v>
      </c>
      <c r="K1950" s="8" t="n">
        <v>0</v>
      </c>
      <c r="L1950" s="7"/>
      <c r="M1950" s="8" t="n">
        <v>0</v>
      </c>
      <c r="N1950" s="7" t="s">
        <v>3647</v>
      </c>
      <c r="O1950" s="7" t="s">
        <v>394</v>
      </c>
      <c r="P1950" s="7" t="s">
        <v>87</v>
      </c>
      <c r="Q1950" s="8" t="s">
        <v>1752</v>
      </c>
      <c r="R1950" s="8" t="s">
        <v>885</v>
      </c>
      <c r="S1950" s="8" t="s">
        <v>647</v>
      </c>
      <c r="T1950" s="8" t="s">
        <v>127</v>
      </c>
      <c r="U1950" s="7" t="s">
        <v>87</v>
      </c>
      <c r="V1950" s="7" t="s">
        <v>92</v>
      </c>
      <c r="W1950" s="7"/>
      <c r="X1950" s="7"/>
      <c r="Y1950" s="7" t="s">
        <v>99</v>
      </c>
      <c r="Z1950" s="8" t="s">
        <v>127</v>
      </c>
      <c r="AA1950" s="7"/>
      <c r="AB1950" s="7"/>
      <c r="AC1950" s="7"/>
      <c r="AD1950" s="7"/>
      <c r="AE1950" s="8"/>
      <c r="AF1950" s="9" t="s">
        <v>1054</v>
      </c>
      <c r="AG1950" s="9" t="s">
        <v>615</v>
      </c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  <c r="AY1950" s="7"/>
      <c r="AZ1950" s="7"/>
      <c r="BA1950" s="7"/>
      <c r="BB1950" s="7"/>
      <c r="BC1950" s="7"/>
      <c r="BD1950" s="7" t="s">
        <v>98</v>
      </c>
      <c r="BE1950" s="7" t="s">
        <v>98</v>
      </c>
      <c r="BF1950" s="7" t="s">
        <v>98</v>
      </c>
      <c r="BG1950" s="7" t="s">
        <v>98</v>
      </c>
      <c r="BH1950" s="7" t="s">
        <v>98</v>
      </c>
      <c r="BI1950" s="7" t="s">
        <v>98</v>
      </c>
      <c r="BJ1950" s="7" t="n">
        <v>35</v>
      </c>
      <c r="BK1950" s="7" t="n">
        <v>35</v>
      </c>
      <c r="BL1950" s="7" t="s">
        <v>98</v>
      </c>
      <c r="BM1950" s="7" t="s">
        <v>97</v>
      </c>
      <c r="BN1950" s="7" t="s">
        <v>97</v>
      </c>
      <c r="BO1950" s="7" t="s">
        <v>98</v>
      </c>
      <c r="BP1950" s="7"/>
      <c r="BQ1950" s="7"/>
      <c r="BR1950" s="7"/>
      <c r="BS1950" s="7"/>
      <c r="BT1950" s="7"/>
      <c r="BU1950" s="7"/>
      <c r="BV1950" s="7"/>
      <c r="BW1950" s="7"/>
      <c r="BX1950" s="7"/>
      <c r="BY1950" s="7"/>
      <c r="BZ1950" s="7"/>
      <c r="CA1950" s="7"/>
      <c r="CB1950" s="7"/>
      <c r="CC1950" s="7"/>
      <c r="CD1950" s="7"/>
      <c r="CE1950" s="7"/>
      <c r="CF1950" s="7"/>
      <c r="CG1950" s="7"/>
      <c r="CH1950" s="7"/>
      <c r="CI1950" s="6" t="n">
        <f aca="false">SUMIF($AH1950:$CH1950,35,Base!$B$5:$BB$5)*7*$Z1950</f>
        <v>280</v>
      </c>
      <c r="CJ1950" s="6" t="n">
        <f aca="false">SUMIF($AH1950:$CH1950,"PR",Base!$B$5:$BB$5)*7*$Z1950</f>
        <v>1092</v>
      </c>
      <c r="CK1950" s="6"/>
      <c r="CL1950" s="6"/>
    </row>
    <row r="1951" customFormat="false" ht="13.8" hidden="false" customHeight="false" outlineLevel="0" collapsed="false">
      <c r="A1951" s="7" t="s">
        <v>1890</v>
      </c>
      <c r="B1951" s="7" t="s">
        <v>4192</v>
      </c>
      <c r="C1951" s="7" t="s">
        <v>118</v>
      </c>
      <c r="D1951" s="7" t="s">
        <v>4326</v>
      </c>
      <c r="E1951" s="7" t="s">
        <v>1419</v>
      </c>
      <c r="F1951" s="7" t="s">
        <v>17</v>
      </c>
      <c r="G1951" s="7" t="s">
        <v>4327</v>
      </c>
      <c r="H1951" s="7" t="s">
        <v>408</v>
      </c>
      <c r="I1951" s="7" t="s">
        <v>84</v>
      </c>
      <c r="J1951" s="7" t="s">
        <v>85</v>
      </c>
      <c r="K1951" s="8" t="n">
        <v>0</v>
      </c>
      <c r="L1951" s="7"/>
      <c r="M1951" s="8" t="n">
        <v>0</v>
      </c>
      <c r="N1951" s="7"/>
      <c r="O1951" s="7" t="s">
        <v>394</v>
      </c>
      <c r="P1951" s="7" t="s">
        <v>87</v>
      </c>
      <c r="Q1951" s="8" t="s">
        <v>4328</v>
      </c>
      <c r="R1951" s="8" t="s">
        <v>4329</v>
      </c>
      <c r="S1951" s="8" t="s">
        <v>647</v>
      </c>
      <c r="T1951" s="8" t="s">
        <v>127</v>
      </c>
      <c r="U1951" s="7" t="s">
        <v>87</v>
      </c>
      <c r="V1951" s="7" t="s">
        <v>92</v>
      </c>
      <c r="W1951" s="7"/>
      <c r="X1951" s="7"/>
      <c r="Y1951" s="7" t="s">
        <v>99</v>
      </c>
      <c r="Z1951" s="8" t="s">
        <v>127</v>
      </c>
      <c r="AA1951" s="7"/>
      <c r="AB1951" s="7"/>
      <c r="AC1951" s="7"/>
      <c r="AD1951" s="7"/>
      <c r="AE1951" s="8"/>
      <c r="AF1951" s="9" t="s">
        <v>2863</v>
      </c>
      <c r="AG1951" s="9" t="s">
        <v>2295</v>
      </c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  <c r="AY1951" s="7"/>
      <c r="AZ1951" s="7"/>
      <c r="BA1951" s="7"/>
      <c r="BB1951" s="7"/>
      <c r="BC1951" s="7"/>
      <c r="BD1951" s="7"/>
      <c r="BE1951" s="7"/>
      <c r="BF1951" s="7"/>
      <c r="BG1951" s="7"/>
      <c r="BH1951" s="7"/>
      <c r="BI1951" s="7"/>
      <c r="BJ1951" s="7"/>
      <c r="BK1951" s="7"/>
      <c r="BL1951" s="7"/>
      <c r="BM1951" s="7" t="s">
        <v>97</v>
      </c>
      <c r="BN1951" s="7" t="s">
        <v>97</v>
      </c>
      <c r="BO1951" s="7"/>
      <c r="BP1951" s="7"/>
      <c r="BQ1951" s="7"/>
      <c r="BR1951" s="7"/>
      <c r="BS1951" s="7"/>
      <c r="BT1951" s="7"/>
      <c r="BU1951" s="7"/>
      <c r="BV1951" s="7"/>
      <c r="BW1951" s="7"/>
      <c r="BX1951" s="7" t="s">
        <v>98</v>
      </c>
      <c r="BY1951" s="7" t="s">
        <v>98</v>
      </c>
      <c r="BZ1951" s="7" t="s">
        <v>98</v>
      </c>
      <c r="CA1951" s="7" t="s">
        <v>98</v>
      </c>
      <c r="CB1951" s="7" t="s">
        <v>98</v>
      </c>
      <c r="CC1951" s="7" t="s">
        <v>98</v>
      </c>
      <c r="CD1951" s="7" t="s">
        <v>98</v>
      </c>
      <c r="CE1951" s="7" t="s">
        <v>98</v>
      </c>
      <c r="CF1951" s="7" t="s">
        <v>98</v>
      </c>
      <c r="CG1951" s="7" t="s">
        <v>98</v>
      </c>
      <c r="CH1951" s="7" t="n">
        <v>35</v>
      </c>
      <c r="CI1951" s="6" t="n">
        <f aca="false">SUMIF($AH1951:$CH1951,35,Base!$B$5:$BB$5)*7*$Z1951</f>
        <v>112</v>
      </c>
      <c r="CJ1951" s="6" t="n">
        <f aca="false">SUMIF($AH1951:$CH1951,"PR",Base!$B$5:$BB$5)*7*$Z1951</f>
        <v>1316</v>
      </c>
      <c r="CK1951" s="6"/>
      <c r="CL1951" s="6"/>
    </row>
    <row r="1952" customFormat="false" ht="13.8" hidden="false" customHeight="false" outlineLevel="0" collapsed="false">
      <c r="A1952" s="7" t="s">
        <v>1890</v>
      </c>
      <c r="B1952" s="7" t="s">
        <v>4192</v>
      </c>
      <c r="C1952" s="7" t="s">
        <v>118</v>
      </c>
      <c r="D1952" s="7" t="s">
        <v>4330</v>
      </c>
      <c r="E1952" s="7" t="s">
        <v>1464</v>
      </c>
      <c r="F1952" s="7" t="s">
        <v>17</v>
      </c>
      <c r="G1952" s="7" t="s">
        <v>4327</v>
      </c>
      <c r="H1952" s="7" t="s">
        <v>408</v>
      </c>
      <c r="I1952" s="7" t="s">
        <v>84</v>
      </c>
      <c r="J1952" s="7" t="s">
        <v>85</v>
      </c>
      <c r="K1952" s="8" t="n">
        <v>0</v>
      </c>
      <c r="L1952" s="7"/>
      <c r="M1952" s="8" t="n">
        <v>0</v>
      </c>
      <c r="N1952" s="7" t="s">
        <v>3636</v>
      </c>
      <c r="O1952" s="7" t="s">
        <v>394</v>
      </c>
      <c r="P1952" s="7" t="s">
        <v>87</v>
      </c>
      <c r="Q1952" s="8" t="s">
        <v>4281</v>
      </c>
      <c r="R1952" s="8" t="s">
        <v>4331</v>
      </c>
      <c r="S1952" s="8" t="s">
        <v>647</v>
      </c>
      <c r="T1952" s="8" t="s">
        <v>100</v>
      </c>
      <c r="U1952" s="7" t="s">
        <v>87</v>
      </c>
      <c r="V1952" s="7" t="s">
        <v>92</v>
      </c>
      <c r="W1952" s="7"/>
      <c r="X1952" s="7"/>
      <c r="Y1952" s="7" t="s">
        <v>99</v>
      </c>
      <c r="Z1952" s="8" t="s">
        <v>100</v>
      </c>
      <c r="AA1952" s="7"/>
      <c r="AB1952" s="7"/>
      <c r="AC1952" s="7"/>
      <c r="AD1952" s="7"/>
      <c r="AE1952" s="8"/>
      <c r="AF1952" s="9" t="s">
        <v>2195</v>
      </c>
      <c r="AG1952" s="9" t="s">
        <v>973</v>
      </c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 t="s">
        <v>98</v>
      </c>
      <c r="AV1952" s="7" t="s">
        <v>98</v>
      </c>
      <c r="AW1952" s="7" t="s">
        <v>98</v>
      </c>
      <c r="AX1952" s="7" t="s">
        <v>98</v>
      </c>
      <c r="AY1952" s="7" t="s">
        <v>98</v>
      </c>
      <c r="AZ1952" s="7" t="s">
        <v>98</v>
      </c>
      <c r="BA1952" s="7" t="n">
        <v>35</v>
      </c>
      <c r="BB1952" s="7" t="n">
        <v>35</v>
      </c>
      <c r="BC1952" s="7" t="n">
        <v>35</v>
      </c>
      <c r="BD1952" s="7" t="s">
        <v>98</v>
      </c>
      <c r="BE1952" s="7"/>
      <c r="BF1952" s="7"/>
      <c r="BG1952" s="7"/>
      <c r="BH1952" s="7"/>
      <c r="BI1952" s="7"/>
      <c r="BJ1952" s="7"/>
      <c r="BK1952" s="7"/>
      <c r="BL1952" s="7"/>
      <c r="BM1952" s="7" t="s">
        <v>97</v>
      </c>
      <c r="BN1952" s="7" t="s">
        <v>97</v>
      </c>
      <c r="BO1952" s="7"/>
      <c r="BP1952" s="7"/>
      <c r="BQ1952" s="7"/>
      <c r="BR1952" s="7"/>
      <c r="BS1952" s="7"/>
      <c r="BT1952" s="7"/>
      <c r="BU1952" s="7"/>
      <c r="BV1952" s="7"/>
      <c r="BW1952" s="7"/>
      <c r="BX1952" s="7"/>
      <c r="BY1952" s="7"/>
      <c r="BZ1952" s="7"/>
      <c r="CA1952" s="7"/>
      <c r="CB1952" s="7"/>
      <c r="CC1952" s="7"/>
      <c r="CD1952" s="7"/>
      <c r="CE1952" s="7"/>
      <c r="CF1952" s="7"/>
      <c r="CG1952" s="7"/>
      <c r="CH1952" s="7"/>
      <c r="CI1952" s="6" t="n">
        <f aca="false">SUMIF($AH1952:$CH1952,35,Base!$B$5:$BB$5)*7*$Z1952</f>
        <v>980</v>
      </c>
      <c r="CJ1952" s="6" t="n">
        <f aca="false">SUMIF($AH1952:$CH1952,"PR",Base!$B$5:$BB$5)*7*$Z1952</f>
        <v>2240</v>
      </c>
      <c r="CK1952" s="6"/>
      <c r="CL1952" s="6"/>
    </row>
    <row r="1953" customFormat="false" ht="13.8" hidden="false" customHeight="false" outlineLevel="0" collapsed="false">
      <c r="A1953" s="7" t="s">
        <v>1890</v>
      </c>
      <c r="B1953" s="7" t="s">
        <v>4192</v>
      </c>
      <c r="C1953" s="7" t="s">
        <v>118</v>
      </c>
      <c r="D1953" s="7" t="s">
        <v>4332</v>
      </c>
      <c r="E1953" s="7" t="s">
        <v>1577</v>
      </c>
      <c r="F1953" s="7" t="s">
        <v>17</v>
      </c>
      <c r="G1953" s="7" t="s">
        <v>4333</v>
      </c>
      <c r="H1953" s="7" t="s">
        <v>629</v>
      </c>
      <c r="I1953" s="7" t="s">
        <v>84</v>
      </c>
      <c r="J1953" s="7" t="s">
        <v>85</v>
      </c>
      <c r="K1953" s="8" t="n">
        <v>0</v>
      </c>
      <c r="L1953" s="7"/>
      <c r="M1953" s="8" t="n">
        <v>0</v>
      </c>
      <c r="N1953" s="7" t="s">
        <v>4334</v>
      </c>
      <c r="O1953" s="7" t="s">
        <v>621</v>
      </c>
      <c r="P1953" s="7" t="s">
        <v>87</v>
      </c>
      <c r="Q1953" s="8" t="s">
        <v>4335</v>
      </c>
      <c r="R1953" s="8" t="s">
        <v>2358</v>
      </c>
      <c r="S1953" s="8" t="s">
        <v>647</v>
      </c>
      <c r="T1953" s="8" t="s">
        <v>127</v>
      </c>
      <c r="U1953" s="7" t="s">
        <v>87</v>
      </c>
      <c r="V1953" s="7" t="s">
        <v>92</v>
      </c>
      <c r="W1953" s="7"/>
      <c r="X1953" s="7"/>
      <c r="Y1953" s="7" t="s">
        <v>99</v>
      </c>
      <c r="Z1953" s="8" t="s">
        <v>127</v>
      </c>
      <c r="AA1953" s="7"/>
      <c r="AB1953" s="7"/>
      <c r="AC1953" s="7"/>
      <c r="AD1953" s="7"/>
      <c r="AE1953" s="8"/>
      <c r="AF1953" s="9" t="s">
        <v>996</v>
      </c>
      <c r="AG1953" s="9" t="s">
        <v>4336</v>
      </c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7"/>
      <c r="BB1953" s="7"/>
      <c r="BC1953" s="7"/>
      <c r="BD1953" s="7"/>
      <c r="BE1953" s="7"/>
      <c r="BF1953" s="7"/>
      <c r="BG1953" s="7"/>
      <c r="BH1953" s="7"/>
      <c r="BI1953" s="7"/>
      <c r="BJ1953" s="7"/>
      <c r="BK1953" s="7"/>
      <c r="BL1953" s="7"/>
      <c r="BM1953" s="7" t="s">
        <v>97</v>
      </c>
      <c r="BN1953" s="7" t="s">
        <v>97</v>
      </c>
      <c r="BO1953" s="7"/>
      <c r="BP1953" s="7"/>
      <c r="BQ1953" s="7"/>
      <c r="BR1953" s="7"/>
      <c r="BS1953" s="7"/>
      <c r="BT1953" s="7"/>
      <c r="BU1953" s="7"/>
      <c r="BV1953" s="7"/>
      <c r="BW1953" s="7"/>
      <c r="BX1953" s="7"/>
      <c r="BY1953" s="7"/>
      <c r="BZ1953" s="7"/>
      <c r="CA1953" s="7"/>
      <c r="CB1953" s="7" t="s">
        <v>98</v>
      </c>
      <c r="CC1953" s="7" t="s">
        <v>98</v>
      </c>
      <c r="CD1953" s="7" t="s">
        <v>98</v>
      </c>
      <c r="CE1953" s="7" t="s">
        <v>98</v>
      </c>
      <c r="CF1953" s="7" t="s">
        <v>98</v>
      </c>
      <c r="CG1953" s="7" t="s">
        <v>98</v>
      </c>
      <c r="CH1953" s="7" t="s">
        <v>98</v>
      </c>
      <c r="CI1953" s="6" t="n">
        <f aca="false">SUMIF($AH1953:$CH1953,35,Base!$B$5:$BB$5)*7*$Z1953</f>
        <v>0</v>
      </c>
      <c r="CJ1953" s="6" t="n">
        <f aca="false">SUMIF($AH1953:$CH1953,"PR",Base!$B$5:$BB$5)*7*$Z1953</f>
        <v>924</v>
      </c>
      <c r="CK1953" s="6"/>
      <c r="CL1953" s="6"/>
    </row>
    <row r="1954" customFormat="false" ht="13.8" hidden="false" customHeight="false" outlineLevel="0" collapsed="false">
      <c r="A1954" s="7" t="s">
        <v>1890</v>
      </c>
      <c r="B1954" s="7" t="s">
        <v>4192</v>
      </c>
      <c r="C1954" s="7" t="s">
        <v>118</v>
      </c>
      <c r="D1954" s="7" t="s">
        <v>3690</v>
      </c>
      <c r="E1954" s="7" t="s">
        <v>728</v>
      </c>
      <c r="F1954" s="7" t="s">
        <v>17</v>
      </c>
      <c r="G1954" s="7" t="s">
        <v>4333</v>
      </c>
      <c r="H1954" s="7" t="s">
        <v>629</v>
      </c>
      <c r="I1954" s="7" t="s">
        <v>84</v>
      </c>
      <c r="J1954" s="7" t="s">
        <v>85</v>
      </c>
      <c r="K1954" s="8" t="n">
        <v>0</v>
      </c>
      <c r="L1954" s="7"/>
      <c r="M1954" s="8" t="n">
        <v>0</v>
      </c>
      <c r="N1954" s="7" t="s">
        <v>3691</v>
      </c>
      <c r="O1954" s="7" t="s">
        <v>621</v>
      </c>
      <c r="P1954" s="7" t="s">
        <v>87</v>
      </c>
      <c r="Q1954" s="8" t="s">
        <v>4337</v>
      </c>
      <c r="R1954" s="8" t="s">
        <v>4338</v>
      </c>
      <c r="S1954" s="8" t="s">
        <v>1085</v>
      </c>
      <c r="T1954" s="8" t="s">
        <v>127</v>
      </c>
      <c r="U1954" s="7" t="s">
        <v>87</v>
      </c>
      <c r="V1954" s="7" t="s">
        <v>92</v>
      </c>
      <c r="W1954" s="7"/>
      <c r="X1954" s="7"/>
      <c r="Y1954" s="7" t="s">
        <v>99</v>
      </c>
      <c r="Z1954" s="8" t="s">
        <v>127</v>
      </c>
      <c r="AA1954" s="7"/>
      <c r="AB1954" s="7"/>
      <c r="AC1954" s="7"/>
      <c r="AD1954" s="7"/>
      <c r="AE1954" s="8"/>
      <c r="AF1954" s="9" t="s">
        <v>457</v>
      </c>
      <c r="AG1954" s="9" t="s">
        <v>143</v>
      </c>
      <c r="AH1954" s="7"/>
      <c r="AI1954" s="7"/>
      <c r="AJ1954" s="7"/>
      <c r="AK1954" s="7"/>
      <c r="AL1954" s="7"/>
      <c r="AM1954" s="7"/>
      <c r="AN1954" s="7"/>
      <c r="AO1954" s="7" t="s">
        <v>98</v>
      </c>
      <c r="AP1954" s="7" t="s">
        <v>98</v>
      </c>
      <c r="AQ1954" s="7" t="s">
        <v>98</v>
      </c>
      <c r="AR1954" s="7" t="s">
        <v>98</v>
      </c>
      <c r="AS1954" s="7" t="s">
        <v>98</v>
      </c>
      <c r="AT1954" s="7" t="s">
        <v>98</v>
      </c>
      <c r="AU1954" s="7" t="s">
        <v>98</v>
      </c>
      <c r="AV1954" s="7" t="s">
        <v>98</v>
      </c>
      <c r="AW1954" s="7" t="s">
        <v>98</v>
      </c>
      <c r="AX1954" s="7" t="s">
        <v>98</v>
      </c>
      <c r="AY1954" s="7" t="s">
        <v>98</v>
      </c>
      <c r="AZ1954" s="7" t="s">
        <v>98</v>
      </c>
      <c r="BA1954" s="7" t="s">
        <v>98</v>
      </c>
      <c r="BB1954" s="7" t="s">
        <v>98</v>
      </c>
      <c r="BC1954" s="7" t="s">
        <v>98</v>
      </c>
      <c r="BD1954" s="7" t="n">
        <v>35</v>
      </c>
      <c r="BE1954" s="7" t="n">
        <v>35</v>
      </c>
      <c r="BF1954" s="7" t="n">
        <v>35</v>
      </c>
      <c r="BG1954" s="7" t="n">
        <v>35</v>
      </c>
      <c r="BH1954" s="7" t="s">
        <v>98</v>
      </c>
      <c r="BI1954" s="7"/>
      <c r="BJ1954" s="7"/>
      <c r="BK1954" s="7"/>
      <c r="BL1954" s="7"/>
      <c r="BM1954" s="7" t="s">
        <v>97</v>
      </c>
      <c r="BN1954" s="7" t="s">
        <v>97</v>
      </c>
      <c r="BO1954" s="7"/>
      <c r="BP1954" s="7"/>
      <c r="BQ1954" s="7"/>
      <c r="BR1954" s="7"/>
      <c r="BS1954" s="7"/>
      <c r="BT1954" s="7"/>
      <c r="BU1954" s="7"/>
      <c r="BV1954" s="7"/>
      <c r="BW1954" s="7"/>
      <c r="BX1954" s="7"/>
      <c r="BY1954" s="7"/>
      <c r="BZ1954" s="7"/>
      <c r="CA1954" s="7"/>
      <c r="CB1954" s="7"/>
      <c r="CC1954" s="7"/>
      <c r="CD1954" s="7"/>
      <c r="CE1954" s="7"/>
      <c r="CF1954" s="7"/>
      <c r="CG1954" s="7"/>
      <c r="CH1954" s="7"/>
      <c r="CI1954" s="6" t="n">
        <f aca="false">SUMIF($AH1954:$CH1954,35,Base!$B$5:$BB$5)*7*$Z1954</f>
        <v>532</v>
      </c>
      <c r="CJ1954" s="6" t="n">
        <f aca="false">SUMIF($AH1954:$CH1954,"PR",Base!$B$5:$BB$5)*7*$Z1954</f>
        <v>2128</v>
      </c>
      <c r="CK1954" s="6"/>
      <c r="CL1954" s="6"/>
    </row>
    <row r="1955" customFormat="false" ht="13.8" hidden="false" customHeight="false" outlineLevel="0" collapsed="false">
      <c r="A1955" s="7" t="s">
        <v>1890</v>
      </c>
      <c r="B1955" s="7" t="s">
        <v>4192</v>
      </c>
      <c r="C1955" s="7" t="s">
        <v>118</v>
      </c>
      <c r="D1955" s="7" t="s">
        <v>3693</v>
      </c>
      <c r="E1955" s="7" t="s">
        <v>2709</v>
      </c>
      <c r="F1955" s="7" t="s">
        <v>17</v>
      </c>
      <c r="G1955" s="7" t="s">
        <v>4318</v>
      </c>
      <c r="H1955" s="7" t="s">
        <v>604</v>
      </c>
      <c r="I1955" s="7" t="s">
        <v>84</v>
      </c>
      <c r="J1955" s="7" t="s">
        <v>85</v>
      </c>
      <c r="K1955" s="8" t="n">
        <v>0</v>
      </c>
      <c r="L1955" s="7"/>
      <c r="M1955" s="8" t="n">
        <v>0</v>
      </c>
      <c r="N1955" s="7" t="s">
        <v>4339</v>
      </c>
      <c r="O1955" s="7" t="s">
        <v>606</v>
      </c>
      <c r="P1955" s="7" t="s">
        <v>87</v>
      </c>
      <c r="Q1955" s="8" t="s">
        <v>3359</v>
      </c>
      <c r="R1955" s="8" t="s">
        <v>3278</v>
      </c>
      <c r="S1955" s="8" t="s">
        <v>647</v>
      </c>
      <c r="T1955" s="8" t="s">
        <v>127</v>
      </c>
      <c r="U1955" s="7" t="s">
        <v>87</v>
      </c>
      <c r="V1955" s="7" t="s">
        <v>92</v>
      </c>
      <c r="W1955" s="7"/>
      <c r="X1955" s="7"/>
      <c r="Y1955" s="7" t="s">
        <v>99</v>
      </c>
      <c r="Z1955" s="8" t="s">
        <v>127</v>
      </c>
      <c r="AA1955" s="7"/>
      <c r="AB1955" s="7"/>
      <c r="AC1955" s="7"/>
      <c r="AD1955" s="7"/>
      <c r="AE1955" s="8"/>
      <c r="AF1955" s="9" t="s">
        <v>3226</v>
      </c>
      <c r="AG1955" s="9" t="s">
        <v>525</v>
      </c>
      <c r="AH1955" s="7"/>
      <c r="AI1955" s="7"/>
      <c r="AJ1955" s="7"/>
      <c r="AK1955" s="7"/>
      <c r="AL1955" s="7"/>
      <c r="AM1955" s="7"/>
      <c r="AN1955" s="7" t="s">
        <v>98</v>
      </c>
      <c r="AO1955" s="7" t="s">
        <v>98</v>
      </c>
      <c r="AP1955" s="7" t="s">
        <v>98</v>
      </c>
      <c r="AQ1955" s="7" t="s">
        <v>98</v>
      </c>
      <c r="AR1955" s="7" t="s">
        <v>98</v>
      </c>
      <c r="AS1955" s="7" t="n">
        <v>35</v>
      </c>
      <c r="AT1955" s="7" t="n">
        <v>35</v>
      </c>
      <c r="AU1955" s="7" t="n">
        <v>35</v>
      </c>
      <c r="AV1955" s="7" t="s">
        <v>98</v>
      </c>
      <c r="AW1955" s="7" t="s">
        <v>98</v>
      </c>
      <c r="AX1955" s="7" t="s">
        <v>98</v>
      </c>
      <c r="AY1955" s="7" t="s">
        <v>98</v>
      </c>
      <c r="AZ1955" s="7" t="s">
        <v>98</v>
      </c>
      <c r="BA1955" s="7" t="s">
        <v>98</v>
      </c>
      <c r="BB1955" s="7"/>
      <c r="BC1955" s="7"/>
      <c r="BD1955" s="7"/>
      <c r="BE1955" s="7"/>
      <c r="BF1955" s="7"/>
      <c r="BG1955" s="7"/>
      <c r="BH1955" s="7"/>
      <c r="BI1955" s="7"/>
      <c r="BJ1955" s="7"/>
      <c r="BK1955" s="7"/>
      <c r="BL1955" s="7"/>
      <c r="BM1955" s="7" t="s">
        <v>97</v>
      </c>
      <c r="BN1955" s="7" t="s">
        <v>97</v>
      </c>
      <c r="BO1955" s="7"/>
      <c r="BP1955" s="7"/>
      <c r="BQ1955" s="7"/>
      <c r="BR1955" s="7"/>
      <c r="BS1955" s="7"/>
      <c r="BT1955" s="7"/>
      <c r="BU1955" s="7"/>
      <c r="BV1955" s="7"/>
      <c r="BW1955" s="7"/>
      <c r="BX1955" s="7"/>
      <c r="BY1955" s="7"/>
      <c r="BZ1955" s="7"/>
      <c r="CA1955" s="7"/>
      <c r="CB1955" s="7"/>
      <c r="CC1955" s="7"/>
      <c r="CD1955" s="7"/>
      <c r="CE1955" s="7"/>
      <c r="CF1955" s="7"/>
      <c r="CG1955" s="7"/>
      <c r="CH1955" s="7"/>
      <c r="CI1955" s="6" t="n">
        <f aca="false">SUMIF($AH1955:$CH1955,35,Base!$B$5:$BB$5)*7*$Z1955</f>
        <v>420</v>
      </c>
      <c r="CJ1955" s="6" t="n">
        <f aca="false">SUMIF($AH1955:$CH1955,"PR",Base!$B$5:$BB$5)*7*$Z1955</f>
        <v>1456</v>
      </c>
      <c r="CK1955" s="6"/>
      <c r="CL1955" s="6"/>
    </row>
    <row r="1956" customFormat="false" ht="13.8" hidden="false" customHeight="false" outlineLevel="0" collapsed="false">
      <c r="A1956" s="7" t="s">
        <v>1890</v>
      </c>
      <c r="B1956" s="7" t="s">
        <v>4192</v>
      </c>
      <c r="C1956" s="7" t="s">
        <v>118</v>
      </c>
      <c r="D1956" s="7" t="s">
        <v>3698</v>
      </c>
      <c r="E1956" s="7" t="s">
        <v>4340</v>
      </c>
      <c r="F1956" s="7" t="s">
        <v>17</v>
      </c>
      <c r="G1956" s="7" t="s">
        <v>4341</v>
      </c>
      <c r="H1956" s="7" t="s">
        <v>4341</v>
      </c>
      <c r="I1956" s="7" t="s">
        <v>84</v>
      </c>
      <c r="J1956" s="7" t="s">
        <v>85</v>
      </c>
      <c r="K1956" s="8" t="n">
        <v>0</v>
      </c>
      <c r="L1956" s="7"/>
      <c r="M1956" s="8" t="n">
        <v>0</v>
      </c>
      <c r="N1956" s="7"/>
      <c r="O1956" s="7" t="s">
        <v>4342</v>
      </c>
      <c r="P1956" s="7" t="s">
        <v>87</v>
      </c>
      <c r="Q1956" s="8" t="s">
        <v>2347</v>
      </c>
      <c r="R1956" s="8" t="s">
        <v>2665</v>
      </c>
      <c r="S1956" s="8" t="s">
        <v>336</v>
      </c>
      <c r="T1956" s="8" t="s">
        <v>127</v>
      </c>
      <c r="U1956" s="7" t="s">
        <v>87</v>
      </c>
      <c r="V1956" s="7" t="s">
        <v>92</v>
      </c>
      <c r="W1956" s="7"/>
      <c r="X1956" s="7"/>
      <c r="Y1956" s="7" t="s">
        <v>112</v>
      </c>
      <c r="Z1956" s="8" t="s">
        <v>127</v>
      </c>
      <c r="AA1956" s="7"/>
      <c r="AB1956" s="7"/>
      <c r="AC1956" s="7"/>
      <c r="AD1956" s="7"/>
      <c r="AE1956" s="8"/>
      <c r="AF1956" s="9" t="s">
        <v>1617</v>
      </c>
      <c r="AG1956" s="9" t="s">
        <v>1058</v>
      </c>
      <c r="AH1956" s="7" t="s">
        <v>98</v>
      </c>
      <c r="AI1956" s="7" t="s">
        <v>98</v>
      </c>
      <c r="AJ1956" s="7" t="s">
        <v>98</v>
      </c>
      <c r="AK1956" s="7" t="s">
        <v>98</v>
      </c>
      <c r="AL1956" s="7" t="s">
        <v>98</v>
      </c>
      <c r="AM1956" s="7" t="n">
        <v>35</v>
      </c>
      <c r="AN1956" s="7" t="n">
        <v>35</v>
      </c>
      <c r="AO1956" s="7" t="n">
        <v>35</v>
      </c>
      <c r="AP1956" s="7" t="s">
        <v>98</v>
      </c>
      <c r="AQ1956" s="7"/>
      <c r="AR1956" s="7"/>
      <c r="AS1956" s="7"/>
      <c r="AT1956" s="7"/>
      <c r="AU1956" s="7"/>
      <c r="AV1956" s="7"/>
      <c r="AW1956" s="7"/>
      <c r="AX1956" s="7"/>
      <c r="AY1956" s="7"/>
      <c r="AZ1956" s="7"/>
      <c r="BA1956" s="7"/>
      <c r="BB1956" s="7"/>
      <c r="BC1956" s="7"/>
      <c r="BD1956" s="7"/>
      <c r="BE1956" s="7"/>
      <c r="BF1956" s="7"/>
      <c r="BG1956" s="7"/>
      <c r="BH1956" s="7"/>
      <c r="BI1956" s="7"/>
      <c r="BJ1956" s="7"/>
      <c r="BK1956" s="7"/>
      <c r="BL1956" s="7"/>
      <c r="BM1956" s="7" t="s">
        <v>97</v>
      </c>
      <c r="BN1956" s="7" t="s">
        <v>97</v>
      </c>
      <c r="BO1956" s="7"/>
      <c r="BP1956" s="7"/>
      <c r="BQ1956" s="7"/>
      <c r="BR1956" s="7"/>
      <c r="BS1956" s="7"/>
      <c r="BT1956" s="7"/>
      <c r="BU1956" s="7"/>
      <c r="BV1956" s="7"/>
      <c r="BW1956" s="7"/>
      <c r="BX1956" s="7"/>
      <c r="BY1956" s="7"/>
      <c r="BZ1956" s="7"/>
      <c r="CA1956" s="7"/>
      <c r="CB1956" s="7"/>
      <c r="CC1956" s="7"/>
      <c r="CD1956" s="7"/>
      <c r="CE1956" s="7"/>
      <c r="CF1956" s="7"/>
      <c r="CG1956" s="7"/>
      <c r="CH1956" s="7"/>
      <c r="CI1956" s="6" t="n">
        <f aca="false">SUMIF($AH1956:$CH1956,35,Base!$B$5:$BB$5)*7*$Z1956</f>
        <v>420</v>
      </c>
      <c r="CJ1956" s="6" t="n">
        <f aca="false">SUMIF($AH1956:$CH1956,"PR",Base!$B$5:$BB$5)*7*$Z1956</f>
        <v>812</v>
      </c>
      <c r="CK1956" s="6"/>
      <c r="CL1956" s="6"/>
    </row>
    <row r="1957" customFormat="false" ht="13.8" hidden="false" customHeight="false" outlineLevel="0" collapsed="false">
      <c r="A1957" s="7" t="s">
        <v>1890</v>
      </c>
      <c r="B1957" s="7" t="s">
        <v>4192</v>
      </c>
      <c r="C1957" s="7" t="s">
        <v>223</v>
      </c>
      <c r="D1957" s="7" t="s">
        <v>4343</v>
      </c>
      <c r="E1957" s="7" t="s">
        <v>4344</v>
      </c>
      <c r="F1957" s="7" t="s">
        <v>17</v>
      </c>
      <c r="G1957" s="7" t="s">
        <v>4345</v>
      </c>
      <c r="H1957" s="7" t="s">
        <v>4345</v>
      </c>
      <c r="I1957" s="7" t="s">
        <v>84</v>
      </c>
      <c r="J1957" s="7" t="s">
        <v>85</v>
      </c>
      <c r="K1957" s="8" t="n">
        <v>0</v>
      </c>
      <c r="L1957" s="7"/>
      <c r="M1957" s="8" t="n">
        <v>0</v>
      </c>
      <c r="N1957" s="7"/>
      <c r="O1957" s="7" t="s">
        <v>4346</v>
      </c>
      <c r="P1957" s="7" t="s">
        <v>87</v>
      </c>
      <c r="Q1957" s="8" t="s">
        <v>2347</v>
      </c>
      <c r="R1957" s="8" t="s">
        <v>2665</v>
      </c>
      <c r="S1957" s="8" t="s">
        <v>336</v>
      </c>
      <c r="T1957" s="8" t="s">
        <v>127</v>
      </c>
      <c r="U1957" s="7" t="s">
        <v>87</v>
      </c>
      <c r="V1957" s="7" t="s">
        <v>92</v>
      </c>
      <c r="W1957" s="7"/>
      <c r="X1957" s="7"/>
      <c r="Y1957" s="7" t="s">
        <v>112</v>
      </c>
      <c r="Z1957" s="8" t="s">
        <v>127</v>
      </c>
      <c r="AA1957" s="7"/>
      <c r="AB1957" s="7"/>
      <c r="AC1957" s="7"/>
      <c r="AD1957" s="7"/>
      <c r="AE1957" s="8"/>
      <c r="AF1957" s="9" t="s">
        <v>1617</v>
      </c>
      <c r="AG1957" s="9" t="s">
        <v>1058</v>
      </c>
      <c r="AH1957" s="7" t="s">
        <v>98</v>
      </c>
      <c r="AI1957" s="7" t="s">
        <v>98</v>
      </c>
      <c r="AJ1957" s="7" t="s">
        <v>98</v>
      </c>
      <c r="AK1957" s="7" t="s">
        <v>98</v>
      </c>
      <c r="AL1957" s="7" t="s">
        <v>98</v>
      </c>
      <c r="AM1957" s="7" t="n">
        <v>35</v>
      </c>
      <c r="AN1957" s="7" t="n">
        <v>35</v>
      </c>
      <c r="AO1957" s="7" t="n">
        <v>35</v>
      </c>
      <c r="AP1957" s="7" t="s">
        <v>98</v>
      </c>
      <c r="AQ1957" s="7"/>
      <c r="AR1957" s="7"/>
      <c r="AS1957" s="7"/>
      <c r="AT1957" s="7"/>
      <c r="AU1957" s="7"/>
      <c r="AV1957" s="7"/>
      <c r="AW1957" s="7"/>
      <c r="AX1957" s="7"/>
      <c r="AY1957" s="7"/>
      <c r="AZ1957" s="7"/>
      <c r="BA1957" s="7"/>
      <c r="BB1957" s="7"/>
      <c r="BC1957" s="7"/>
      <c r="BD1957" s="7"/>
      <c r="BE1957" s="7"/>
      <c r="BF1957" s="7"/>
      <c r="BG1957" s="7"/>
      <c r="BH1957" s="7"/>
      <c r="BI1957" s="7"/>
      <c r="BJ1957" s="7"/>
      <c r="BK1957" s="7"/>
      <c r="BL1957" s="7"/>
      <c r="BM1957" s="7" t="s">
        <v>97</v>
      </c>
      <c r="BN1957" s="7" t="s">
        <v>97</v>
      </c>
      <c r="BO1957" s="7"/>
      <c r="BP1957" s="7"/>
      <c r="BQ1957" s="7"/>
      <c r="BR1957" s="7"/>
      <c r="BS1957" s="7"/>
      <c r="BT1957" s="7"/>
      <c r="BU1957" s="7"/>
      <c r="BV1957" s="7"/>
      <c r="BW1957" s="7"/>
      <c r="BX1957" s="7"/>
      <c r="BY1957" s="7"/>
      <c r="BZ1957" s="7"/>
      <c r="CA1957" s="7"/>
      <c r="CB1957" s="7"/>
      <c r="CC1957" s="7"/>
      <c r="CD1957" s="7"/>
      <c r="CE1957" s="7"/>
      <c r="CF1957" s="7"/>
      <c r="CG1957" s="7"/>
      <c r="CH1957" s="7"/>
      <c r="CI1957" s="6" t="n">
        <f aca="false">SUMIF($AH1957:$CH1957,35,Base!$B$5:$BB$5)*7*$Z1957</f>
        <v>420</v>
      </c>
      <c r="CJ1957" s="6" t="n">
        <f aca="false">SUMIF($AH1957:$CH1957,"PR",Base!$B$5:$BB$5)*7*$Z1957</f>
        <v>812</v>
      </c>
      <c r="CK1957" s="6"/>
      <c r="CL1957" s="6"/>
    </row>
    <row r="1958" customFormat="false" ht="13.8" hidden="false" customHeight="false" outlineLevel="0" collapsed="false">
      <c r="A1958" s="7" t="s">
        <v>1890</v>
      </c>
      <c r="B1958" s="7" t="s">
        <v>4192</v>
      </c>
      <c r="C1958" s="7" t="s">
        <v>118</v>
      </c>
      <c r="D1958" s="7" t="s">
        <v>4347</v>
      </c>
      <c r="E1958" s="7" t="s">
        <v>4348</v>
      </c>
      <c r="F1958" s="7" t="s">
        <v>17</v>
      </c>
      <c r="G1958" s="7" t="s">
        <v>4349</v>
      </c>
      <c r="H1958" s="7" t="s">
        <v>4349</v>
      </c>
      <c r="I1958" s="7" t="s">
        <v>84</v>
      </c>
      <c r="J1958" s="7" t="s">
        <v>85</v>
      </c>
      <c r="K1958" s="8" t="n">
        <v>0</v>
      </c>
      <c r="L1958" s="7"/>
      <c r="M1958" s="8" t="n">
        <v>0</v>
      </c>
      <c r="N1958" s="7"/>
      <c r="O1958" s="7" t="s">
        <v>4350</v>
      </c>
      <c r="P1958" s="7" t="s">
        <v>87</v>
      </c>
      <c r="Q1958" s="8" t="s">
        <v>2347</v>
      </c>
      <c r="R1958" s="8" t="s">
        <v>2665</v>
      </c>
      <c r="S1958" s="8" t="s">
        <v>336</v>
      </c>
      <c r="T1958" s="8" t="s">
        <v>127</v>
      </c>
      <c r="U1958" s="7" t="s">
        <v>87</v>
      </c>
      <c r="V1958" s="7" t="s">
        <v>92</v>
      </c>
      <c r="W1958" s="7"/>
      <c r="X1958" s="7"/>
      <c r="Y1958" s="7" t="s">
        <v>112</v>
      </c>
      <c r="Z1958" s="8" t="s">
        <v>127</v>
      </c>
      <c r="AA1958" s="7"/>
      <c r="AB1958" s="7"/>
      <c r="AC1958" s="7"/>
      <c r="AD1958" s="7"/>
      <c r="AE1958" s="8"/>
      <c r="AF1958" s="9" t="s">
        <v>1617</v>
      </c>
      <c r="AG1958" s="9" t="s">
        <v>1058</v>
      </c>
      <c r="AH1958" s="7" t="s">
        <v>98</v>
      </c>
      <c r="AI1958" s="7" t="s">
        <v>98</v>
      </c>
      <c r="AJ1958" s="7" t="s">
        <v>98</v>
      </c>
      <c r="AK1958" s="7" t="s">
        <v>98</v>
      </c>
      <c r="AL1958" s="7" t="s">
        <v>98</v>
      </c>
      <c r="AM1958" s="7" t="n">
        <v>35</v>
      </c>
      <c r="AN1958" s="7" t="n">
        <v>35</v>
      </c>
      <c r="AO1958" s="7" t="n">
        <v>35</v>
      </c>
      <c r="AP1958" s="7" t="s">
        <v>98</v>
      </c>
      <c r="AQ1958" s="7"/>
      <c r="AR1958" s="7"/>
      <c r="AS1958" s="7"/>
      <c r="AT1958" s="7"/>
      <c r="AU1958" s="7"/>
      <c r="AV1958" s="7"/>
      <c r="AW1958" s="7"/>
      <c r="AX1958" s="7"/>
      <c r="AY1958" s="7"/>
      <c r="AZ1958" s="7"/>
      <c r="BA1958" s="7"/>
      <c r="BB1958" s="7"/>
      <c r="BC1958" s="7"/>
      <c r="BD1958" s="7"/>
      <c r="BE1958" s="7"/>
      <c r="BF1958" s="7"/>
      <c r="BG1958" s="7"/>
      <c r="BH1958" s="7"/>
      <c r="BI1958" s="7"/>
      <c r="BJ1958" s="7"/>
      <c r="BK1958" s="7"/>
      <c r="BL1958" s="7"/>
      <c r="BM1958" s="7" t="s">
        <v>97</v>
      </c>
      <c r="BN1958" s="7" t="s">
        <v>97</v>
      </c>
      <c r="BO1958" s="7"/>
      <c r="BP1958" s="7"/>
      <c r="BQ1958" s="7"/>
      <c r="BR1958" s="7"/>
      <c r="BS1958" s="7"/>
      <c r="BT1958" s="7"/>
      <c r="BU1958" s="7"/>
      <c r="BV1958" s="7"/>
      <c r="BW1958" s="7"/>
      <c r="BX1958" s="7"/>
      <c r="BY1958" s="7"/>
      <c r="BZ1958" s="7"/>
      <c r="CA1958" s="7"/>
      <c r="CB1958" s="7"/>
      <c r="CC1958" s="7"/>
      <c r="CD1958" s="7"/>
      <c r="CE1958" s="7"/>
      <c r="CF1958" s="7"/>
      <c r="CG1958" s="7"/>
      <c r="CH1958" s="7"/>
      <c r="CI1958" s="6" t="n">
        <f aca="false">SUMIF($AH1958:$CH1958,35,Base!$B$5:$BB$5)*7*$Z1958</f>
        <v>420</v>
      </c>
      <c r="CJ1958" s="6" t="n">
        <f aca="false">SUMIF($AH1958:$CH1958,"PR",Base!$B$5:$BB$5)*7*$Z1958</f>
        <v>812</v>
      </c>
      <c r="CK1958" s="6"/>
      <c r="CL1958" s="6"/>
    </row>
    <row r="1959" customFormat="false" ht="13.8" hidden="false" customHeight="false" outlineLevel="0" collapsed="false">
      <c r="A1959" s="7" t="s">
        <v>1890</v>
      </c>
      <c r="B1959" s="7" t="s">
        <v>4192</v>
      </c>
      <c r="C1959" s="7" t="s">
        <v>173</v>
      </c>
      <c r="D1959" s="7" t="s">
        <v>4351</v>
      </c>
      <c r="E1959" s="7" t="s">
        <v>4352</v>
      </c>
      <c r="F1959" s="7" t="s">
        <v>17</v>
      </c>
      <c r="G1959" s="7" t="s">
        <v>4353</v>
      </c>
      <c r="H1959" s="7" t="s">
        <v>3773</v>
      </c>
      <c r="I1959" s="7" t="s">
        <v>84</v>
      </c>
      <c r="J1959" s="7" t="s">
        <v>85</v>
      </c>
      <c r="K1959" s="8" t="n">
        <v>0</v>
      </c>
      <c r="L1959" s="7"/>
      <c r="M1959" s="8" t="n">
        <v>0</v>
      </c>
      <c r="N1959" s="7"/>
      <c r="O1959" s="7" t="s">
        <v>3774</v>
      </c>
      <c r="P1959" s="7" t="s">
        <v>87</v>
      </c>
      <c r="Q1959" s="8" t="s">
        <v>77</v>
      </c>
      <c r="R1959" s="8" t="s">
        <v>77</v>
      </c>
      <c r="S1959" s="8" t="s">
        <v>110</v>
      </c>
      <c r="T1959" s="8" t="s">
        <v>109</v>
      </c>
      <c r="U1959" s="7" t="s">
        <v>87</v>
      </c>
      <c r="V1959" s="7" t="s">
        <v>92</v>
      </c>
      <c r="W1959" s="7"/>
      <c r="X1959" s="7"/>
      <c r="Y1959" s="7" t="s">
        <v>116</v>
      </c>
      <c r="Z1959" s="8" t="s">
        <v>109</v>
      </c>
      <c r="AA1959" s="7"/>
      <c r="AB1959" s="7"/>
      <c r="AC1959" s="7"/>
      <c r="AD1959" s="7"/>
      <c r="AE1959" s="8"/>
      <c r="AF1959" s="9" t="s">
        <v>3310</v>
      </c>
      <c r="AG1959" s="9" t="s">
        <v>1871</v>
      </c>
      <c r="AH1959" s="7"/>
      <c r="AI1959" s="7"/>
      <c r="AJ1959" s="7" t="s">
        <v>98</v>
      </c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7"/>
      <c r="AW1959" s="7"/>
      <c r="AX1959" s="7"/>
      <c r="AY1959" s="7"/>
      <c r="AZ1959" s="7"/>
      <c r="BA1959" s="7"/>
      <c r="BB1959" s="7"/>
      <c r="BC1959" s="7"/>
      <c r="BD1959" s="7"/>
      <c r="BE1959" s="7"/>
      <c r="BF1959" s="7"/>
      <c r="BG1959" s="7"/>
      <c r="BH1959" s="7"/>
      <c r="BI1959" s="7"/>
      <c r="BJ1959" s="7"/>
      <c r="BK1959" s="7"/>
      <c r="BL1959" s="7"/>
      <c r="BM1959" s="7" t="s">
        <v>97</v>
      </c>
      <c r="BN1959" s="7" t="s">
        <v>97</v>
      </c>
      <c r="BO1959" s="7"/>
      <c r="BP1959" s="7"/>
      <c r="BQ1959" s="7"/>
      <c r="BR1959" s="7"/>
      <c r="BS1959" s="7"/>
      <c r="BT1959" s="7"/>
      <c r="BU1959" s="7"/>
      <c r="BV1959" s="7"/>
      <c r="BW1959" s="7"/>
      <c r="BX1959" s="7"/>
      <c r="BY1959" s="7"/>
      <c r="BZ1959" s="7"/>
      <c r="CA1959" s="7"/>
      <c r="CB1959" s="7"/>
      <c r="CC1959" s="7"/>
      <c r="CD1959" s="7"/>
      <c r="CE1959" s="7"/>
      <c r="CF1959" s="7"/>
      <c r="CG1959" s="7"/>
      <c r="CH1959" s="7"/>
      <c r="CI1959" s="6" t="n">
        <f aca="false">SUMIF($AH1959:$CH1959,35,Base!$B$5:$BB$5)*7*$Z1959</f>
        <v>0</v>
      </c>
      <c r="CJ1959" s="6" t="n">
        <f aca="false">SUMIF($AH1959:$CH1959,"PR",Base!$B$5:$BB$5)*7*$Z1959</f>
        <v>560</v>
      </c>
      <c r="CK1959" s="6"/>
      <c r="CL1959" s="6"/>
    </row>
    <row r="1960" customFormat="false" ht="13.8" hidden="false" customHeight="false" outlineLevel="0" collapsed="false">
      <c r="A1960" s="7" t="s">
        <v>1890</v>
      </c>
      <c r="B1960" s="7" t="s">
        <v>4192</v>
      </c>
      <c r="C1960" s="7" t="s">
        <v>756</v>
      </c>
      <c r="D1960" s="7" t="s">
        <v>4354</v>
      </c>
      <c r="E1960" s="7" t="s">
        <v>4355</v>
      </c>
      <c r="F1960" s="7" t="s">
        <v>17</v>
      </c>
      <c r="G1960" s="7" t="s">
        <v>759</v>
      </c>
      <c r="H1960" s="7" t="s">
        <v>760</v>
      </c>
      <c r="I1960" s="7" t="s">
        <v>84</v>
      </c>
      <c r="J1960" s="7" t="s">
        <v>85</v>
      </c>
      <c r="K1960" s="8" t="n">
        <v>9399015424</v>
      </c>
      <c r="L1960" s="7" t="s">
        <v>761</v>
      </c>
      <c r="M1960" s="8" t="n">
        <v>0</v>
      </c>
      <c r="N1960" s="7"/>
      <c r="O1960" s="7" t="s">
        <v>762</v>
      </c>
      <c r="P1960" s="7" t="s">
        <v>87</v>
      </c>
      <c r="Q1960" s="8" t="s">
        <v>763</v>
      </c>
      <c r="R1960" s="8" t="s">
        <v>763</v>
      </c>
      <c r="S1960" s="8" t="s">
        <v>110</v>
      </c>
      <c r="T1960" s="8" t="s">
        <v>764</v>
      </c>
      <c r="U1960" s="7" t="s">
        <v>94</v>
      </c>
      <c r="V1960" s="7" t="s">
        <v>92</v>
      </c>
      <c r="W1960" s="7"/>
      <c r="X1960" s="7"/>
      <c r="Y1960" s="7" t="s">
        <v>179</v>
      </c>
      <c r="Z1960" s="8" t="s">
        <v>764</v>
      </c>
      <c r="AA1960" s="7"/>
      <c r="AB1960" s="7"/>
      <c r="AC1960" s="7"/>
      <c r="AD1960" s="7"/>
      <c r="AE1960" s="8"/>
      <c r="AF1960" s="9" t="s">
        <v>765</v>
      </c>
      <c r="AG1960" s="9" t="s">
        <v>96</v>
      </c>
      <c r="AH1960" s="7" t="s">
        <v>98</v>
      </c>
      <c r="AI1960" s="7" t="s">
        <v>98</v>
      </c>
      <c r="AJ1960" s="7" t="s">
        <v>98</v>
      </c>
      <c r="AK1960" s="7" t="s">
        <v>98</v>
      </c>
      <c r="AL1960" s="7" t="s">
        <v>98</v>
      </c>
      <c r="AM1960" s="7" t="s">
        <v>98</v>
      </c>
      <c r="AN1960" s="7" t="s">
        <v>98</v>
      </c>
      <c r="AO1960" s="7" t="s">
        <v>98</v>
      </c>
      <c r="AP1960" s="7" t="s">
        <v>98</v>
      </c>
      <c r="AQ1960" s="7" t="s">
        <v>98</v>
      </c>
      <c r="AR1960" s="7" t="s">
        <v>98</v>
      </c>
      <c r="AS1960" s="7" t="s">
        <v>98</v>
      </c>
      <c r="AT1960" s="7" t="s">
        <v>98</v>
      </c>
      <c r="AU1960" s="7" t="s">
        <v>98</v>
      </c>
      <c r="AV1960" s="7" t="s">
        <v>98</v>
      </c>
      <c r="AW1960" s="7" t="s">
        <v>98</v>
      </c>
      <c r="AX1960" s="7" t="s">
        <v>98</v>
      </c>
      <c r="AY1960" s="7" t="s">
        <v>98</v>
      </c>
      <c r="AZ1960" s="7" t="s">
        <v>98</v>
      </c>
      <c r="BA1960" s="7" t="s">
        <v>98</v>
      </c>
      <c r="BB1960" s="7" t="s">
        <v>98</v>
      </c>
      <c r="BC1960" s="7" t="s">
        <v>98</v>
      </c>
      <c r="BD1960" s="7" t="s">
        <v>98</v>
      </c>
      <c r="BE1960" s="7" t="s">
        <v>98</v>
      </c>
      <c r="BF1960" s="7" t="s">
        <v>98</v>
      </c>
      <c r="BG1960" s="7" t="s">
        <v>98</v>
      </c>
      <c r="BH1960" s="7" t="s">
        <v>98</v>
      </c>
      <c r="BI1960" s="7" t="s">
        <v>98</v>
      </c>
      <c r="BJ1960" s="7" t="s">
        <v>98</v>
      </c>
      <c r="BK1960" s="7" t="s">
        <v>98</v>
      </c>
      <c r="BL1960" s="7" t="s">
        <v>98</v>
      </c>
      <c r="BM1960" s="7" t="s">
        <v>97</v>
      </c>
      <c r="BN1960" s="7" t="s">
        <v>97</v>
      </c>
      <c r="BO1960" s="7" t="s">
        <v>98</v>
      </c>
      <c r="BP1960" s="7" t="s">
        <v>98</v>
      </c>
      <c r="BQ1960" s="7" t="s">
        <v>98</v>
      </c>
      <c r="BR1960" s="7" t="s">
        <v>98</v>
      </c>
      <c r="BS1960" s="7" t="s">
        <v>98</v>
      </c>
      <c r="BT1960" s="7" t="s">
        <v>98</v>
      </c>
      <c r="BU1960" s="7" t="s">
        <v>98</v>
      </c>
      <c r="BV1960" s="7" t="s">
        <v>98</v>
      </c>
      <c r="BW1960" s="7" t="s">
        <v>98</v>
      </c>
      <c r="BX1960" s="7" t="s">
        <v>98</v>
      </c>
      <c r="BY1960" s="7" t="s">
        <v>98</v>
      </c>
      <c r="BZ1960" s="7" t="s">
        <v>98</v>
      </c>
      <c r="CA1960" s="7" t="s">
        <v>98</v>
      </c>
      <c r="CB1960" s="7" t="s">
        <v>98</v>
      </c>
      <c r="CC1960" s="7" t="s">
        <v>98</v>
      </c>
      <c r="CD1960" s="7" t="s">
        <v>98</v>
      </c>
      <c r="CE1960" s="7" t="s">
        <v>98</v>
      </c>
      <c r="CF1960" s="7" t="s">
        <v>98</v>
      </c>
      <c r="CG1960" s="7" t="s">
        <v>98</v>
      </c>
      <c r="CH1960" s="7" t="s">
        <v>98</v>
      </c>
      <c r="CI1960" s="6" t="n">
        <f aca="false">SUMIF($AH1960:$CH1960,35,Base!$B$5:$BB$5)*7*$Z1960</f>
        <v>0</v>
      </c>
      <c r="CJ1960" s="6" t="n">
        <f aca="false">SUMIF($AH1960:$CH1960,"PR",Base!$B$5:$BB$5)*7*$Z1960</f>
        <v>171500</v>
      </c>
      <c r="CK1960" s="6"/>
      <c r="CL1960" s="6"/>
    </row>
    <row r="1961" customFormat="false" ht="13.8" hidden="false" customHeight="false" outlineLevel="0" collapsed="false">
      <c r="A1961" s="7" t="s">
        <v>1890</v>
      </c>
      <c r="B1961" s="7" t="s">
        <v>4192</v>
      </c>
      <c r="C1961" s="7" t="s">
        <v>756</v>
      </c>
      <c r="D1961" s="7" t="s">
        <v>4356</v>
      </c>
      <c r="E1961" s="7" t="s">
        <v>4357</v>
      </c>
      <c r="F1961" s="7" t="s">
        <v>17</v>
      </c>
      <c r="G1961" s="7" t="s">
        <v>768</v>
      </c>
      <c r="H1961" s="7" t="s">
        <v>769</v>
      </c>
      <c r="I1961" s="7" t="s">
        <v>84</v>
      </c>
      <c r="J1961" s="7" t="s">
        <v>85</v>
      </c>
      <c r="K1961" s="8" t="n">
        <v>93990150144</v>
      </c>
      <c r="L1961" s="7" t="s">
        <v>761</v>
      </c>
      <c r="M1961" s="8" t="n">
        <v>0</v>
      </c>
      <c r="N1961" s="7"/>
      <c r="O1961" s="7" t="s">
        <v>770</v>
      </c>
      <c r="P1961" s="7" t="s">
        <v>87</v>
      </c>
      <c r="Q1961" s="8" t="s">
        <v>763</v>
      </c>
      <c r="R1961" s="8" t="s">
        <v>763</v>
      </c>
      <c r="S1961" s="8" t="s">
        <v>110</v>
      </c>
      <c r="T1961" s="8" t="s">
        <v>764</v>
      </c>
      <c r="U1961" s="7" t="s">
        <v>94</v>
      </c>
      <c r="V1961" s="7" t="s">
        <v>92</v>
      </c>
      <c r="W1961" s="7"/>
      <c r="X1961" s="7"/>
      <c r="Y1961" s="7" t="s">
        <v>179</v>
      </c>
      <c r="Z1961" s="8" t="s">
        <v>764</v>
      </c>
      <c r="AA1961" s="7"/>
      <c r="AB1961" s="7"/>
      <c r="AC1961" s="7"/>
      <c r="AD1961" s="7"/>
      <c r="AE1961" s="8"/>
      <c r="AF1961" s="9" t="s">
        <v>765</v>
      </c>
      <c r="AG1961" s="9" t="s">
        <v>96</v>
      </c>
      <c r="AH1961" s="7" t="s">
        <v>98</v>
      </c>
      <c r="AI1961" s="7" t="s">
        <v>98</v>
      </c>
      <c r="AJ1961" s="7" t="s">
        <v>98</v>
      </c>
      <c r="AK1961" s="7" t="s">
        <v>98</v>
      </c>
      <c r="AL1961" s="7" t="s">
        <v>98</v>
      </c>
      <c r="AM1961" s="7" t="s">
        <v>98</v>
      </c>
      <c r="AN1961" s="7" t="s">
        <v>98</v>
      </c>
      <c r="AO1961" s="7" t="s">
        <v>98</v>
      </c>
      <c r="AP1961" s="7" t="s">
        <v>98</v>
      </c>
      <c r="AQ1961" s="7" t="s">
        <v>98</v>
      </c>
      <c r="AR1961" s="7" t="s">
        <v>98</v>
      </c>
      <c r="AS1961" s="7" t="s">
        <v>98</v>
      </c>
      <c r="AT1961" s="7" t="s">
        <v>98</v>
      </c>
      <c r="AU1961" s="7" t="s">
        <v>98</v>
      </c>
      <c r="AV1961" s="7" t="s">
        <v>98</v>
      </c>
      <c r="AW1961" s="7" t="s">
        <v>98</v>
      </c>
      <c r="AX1961" s="7" t="s">
        <v>98</v>
      </c>
      <c r="AY1961" s="7" t="s">
        <v>98</v>
      </c>
      <c r="AZ1961" s="7" t="s">
        <v>98</v>
      </c>
      <c r="BA1961" s="7" t="s">
        <v>98</v>
      </c>
      <c r="BB1961" s="7" t="s">
        <v>98</v>
      </c>
      <c r="BC1961" s="7" t="s">
        <v>98</v>
      </c>
      <c r="BD1961" s="7" t="s">
        <v>98</v>
      </c>
      <c r="BE1961" s="7" t="s">
        <v>98</v>
      </c>
      <c r="BF1961" s="7" t="s">
        <v>98</v>
      </c>
      <c r="BG1961" s="7" t="s">
        <v>98</v>
      </c>
      <c r="BH1961" s="7" t="s">
        <v>98</v>
      </c>
      <c r="BI1961" s="7" t="s">
        <v>98</v>
      </c>
      <c r="BJ1961" s="7" t="s">
        <v>98</v>
      </c>
      <c r="BK1961" s="7" t="s">
        <v>98</v>
      </c>
      <c r="BL1961" s="7" t="s">
        <v>98</v>
      </c>
      <c r="BM1961" s="7" t="s">
        <v>97</v>
      </c>
      <c r="BN1961" s="7" t="s">
        <v>97</v>
      </c>
      <c r="BO1961" s="7" t="s">
        <v>98</v>
      </c>
      <c r="BP1961" s="7" t="s">
        <v>98</v>
      </c>
      <c r="BQ1961" s="7" t="s">
        <v>98</v>
      </c>
      <c r="BR1961" s="7" t="s">
        <v>98</v>
      </c>
      <c r="BS1961" s="7" t="s">
        <v>98</v>
      </c>
      <c r="BT1961" s="7" t="s">
        <v>98</v>
      </c>
      <c r="BU1961" s="7" t="s">
        <v>98</v>
      </c>
      <c r="BV1961" s="7" t="s">
        <v>98</v>
      </c>
      <c r="BW1961" s="7" t="s">
        <v>98</v>
      </c>
      <c r="BX1961" s="7" t="s">
        <v>98</v>
      </c>
      <c r="BY1961" s="7" t="s">
        <v>98</v>
      </c>
      <c r="BZ1961" s="7" t="s">
        <v>98</v>
      </c>
      <c r="CA1961" s="7" t="s">
        <v>98</v>
      </c>
      <c r="CB1961" s="7" t="s">
        <v>98</v>
      </c>
      <c r="CC1961" s="7" t="s">
        <v>98</v>
      </c>
      <c r="CD1961" s="7" t="s">
        <v>98</v>
      </c>
      <c r="CE1961" s="7" t="s">
        <v>98</v>
      </c>
      <c r="CF1961" s="7" t="s">
        <v>98</v>
      </c>
      <c r="CG1961" s="7" t="s">
        <v>98</v>
      </c>
      <c r="CH1961" s="7" t="s">
        <v>98</v>
      </c>
      <c r="CI1961" s="6" t="n">
        <f aca="false">SUMIF($AH1961:$CH1961,35,Base!$B$5:$BB$5)*7*$Z1961</f>
        <v>0</v>
      </c>
      <c r="CJ1961" s="6" t="n">
        <f aca="false">SUMIF($AH1961:$CH1961,"PR",Base!$B$5:$BB$5)*7*$Z1961</f>
        <v>171500</v>
      </c>
      <c r="CK1961" s="6"/>
      <c r="CL1961" s="6"/>
    </row>
    <row r="1962" customFormat="false" ht="13.8" hidden="false" customHeight="false" outlineLevel="0" collapsed="false">
      <c r="A1962" s="7" t="s">
        <v>1890</v>
      </c>
      <c r="B1962" s="7" t="s">
        <v>4192</v>
      </c>
      <c r="C1962" s="7" t="s">
        <v>756</v>
      </c>
      <c r="D1962" s="7" t="s">
        <v>4358</v>
      </c>
      <c r="E1962" s="7" t="s">
        <v>4359</v>
      </c>
      <c r="F1962" s="7" t="s">
        <v>17</v>
      </c>
      <c r="G1962" s="7" t="s">
        <v>773</v>
      </c>
      <c r="H1962" s="7" t="s">
        <v>774</v>
      </c>
      <c r="I1962" s="7" t="s">
        <v>84</v>
      </c>
      <c r="J1962" s="7" t="s">
        <v>85</v>
      </c>
      <c r="K1962" s="8" t="n">
        <v>93990150144</v>
      </c>
      <c r="L1962" s="7" t="s">
        <v>761</v>
      </c>
      <c r="M1962" s="8" t="n">
        <v>0</v>
      </c>
      <c r="N1962" s="7"/>
      <c r="O1962" s="7" t="s">
        <v>775</v>
      </c>
      <c r="P1962" s="7" t="s">
        <v>87</v>
      </c>
      <c r="Q1962" s="8" t="s">
        <v>763</v>
      </c>
      <c r="R1962" s="8" t="s">
        <v>763</v>
      </c>
      <c r="S1962" s="8" t="s">
        <v>110</v>
      </c>
      <c r="T1962" s="8" t="s">
        <v>764</v>
      </c>
      <c r="U1962" s="7" t="s">
        <v>94</v>
      </c>
      <c r="V1962" s="7" t="s">
        <v>92</v>
      </c>
      <c r="W1962" s="7"/>
      <c r="X1962" s="7"/>
      <c r="Y1962" s="7" t="s">
        <v>179</v>
      </c>
      <c r="Z1962" s="8" t="s">
        <v>764</v>
      </c>
      <c r="AA1962" s="7"/>
      <c r="AB1962" s="7"/>
      <c r="AC1962" s="7"/>
      <c r="AD1962" s="7"/>
      <c r="AE1962" s="8"/>
      <c r="AF1962" s="9" t="s">
        <v>765</v>
      </c>
      <c r="AG1962" s="9" t="s">
        <v>96</v>
      </c>
      <c r="AH1962" s="7" t="s">
        <v>98</v>
      </c>
      <c r="AI1962" s="7" t="s">
        <v>98</v>
      </c>
      <c r="AJ1962" s="7" t="s">
        <v>98</v>
      </c>
      <c r="AK1962" s="7" t="s">
        <v>98</v>
      </c>
      <c r="AL1962" s="7" t="s">
        <v>98</v>
      </c>
      <c r="AM1962" s="7" t="s">
        <v>98</v>
      </c>
      <c r="AN1962" s="7" t="s">
        <v>98</v>
      </c>
      <c r="AO1962" s="7" t="s">
        <v>98</v>
      </c>
      <c r="AP1962" s="7" t="s">
        <v>98</v>
      </c>
      <c r="AQ1962" s="7" t="s">
        <v>98</v>
      </c>
      <c r="AR1962" s="7" t="s">
        <v>98</v>
      </c>
      <c r="AS1962" s="7" t="s">
        <v>98</v>
      </c>
      <c r="AT1962" s="7" t="s">
        <v>98</v>
      </c>
      <c r="AU1962" s="7" t="s">
        <v>98</v>
      </c>
      <c r="AV1962" s="7" t="s">
        <v>98</v>
      </c>
      <c r="AW1962" s="7" t="s">
        <v>98</v>
      </c>
      <c r="AX1962" s="7" t="s">
        <v>98</v>
      </c>
      <c r="AY1962" s="7" t="s">
        <v>98</v>
      </c>
      <c r="AZ1962" s="7" t="s">
        <v>98</v>
      </c>
      <c r="BA1962" s="7" t="s">
        <v>98</v>
      </c>
      <c r="BB1962" s="7" t="s">
        <v>98</v>
      </c>
      <c r="BC1962" s="7" t="s">
        <v>98</v>
      </c>
      <c r="BD1962" s="7" t="s">
        <v>98</v>
      </c>
      <c r="BE1962" s="7" t="s">
        <v>98</v>
      </c>
      <c r="BF1962" s="7" t="s">
        <v>98</v>
      </c>
      <c r="BG1962" s="7" t="s">
        <v>98</v>
      </c>
      <c r="BH1962" s="7" t="s">
        <v>98</v>
      </c>
      <c r="BI1962" s="7" t="s">
        <v>98</v>
      </c>
      <c r="BJ1962" s="7" t="s">
        <v>98</v>
      </c>
      <c r="BK1962" s="7" t="s">
        <v>98</v>
      </c>
      <c r="BL1962" s="7" t="s">
        <v>98</v>
      </c>
      <c r="BM1962" s="7" t="s">
        <v>97</v>
      </c>
      <c r="BN1962" s="7" t="s">
        <v>97</v>
      </c>
      <c r="BO1962" s="7" t="s">
        <v>98</v>
      </c>
      <c r="BP1962" s="7" t="s">
        <v>98</v>
      </c>
      <c r="BQ1962" s="7" t="s">
        <v>98</v>
      </c>
      <c r="BR1962" s="7" t="s">
        <v>98</v>
      </c>
      <c r="BS1962" s="7" t="s">
        <v>98</v>
      </c>
      <c r="BT1962" s="7" t="s">
        <v>98</v>
      </c>
      <c r="BU1962" s="7" t="s">
        <v>98</v>
      </c>
      <c r="BV1962" s="7" t="s">
        <v>98</v>
      </c>
      <c r="BW1962" s="7" t="s">
        <v>98</v>
      </c>
      <c r="BX1962" s="7" t="s">
        <v>98</v>
      </c>
      <c r="BY1962" s="7" t="s">
        <v>98</v>
      </c>
      <c r="BZ1962" s="7" t="s">
        <v>98</v>
      </c>
      <c r="CA1962" s="7" t="s">
        <v>98</v>
      </c>
      <c r="CB1962" s="7" t="s">
        <v>98</v>
      </c>
      <c r="CC1962" s="7" t="s">
        <v>98</v>
      </c>
      <c r="CD1962" s="7" t="s">
        <v>98</v>
      </c>
      <c r="CE1962" s="7" t="s">
        <v>98</v>
      </c>
      <c r="CF1962" s="7" t="s">
        <v>98</v>
      </c>
      <c r="CG1962" s="7" t="s">
        <v>98</v>
      </c>
      <c r="CH1962" s="7" t="s">
        <v>98</v>
      </c>
      <c r="CI1962" s="6" t="n">
        <f aca="false">SUMIF($AH1962:$CH1962,35,Base!$B$5:$BB$5)*7*$Z1962</f>
        <v>0</v>
      </c>
      <c r="CJ1962" s="6" t="n">
        <f aca="false">SUMIF($AH1962:$CH1962,"PR",Base!$B$5:$BB$5)*7*$Z1962</f>
        <v>171500</v>
      </c>
      <c r="CK1962" s="6"/>
      <c r="CL1962" s="6"/>
    </row>
    <row r="1963" customFormat="false" ht="13.8" hidden="false" customHeight="false" outlineLevel="0" collapsed="false">
      <c r="A1963" s="7" t="s">
        <v>1890</v>
      </c>
      <c r="B1963" s="7" t="s">
        <v>4192</v>
      </c>
      <c r="C1963" s="7" t="s">
        <v>756</v>
      </c>
      <c r="D1963" s="7" t="s">
        <v>4360</v>
      </c>
      <c r="E1963" s="7" t="s">
        <v>4361</v>
      </c>
      <c r="F1963" s="7" t="s">
        <v>17</v>
      </c>
      <c r="G1963" s="7" t="s">
        <v>778</v>
      </c>
      <c r="H1963" s="7" t="s">
        <v>779</v>
      </c>
      <c r="I1963" s="7" t="s">
        <v>84</v>
      </c>
      <c r="J1963" s="7" t="s">
        <v>85</v>
      </c>
      <c r="K1963" s="8" t="n">
        <v>93950148608</v>
      </c>
      <c r="L1963" s="7" t="s">
        <v>780</v>
      </c>
      <c r="M1963" s="8" t="n">
        <v>0</v>
      </c>
      <c r="N1963" s="7"/>
      <c r="O1963" s="7" t="s">
        <v>781</v>
      </c>
      <c r="P1963" s="7" t="s">
        <v>87</v>
      </c>
      <c r="Q1963" s="8" t="s">
        <v>763</v>
      </c>
      <c r="R1963" s="8" t="s">
        <v>763</v>
      </c>
      <c r="S1963" s="8" t="s">
        <v>110</v>
      </c>
      <c r="T1963" s="8" t="s">
        <v>764</v>
      </c>
      <c r="U1963" s="7" t="s">
        <v>94</v>
      </c>
      <c r="V1963" s="7" t="s">
        <v>92</v>
      </c>
      <c r="W1963" s="7"/>
      <c r="X1963" s="7"/>
      <c r="Y1963" s="7" t="s">
        <v>179</v>
      </c>
      <c r="Z1963" s="8" t="s">
        <v>764</v>
      </c>
      <c r="AA1963" s="7"/>
      <c r="AB1963" s="7"/>
      <c r="AC1963" s="7"/>
      <c r="AD1963" s="7"/>
      <c r="AE1963" s="8"/>
      <c r="AF1963" s="9" t="s">
        <v>765</v>
      </c>
      <c r="AG1963" s="9" t="s">
        <v>96</v>
      </c>
      <c r="AH1963" s="7" t="s">
        <v>98</v>
      </c>
      <c r="AI1963" s="7" t="s">
        <v>98</v>
      </c>
      <c r="AJ1963" s="7" t="s">
        <v>98</v>
      </c>
      <c r="AK1963" s="7" t="s">
        <v>98</v>
      </c>
      <c r="AL1963" s="7" t="s">
        <v>98</v>
      </c>
      <c r="AM1963" s="7" t="s">
        <v>98</v>
      </c>
      <c r="AN1963" s="7" t="s">
        <v>98</v>
      </c>
      <c r="AO1963" s="7" t="s">
        <v>98</v>
      </c>
      <c r="AP1963" s="7" t="s">
        <v>98</v>
      </c>
      <c r="AQ1963" s="7" t="s">
        <v>98</v>
      </c>
      <c r="AR1963" s="7" t="s">
        <v>98</v>
      </c>
      <c r="AS1963" s="7" t="s">
        <v>98</v>
      </c>
      <c r="AT1963" s="7" t="s">
        <v>98</v>
      </c>
      <c r="AU1963" s="7" t="s">
        <v>98</v>
      </c>
      <c r="AV1963" s="7" t="s">
        <v>98</v>
      </c>
      <c r="AW1963" s="7" t="s">
        <v>98</v>
      </c>
      <c r="AX1963" s="7" t="s">
        <v>98</v>
      </c>
      <c r="AY1963" s="7" t="s">
        <v>98</v>
      </c>
      <c r="AZ1963" s="7" t="s">
        <v>98</v>
      </c>
      <c r="BA1963" s="7" t="s">
        <v>98</v>
      </c>
      <c r="BB1963" s="7" t="s">
        <v>98</v>
      </c>
      <c r="BC1963" s="7" t="s">
        <v>98</v>
      </c>
      <c r="BD1963" s="7" t="s">
        <v>98</v>
      </c>
      <c r="BE1963" s="7" t="s">
        <v>98</v>
      </c>
      <c r="BF1963" s="7" t="s">
        <v>98</v>
      </c>
      <c r="BG1963" s="7" t="s">
        <v>98</v>
      </c>
      <c r="BH1963" s="7" t="s">
        <v>98</v>
      </c>
      <c r="BI1963" s="7" t="s">
        <v>98</v>
      </c>
      <c r="BJ1963" s="7" t="s">
        <v>98</v>
      </c>
      <c r="BK1963" s="7" t="s">
        <v>98</v>
      </c>
      <c r="BL1963" s="7" t="s">
        <v>98</v>
      </c>
      <c r="BM1963" s="7" t="s">
        <v>97</v>
      </c>
      <c r="BN1963" s="7" t="s">
        <v>97</v>
      </c>
      <c r="BO1963" s="7" t="s">
        <v>98</v>
      </c>
      <c r="BP1963" s="7" t="s">
        <v>98</v>
      </c>
      <c r="BQ1963" s="7" t="s">
        <v>98</v>
      </c>
      <c r="BR1963" s="7" t="s">
        <v>98</v>
      </c>
      <c r="BS1963" s="7" t="s">
        <v>98</v>
      </c>
      <c r="BT1963" s="7" t="s">
        <v>98</v>
      </c>
      <c r="BU1963" s="7" t="s">
        <v>98</v>
      </c>
      <c r="BV1963" s="7" t="s">
        <v>98</v>
      </c>
      <c r="BW1963" s="7" t="s">
        <v>98</v>
      </c>
      <c r="BX1963" s="7" t="s">
        <v>98</v>
      </c>
      <c r="BY1963" s="7" t="s">
        <v>98</v>
      </c>
      <c r="BZ1963" s="7" t="s">
        <v>98</v>
      </c>
      <c r="CA1963" s="7" t="s">
        <v>98</v>
      </c>
      <c r="CB1963" s="7" t="s">
        <v>98</v>
      </c>
      <c r="CC1963" s="7" t="s">
        <v>98</v>
      </c>
      <c r="CD1963" s="7" t="s">
        <v>98</v>
      </c>
      <c r="CE1963" s="7" t="s">
        <v>98</v>
      </c>
      <c r="CF1963" s="7" t="s">
        <v>98</v>
      </c>
      <c r="CG1963" s="7" t="s">
        <v>98</v>
      </c>
      <c r="CH1963" s="7" t="s">
        <v>98</v>
      </c>
      <c r="CI1963" s="6" t="n">
        <f aca="false">SUMIF($AH1963:$CH1963,35,Base!$B$5:$BB$5)*7*$Z1963</f>
        <v>0</v>
      </c>
      <c r="CJ1963" s="6" t="n">
        <f aca="false">SUMIF($AH1963:$CH1963,"PR",Base!$B$5:$BB$5)*7*$Z1963</f>
        <v>171500</v>
      </c>
      <c r="CK1963" s="6"/>
      <c r="CL1963" s="6"/>
    </row>
    <row r="1964" customFormat="false" ht="13.8" hidden="false" customHeight="false" outlineLevel="0" collapsed="false">
      <c r="A1964" s="7" t="s">
        <v>1890</v>
      </c>
      <c r="B1964" s="7" t="s">
        <v>4192</v>
      </c>
      <c r="C1964" s="7" t="s">
        <v>756</v>
      </c>
      <c r="D1964" s="7" t="s">
        <v>3702</v>
      </c>
      <c r="E1964" s="7" t="s">
        <v>758</v>
      </c>
      <c r="F1964" s="7" t="s">
        <v>17</v>
      </c>
      <c r="G1964" s="7" t="s">
        <v>784</v>
      </c>
      <c r="H1964" s="7" t="s">
        <v>785</v>
      </c>
      <c r="I1964" s="7" t="s">
        <v>84</v>
      </c>
      <c r="J1964" s="7" t="s">
        <v>85</v>
      </c>
      <c r="K1964" s="8" t="n">
        <v>93950148608</v>
      </c>
      <c r="L1964" s="7"/>
      <c r="M1964" s="8" t="n">
        <v>0</v>
      </c>
      <c r="N1964" s="7"/>
      <c r="O1964" s="7" t="s">
        <v>786</v>
      </c>
      <c r="P1964" s="7" t="s">
        <v>87</v>
      </c>
      <c r="Q1964" s="8" t="s">
        <v>763</v>
      </c>
      <c r="R1964" s="8" t="s">
        <v>763</v>
      </c>
      <c r="S1964" s="8" t="s">
        <v>110</v>
      </c>
      <c r="T1964" s="8" t="s">
        <v>764</v>
      </c>
      <c r="U1964" s="7" t="s">
        <v>94</v>
      </c>
      <c r="V1964" s="7" t="s">
        <v>92</v>
      </c>
      <c r="W1964" s="7"/>
      <c r="X1964" s="7"/>
      <c r="Y1964" s="7" t="s">
        <v>179</v>
      </c>
      <c r="Z1964" s="8" t="s">
        <v>764</v>
      </c>
      <c r="AA1964" s="7"/>
      <c r="AB1964" s="7"/>
      <c r="AC1964" s="7"/>
      <c r="AD1964" s="7"/>
      <c r="AE1964" s="8"/>
      <c r="AF1964" s="9" t="s">
        <v>765</v>
      </c>
      <c r="AG1964" s="9" t="s">
        <v>96</v>
      </c>
      <c r="AH1964" s="7" t="s">
        <v>98</v>
      </c>
      <c r="AI1964" s="7" t="s">
        <v>98</v>
      </c>
      <c r="AJ1964" s="7" t="s">
        <v>98</v>
      </c>
      <c r="AK1964" s="7" t="s">
        <v>98</v>
      </c>
      <c r="AL1964" s="7" t="s">
        <v>98</v>
      </c>
      <c r="AM1964" s="7" t="s">
        <v>98</v>
      </c>
      <c r="AN1964" s="7" t="s">
        <v>98</v>
      </c>
      <c r="AO1964" s="7" t="s">
        <v>98</v>
      </c>
      <c r="AP1964" s="7" t="s">
        <v>98</v>
      </c>
      <c r="AQ1964" s="7" t="s">
        <v>98</v>
      </c>
      <c r="AR1964" s="7" t="s">
        <v>98</v>
      </c>
      <c r="AS1964" s="7" t="s">
        <v>98</v>
      </c>
      <c r="AT1964" s="7" t="s">
        <v>98</v>
      </c>
      <c r="AU1964" s="7" t="s">
        <v>98</v>
      </c>
      <c r="AV1964" s="7" t="s">
        <v>98</v>
      </c>
      <c r="AW1964" s="7" t="s">
        <v>98</v>
      </c>
      <c r="AX1964" s="7" t="s">
        <v>98</v>
      </c>
      <c r="AY1964" s="7" t="s">
        <v>98</v>
      </c>
      <c r="AZ1964" s="7" t="s">
        <v>98</v>
      </c>
      <c r="BA1964" s="7" t="s">
        <v>98</v>
      </c>
      <c r="BB1964" s="7" t="s">
        <v>98</v>
      </c>
      <c r="BC1964" s="7" t="s">
        <v>98</v>
      </c>
      <c r="BD1964" s="7" t="s">
        <v>98</v>
      </c>
      <c r="BE1964" s="7" t="s">
        <v>98</v>
      </c>
      <c r="BF1964" s="7" t="s">
        <v>98</v>
      </c>
      <c r="BG1964" s="7" t="s">
        <v>98</v>
      </c>
      <c r="BH1964" s="7" t="s">
        <v>98</v>
      </c>
      <c r="BI1964" s="7" t="s">
        <v>98</v>
      </c>
      <c r="BJ1964" s="7" t="s">
        <v>98</v>
      </c>
      <c r="BK1964" s="7" t="s">
        <v>98</v>
      </c>
      <c r="BL1964" s="7" t="s">
        <v>98</v>
      </c>
      <c r="BM1964" s="7" t="s">
        <v>97</v>
      </c>
      <c r="BN1964" s="7" t="s">
        <v>97</v>
      </c>
      <c r="BO1964" s="7" t="s">
        <v>98</v>
      </c>
      <c r="BP1964" s="7" t="s">
        <v>98</v>
      </c>
      <c r="BQ1964" s="7" t="s">
        <v>98</v>
      </c>
      <c r="BR1964" s="7" t="s">
        <v>98</v>
      </c>
      <c r="BS1964" s="7" t="s">
        <v>98</v>
      </c>
      <c r="BT1964" s="7" t="s">
        <v>98</v>
      </c>
      <c r="BU1964" s="7" t="s">
        <v>98</v>
      </c>
      <c r="BV1964" s="7" t="s">
        <v>98</v>
      </c>
      <c r="BW1964" s="7" t="s">
        <v>98</v>
      </c>
      <c r="BX1964" s="7" t="s">
        <v>98</v>
      </c>
      <c r="BY1964" s="7" t="s">
        <v>98</v>
      </c>
      <c r="BZ1964" s="7" t="s">
        <v>98</v>
      </c>
      <c r="CA1964" s="7" t="s">
        <v>98</v>
      </c>
      <c r="CB1964" s="7" t="s">
        <v>98</v>
      </c>
      <c r="CC1964" s="7" t="s">
        <v>98</v>
      </c>
      <c r="CD1964" s="7" t="s">
        <v>98</v>
      </c>
      <c r="CE1964" s="7" t="s">
        <v>98</v>
      </c>
      <c r="CF1964" s="7" t="s">
        <v>98</v>
      </c>
      <c r="CG1964" s="7" t="s">
        <v>98</v>
      </c>
      <c r="CH1964" s="7" t="s">
        <v>98</v>
      </c>
      <c r="CI1964" s="6" t="n">
        <f aca="false">SUMIF($AH1964:$CH1964,35,Base!$B$5:$BB$5)*7*$Z1964</f>
        <v>0</v>
      </c>
      <c r="CJ1964" s="6" t="n">
        <f aca="false">SUMIF($AH1964:$CH1964,"PR",Base!$B$5:$BB$5)*7*$Z1964</f>
        <v>171500</v>
      </c>
      <c r="CK1964" s="6"/>
      <c r="CL1964" s="6"/>
    </row>
    <row r="1965" customFormat="false" ht="13.8" hidden="false" customHeight="false" outlineLevel="0" collapsed="false">
      <c r="A1965" s="7" t="s">
        <v>1890</v>
      </c>
      <c r="B1965" s="7" t="s">
        <v>4192</v>
      </c>
      <c r="C1965" s="7" t="s">
        <v>756</v>
      </c>
      <c r="D1965" s="7" t="s">
        <v>4362</v>
      </c>
      <c r="E1965" s="7" t="s">
        <v>767</v>
      </c>
      <c r="F1965" s="7" t="s">
        <v>17</v>
      </c>
      <c r="G1965" s="7" t="s">
        <v>789</v>
      </c>
      <c r="H1965" s="7" t="s">
        <v>789</v>
      </c>
      <c r="I1965" s="7" t="s">
        <v>84</v>
      </c>
      <c r="J1965" s="7" t="s">
        <v>85</v>
      </c>
      <c r="K1965" s="8" t="n">
        <v>93950148608</v>
      </c>
      <c r="L1965" s="7"/>
      <c r="M1965" s="8" t="n">
        <v>0</v>
      </c>
      <c r="N1965" s="7"/>
      <c r="O1965" s="7" t="s">
        <v>790</v>
      </c>
      <c r="P1965" s="7" t="s">
        <v>87</v>
      </c>
      <c r="Q1965" s="8" t="s">
        <v>763</v>
      </c>
      <c r="R1965" s="8" t="s">
        <v>763</v>
      </c>
      <c r="S1965" s="8" t="s">
        <v>110</v>
      </c>
      <c r="T1965" s="8" t="s">
        <v>764</v>
      </c>
      <c r="U1965" s="7" t="s">
        <v>94</v>
      </c>
      <c r="V1965" s="7" t="s">
        <v>92</v>
      </c>
      <c r="W1965" s="7"/>
      <c r="X1965" s="7"/>
      <c r="Y1965" s="7" t="s">
        <v>179</v>
      </c>
      <c r="Z1965" s="8" t="s">
        <v>764</v>
      </c>
      <c r="AA1965" s="7"/>
      <c r="AB1965" s="7"/>
      <c r="AC1965" s="7"/>
      <c r="AD1965" s="7"/>
      <c r="AE1965" s="8"/>
      <c r="AF1965" s="9" t="s">
        <v>765</v>
      </c>
      <c r="AG1965" s="9" t="s">
        <v>96</v>
      </c>
      <c r="AH1965" s="7" t="s">
        <v>98</v>
      </c>
      <c r="AI1965" s="7" t="s">
        <v>98</v>
      </c>
      <c r="AJ1965" s="7" t="s">
        <v>98</v>
      </c>
      <c r="AK1965" s="7" t="s">
        <v>98</v>
      </c>
      <c r="AL1965" s="7" t="s">
        <v>98</v>
      </c>
      <c r="AM1965" s="7" t="s">
        <v>98</v>
      </c>
      <c r="AN1965" s="7" t="s">
        <v>98</v>
      </c>
      <c r="AO1965" s="7" t="s">
        <v>98</v>
      </c>
      <c r="AP1965" s="7" t="s">
        <v>98</v>
      </c>
      <c r="AQ1965" s="7" t="s">
        <v>98</v>
      </c>
      <c r="AR1965" s="7" t="s">
        <v>98</v>
      </c>
      <c r="AS1965" s="7" t="s">
        <v>98</v>
      </c>
      <c r="AT1965" s="7" t="s">
        <v>98</v>
      </c>
      <c r="AU1965" s="7" t="s">
        <v>98</v>
      </c>
      <c r="AV1965" s="7" t="s">
        <v>98</v>
      </c>
      <c r="AW1965" s="7" t="s">
        <v>98</v>
      </c>
      <c r="AX1965" s="7" t="s">
        <v>98</v>
      </c>
      <c r="AY1965" s="7" t="s">
        <v>98</v>
      </c>
      <c r="AZ1965" s="7" t="s">
        <v>98</v>
      </c>
      <c r="BA1965" s="7" t="s">
        <v>98</v>
      </c>
      <c r="BB1965" s="7" t="s">
        <v>98</v>
      </c>
      <c r="BC1965" s="7" t="s">
        <v>98</v>
      </c>
      <c r="BD1965" s="7" t="s">
        <v>98</v>
      </c>
      <c r="BE1965" s="7" t="s">
        <v>98</v>
      </c>
      <c r="BF1965" s="7" t="s">
        <v>98</v>
      </c>
      <c r="BG1965" s="7" t="s">
        <v>98</v>
      </c>
      <c r="BH1965" s="7" t="s">
        <v>98</v>
      </c>
      <c r="BI1965" s="7" t="s">
        <v>98</v>
      </c>
      <c r="BJ1965" s="7" t="s">
        <v>98</v>
      </c>
      <c r="BK1965" s="7" t="s">
        <v>98</v>
      </c>
      <c r="BL1965" s="7" t="s">
        <v>98</v>
      </c>
      <c r="BM1965" s="7" t="s">
        <v>97</v>
      </c>
      <c r="BN1965" s="7" t="s">
        <v>97</v>
      </c>
      <c r="BO1965" s="7" t="s">
        <v>98</v>
      </c>
      <c r="BP1965" s="7" t="s">
        <v>98</v>
      </c>
      <c r="BQ1965" s="7" t="s">
        <v>98</v>
      </c>
      <c r="BR1965" s="7" t="s">
        <v>98</v>
      </c>
      <c r="BS1965" s="7" t="s">
        <v>98</v>
      </c>
      <c r="BT1965" s="7" t="s">
        <v>98</v>
      </c>
      <c r="BU1965" s="7" t="s">
        <v>98</v>
      </c>
      <c r="BV1965" s="7" t="s">
        <v>98</v>
      </c>
      <c r="BW1965" s="7" t="s">
        <v>98</v>
      </c>
      <c r="BX1965" s="7" t="s">
        <v>98</v>
      </c>
      <c r="BY1965" s="7" t="s">
        <v>98</v>
      </c>
      <c r="BZ1965" s="7" t="s">
        <v>98</v>
      </c>
      <c r="CA1965" s="7" t="s">
        <v>98</v>
      </c>
      <c r="CB1965" s="7" t="s">
        <v>98</v>
      </c>
      <c r="CC1965" s="7" t="s">
        <v>98</v>
      </c>
      <c r="CD1965" s="7" t="s">
        <v>98</v>
      </c>
      <c r="CE1965" s="7" t="s">
        <v>98</v>
      </c>
      <c r="CF1965" s="7" t="s">
        <v>98</v>
      </c>
      <c r="CG1965" s="7" t="s">
        <v>98</v>
      </c>
      <c r="CH1965" s="7" t="s">
        <v>98</v>
      </c>
      <c r="CI1965" s="6" t="n">
        <f aca="false">SUMIF($AH1965:$CH1965,35,Base!$B$5:$BB$5)*7*$Z1965</f>
        <v>0</v>
      </c>
      <c r="CJ1965" s="6" t="n">
        <f aca="false">SUMIF($AH1965:$CH1965,"PR",Base!$B$5:$BB$5)*7*$Z1965</f>
        <v>171500</v>
      </c>
      <c r="CK1965" s="6"/>
      <c r="CL1965" s="6"/>
    </row>
    <row r="1966" customFormat="false" ht="13.8" hidden="false" customHeight="false" outlineLevel="0" collapsed="false">
      <c r="A1966" s="7" t="s">
        <v>1890</v>
      </c>
      <c r="B1966" s="7" t="s">
        <v>4192</v>
      </c>
      <c r="C1966" s="7" t="s">
        <v>1393</v>
      </c>
      <c r="D1966" s="7" t="s">
        <v>4363</v>
      </c>
      <c r="E1966" s="7" t="s">
        <v>772</v>
      </c>
      <c r="F1966" s="7" t="s">
        <v>17</v>
      </c>
      <c r="G1966" s="7" t="s">
        <v>4364</v>
      </c>
      <c r="H1966" s="7" t="s">
        <v>4365</v>
      </c>
      <c r="I1966" s="7" t="s">
        <v>84</v>
      </c>
      <c r="J1966" s="7" t="s">
        <v>85</v>
      </c>
      <c r="K1966" s="8" t="n">
        <v>0</v>
      </c>
      <c r="L1966" s="7"/>
      <c r="M1966" s="8" t="n">
        <v>0</v>
      </c>
      <c r="N1966" s="7"/>
      <c r="O1966" s="7" t="s">
        <v>1803</v>
      </c>
      <c r="P1966" s="7" t="s">
        <v>168</v>
      </c>
      <c r="Q1966" s="8" t="s">
        <v>4366</v>
      </c>
      <c r="R1966" s="8" t="s">
        <v>4367</v>
      </c>
      <c r="S1966" s="8" t="s">
        <v>1105</v>
      </c>
      <c r="T1966" s="8" t="s">
        <v>896</v>
      </c>
      <c r="U1966" s="7" t="s">
        <v>87</v>
      </c>
      <c r="V1966" s="7" t="s">
        <v>159</v>
      </c>
      <c r="W1966" s="7"/>
      <c r="X1966" s="7"/>
      <c r="Y1966" s="7" t="s">
        <v>116</v>
      </c>
      <c r="Z1966" s="8" t="s">
        <v>896</v>
      </c>
      <c r="AA1966" s="7"/>
      <c r="AB1966" s="7"/>
      <c r="AC1966" s="7"/>
      <c r="AD1966" s="7"/>
      <c r="AE1966" s="8"/>
      <c r="AF1966" s="9" t="s">
        <v>3310</v>
      </c>
      <c r="AG1966" s="9" t="s">
        <v>1008</v>
      </c>
      <c r="AH1966" s="7"/>
      <c r="AI1966" s="7"/>
      <c r="AJ1966" s="7" t="s">
        <v>98</v>
      </c>
      <c r="AK1966" s="7" t="s">
        <v>98</v>
      </c>
      <c r="AL1966" s="7" t="s">
        <v>98</v>
      </c>
      <c r="AM1966" s="7" t="s">
        <v>98</v>
      </c>
      <c r="AN1966" s="7" t="s">
        <v>98</v>
      </c>
      <c r="AO1966" s="7" t="n">
        <v>35</v>
      </c>
      <c r="AP1966" s="7" t="n">
        <v>35</v>
      </c>
      <c r="AQ1966" s="7" t="n">
        <v>35</v>
      </c>
      <c r="AR1966" s="7" t="n">
        <v>35</v>
      </c>
      <c r="AS1966" s="7" t="n">
        <v>35</v>
      </c>
      <c r="AT1966" s="7" t="n">
        <v>35</v>
      </c>
      <c r="AU1966" s="7" t="n">
        <v>35</v>
      </c>
      <c r="AV1966" s="7" t="n">
        <v>35</v>
      </c>
      <c r="AW1966" s="7" t="s">
        <v>98</v>
      </c>
      <c r="AX1966" s="7" t="s">
        <v>98</v>
      </c>
      <c r="AY1966" s="7" t="s">
        <v>98</v>
      </c>
      <c r="AZ1966" s="7" t="s">
        <v>98</v>
      </c>
      <c r="BA1966" s="7" t="s">
        <v>98</v>
      </c>
      <c r="BB1966" s="7" t="s">
        <v>98</v>
      </c>
      <c r="BC1966" s="7" t="s">
        <v>98</v>
      </c>
      <c r="BD1966" s="7" t="s">
        <v>98</v>
      </c>
      <c r="BE1966" s="7" t="s">
        <v>98</v>
      </c>
      <c r="BF1966" s="7" t="s">
        <v>98</v>
      </c>
      <c r="BG1966" s="7" t="s">
        <v>98</v>
      </c>
      <c r="BH1966" s="7" t="s">
        <v>98</v>
      </c>
      <c r="BI1966" s="7" t="s">
        <v>98</v>
      </c>
      <c r="BJ1966" s="7" t="s">
        <v>98</v>
      </c>
      <c r="BK1966" s="7" t="s">
        <v>98</v>
      </c>
      <c r="BL1966" s="7" t="s">
        <v>98</v>
      </c>
      <c r="BM1966" s="7" t="s">
        <v>97</v>
      </c>
      <c r="BN1966" s="7" t="s">
        <v>97</v>
      </c>
      <c r="BO1966" s="7" t="s">
        <v>98</v>
      </c>
      <c r="BP1966" s="7" t="s">
        <v>98</v>
      </c>
      <c r="BQ1966" s="7"/>
      <c r="BR1966" s="7"/>
      <c r="BS1966" s="7"/>
      <c r="BT1966" s="7"/>
      <c r="BU1966" s="7"/>
      <c r="BV1966" s="7"/>
      <c r="BW1966" s="7"/>
      <c r="BX1966" s="7"/>
      <c r="BY1966" s="7"/>
      <c r="BZ1966" s="7"/>
      <c r="CA1966" s="7"/>
      <c r="CB1966" s="7"/>
      <c r="CC1966" s="7"/>
      <c r="CD1966" s="7"/>
      <c r="CE1966" s="7"/>
      <c r="CF1966" s="7"/>
      <c r="CG1966" s="7"/>
      <c r="CH1966" s="7"/>
      <c r="CI1966" s="6" t="n">
        <f aca="false">SUMIF($AH1966:$CH1966,35,Base!$B$5:$BB$5)*7*$Z1966</f>
        <v>3640</v>
      </c>
      <c r="CJ1966" s="6" t="n">
        <f aca="false">SUMIF($AH1966:$CH1966,"PR",Base!$B$5:$BB$5)*7*$Z1966</f>
        <v>10010</v>
      </c>
      <c r="CK1966" s="6"/>
      <c r="CL1966" s="6"/>
    </row>
    <row r="1967" customFormat="false" ht="13.8" hidden="false" customHeight="false" outlineLevel="0" collapsed="false">
      <c r="A1967" s="7" t="s">
        <v>1890</v>
      </c>
      <c r="B1967" s="7" t="s">
        <v>4192</v>
      </c>
      <c r="C1967" s="7" t="s">
        <v>1383</v>
      </c>
      <c r="D1967" s="7" t="s">
        <v>4368</v>
      </c>
      <c r="E1967" s="7" t="s">
        <v>4369</v>
      </c>
      <c r="F1967" s="7" t="s">
        <v>17</v>
      </c>
      <c r="G1967" s="7" t="s">
        <v>2684</v>
      </c>
      <c r="H1967" s="7" t="s">
        <v>2685</v>
      </c>
      <c r="I1967" s="7" t="s">
        <v>84</v>
      </c>
      <c r="J1967" s="7" t="s">
        <v>85</v>
      </c>
      <c r="K1967" s="8" t="n">
        <v>0</v>
      </c>
      <c r="L1967" s="7"/>
      <c r="M1967" s="8" t="n">
        <v>0</v>
      </c>
      <c r="N1967" s="7"/>
      <c r="O1967" s="7" t="s">
        <v>1439</v>
      </c>
      <c r="P1967" s="7" t="s">
        <v>94</v>
      </c>
      <c r="Q1967" s="8" t="s">
        <v>4370</v>
      </c>
      <c r="R1967" s="8" t="s">
        <v>2936</v>
      </c>
      <c r="S1967" s="8" t="s">
        <v>325</v>
      </c>
      <c r="T1967" s="8" t="s">
        <v>87</v>
      </c>
      <c r="U1967" s="7" t="s">
        <v>87</v>
      </c>
      <c r="V1967" s="7" t="s">
        <v>159</v>
      </c>
      <c r="W1967" s="7"/>
      <c r="X1967" s="7"/>
      <c r="Y1967" s="7" t="s">
        <v>160</v>
      </c>
      <c r="Z1967" s="8" t="s">
        <v>87</v>
      </c>
      <c r="AA1967" s="7"/>
      <c r="AB1967" s="7"/>
      <c r="AC1967" s="7"/>
      <c r="AD1967" s="7"/>
      <c r="AE1967" s="8"/>
      <c r="AF1967" s="9" t="s">
        <v>1617</v>
      </c>
      <c r="AG1967" s="9" t="s">
        <v>162</v>
      </c>
      <c r="AH1967" s="7" t="s">
        <v>98</v>
      </c>
      <c r="AI1967" s="7" t="s">
        <v>98</v>
      </c>
      <c r="AJ1967" s="7" t="s">
        <v>98</v>
      </c>
      <c r="AK1967" s="7" t="s">
        <v>98</v>
      </c>
      <c r="AL1967" s="7" t="s">
        <v>98</v>
      </c>
      <c r="AM1967" s="7" t="s">
        <v>98</v>
      </c>
      <c r="AN1967" s="7" t="s">
        <v>98</v>
      </c>
      <c r="AO1967" s="7" t="s">
        <v>98</v>
      </c>
      <c r="AP1967" s="7" t="s">
        <v>98</v>
      </c>
      <c r="AQ1967" s="7" t="s">
        <v>98</v>
      </c>
      <c r="AR1967" s="7" t="s">
        <v>98</v>
      </c>
      <c r="AS1967" s="7" t="s">
        <v>98</v>
      </c>
      <c r="AT1967" s="7" t="s">
        <v>98</v>
      </c>
      <c r="AU1967" s="7" t="s">
        <v>98</v>
      </c>
      <c r="AV1967" s="7" t="s">
        <v>98</v>
      </c>
      <c r="AW1967" s="7" t="s">
        <v>98</v>
      </c>
      <c r="AX1967" s="7" t="s">
        <v>98</v>
      </c>
      <c r="AY1967" s="7" t="s">
        <v>98</v>
      </c>
      <c r="AZ1967" s="7" t="s">
        <v>98</v>
      </c>
      <c r="BA1967" s="7" t="s">
        <v>98</v>
      </c>
      <c r="BB1967" s="7" t="s">
        <v>98</v>
      </c>
      <c r="BC1967" s="7" t="s">
        <v>98</v>
      </c>
      <c r="BD1967" s="7" t="s">
        <v>98</v>
      </c>
      <c r="BE1967" s="7" t="n">
        <v>35</v>
      </c>
      <c r="BF1967" s="7" t="n">
        <v>35</v>
      </c>
      <c r="BG1967" s="7" t="n">
        <v>35</v>
      </c>
      <c r="BH1967" s="7" t="n">
        <v>35</v>
      </c>
      <c r="BI1967" s="7" t="n">
        <v>35</v>
      </c>
      <c r="BJ1967" s="7" t="s">
        <v>98</v>
      </c>
      <c r="BK1967" s="7" t="s">
        <v>98</v>
      </c>
      <c r="BL1967" s="7" t="s">
        <v>98</v>
      </c>
      <c r="BM1967" s="7" t="s">
        <v>97</v>
      </c>
      <c r="BN1967" s="7" t="s">
        <v>97</v>
      </c>
      <c r="BO1967" s="7" t="s">
        <v>98</v>
      </c>
      <c r="BP1967" s="7" t="s">
        <v>98</v>
      </c>
      <c r="BQ1967" s="7" t="s">
        <v>98</v>
      </c>
      <c r="BR1967" s="7" t="s">
        <v>98</v>
      </c>
      <c r="BS1967" s="7" t="s">
        <v>98</v>
      </c>
      <c r="BT1967" s="7" t="s">
        <v>98</v>
      </c>
      <c r="BU1967" s="7" t="s">
        <v>98</v>
      </c>
      <c r="BV1967" s="7" t="s">
        <v>98</v>
      </c>
      <c r="BW1967" s="7" t="s">
        <v>98</v>
      </c>
      <c r="BX1967" s="7" t="s">
        <v>98</v>
      </c>
      <c r="BY1967" s="7" t="s">
        <v>98</v>
      </c>
      <c r="BZ1967" s="7" t="s">
        <v>98</v>
      </c>
      <c r="CA1967" s="7"/>
      <c r="CB1967" s="7"/>
      <c r="CC1967" s="7"/>
      <c r="CD1967" s="7"/>
      <c r="CE1967" s="7"/>
      <c r="CF1967" s="7"/>
      <c r="CG1967" s="7"/>
      <c r="CH1967" s="7"/>
      <c r="CI1967" s="6" t="n">
        <f aca="false">SUMIF($AH1967:$CH1967,35,Base!$B$5:$BB$5)*7*$Z1967</f>
        <v>168</v>
      </c>
      <c r="CJ1967" s="6" t="n">
        <f aca="false">SUMIF($AH1967:$CH1967,"PR",Base!$B$5:$BB$5)*7*$Z1967</f>
        <v>1288</v>
      </c>
      <c r="CK1967" s="6"/>
      <c r="CL1967" s="6"/>
    </row>
    <row r="1968" customFormat="false" ht="13.8" hidden="false" customHeight="false" outlineLevel="0" collapsed="false">
      <c r="A1968" s="7" t="s">
        <v>1890</v>
      </c>
      <c r="B1968" s="7" t="s">
        <v>4192</v>
      </c>
      <c r="C1968" s="7" t="s">
        <v>1984</v>
      </c>
      <c r="D1968" s="7" t="s">
        <v>4371</v>
      </c>
      <c r="E1968" s="7" t="s">
        <v>788</v>
      </c>
      <c r="F1968" s="7" t="s">
        <v>17</v>
      </c>
      <c r="G1968" s="7" t="s">
        <v>4372</v>
      </c>
      <c r="H1968" s="7" t="s">
        <v>4373</v>
      </c>
      <c r="I1968" s="7" t="s">
        <v>84</v>
      </c>
      <c r="J1968" s="7" t="s">
        <v>85</v>
      </c>
      <c r="K1968" s="8" t="n">
        <v>0</v>
      </c>
      <c r="L1968" s="7"/>
      <c r="M1968" s="8" t="n">
        <v>0</v>
      </c>
      <c r="N1968" s="7"/>
      <c r="O1968" s="7" t="s">
        <v>2149</v>
      </c>
      <c r="P1968" s="7" t="s">
        <v>94</v>
      </c>
      <c r="Q1968" s="8" t="s">
        <v>3123</v>
      </c>
      <c r="R1968" s="8" t="s">
        <v>1791</v>
      </c>
      <c r="S1968" s="8" t="s">
        <v>647</v>
      </c>
      <c r="T1968" s="8" t="s">
        <v>242</v>
      </c>
      <c r="U1968" s="7" t="s">
        <v>87</v>
      </c>
      <c r="V1968" s="7" t="s">
        <v>92</v>
      </c>
      <c r="W1968" s="7"/>
      <c r="X1968" s="7"/>
      <c r="Y1968" s="7" t="s">
        <v>3124</v>
      </c>
      <c r="Z1968" s="8" t="s">
        <v>242</v>
      </c>
      <c r="AA1968" s="7"/>
      <c r="AB1968" s="7"/>
      <c r="AC1968" s="7"/>
      <c r="AD1968" s="7"/>
      <c r="AE1968" s="8"/>
      <c r="AF1968" s="9" t="s">
        <v>765</v>
      </c>
      <c r="AG1968" s="9" t="s">
        <v>939</v>
      </c>
      <c r="AH1968" s="7" t="s">
        <v>98</v>
      </c>
      <c r="AI1968" s="7" t="s">
        <v>98</v>
      </c>
      <c r="AJ1968" s="7" t="s">
        <v>98</v>
      </c>
      <c r="AK1968" s="7" t="s">
        <v>98</v>
      </c>
      <c r="AL1968" s="7" t="s">
        <v>98</v>
      </c>
      <c r="AM1968" s="7" t="n">
        <v>35</v>
      </c>
      <c r="AN1968" s="7" t="n">
        <v>35</v>
      </c>
      <c r="AO1968" s="7" t="s">
        <v>98</v>
      </c>
      <c r="AP1968" s="7" t="s">
        <v>98</v>
      </c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7"/>
      <c r="BC1968" s="7"/>
      <c r="BD1968" s="7"/>
      <c r="BE1968" s="7"/>
      <c r="BF1968" s="7"/>
      <c r="BG1968" s="7"/>
      <c r="BH1968" s="7"/>
      <c r="BI1968" s="7"/>
      <c r="BJ1968" s="7"/>
      <c r="BK1968" s="7"/>
      <c r="BL1968" s="7"/>
      <c r="BM1968" s="7" t="s">
        <v>97</v>
      </c>
      <c r="BN1968" s="7" t="s">
        <v>97</v>
      </c>
      <c r="BO1968" s="7"/>
      <c r="BP1968" s="7"/>
      <c r="BQ1968" s="7"/>
      <c r="BR1968" s="7"/>
      <c r="BS1968" s="7"/>
      <c r="BT1968" s="7"/>
      <c r="BU1968" s="7"/>
      <c r="BV1968" s="7"/>
      <c r="BW1968" s="7"/>
      <c r="BX1968" s="7"/>
      <c r="BY1968" s="7"/>
      <c r="BZ1968" s="7"/>
      <c r="CA1968" s="7"/>
      <c r="CB1968" s="7"/>
      <c r="CC1968" s="7"/>
      <c r="CD1968" s="7"/>
      <c r="CE1968" s="7"/>
      <c r="CF1968" s="7"/>
      <c r="CG1968" s="7"/>
      <c r="CH1968" s="7"/>
      <c r="CI1968" s="6" t="n">
        <f aca="false">SUMIF($AH1968:$CH1968,35,Base!$B$5:$BB$5)*7*$Z1968</f>
        <v>840</v>
      </c>
      <c r="CJ1968" s="6" t="n">
        <f aca="false">SUMIF($AH1968:$CH1968,"PR",Base!$B$5:$BB$5)*7*$Z1968</f>
        <v>2856</v>
      </c>
      <c r="CK1968" s="6"/>
      <c r="CL1968" s="6"/>
    </row>
    <row r="1969" customFormat="false" ht="13.8" hidden="false" customHeight="false" outlineLevel="0" collapsed="false">
      <c r="A1969" s="7" t="s">
        <v>1890</v>
      </c>
      <c r="B1969" s="7" t="s">
        <v>4192</v>
      </c>
      <c r="C1969" s="7" t="s">
        <v>1984</v>
      </c>
      <c r="D1969" s="7" t="s">
        <v>4374</v>
      </c>
      <c r="E1969" s="7" t="s">
        <v>4375</v>
      </c>
      <c r="F1969" s="7" t="s">
        <v>17</v>
      </c>
      <c r="G1969" s="7" t="s">
        <v>3121</v>
      </c>
      <c r="H1969" s="7" t="s">
        <v>3122</v>
      </c>
      <c r="I1969" s="7" t="s">
        <v>84</v>
      </c>
      <c r="J1969" s="7" t="s">
        <v>85</v>
      </c>
      <c r="K1969" s="8" t="n">
        <v>0</v>
      </c>
      <c r="L1969" s="7"/>
      <c r="M1969" s="8" t="n">
        <v>0</v>
      </c>
      <c r="N1969" s="7"/>
      <c r="O1969" s="7" t="s">
        <v>2149</v>
      </c>
      <c r="P1969" s="7" t="s">
        <v>94</v>
      </c>
      <c r="Q1969" s="8" t="s">
        <v>3123</v>
      </c>
      <c r="R1969" s="8" t="s">
        <v>1791</v>
      </c>
      <c r="S1969" s="8" t="s">
        <v>647</v>
      </c>
      <c r="T1969" s="8" t="s">
        <v>242</v>
      </c>
      <c r="U1969" s="7" t="s">
        <v>87</v>
      </c>
      <c r="V1969" s="7" t="s">
        <v>92</v>
      </c>
      <c r="W1969" s="7"/>
      <c r="X1969" s="7"/>
      <c r="Y1969" s="7" t="s">
        <v>3124</v>
      </c>
      <c r="Z1969" s="8" t="s">
        <v>896</v>
      </c>
      <c r="AA1969" s="7"/>
      <c r="AB1969" s="7"/>
      <c r="AC1969" s="7"/>
      <c r="AD1969" s="7"/>
      <c r="AE1969" s="8"/>
      <c r="AF1969" s="9" t="s">
        <v>765</v>
      </c>
      <c r="AG1969" s="9" t="s">
        <v>939</v>
      </c>
      <c r="AH1969" s="7" t="s">
        <v>98</v>
      </c>
      <c r="AI1969" s="7" t="s">
        <v>98</v>
      </c>
      <c r="AJ1969" s="7" t="s">
        <v>98</v>
      </c>
      <c r="AK1969" s="7" t="s">
        <v>98</v>
      </c>
      <c r="AL1969" s="7" t="s">
        <v>98</v>
      </c>
      <c r="AM1969" s="7" t="n">
        <v>35</v>
      </c>
      <c r="AN1969" s="7" t="n">
        <v>35</v>
      </c>
      <c r="AO1969" s="7" t="s">
        <v>98</v>
      </c>
      <c r="AP1969" s="7" t="s">
        <v>98</v>
      </c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7"/>
      <c r="BB1969" s="7"/>
      <c r="BC1969" s="7"/>
      <c r="BD1969" s="7"/>
      <c r="BE1969" s="7"/>
      <c r="BF1969" s="7"/>
      <c r="BG1969" s="7"/>
      <c r="BH1969" s="7"/>
      <c r="BI1969" s="7"/>
      <c r="BJ1969" s="7"/>
      <c r="BK1969" s="7"/>
      <c r="BL1969" s="7"/>
      <c r="BM1969" s="7" t="s">
        <v>97</v>
      </c>
      <c r="BN1969" s="7" t="s">
        <v>97</v>
      </c>
      <c r="BO1969" s="7"/>
      <c r="BP1969" s="7"/>
      <c r="BQ1969" s="7"/>
      <c r="BR1969" s="7"/>
      <c r="BS1969" s="7"/>
      <c r="BT1969" s="7"/>
      <c r="BU1969" s="7"/>
      <c r="BV1969" s="7"/>
      <c r="BW1969" s="7"/>
      <c r="BX1969" s="7"/>
      <c r="BY1969" s="7"/>
      <c r="BZ1969" s="7"/>
      <c r="CA1969" s="7"/>
      <c r="CB1969" s="7"/>
      <c r="CC1969" s="7"/>
      <c r="CD1969" s="7"/>
      <c r="CE1969" s="7"/>
      <c r="CF1969" s="7"/>
      <c r="CG1969" s="7"/>
      <c r="CH1969" s="7"/>
      <c r="CI1969" s="6" t="n">
        <f aca="false">SUMIF($AH1969:$CH1969,35,Base!$B$5:$BB$5)*7*$Z1969</f>
        <v>910</v>
      </c>
      <c r="CJ1969" s="6" t="n">
        <f aca="false">SUMIF($AH1969:$CH1969,"PR",Base!$B$5:$BB$5)*7*$Z1969</f>
        <v>3094</v>
      </c>
      <c r="CK1969" s="6"/>
      <c r="CL1969" s="6"/>
    </row>
    <row r="1970" customFormat="false" ht="13.8" hidden="false" customHeight="false" outlineLevel="0" collapsed="false">
      <c r="A1970" s="7" t="s">
        <v>1890</v>
      </c>
      <c r="B1970" s="7" t="s">
        <v>4192</v>
      </c>
      <c r="C1970" s="7" t="s">
        <v>1984</v>
      </c>
      <c r="D1970" s="7" t="s">
        <v>4376</v>
      </c>
      <c r="E1970" s="7" t="s">
        <v>4377</v>
      </c>
      <c r="F1970" s="7" t="s">
        <v>17</v>
      </c>
      <c r="G1970" s="7" t="s">
        <v>4378</v>
      </c>
      <c r="H1970" s="7" t="s">
        <v>4378</v>
      </c>
      <c r="I1970" s="7" t="s">
        <v>84</v>
      </c>
      <c r="J1970" s="7" t="s">
        <v>85</v>
      </c>
      <c r="K1970" s="8" t="n">
        <v>0</v>
      </c>
      <c r="L1970" s="7"/>
      <c r="M1970" s="8" t="n">
        <v>0</v>
      </c>
      <c r="N1970" s="7"/>
      <c r="O1970" s="7" t="s">
        <v>4379</v>
      </c>
      <c r="P1970" s="7" t="s">
        <v>87</v>
      </c>
      <c r="Q1970" s="8" t="s">
        <v>523</v>
      </c>
      <c r="R1970" s="8" t="s">
        <v>524</v>
      </c>
      <c r="S1970" s="8" t="s">
        <v>336</v>
      </c>
      <c r="T1970" s="8" t="s">
        <v>109</v>
      </c>
      <c r="U1970" s="7" t="s">
        <v>87</v>
      </c>
      <c r="V1970" s="7" t="s">
        <v>159</v>
      </c>
      <c r="W1970" s="7"/>
      <c r="X1970" s="7"/>
      <c r="Y1970" s="7" t="s">
        <v>1012</v>
      </c>
      <c r="Z1970" s="8" t="s">
        <v>109</v>
      </c>
      <c r="AA1970" s="7"/>
      <c r="AB1970" s="7"/>
      <c r="AC1970" s="7"/>
      <c r="AD1970" s="7"/>
      <c r="AE1970" s="8"/>
      <c r="AF1970" s="9" t="s">
        <v>2246</v>
      </c>
      <c r="AG1970" s="9" t="s">
        <v>1248</v>
      </c>
      <c r="AH1970" s="7" t="s">
        <v>98</v>
      </c>
      <c r="AI1970" s="7" t="s">
        <v>98</v>
      </c>
      <c r="AJ1970" s="7" t="n">
        <v>35</v>
      </c>
      <c r="AK1970" s="7" t="n">
        <v>35</v>
      </c>
      <c r="AL1970" s="7" t="n">
        <v>35</v>
      </c>
      <c r="AM1970" s="7" t="s">
        <v>98</v>
      </c>
      <c r="AN1970" s="7"/>
      <c r="AO1970" s="7"/>
      <c r="AP1970" s="7"/>
      <c r="AQ1970" s="7"/>
      <c r="AR1970" s="7"/>
      <c r="AS1970" s="7"/>
      <c r="AT1970" s="7"/>
      <c r="AU1970" s="7"/>
      <c r="AV1970" s="7"/>
      <c r="AW1970" s="7"/>
      <c r="AX1970" s="7"/>
      <c r="AY1970" s="7"/>
      <c r="AZ1970" s="7"/>
      <c r="BA1970" s="7"/>
      <c r="BB1970" s="7"/>
      <c r="BC1970" s="7"/>
      <c r="BD1970" s="7"/>
      <c r="BE1970" s="7"/>
      <c r="BF1970" s="7"/>
      <c r="BG1970" s="7"/>
      <c r="BH1970" s="7"/>
      <c r="BI1970" s="7"/>
      <c r="BJ1970" s="7"/>
      <c r="BK1970" s="7"/>
      <c r="BL1970" s="7"/>
      <c r="BM1970" s="7" t="s">
        <v>97</v>
      </c>
      <c r="BN1970" s="7" t="s">
        <v>97</v>
      </c>
      <c r="BO1970" s="7"/>
      <c r="BP1970" s="7"/>
      <c r="BQ1970" s="7"/>
      <c r="BR1970" s="7"/>
      <c r="BS1970" s="7"/>
      <c r="BT1970" s="7"/>
      <c r="BU1970" s="7"/>
      <c r="BV1970" s="7"/>
      <c r="BW1970" s="7"/>
      <c r="BX1970" s="7"/>
      <c r="BY1970" s="7"/>
      <c r="BZ1970" s="7"/>
      <c r="CA1970" s="7"/>
      <c r="CB1970" s="7"/>
      <c r="CC1970" s="7"/>
      <c r="CD1970" s="7"/>
      <c r="CE1970" s="7"/>
      <c r="CF1970" s="7"/>
      <c r="CG1970" s="7"/>
      <c r="CH1970" s="7"/>
      <c r="CI1970" s="6" t="n">
        <f aca="false">SUMIF($AH1970:$CH1970,35,Base!$B$5:$BB$5)*7*$Z1970</f>
        <v>1680</v>
      </c>
      <c r="CJ1970" s="6" t="n">
        <f aca="false">SUMIF($AH1970:$CH1970,"PR",Base!$B$5:$BB$5)*7*$Z1970</f>
        <v>1568</v>
      </c>
      <c r="CK1970" s="6"/>
      <c r="CL1970" s="6"/>
    </row>
    <row r="1971" customFormat="false" ht="13.8" hidden="false" customHeight="false" outlineLevel="0" collapsed="false">
      <c r="A1971" s="7" t="s">
        <v>1890</v>
      </c>
      <c r="B1971" s="7" t="s">
        <v>4192</v>
      </c>
      <c r="C1971" s="7" t="s">
        <v>2257</v>
      </c>
      <c r="D1971" s="7" t="s">
        <v>3732</v>
      </c>
      <c r="E1971" s="7" t="s">
        <v>4380</v>
      </c>
      <c r="F1971" s="7" t="s">
        <v>17</v>
      </c>
      <c r="G1971" s="7" t="s">
        <v>2301</v>
      </c>
      <c r="H1971" s="7" t="s">
        <v>2302</v>
      </c>
      <c r="I1971" s="7" t="s">
        <v>84</v>
      </c>
      <c r="J1971" s="7" t="s">
        <v>85</v>
      </c>
      <c r="K1971" s="8" t="n">
        <v>0</v>
      </c>
      <c r="L1971" s="7"/>
      <c r="M1971" s="8" t="n">
        <v>15</v>
      </c>
      <c r="N1971" s="7"/>
      <c r="O1971" s="7" t="s">
        <v>2304</v>
      </c>
      <c r="P1971" s="7" t="s">
        <v>178</v>
      </c>
      <c r="Q1971" s="8" t="s">
        <v>1090</v>
      </c>
      <c r="R1971" s="8" t="s">
        <v>4381</v>
      </c>
      <c r="S1971" s="8" t="s">
        <v>173</v>
      </c>
      <c r="T1971" s="8" t="s">
        <v>113</v>
      </c>
      <c r="U1971" s="7" t="s">
        <v>87</v>
      </c>
      <c r="V1971" s="7" t="s">
        <v>92</v>
      </c>
      <c r="W1971" s="7"/>
      <c r="X1971" s="7"/>
      <c r="Y1971" s="7" t="s">
        <v>93</v>
      </c>
      <c r="Z1971" s="8" t="s">
        <v>94</v>
      </c>
      <c r="AA1971" s="7"/>
      <c r="AB1971" s="7"/>
      <c r="AC1971" s="7"/>
      <c r="AD1971" s="7"/>
      <c r="AE1971" s="8"/>
      <c r="AF1971" s="9" t="s">
        <v>930</v>
      </c>
      <c r="AG1971" s="9" t="s">
        <v>1792</v>
      </c>
      <c r="AH1971" s="7" t="s">
        <v>98</v>
      </c>
      <c r="AI1971" s="7" t="s">
        <v>98</v>
      </c>
      <c r="AJ1971" s="7" t="s">
        <v>98</v>
      </c>
      <c r="AK1971" s="7" t="s">
        <v>98</v>
      </c>
      <c r="AL1971" s="7" t="s">
        <v>98</v>
      </c>
      <c r="AM1971" s="7" t="s">
        <v>98</v>
      </c>
      <c r="AN1971" s="7" t="s">
        <v>98</v>
      </c>
      <c r="AO1971" s="7" t="s">
        <v>98</v>
      </c>
      <c r="AP1971" s="7" t="s">
        <v>98</v>
      </c>
      <c r="AQ1971" s="7" t="s">
        <v>98</v>
      </c>
      <c r="AR1971" s="7" t="s">
        <v>98</v>
      </c>
      <c r="AS1971" s="7" t="s">
        <v>98</v>
      </c>
      <c r="AT1971" s="7" t="s">
        <v>98</v>
      </c>
      <c r="AU1971" s="7" t="s">
        <v>98</v>
      </c>
      <c r="AV1971" s="7" t="s">
        <v>98</v>
      </c>
      <c r="AW1971" s="7" t="s">
        <v>98</v>
      </c>
      <c r="AX1971" s="7" t="s">
        <v>98</v>
      </c>
      <c r="AY1971" s="7" t="s">
        <v>98</v>
      </c>
      <c r="AZ1971" s="7" t="s">
        <v>98</v>
      </c>
      <c r="BA1971" s="7" t="n">
        <v>35</v>
      </c>
      <c r="BB1971" s="7" t="n">
        <v>35</v>
      </c>
      <c r="BC1971" s="7" t="n">
        <v>35</v>
      </c>
      <c r="BD1971" s="7" t="n">
        <v>35</v>
      </c>
      <c r="BE1971" s="7" t="s">
        <v>98</v>
      </c>
      <c r="BF1971" s="7" t="s">
        <v>98</v>
      </c>
      <c r="BG1971" s="7"/>
      <c r="BH1971" s="7"/>
      <c r="BI1971" s="7"/>
      <c r="BJ1971" s="7"/>
      <c r="BK1971" s="7"/>
      <c r="BL1971" s="7"/>
      <c r="BM1971" s="7" t="s">
        <v>97</v>
      </c>
      <c r="BN1971" s="7" t="s">
        <v>97</v>
      </c>
      <c r="BO1971" s="7"/>
      <c r="BP1971" s="7"/>
      <c r="BQ1971" s="7"/>
      <c r="BR1971" s="7"/>
      <c r="BS1971" s="7"/>
      <c r="BT1971" s="7"/>
      <c r="BU1971" s="7"/>
      <c r="BV1971" s="7"/>
      <c r="BW1971" s="7"/>
      <c r="BX1971" s="7"/>
      <c r="BY1971" s="7"/>
      <c r="BZ1971" s="7"/>
      <c r="CA1971" s="7"/>
      <c r="CB1971" s="7"/>
      <c r="CC1971" s="7"/>
      <c r="CD1971" s="7"/>
      <c r="CE1971" s="7"/>
      <c r="CF1971" s="7"/>
      <c r="CG1971" s="7"/>
      <c r="CH1971" s="7"/>
      <c r="CI1971" s="6" t="n">
        <f aca="false">SUMIF($AH1971:$CH1971,35,Base!$B$5:$BB$5)*7*$Z1971</f>
        <v>266</v>
      </c>
      <c r="CJ1971" s="6" t="n">
        <f aca="false">SUMIF($AH1971:$CH1971,"PR",Base!$B$5:$BB$5)*7*$Z1971</f>
        <v>1400</v>
      </c>
      <c r="CK1971" s="6"/>
      <c r="CL1971" s="6"/>
    </row>
    <row r="1972" customFormat="false" ht="13.8" hidden="false" customHeight="false" outlineLevel="0" collapsed="false">
      <c r="A1972" s="7" t="s">
        <v>1890</v>
      </c>
      <c r="B1972" s="7" t="s">
        <v>4192</v>
      </c>
      <c r="C1972" s="7" t="s">
        <v>2257</v>
      </c>
      <c r="D1972" s="7" t="s">
        <v>3732</v>
      </c>
      <c r="E1972" s="7" t="s">
        <v>4380</v>
      </c>
      <c r="F1972" s="7" t="s">
        <v>17</v>
      </c>
      <c r="G1972" s="7" t="s">
        <v>2301</v>
      </c>
      <c r="H1972" s="7" t="s">
        <v>2302</v>
      </c>
      <c r="I1972" s="7" t="s">
        <v>84</v>
      </c>
      <c r="J1972" s="7" t="s">
        <v>85</v>
      </c>
      <c r="K1972" s="8" t="n">
        <v>0</v>
      </c>
      <c r="L1972" s="7"/>
      <c r="M1972" s="8" t="n">
        <v>15</v>
      </c>
      <c r="N1972" s="7"/>
      <c r="O1972" s="7" t="s">
        <v>2304</v>
      </c>
      <c r="P1972" s="7" t="s">
        <v>178</v>
      </c>
      <c r="Q1972" s="8" t="s">
        <v>1090</v>
      </c>
      <c r="R1972" s="8" t="s">
        <v>4381</v>
      </c>
      <c r="S1972" s="8" t="s">
        <v>173</v>
      </c>
      <c r="T1972" s="8" t="s">
        <v>113</v>
      </c>
      <c r="U1972" s="7" t="s">
        <v>87</v>
      </c>
      <c r="V1972" s="7" t="s">
        <v>92</v>
      </c>
      <c r="W1972" s="7"/>
      <c r="X1972" s="7"/>
      <c r="Y1972" s="7" t="s">
        <v>99</v>
      </c>
      <c r="Z1972" s="8" t="s">
        <v>155</v>
      </c>
      <c r="AA1972" s="7"/>
      <c r="AB1972" s="7"/>
      <c r="AC1972" s="7"/>
      <c r="AD1972" s="7"/>
      <c r="AE1972" s="8"/>
      <c r="AF1972" s="9" t="s">
        <v>930</v>
      </c>
      <c r="AG1972" s="9" t="s">
        <v>1792</v>
      </c>
      <c r="AH1972" s="7" t="s">
        <v>98</v>
      </c>
      <c r="AI1972" s="7" t="s">
        <v>98</v>
      </c>
      <c r="AJ1972" s="7" t="s">
        <v>98</v>
      </c>
      <c r="AK1972" s="7" t="s">
        <v>98</v>
      </c>
      <c r="AL1972" s="7" t="s">
        <v>98</v>
      </c>
      <c r="AM1972" s="7" t="s">
        <v>98</v>
      </c>
      <c r="AN1972" s="7" t="s">
        <v>98</v>
      </c>
      <c r="AO1972" s="7" t="s">
        <v>98</v>
      </c>
      <c r="AP1972" s="7" t="s">
        <v>98</v>
      </c>
      <c r="AQ1972" s="7" t="s">
        <v>98</v>
      </c>
      <c r="AR1972" s="7" t="s">
        <v>98</v>
      </c>
      <c r="AS1972" s="7" t="s">
        <v>98</v>
      </c>
      <c r="AT1972" s="7" t="s">
        <v>98</v>
      </c>
      <c r="AU1972" s="7" t="s">
        <v>98</v>
      </c>
      <c r="AV1972" s="7" t="s">
        <v>98</v>
      </c>
      <c r="AW1972" s="7" t="s">
        <v>98</v>
      </c>
      <c r="AX1972" s="7" t="s">
        <v>98</v>
      </c>
      <c r="AY1972" s="7" t="s">
        <v>98</v>
      </c>
      <c r="AZ1972" s="7" t="s">
        <v>98</v>
      </c>
      <c r="BA1972" s="7" t="n">
        <v>35</v>
      </c>
      <c r="BB1972" s="7" t="n">
        <v>35</v>
      </c>
      <c r="BC1972" s="7" t="n">
        <v>35</v>
      </c>
      <c r="BD1972" s="7" t="n">
        <v>35</v>
      </c>
      <c r="BE1972" s="7" t="s">
        <v>98</v>
      </c>
      <c r="BF1972" s="7" t="s">
        <v>98</v>
      </c>
      <c r="BG1972" s="7"/>
      <c r="BH1972" s="7"/>
      <c r="BI1972" s="7"/>
      <c r="BJ1972" s="7"/>
      <c r="BK1972" s="7"/>
      <c r="BL1972" s="7"/>
      <c r="BM1972" s="7" t="s">
        <v>97</v>
      </c>
      <c r="BN1972" s="7" t="s">
        <v>97</v>
      </c>
      <c r="BO1972" s="7"/>
      <c r="BP1972" s="7"/>
      <c r="BQ1972" s="7"/>
      <c r="BR1972" s="7"/>
      <c r="BS1972" s="7"/>
      <c r="BT1972" s="7"/>
      <c r="BU1972" s="7"/>
      <c r="BV1972" s="7"/>
      <c r="BW1972" s="7"/>
      <c r="BX1972" s="7"/>
      <c r="BY1972" s="7"/>
      <c r="BZ1972" s="7"/>
      <c r="CA1972" s="7"/>
      <c r="CB1972" s="7"/>
      <c r="CC1972" s="7"/>
      <c r="CD1972" s="7"/>
      <c r="CE1972" s="7"/>
      <c r="CF1972" s="7"/>
      <c r="CG1972" s="7"/>
      <c r="CH1972" s="7"/>
      <c r="CI1972" s="6" t="n">
        <f aca="false">SUMIF($AH1972:$CH1972,35,Base!$B$5:$BB$5)*7*$Z1972</f>
        <v>399</v>
      </c>
      <c r="CJ1972" s="6" t="n">
        <f aca="false">SUMIF($AH1972:$CH1972,"PR",Base!$B$5:$BB$5)*7*$Z1972</f>
        <v>2100</v>
      </c>
      <c r="CK1972" s="6"/>
      <c r="CL1972" s="6"/>
    </row>
    <row r="1973" customFormat="false" ht="13.8" hidden="false" customHeight="false" outlineLevel="0" collapsed="false">
      <c r="A1973" s="7" t="s">
        <v>1890</v>
      </c>
      <c r="B1973" s="7" t="s">
        <v>4192</v>
      </c>
      <c r="C1973" s="7" t="s">
        <v>2257</v>
      </c>
      <c r="D1973" s="7" t="s">
        <v>3733</v>
      </c>
      <c r="E1973" s="7" t="s">
        <v>4382</v>
      </c>
      <c r="F1973" s="7" t="s">
        <v>17</v>
      </c>
      <c r="G1973" s="7" t="s">
        <v>2259</v>
      </c>
      <c r="H1973" s="7" t="s">
        <v>2260</v>
      </c>
      <c r="I1973" s="7" t="s">
        <v>84</v>
      </c>
      <c r="J1973" s="7" t="s">
        <v>85</v>
      </c>
      <c r="K1973" s="8" t="n">
        <v>0</v>
      </c>
      <c r="L1973" s="7"/>
      <c r="M1973" s="8" t="n">
        <v>15</v>
      </c>
      <c r="N1973" s="7"/>
      <c r="O1973" s="7" t="s">
        <v>2262</v>
      </c>
      <c r="P1973" s="7" t="s">
        <v>124</v>
      </c>
      <c r="Q1973" s="8" t="s">
        <v>1090</v>
      </c>
      <c r="R1973" s="8" t="s">
        <v>4381</v>
      </c>
      <c r="S1973" s="8" t="s">
        <v>173</v>
      </c>
      <c r="T1973" s="8" t="s">
        <v>113</v>
      </c>
      <c r="U1973" s="7" t="s">
        <v>87</v>
      </c>
      <c r="V1973" s="7" t="s">
        <v>92</v>
      </c>
      <c r="W1973" s="7"/>
      <c r="X1973" s="7"/>
      <c r="Y1973" s="7" t="s">
        <v>93</v>
      </c>
      <c r="Z1973" s="8" t="s">
        <v>155</v>
      </c>
      <c r="AA1973" s="7"/>
      <c r="AB1973" s="7"/>
      <c r="AC1973" s="7"/>
      <c r="AD1973" s="7"/>
      <c r="AE1973" s="8"/>
      <c r="AF1973" s="9" t="s">
        <v>930</v>
      </c>
      <c r="AG1973" s="9" t="s">
        <v>1792</v>
      </c>
      <c r="AH1973" s="7" t="s">
        <v>98</v>
      </c>
      <c r="AI1973" s="7" t="s">
        <v>98</v>
      </c>
      <c r="AJ1973" s="7" t="s">
        <v>98</v>
      </c>
      <c r="AK1973" s="7" t="s">
        <v>98</v>
      </c>
      <c r="AL1973" s="7" t="s">
        <v>98</v>
      </c>
      <c r="AM1973" s="7" t="s">
        <v>98</v>
      </c>
      <c r="AN1973" s="7" t="s">
        <v>98</v>
      </c>
      <c r="AO1973" s="7" t="s">
        <v>98</v>
      </c>
      <c r="AP1973" s="7" t="s">
        <v>98</v>
      </c>
      <c r="AQ1973" s="7" t="s">
        <v>98</v>
      </c>
      <c r="AR1973" s="7" t="s">
        <v>98</v>
      </c>
      <c r="AS1973" s="7" t="s">
        <v>98</v>
      </c>
      <c r="AT1973" s="7" t="s">
        <v>98</v>
      </c>
      <c r="AU1973" s="7" t="s">
        <v>98</v>
      </c>
      <c r="AV1973" s="7" t="s">
        <v>98</v>
      </c>
      <c r="AW1973" s="7" t="s">
        <v>98</v>
      </c>
      <c r="AX1973" s="7" t="s">
        <v>98</v>
      </c>
      <c r="AY1973" s="7" t="s">
        <v>98</v>
      </c>
      <c r="AZ1973" s="7" t="s">
        <v>98</v>
      </c>
      <c r="BA1973" s="7" t="n">
        <v>35</v>
      </c>
      <c r="BB1973" s="7" t="n">
        <v>35</v>
      </c>
      <c r="BC1973" s="7" t="n">
        <v>35</v>
      </c>
      <c r="BD1973" s="7" t="n">
        <v>35</v>
      </c>
      <c r="BE1973" s="7" t="s">
        <v>98</v>
      </c>
      <c r="BF1973" s="7" t="s">
        <v>98</v>
      </c>
      <c r="BG1973" s="7"/>
      <c r="BH1973" s="7"/>
      <c r="BI1973" s="7"/>
      <c r="BJ1973" s="7"/>
      <c r="BK1973" s="7"/>
      <c r="BL1973" s="7"/>
      <c r="BM1973" s="7" t="s">
        <v>97</v>
      </c>
      <c r="BN1973" s="7" t="s">
        <v>97</v>
      </c>
      <c r="BO1973" s="7"/>
      <c r="BP1973" s="7"/>
      <c r="BQ1973" s="7"/>
      <c r="BR1973" s="7"/>
      <c r="BS1973" s="7"/>
      <c r="BT1973" s="7"/>
      <c r="BU1973" s="7"/>
      <c r="BV1973" s="7"/>
      <c r="BW1973" s="7"/>
      <c r="BX1973" s="7"/>
      <c r="BY1973" s="7"/>
      <c r="BZ1973" s="7"/>
      <c r="CA1973" s="7"/>
      <c r="CB1973" s="7"/>
      <c r="CC1973" s="7"/>
      <c r="CD1973" s="7"/>
      <c r="CE1973" s="7"/>
      <c r="CF1973" s="7"/>
      <c r="CG1973" s="7"/>
      <c r="CH1973" s="7"/>
      <c r="CI1973" s="6" t="n">
        <f aca="false">SUMIF($AH1973:$CH1973,35,Base!$B$5:$BB$5)*7*$Z1973</f>
        <v>399</v>
      </c>
      <c r="CJ1973" s="6" t="n">
        <f aca="false">SUMIF($AH1973:$CH1973,"PR",Base!$B$5:$BB$5)*7*$Z1973</f>
        <v>2100</v>
      </c>
      <c r="CK1973" s="6"/>
      <c r="CL1973" s="6"/>
    </row>
    <row r="1974" customFormat="false" ht="13.8" hidden="false" customHeight="false" outlineLevel="0" collapsed="false">
      <c r="A1974" s="7" t="s">
        <v>1890</v>
      </c>
      <c r="B1974" s="7" t="s">
        <v>4192</v>
      </c>
      <c r="C1974" s="7" t="s">
        <v>2257</v>
      </c>
      <c r="D1974" s="7" t="s">
        <v>3733</v>
      </c>
      <c r="E1974" s="7" t="s">
        <v>4382</v>
      </c>
      <c r="F1974" s="7" t="s">
        <v>17</v>
      </c>
      <c r="G1974" s="7" t="s">
        <v>2259</v>
      </c>
      <c r="H1974" s="7" t="s">
        <v>2260</v>
      </c>
      <c r="I1974" s="7" t="s">
        <v>84</v>
      </c>
      <c r="J1974" s="7" t="s">
        <v>85</v>
      </c>
      <c r="K1974" s="8" t="n">
        <v>0</v>
      </c>
      <c r="L1974" s="7"/>
      <c r="M1974" s="8" t="n">
        <v>15</v>
      </c>
      <c r="N1974" s="7"/>
      <c r="O1974" s="7" t="s">
        <v>2262</v>
      </c>
      <c r="P1974" s="7" t="s">
        <v>124</v>
      </c>
      <c r="Q1974" s="8" t="s">
        <v>1090</v>
      </c>
      <c r="R1974" s="8" t="s">
        <v>4381</v>
      </c>
      <c r="S1974" s="8" t="s">
        <v>173</v>
      </c>
      <c r="T1974" s="8" t="s">
        <v>113</v>
      </c>
      <c r="U1974" s="7" t="s">
        <v>87</v>
      </c>
      <c r="V1974" s="7" t="s">
        <v>92</v>
      </c>
      <c r="W1974" s="7"/>
      <c r="X1974" s="7"/>
      <c r="Y1974" s="7" t="s">
        <v>99</v>
      </c>
      <c r="Z1974" s="8" t="s">
        <v>155</v>
      </c>
      <c r="AA1974" s="7"/>
      <c r="AB1974" s="7"/>
      <c r="AC1974" s="7"/>
      <c r="AD1974" s="7"/>
      <c r="AE1974" s="8"/>
      <c r="AF1974" s="9" t="s">
        <v>930</v>
      </c>
      <c r="AG1974" s="9" t="s">
        <v>1792</v>
      </c>
      <c r="AH1974" s="7" t="s">
        <v>98</v>
      </c>
      <c r="AI1974" s="7" t="s">
        <v>98</v>
      </c>
      <c r="AJ1974" s="7" t="s">
        <v>98</v>
      </c>
      <c r="AK1974" s="7" t="s">
        <v>98</v>
      </c>
      <c r="AL1974" s="7" t="s">
        <v>98</v>
      </c>
      <c r="AM1974" s="7" t="s">
        <v>98</v>
      </c>
      <c r="AN1974" s="7" t="s">
        <v>98</v>
      </c>
      <c r="AO1974" s="7" t="s">
        <v>98</v>
      </c>
      <c r="AP1974" s="7" t="s">
        <v>98</v>
      </c>
      <c r="AQ1974" s="7" t="s">
        <v>98</v>
      </c>
      <c r="AR1974" s="7" t="s">
        <v>98</v>
      </c>
      <c r="AS1974" s="7" t="s">
        <v>98</v>
      </c>
      <c r="AT1974" s="7" t="s">
        <v>98</v>
      </c>
      <c r="AU1974" s="7" t="s">
        <v>98</v>
      </c>
      <c r="AV1974" s="7" t="s">
        <v>98</v>
      </c>
      <c r="AW1974" s="7" t="s">
        <v>98</v>
      </c>
      <c r="AX1974" s="7" t="s">
        <v>98</v>
      </c>
      <c r="AY1974" s="7" t="s">
        <v>98</v>
      </c>
      <c r="AZ1974" s="7" t="s">
        <v>98</v>
      </c>
      <c r="BA1974" s="7" t="n">
        <v>35</v>
      </c>
      <c r="BB1974" s="7" t="n">
        <v>35</v>
      </c>
      <c r="BC1974" s="7" t="n">
        <v>35</v>
      </c>
      <c r="BD1974" s="7" t="n">
        <v>35</v>
      </c>
      <c r="BE1974" s="7" t="s">
        <v>98</v>
      </c>
      <c r="BF1974" s="7" t="s">
        <v>98</v>
      </c>
      <c r="BG1974" s="7"/>
      <c r="BH1974" s="7"/>
      <c r="BI1974" s="7"/>
      <c r="BJ1974" s="7"/>
      <c r="BK1974" s="7"/>
      <c r="BL1974" s="7"/>
      <c r="BM1974" s="7" t="s">
        <v>97</v>
      </c>
      <c r="BN1974" s="7" t="s">
        <v>97</v>
      </c>
      <c r="BO1974" s="7"/>
      <c r="BP1974" s="7"/>
      <c r="BQ1974" s="7"/>
      <c r="BR1974" s="7"/>
      <c r="BS1974" s="7"/>
      <c r="BT1974" s="7"/>
      <c r="BU1974" s="7"/>
      <c r="BV1974" s="7"/>
      <c r="BW1974" s="7"/>
      <c r="BX1974" s="7"/>
      <c r="BY1974" s="7"/>
      <c r="BZ1974" s="7"/>
      <c r="CA1974" s="7"/>
      <c r="CB1974" s="7"/>
      <c r="CC1974" s="7"/>
      <c r="CD1974" s="7"/>
      <c r="CE1974" s="7"/>
      <c r="CF1974" s="7"/>
      <c r="CG1974" s="7"/>
      <c r="CH1974" s="7"/>
      <c r="CI1974" s="6" t="n">
        <f aca="false">SUMIF($AH1974:$CH1974,35,Base!$B$5:$BB$5)*7*$Z1974</f>
        <v>399</v>
      </c>
      <c r="CJ1974" s="6" t="n">
        <f aca="false">SUMIF($AH1974:$CH1974,"PR",Base!$B$5:$BB$5)*7*$Z1974</f>
        <v>2100</v>
      </c>
      <c r="CK1974" s="6"/>
      <c r="CL1974" s="6"/>
    </row>
    <row r="1975" customFormat="false" ht="13.8" hidden="false" customHeight="false" outlineLevel="0" collapsed="false">
      <c r="A1975" s="7" t="s">
        <v>1890</v>
      </c>
      <c r="B1975" s="7" t="s">
        <v>4192</v>
      </c>
      <c r="C1975" s="7" t="s">
        <v>2257</v>
      </c>
      <c r="D1975" s="7" t="s">
        <v>3788</v>
      </c>
      <c r="E1975" s="7" t="s">
        <v>4383</v>
      </c>
      <c r="F1975" s="7" t="s">
        <v>17</v>
      </c>
      <c r="G1975" s="7" t="s">
        <v>4384</v>
      </c>
      <c r="H1975" s="7" t="s">
        <v>4385</v>
      </c>
      <c r="I1975" s="7" t="s">
        <v>84</v>
      </c>
      <c r="J1975" s="7" t="s">
        <v>85</v>
      </c>
      <c r="K1975" s="8" t="n">
        <v>0</v>
      </c>
      <c r="L1975" s="7"/>
      <c r="M1975" s="8" t="n">
        <v>10</v>
      </c>
      <c r="N1975" s="7"/>
      <c r="O1975" s="7" t="s">
        <v>4386</v>
      </c>
      <c r="P1975" s="7" t="s">
        <v>178</v>
      </c>
      <c r="Q1975" s="8" t="s">
        <v>4296</v>
      </c>
      <c r="R1975" s="8" t="s">
        <v>1175</v>
      </c>
      <c r="S1975" s="8" t="s">
        <v>3257</v>
      </c>
      <c r="T1975" s="8" t="s">
        <v>100</v>
      </c>
      <c r="U1975" s="7" t="s">
        <v>87</v>
      </c>
      <c r="V1975" s="7" t="s">
        <v>92</v>
      </c>
      <c r="W1975" s="7"/>
      <c r="X1975" s="7"/>
      <c r="Y1975" s="7" t="s">
        <v>93</v>
      </c>
      <c r="Z1975" s="8" t="s">
        <v>94</v>
      </c>
      <c r="AA1975" s="7"/>
      <c r="AB1975" s="7"/>
      <c r="AC1975" s="7"/>
      <c r="AD1975" s="7"/>
      <c r="AE1975" s="8"/>
      <c r="AF1975" s="9" t="s">
        <v>4090</v>
      </c>
      <c r="AG1975" s="9" t="s">
        <v>221</v>
      </c>
      <c r="AH1975" s="7"/>
      <c r="AI1975" s="7"/>
      <c r="AJ1975" s="7" t="s">
        <v>98</v>
      </c>
      <c r="AK1975" s="7" t="s">
        <v>98</v>
      </c>
      <c r="AL1975" s="7" t="s">
        <v>98</v>
      </c>
      <c r="AM1975" s="7" t="s">
        <v>98</v>
      </c>
      <c r="AN1975" s="7" t="s">
        <v>98</v>
      </c>
      <c r="AO1975" s="7" t="s">
        <v>98</v>
      </c>
      <c r="AP1975" s="7" t="s">
        <v>98</v>
      </c>
      <c r="AQ1975" s="7" t="s">
        <v>98</v>
      </c>
      <c r="AR1975" s="7" t="s">
        <v>98</v>
      </c>
      <c r="AS1975" s="7" t="s">
        <v>98</v>
      </c>
      <c r="AT1975" s="7" t="s">
        <v>98</v>
      </c>
      <c r="AU1975" s="7" t="s">
        <v>98</v>
      </c>
      <c r="AV1975" s="7" t="s">
        <v>98</v>
      </c>
      <c r="AW1975" s="7" t="s">
        <v>98</v>
      </c>
      <c r="AX1975" s="7" t="s">
        <v>98</v>
      </c>
      <c r="AY1975" s="7" t="s">
        <v>98</v>
      </c>
      <c r="AZ1975" s="7" t="s">
        <v>98</v>
      </c>
      <c r="BA1975" s="7" t="s">
        <v>98</v>
      </c>
      <c r="BB1975" s="7" t="n">
        <v>35</v>
      </c>
      <c r="BC1975" s="7" t="n">
        <v>35</v>
      </c>
      <c r="BD1975" s="7" t="n">
        <v>35</v>
      </c>
      <c r="BE1975" s="7" t="n">
        <v>35</v>
      </c>
      <c r="BF1975" s="7" t="n">
        <v>35</v>
      </c>
      <c r="BG1975" s="7" t="s">
        <v>98</v>
      </c>
      <c r="BH1975" s="7" t="s">
        <v>98</v>
      </c>
      <c r="BI1975" s="7" t="s">
        <v>98</v>
      </c>
      <c r="BJ1975" s="7" t="s">
        <v>98</v>
      </c>
      <c r="BK1975" s="7" t="s">
        <v>98</v>
      </c>
      <c r="BL1975" s="7" t="s">
        <v>98</v>
      </c>
      <c r="BM1975" s="7" t="s">
        <v>97</v>
      </c>
      <c r="BN1975" s="7" t="s">
        <v>97</v>
      </c>
      <c r="BO1975" s="7" t="s">
        <v>98</v>
      </c>
      <c r="BP1975" s="7" t="s">
        <v>98</v>
      </c>
      <c r="BQ1975" s="7" t="s">
        <v>98</v>
      </c>
      <c r="BR1975" s="7"/>
      <c r="BS1975" s="7"/>
      <c r="BT1975" s="7"/>
      <c r="BU1975" s="7"/>
      <c r="BV1975" s="7"/>
      <c r="BW1975" s="7"/>
      <c r="BX1975" s="7"/>
      <c r="BY1975" s="7"/>
      <c r="BZ1975" s="7"/>
      <c r="CA1975" s="7"/>
      <c r="CB1975" s="7"/>
      <c r="CC1975" s="7"/>
      <c r="CD1975" s="7"/>
      <c r="CE1975" s="7"/>
      <c r="CF1975" s="7"/>
      <c r="CG1975" s="7"/>
      <c r="CH1975" s="7"/>
      <c r="CI1975" s="6" t="n">
        <f aca="false">SUMIF($AH1975:$CH1975,35,Base!$B$5:$BB$5)*7*$Z1975</f>
        <v>322</v>
      </c>
      <c r="CJ1975" s="6" t="n">
        <f aca="false">SUMIF($AH1975:$CH1975,"PR",Base!$B$5:$BB$5)*7*$Z1975</f>
        <v>1848</v>
      </c>
      <c r="CK1975" s="6"/>
      <c r="CL1975" s="6"/>
    </row>
    <row r="1976" customFormat="false" ht="13.8" hidden="false" customHeight="false" outlineLevel="0" collapsed="false">
      <c r="A1976" s="7" t="s">
        <v>1890</v>
      </c>
      <c r="B1976" s="7" t="s">
        <v>4192</v>
      </c>
      <c r="C1976" s="7" t="s">
        <v>2257</v>
      </c>
      <c r="D1976" s="7" t="s">
        <v>3788</v>
      </c>
      <c r="E1976" s="7" t="s">
        <v>4383</v>
      </c>
      <c r="F1976" s="7" t="s">
        <v>17</v>
      </c>
      <c r="G1976" s="7" t="s">
        <v>4384</v>
      </c>
      <c r="H1976" s="7" t="s">
        <v>4385</v>
      </c>
      <c r="I1976" s="7" t="s">
        <v>84</v>
      </c>
      <c r="J1976" s="7" t="s">
        <v>85</v>
      </c>
      <c r="K1976" s="8" t="n">
        <v>0</v>
      </c>
      <c r="L1976" s="7"/>
      <c r="M1976" s="8" t="n">
        <v>10</v>
      </c>
      <c r="N1976" s="7"/>
      <c r="O1976" s="7" t="s">
        <v>4386</v>
      </c>
      <c r="P1976" s="7" t="s">
        <v>178</v>
      </c>
      <c r="Q1976" s="8" t="s">
        <v>4296</v>
      </c>
      <c r="R1976" s="8" t="s">
        <v>1175</v>
      </c>
      <c r="S1976" s="8" t="s">
        <v>3257</v>
      </c>
      <c r="T1976" s="8" t="s">
        <v>100</v>
      </c>
      <c r="U1976" s="7" t="s">
        <v>87</v>
      </c>
      <c r="V1976" s="7" t="s">
        <v>92</v>
      </c>
      <c r="W1976" s="7"/>
      <c r="X1976" s="7"/>
      <c r="Y1976" s="7" t="s">
        <v>102</v>
      </c>
      <c r="Z1976" s="8" t="s">
        <v>87</v>
      </c>
      <c r="AA1976" s="7"/>
      <c r="AB1976" s="7"/>
      <c r="AC1976" s="7"/>
      <c r="AD1976" s="7"/>
      <c r="AE1976" s="8"/>
      <c r="AF1976" s="9" t="s">
        <v>4090</v>
      </c>
      <c r="AG1976" s="9" t="s">
        <v>221</v>
      </c>
      <c r="AH1976" s="7"/>
      <c r="AI1976" s="7"/>
      <c r="AJ1976" s="7" t="s">
        <v>98</v>
      </c>
      <c r="AK1976" s="7" t="s">
        <v>98</v>
      </c>
      <c r="AL1976" s="7" t="s">
        <v>98</v>
      </c>
      <c r="AM1976" s="7" t="s">
        <v>98</v>
      </c>
      <c r="AN1976" s="7" t="s">
        <v>98</v>
      </c>
      <c r="AO1976" s="7" t="s">
        <v>98</v>
      </c>
      <c r="AP1976" s="7" t="s">
        <v>98</v>
      </c>
      <c r="AQ1976" s="7" t="s">
        <v>98</v>
      </c>
      <c r="AR1976" s="7" t="s">
        <v>98</v>
      </c>
      <c r="AS1976" s="7" t="s">
        <v>98</v>
      </c>
      <c r="AT1976" s="7" t="s">
        <v>98</v>
      </c>
      <c r="AU1976" s="7" t="s">
        <v>98</v>
      </c>
      <c r="AV1976" s="7" t="s">
        <v>98</v>
      </c>
      <c r="AW1976" s="7" t="s">
        <v>98</v>
      </c>
      <c r="AX1976" s="7" t="s">
        <v>98</v>
      </c>
      <c r="AY1976" s="7" t="s">
        <v>98</v>
      </c>
      <c r="AZ1976" s="7" t="s">
        <v>98</v>
      </c>
      <c r="BA1976" s="7" t="s">
        <v>98</v>
      </c>
      <c r="BB1976" s="7" t="n">
        <v>35</v>
      </c>
      <c r="BC1976" s="7" t="n">
        <v>35</v>
      </c>
      <c r="BD1976" s="7" t="n">
        <v>35</v>
      </c>
      <c r="BE1976" s="7" t="n">
        <v>35</v>
      </c>
      <c r="BF1976" s="7" t="n">
        <v>35</v>
      </c>
      <c r="BG1976" s="7" t="s">
        <v>98</v>
      </c>
      <c r="BH1976" s="7" t="s">
        <v>98</v>
      </c>
      <c r="BI1976" s="7" t="s">
        <v>98</v>
      </c>
      <c r="BJ1976" s="7" t="s">
        <v>98</v>
      </c>
      <c r="BK1976" s="7" t="s">
        <v>98</v>
      </c>
      <c r="BL1976" s="7" t="s">
        <v>98</v>
      </c>
      <c r="BM1976" s="7" t="s">
        <v>97</v>
      </c>
      <c r="BN1976" s="7" t="s">
        <v>97</v>
      </c>
      <c r="BO1976" s="7" t="s">
        <v>98</v>
      </c>
      <c r="BP1976" s="7" t="s">
        <v>98</v>
      </c>
      <c r="BQ1976" s="7" t="s">
        <v>98</v>
      </c>
      <c r="BR1976" s="7"/>
      <c r="BS1976" s="7"/>
      <c r="BT1976" s="7"/>
      <c r="BU1976" s="7"/>
      <c r="BV1976" s="7"/>
      <c r="BW1976" s="7"/>
      <c r="BX1976" s="7"/>
      <c r="BY1976" s="7"/>
      <c r="BZ1976" s="7"/>
      <c r="CA1976" s="7"/>
      <c r="CB1976" s="7"/>
      <c r="CC1976" s="7"/>
      <c r="CD1976" s="7"/>
      <c r="CE1976" s="7"/>
      <c r="CF1976" s="7"/>
      <c r="CG1976" s="7"/>
      <c r="CH1976" s="7"/>
      <c r="CI1976" s="6" t="n">
        <f aca="false">SUMIF($AH1976:$CH1976,35,Base!$B$5:$BB$5)*7*$Z1976</f>
        <v>161</v>
      </c>
      <c r="CJ1976" s="6" t="n">
        <f aca="false">SUMIF($AH1976:$CH1976,"PR",Base!$B$5:$BB$5)*7*$Z1976</f>
        <v>924</v>
      </c>
      <c r="CK1976" s="6"/>
      <c r="CL1976" s="6"/>
    </row>
    <row r="1977" customFormat="false" ht="13.8" hidden="false" customHeight="false" outlineLevel="0" collapsed="false">
      <c r="A1977" s="7" t="s">
        <v>1890</v>
      </c>
      <c r="B1977" s="7" t="s">
        <v>4192</v>
      </c>
      <c r="C1977" s="7" t="s">
        <v>1383</v>
      </c>
      <c r="D1977" s="7" t="s">
        <v>3792</v>
      </c>
      <c r="E1977" s="7" t="s">
        <v>816</v>
      </c>
      <c r="F1977" s="7" t="s">
        <v>17</v>
      </c>
      <c r="G1977" s="7" t="s">
        <v>2518</v>
      </c>
      <c r="H1977" s="7" t="s">
        <v>2519</v>
      </c>
      <c r="I1977" s="7" t="s">
        <v>84</v>
      </c>
      <c r="J1977" s="7" t="s">
        <v>85</v>
      </c>
      <c r="K1977" s="8" t="n">
        <v>0</v>
      </c>
      <c r="L1977" s="7"/>
      <c r="M1977" s="8" t="n">
        <v>0</v>
      </c>
      <c r="N1977" s="7"/>
      <c r="O1977" s="7" t="s">
        <v>2520</v>
      </c>
      <c r="P1977" s="7" t="s">
        <v>87</v>
      </c>
      <c r="Q1977" s="8" t="s">
        <v>77</v>
      </c>
      <c r="R1977" s="8" t="s">
        <v>77</v>
      </c>
      <c r="S1977" s="8" t="s">
        <v>110</v>
      </c>
      <c r="T1977" s="8" t="s">
        <v>100</v>
      </c>
      <c r="U1977" s="7" t="s">
        <v>87</v>
      </c>
      <c r="V1977" s="7" t="s">
        <v>92</v>
      </c>
      <c r="W1977" s="7"/>
      <c r="X1977" s="7"/>
      <c r="Y1977" s="7" t="s">
        <v>125</v>
      </c>
      <c r="Z1977" s="8" t="s">
        <v>94</v>
      </c>
      <c r="AA1977" s="7"/>
      <c r="AB1977" s="7"/>
      <c r="AC1977" s="7"/>
      <c r="AD1977" s="7"/>
      <c r="AE1977" s="8"/>
      <c r="AF1977" s="9" t="s">
        <v>342</v>
      </c>
      <c r="AG1977" s="9" t="s">
        <v>326</v>
      </c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  <c r="AY1977" s="7"/>
      <c r="AZ1977" s="7"/>
      <c r="BA1977" s="7"/>
      <c r="BB1977" s="7"/>
      <c r="BC1977" s="7"/>
      <c r="BD1977" s="7"/>
      <c r="BE1977" s="7"/>
      <c r="BF1977" s="7"/>
      <c r="BG1977" s="7"/>
      <c r="BH1977" s="7"/>
      <c r="BI1977" s="7"/>
      <c r="BJ1977" s="7"/>
      <c r="BK1977" s="7"/>
      <c r="BL1977" s="7"/>
      <c r="BM1977" s="7" t="s">
        <v>97</v>
      </c>
      <c r="BN1977" s="7" t="s">
        <v>97</v>
      </c>
      <c r="BO1977" s="7"/>
      <c r="BP1977" s="7"/>
      <c r="BQ1977" s="7" t="s">
        <v>98</v>
      </c>
      <c r="BR1977" s="7"/>
      <c r="BS1977" s="7"/>
      <c r="BT1977" s="7"/>
      <c r="BU1977" s="7"/>
      <c r="BV1977" s="7"/>
      <c r="BW1977" s="7"/>
      <c r="BX1977" s="7"/>
      <c r="BY1977" s="7"/>
      <c r="BZ1977" s="7"/>
      <c r="CA1977" s="7"/>
      <c r="CB1977" s="7"/>
      <c r="CC1977" s="7"/>
      <c r="CD1977" s="7"/>
      <c r="CE1977" s="7"/>
      <c r="CF1977" s="7"/>
      <c r="CG1977" s="7"/>
      <c r="CH1977" s="7"/>
      <c r="CI1977" s="6" t="n">
        <f aca="false">SUMIF($AH1977:$CH1977,35,Base!$B$5:$BB$5)*7*$Z1977</f>
        <v>0</v>
      </c>
      <c r="CJ1977" s="6" t="n">
        <f aca="false">SUMIF($AH1977:$CH1977,"PR",Base!$B$5:$BB$5)*7*$Z1977</f>
        <v>70</v>
      </c>
      <c r="CK1977" s="6"/>
      <c r="CL1977" s="6"/>
    </row>
    <row r="1978" customFormat="false" ht="13.8" hidden="false" customHeight="false" outlineLevel="0" collapsed="false">
      <c r="A1978" s="7" t="s">
        <v>1890</v>
      </c>
      <c r="B1978" s="7" t="s">
        <v>4192</v>
      </c>
      <c r="C1978" s="7" t="s">
        <v>1383</v>
      </c>
      <c r="D1978" s="7" t="s">
        <v>3792</v>
      </c>
      <c r="E1978" s="7" t="s">
        <v>816</v>
      </c>
      <c r="F1978" s="7" t="s">
        <v>17</v>
      </c>
      <c r="G1978" s="7" t="s">
        <v>2518</v>
      </c>
      <c r="H1978" s="7" t="s">
        <v>2519</v>
      </c>
      <c r="I1978" s="7" t="s">
        <v>84</v>
      </c>
      <c r="J1978" s="7" t="s">
        <v>85</v>
      </c>
      <c r="K1978" s="8" t="n">
        <v>0</v>
      </c>
      <c r="L1978" s="7"/>
      <c r="M1978" s="8" t="n">
        <v>0</v>
      </c>
      <c r="N1978" s="7"/>
      <c r="O1978" s="7" t="s">
        <v>2520</v>
      </c>
      <c r="P1978" s="7" t="s">
        <v>87</v>
      </c>
      <c r="Q1978" s="8" t="s">
        <v>77</v>
      </c>
      <c r="R1978" s="8" t="s">
        <v>77</v>
      </c>
      <c r="S1978" s="8" t="s">
        <v>110</v>
      </c>
      <c r="T1978" s="8" t="s">
        <v>100</v>
      </c>
      <c r="U1978" s="7" t="s">
        <v>87</v>
      </c>
      <c r="V1978" s="7" t="s">
        <v>92</v>
      </c>
      <c r="W1978" s="7"/>
      <c r="X1978" s="7"/>
      <c r="Y1978" s="7" t="s">
        <v>112</v>
      </c>
      <c r="Z1978" s="8" t="s">
        <v>108</v>
      </c>
      <c r="AA1978" s="7"/>
      <c r="AB1978" s="7"/>
      <c r="AC1978" s="7"/>
      <c r="AD1978" s="7"/>
      <c r="AE1978" s="8"/>
      <c r="AF1978" s="9" t="s">
        <v>342</v>
      </c>
      <c r="AG1978" s="9" t="s">
        <v>326</v>
      </c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  <c r="AY1978" s="7"/>
      <c r="AZ1978" s="7"/>
      <c r="BA1978" s="7"/>
      <c r="BB1978" s="7"/>
      <c r="BC1978" s="7"/>
      <c r="BD1978" s="7"/>
      <c r="BE1978" s="7"/>
      <c r="BF1978" s="7"/>
      <c r="BG1978" s="7"/>
      <c r="BH1978" s="7"/>
      <c r="BI1978" s="7"/>
      <c r="BJ1978" s="7"/>
      <c r="BK1978" s="7"/>
      <c r="BL1978" s="7"/>
      <c r="BM1978" s="7" t="s">
        <v>97</v>
      </c>
      <c r="BN1978" s="7" t="s">
        <v>97</v>
      </c>
      <c r="BO1978" s="7"/>
      <c r="BP1978" s="7"/>
      <c r="BQ1978" s="7" t="s">
        <v>98</v>
      </c>
      <c r="BR1978" s="7"/>
      <c r="BS1978" s="7"/>
      <c r="BT1978" s="7"/>
      <c r="BU1978" s="7"/>
      <c r="BV1978" s="7"/>
      <c r="BW1978" s="7"/>
      <c r="BX1978" s="7"/>
      <c r="BY1978" s="7"/>
      <c r="BZ1978" s="7"/>
      <c r="CA1978" s="7"/>
      <c r="CB1978" s="7"/>
      <c r="CC1978" s="7"/>
      <c r="CD1978" s="7"/>
      <c r="CE1978" s="7"/>
      <c r="CF1978" s="7"/>
      <c r="CG1978" s="7"/>
      <c r="CH1978" s="7"/>
      <c r="CI1978" s="6" t="n">
        <f aca="false">SUMIF($AH1978:$CH1978,35,Base!$B$5:$BB$5)*7*$Z1978</f>
        <v>0</v>
      </c>
      <c r="CJ1978" s="6" t="n">
        <f aca="false">SUMIF($AH1978:$CH1978,"PR",Base!$B$5:$BB$5)*7*$Z1978</f>
        <v>280</v>
      </c>
      <c r="CK1978" s="6"/>
      <c r="CL1978" s="6"/>
    </row>
    <row r="1979" customFormat="false" ht="13.8" hidden="false" customHeight="false" outlineLevel="0" collapsed="false">
      <c r="A1979" s="7" t="s">
        <v>1890</v>
      </c>
      <c r="B1979" s="7" t="s">
        <v>4192</v>
      </c>
      <c r="C1979" s="7" t="s">
        <v>887</v>
      </c>
      <c r="D1979" s="7" t="s">
        <v>3793</v>
      </c>
      <c r="E1979" s="7" t="s">
        <v>4387</v>
      </c>
      <c r="F1979" s="7" t="s">
        <v>17</v>
      </c>
      <c r="G1979" s="7" t="s">
        <v>4388</v>
      </c>
      <c r="H1979" s="7" t="s">
        <v>4389</v>
      </c>
      <c r="I1979" s="7" t="s">
        <v>84</v>
      </c>
      <c r="J1979" s="7" t="s">
        <v>85</v>
      </c>
      <c r="K1979" s="8" t="n">
        <v>0</v>
      </c>
      <c r="L1979" s="7"/>
      <c r="M1979" s="8" t="n">
        <v>0</v>
      </c>
      <c r="N1979" s="7"/>
      <c r="O1979" s="7" t="s">
        <v>4390</v>
      </c>
      <c r="P1979" s="7" t="s">
        <v>87</v>
      </c>
      <c r="Q1979" s="8" t="s">
        <v>77</v>
      </c>
      <c r="R1979" s="8" t="s">
        <v>77</v>
      </c>
      <c r="S1979" s="8" t="s">
        <v>110</v>
      </c>
      <c r="T1979" s="8" t="s">
        <v>100</v>
      </c>
      <c r="U1979" s="7" t="s">
        <v>87</v>
      </c>
      <c r="V1979" s="7" t="s">
        <v>92</v>
      </c>
      <c r="W1979" s="7"/>
      <c r="X1979" s="7"/>
      <c r="Y1979" s="7" t="s">
        <v>125</v>
      </c>
      <c r="Z1979" s="8" t="s">
        <v>94</v>
      </c>
      <c r="AA1979" s="7"/>
      <c r="AB1979" s="7"/>
      <c r="AC1979" s="7"/>
      <c r="AD1979" s="7"/>
      <c r="AE1979" s="8"/>
      <c r="AF1979" s="9" t="s">
        <v>2019</v>
      </c>
      <c r="AG1979" s="9" t="s">
        <v>412</v>
      </c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  <c r="AY1979" s="7"/>
      <c r="AZ1979" s="7"/>
      <c r="BA1979" s="7"/>
      <c r="BB1979" s="7"/>
      <c r="BC1979" s="7"/>
      <c r="BD1979" s="7"/>
      <c r="BE1979" s="7"/>
      <c r="BF1979" s="7"/>
      <c r="BG1979" s="7"/>
      <c r="BH1979" s="7"/>
      <c r="BI1979" s="7"/>
      <c r="BJ1979" s="7"/>
      <c r="BK1979" s="7"/>
      <c r="BL1979" s="7"/>
      <c r="BM1979" s="7" t="s">
        <v>97</v>
      </c>
      <c r="BN1979" s="7" t="s">
        <v>97</v>
      </c>
      <c r="BO1979" s="7"/>
      <c r="BP1979" s="7"/>
      <c r="BQ1979" s="7"/>
      <c r="BR1979" s="7"/>
      <c r="BS1979" s="7"/>
      <c r="BT1979" s="7"/>
      <c r="BU1979" s="7"/>
      <c r="BV1979" s="7"/>
      <c r="BW1979" s="7"/>
      <c r="BX1979" s="7"/>
      <c r="BY1979" s="7"/>
      <c r="BZ1979" s="7"/>
      <c r="CA1979" s="7"/>
      <c r="CB1979" s="7"/>
      <c r="CC1979" s="7" t="s">
        <v>98</v>
      </c>
      <c r="CD1979" s="7"/>
      <c r="CE1979" s="7"/>
      <c r="CF1979" s="7"/>
      <c r="CG1979" s="7"/>
      <c r="CH1979" s="7"/>
      <c r="CI1979" s="6" t="n">
        <f aca="false">SUMIF($AH1979:$CH1979,35,Base!$B$5:$BB$5)*7*$Z1979</f>
        <v>0</v>
      </c>
      <c r="CJ1979" s="6" t="n">
        <f aca="false">SUMIF($AH1979:$CH1979,"PR",Base!$B$5:$BB$5)*7*$Z1979</f>
        <v>70</v>
      </c>
      <c r="CK1979" s="6"/>
      <c r="CL1979" s="6"/>
    </row>
    <row r="1980" customFormat="false" ht="13.8" hidden="false" customHeight="false" outlineLevel="0" collapsed="false">
      <c r="A1980" s="7" t="s">
        <v>1890</v>
      </c>
      <c r="B1980" s="7" t="s">
        <v>4192</v>
      </c>
      <c r="C1980" s="7" t="s">
        <v>887</v>
      </c>
      <c r="D1980" s="7" t="s">
        <v>3793</v>
      </c>
      <c r="E1980" s="7" t="s">
        <v>4387</v>
      </c>
      <c r="F1980" s="7" t="s">
        <v>17</v>
      </c>
      <c r="G1980" s="7" t="s">
        <v>4388</v>
      </c>
      <c r="H1980" s="7" t="s">
        <v>4389</v>
      </c>
      <c r="I1980" s="7" t="s">
        <v>84</v>
      </c>
      <c r="J1980" s="7" t="s">
        <v>85</v>
      </c>
      <c r="K1980" s="8" t="n">
        <v>0</v>
      </c>
      <c r="L1980" s="7"/>
      <c r="M1980" s="8" t="n">
        <v>0</v>
      </c>
      <c r="N1980" s="7"/>
      <c r="O1980" s="7" t="s">
        <v>4390</v>
      </c>
      <c r="P1980" s="7" t="s">
        <v>87</v>
      </c>
      <c r="Q1980" s="8" t="s">
        <v>77</v>
      </c>
      <c r="R1980" s="8" t="s">
        <v>77</v>
      </c>
      <c r="S1980" s="8" t="s">
        <v>110</v>
      </c>
      <c r="T1980" s="8" t="s">
        <v>100</v>
      </c>
      <c r="U1980" s="7" t="s">
        <v>87</v>
      </c>
      <c r="V1980" s="7" t="s">
        <v>92</v>
      </c>
      <c r="W1980" s="7"/>
      <c r="X1980" s="7"/>
      <c r="Y1980" s="7" t="s">
        <v>112</v>
      </c>
      <c r="Z1980" s="8" t="s">
        <v>108</v>
      </c>
      <c r="AA1980" s="7"/>
      <c r="AB1980" s="7"/>
      <c r="AC1980" s="7"/>
      <c r="AD1980" s="7"/>
      <c r="AE1980" s="8"/>
      <c r="AF1980" s="9" t="s">
        <v>2019</v>
      </c>
      <c r="AG1980" s="9" t="s">
        <v>412</v>
      </c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7"/>
      <c r="BB1980" s="7"/>
      <c r="BC1980" s="7"/>
      <c r="BD1980" s="7"/>
      <c r="BE1980" s="7"/>
      <c r="BF1980" s="7"/>
      <c r="BG1980" s="7"/>
      <c r="BH1980" s="7"/>
      <c r="BI1980" s="7"/>
      <c r="BJ1980" s="7"/>
      <c r="BK1980" s="7"/>
      <c r="BL1980" s="7"/>
      <c r="BM1980" s="7" t="s">
        <v>97</v>
      </c>
      <c r="BN1980" s="7" t="s">
        <v>97</v>
      </c>
      <c r="BO1980" s="7"/>
      <c r="BP1980" s="7"/>
      <c r="BQ1980" s="7"/>
      <c r="BR1980" s="7"/>
      <c r="BS1980" s="7"/>
      <c r="BT1980" s="7"/>
      <c r="BU1980" s="7"/>
      <c r="BV1980" s="7"/>
      <c r="BW1980" s="7"/>
      <c r="BX1980" s="7"/>
      <c r="BY1980" s="7"/>
      <c r="BZ1980" s="7"/>
      <c r="CA1980" s="7"/>
      <c r="CB1980" s="7"/>
      <c r="CC1980" s="7" t="s">
        <v>98</v>
      </c>
      <c r="CD1980" s="7"/>
      <c r="CE1980" s="7"/>
      <c r="CF1980" s="7"/>
      <c r="CG1980" s="7"/>
      <c r="CH1980" s="7"/>
      <c r="CI1980" s="6" t="n">
        <f aca="false">SUMIF($AH1980:$CH1980,35,Base!$B$5:$BB$5)*7*$Z1980</f>
        <v>0</v>
      </c>
      <c r="CJ1980" s="6" t="n">
        <f aca="false">SUMIF($AH1980:$CH1980,"PR",Base!$B$5:$BB$5)*7*$Z1980</f>
        <v>280</v>
      </c>
      <c r="CK1980" s="6"/>
      <c r="CL1980" s="6"/>
    </row>
    <row r="1981" customFormat="false" ht="13.8" hidden="false" customHeight="false" outlineLevel="0" collapsed="false">
      <c r="A1981" s="7" t="s">
        <v>1890</v>
      </c>
      <c r="B1981" s="7" t="s">
        <v>4192</v>
      </c>
      <c r="C1981" s="7" t="s">
        <v>887</v>
      </c>
      <c r="D1981" s="7" t="s">
        <v>3797</v>
      </c>
      <c r="E1981" s="7" t="s">
        <v>823</v>
      </c>
      <c r="F1981" s="7" t="s">
        <v>17</v>
      </c>
      <c r="G1981" s="7" t="s">
        <v>4388</v>
      </c>
      <c r="H1981" s="7" t="s">
        <v>4389</v>
      </c>
      <c r="I1981" s="7" t="s">
        <v>84</v>
      </c>
      <c r="J1981" s="7" t="s">
        <v>85</v>
      </c>
      <c r="K1981" s="8" t="n">
        <v>0</v>
      </c>
      <c r="L1981" s="7"/>
      <c r="M1981" s="8" t="n">
        <v>0</v>
      </c>
      <c r="N1981" s="7"/>
      <c r="O1981" s="7" t="s">
        <v>4390</v>
      </c>
      <c r="P1981" s="7" t="s">
        <v>87</v>
      </c>
      <c r="Q1981" s="8" t="s">
        <v>77</v>
      </c>
      <c r="R1981" s="8" t="s">
        <v>77</v>
      </c>
      <c r="S1981" s="8" t="s">
        <v>110</v>
      </c>
      <c r="T1981" s="8" t="s">
        <v>100</v>
      </c>
      <c r="U1981" s="7" t="s">
        <v>87</v>
      </c>
      <c r="V1981" s="7" t="s">
        <v>92</v>
      </c>
      <c r="W1981" s="7"/>
      <c r="X1981" s="7"/>
      <c r="Y1981" s="7" t="s">
        <v>125</v>
      </c>
      <c r="Z1981" s="8" t="s">
        <v>94</v>
      </c>
      <c r="AA1981" s="7"/>
      <c r="AB1981" s="7"/>
      <c r="AC1981" s="7"/>
      <c r="AD1981" s="7"/>
      <c r="AE1981" s="8"/>
      <c r="AF1981" s="9" t="s">
        <v>3480</v>
      </c>
      <c r="AG1981" s="9" t="s">
        <v>3119</v>
      </c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7"/>
      <c r="BB1981" s="7"/>
      <c r="BC1981" s="7"/>
      <c r="BD1981" s="7"/>
      <c r="BE1981" s="7"/>
      <c r="BF1981" s="7" t="s">
        <v>98</v>
      </c>
      <c r="BG1981" s="7"/>
      <c r="BH1981" s="7"/>
      <c r="BI1981" s="7"/>
      <c r="BJ1981" s="7"/>
      <c r="BK1981" s="7"/>
      <c r="BL1981" s="7"/>
      <c r="BM1981" s="7" t="s">
        <v>97</v>
      </c>
      <c r="BN1981" s="7" t="s">
        <v>97</v>
      </c>
      <c r="BO1981" s="7"/>
      <c r="BP1981" s="7"/>
      <c r="BQ1981" s="7"/>
      <c r="BR1981" s="7"/>
      <c r="BS1981" s="7"/>
      <c r="BT1981" s="7"/>
      <c r="BU1981" s="7"/>
      <c r="BV1981" s="7"/>
      <c r="BW1981" s="7"/>
      <c r="BX1981" s="7"/>
      <c r="BY1981" s="7"/>
      <c r="BZ1981" s="7"/>
      <c r="CA1981" s="7"/>
      <c r="CB1981" s="7"/>
      <c r="CC1981" s="7"/>
      <c r="CD1981" s="7"/>
      <c r="CE1981" s="7"/>
      <c r="CF1981" s="7"/>
      <c r="CG1981" s="7"/>
      <c r="CH1981" s="7"/>
      <c r="CI1981" s="6" t="n">
        <f aca="false">SUMIF($AH1981:$CH1981,35,Base!$B$5:$BB$5)*7*$Z1981</f>
        <v>0</v>
      </c>
      <c r="CJ1981" s="6" t="n">
        <f aca="false">SUMIF($AH1981:$CH1981,"PR",Base!$B$5:$BB$5)*7*$Z1981</f>
        <v>70</v>
      </c>
      <c r="CK1981" s="6"/>
      <c r="CL1981" s="6"/>
    </row>
    <row r="1982" customFormat="false" ht="13.8" hidden="false" customHeight="false" outlineLevel="0" collapsed="false">
      <c r="A1982" s="7" t="s">
        <v>1890</v>
      </c>
      <c r="B1982" s="7" t="s">
        <v>4192</v>
      </c>
      <c r="C1982" s="7" t="s">
        <v>887</v>
      </c>
      <c r="D1982" s="7" t="s">
        <v>3797</v>
      </c>
      <c r="E1982" s="7" t="s">
        <v>823</v>
      </c>
      <c r="F1982" s="7" t="s">
        <v>17</v>
      </c>
      <c r="G1982" s="7" t="s">
        <v>4388</v>
      </c>
      <c r="H1982" s="7" t="s">
        <v>4389</v>
      </c>
      <c r="I1982" s="7" t="s">
        <v>84</v>
      </c>
      <c r="J1982" s="7" t="s">
        <v>85</v>
      </c>
      <c r="K1982" s="8" t="n">
        <v>0</v>
      </c>
      <c r="L1982" s="7"/>
      <c r="M1982" s="8" t="n">
        <v>0</v>
      </c>
      <c r="N1982" s="7"/>
      <c r="O1982" s="7" t="s">
        <v>4390</v>
      </c>
      <c r="P1982" s="7" t="s">
        <v>87</v>
      </c>
      <c r="Q1982" s="8" t="s">
        <v>77</v>
      </c>
      <c r="R1982" s="8" t="s">
        <v>77</v>
      </c>
      <c r="S1982" s="8" t="s">
        <v>110</v>
      </c>
      <c r="T1982" s="8" t="s">
        <v>100</v>
      </c>
      <c r="U1982" s="7" t="s">
        <v>87</v>
      </c>
      <c r="V1982" s="7" t="s">
        <v>92</v>
      </c>
      <c r="W1982" s="7"/>
      <c r="X1982" s="7"/>
      <c r="Y1982" s="7" t="s">
        <v>112</v>
      </c>
      <c r="Z1982" s="8" t="s">
        <v>108</v>
      </c>
      <c r="AA1982" s="7"/>
      <c r="AB1982" s="7"/>
      <c r="AC1982" s="7"/>
      <c r="AD1982" s="7"/>
      <c r="AE1982" s="8"/>
      <c r="AF1982" s="9" t="s">
        <v>3480</v>
      </c>
      <c r="AG1982" s="9" t="s">
        <v>3119</v>
      </c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7"/>
      <c r="BB1982" s="7"/>
      <c r="BC1982" s="7"/>
      <c r="BD1982" s="7"/>
      <c r="BE1982" s="7"/>
      <c r="BF1982" s="7" t="s">
        <v>98</v>
      </c>
      <c r="BG1982" s="7"/>
      <c r="BH1982" s="7"/>
      <c r="BI1982" s="7"/>
      <c r="BJ1982" s="7"/>
      <c r="BK1982" s="7"/>
      <c r="BL1982" s="7"/>
      <c r="BM1982" s="7" t="s">
        <v>97</v>
      </c>
      <c r="BN1982" s="7" t="s">
        <v>97</v>
      </c>
      <c r="BO1982" s="7"/>
      <c r="BP1982" s="7"/>
      <c r="BQ1982" s="7"/>
      <c r="BR1982" s="7"/>
      <c r="BS1982" s="7"/>
      <c r="BT1982" s="7"/>
      <c r="BU1982" s="7"/>
      <c r="BV1982" s="7"/>
      <c r="BW1982" s="7"/>
      <c r="BX1982" s="7"/>
      <c r="BY1982" s="7"/>
      <c r="BZ1982" s="7"/>
      <c r="CA1982" s="7"/>
      <c r="CB1982" s="7"/>
      <c r="CC1982" s="7"/>
      <c r="CD1982" s="7"/>
      <c r="CE1982" s="7"/>
      <c r="CF1982" s="7"/>
      <c r="CG1982" s="7"/>
      <c r="CH1982" s="7"/>
      <c r="CI1982" s="6" t="n">
        <f aca="false">SUMIF($AH1982:$CH1982,35,Base!$B$5:$BB$5)*7*$Z1982</f>
        <v>0</v>
      </c>
      <c r="CJ1982" s="6" t="n">
        <f aca="false">SUMIF($AH1982:$CH1982,"PR",Base!$B$5:$BB$5)*7*$Z1982</f>
        <v>280</v>
      </c>
      <c r="CK1982" s="6"/>
      <c r="CL1982" s="6"/>
    </row>
    <row r="1983" customFormat="false" ht="13.8" hidden="false" customHeight="false" outlineLevel="0" collapsed="false">
      <c r="A1983" s="7" t="s">
        <v>1890</v>
      </c>
      <c r="B1983" s="7" t="s">
        <v>4192</v>
      </c>
      <c r="C1983" s="7" t="s">
        <v>2257</v>
      </c>
      <c r="D1983" s="7" t="s">
        <v>4391</v>
      </c>
      <c r="E1983" s="7" t="s">
        <v>830</v>
      </c>
      <c r="F1983" s="7" t="s">
        <v>17</v>
      </c>
      <c r="G1983" s="7" t="s">
        <v>4392</v>
      </c>
      <c r="H1983" s="7" t="s">
        <v>4393</v>
      </c>
      <c r="I1983" s="7" t="s">
        <v>84</v>
      </c>
      <c r="J1983" s="7" t="s">
        <v>85</v>
      </c>
      <c r="K1983" s="8" t="n">
        <v>0</v>
      </c>
      <c r="L1983" s="7"/>
      <c r="M1983" s="8" t="n">
        <v>0</v>
      </c>
      <c r="N1983" s="7"/>
      <c r="O1983" s="7" t="s">
        <v>4394</v>
      </c>
      <c r="P1983" s="7" t="s">
        <v>87</v>
      </c>
      <c r="Q1983" s="8" t="s">
        <v>242</v>
      </c>
      <c r="R1983" s="8" t="s">
        <v>242</v>
      </c>
      <c r="S1983" s="8" t="s">
        <v>110</v>
      </c>
      <c r="T1983" s="8" t="s">
        <v>100</v>
      </c>
      <c r="U1983" s="7" t="s">
        <v>87</v>
      </c>
      <c r="V1983" s="7" t="s">
        <v>92</v>
      </c>
      <c r="W1983" s="7"/>
      <c r="X1983" s="7"/>
      <c r="Y1983" s="7" t="s">
        <v>125</v>
      </c>
      <c r="Z1983" s="8" t="s">
        <v>94</v>
      </c>
      <c r="AA1983" s="7"/>
      <c r="AB1983" s="7"/>
      <c r="AC1983" s="7"/>
      <c r="AD1983" s="7"/>
      <c r="AE1983" s="8"/>
      <c r="AF1983" s="9" t="s">
        <v>246</v>
      </c>
      <c r="AG1983" s="9" t="s">
        <v>230</v>
      </c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7"/>
      <c r="BB1983" s="7"/>
      <c r="BC1983" s="7"/>
      <c r="BD1983" s="7"/>
      <c r="BE1983" s="7"/>
      <c r="BF1983" s="7"/>
      <c r="BG1983" s="7"/>
      <c r="BH1983" s="7"/>
      <c r="BI1983" s="7"/>
      <c r="BJ1983" s="7"/>
      <c r="BK1983" s="7"/>
      <c r="BL1983" s="7"/>
      <c r="BM1983" s="7" t="s">
        <v>97</v>
      </c>
      <c r="BN1983" s="7" t="s">
        <v>97</v>
      </c>
      <c r="BO1983" s="7"/>
      <c r="BP1983" s="7"/>
      <c r="BQ1983" s="7"/>
      <c r="BR1983" s="7"/>
      <c r="BS1983" s="7"/>
      <c r="BT1983" s="7"/>
      <c r="BU1983" s="7"/>
      <c r="BV1983" s="7"/>
      <c r="BW1983" s="7"/>
      <c r="BX1983" s="7"/>
      <c r="BY1983" s="7"/>
      <c r="BZ1983" s="7"/>
      <c r="CA1983" s="7"/>
      <c r="CB1983" s="7"/>
      <c r="CC1983" s="7"/>
      <c r="CD1983" s="7"/>
      <c r="CE1983" s="7" t="s">
        <v>98</v>
      </c>
      <c r="CF1983" s="7"/>
      <c r="CG1983" s="7"/>
      <c r="CH1983" s="7"/>
      <c r="CI1983" s="6" t="n">
        <f aca="false">SUMIF($AH1983:$CH1983,35,Base!$B$5:$BB$5)*7*$Z1983</f>
        <v>0</v>
      </c>
      <c r="CJ1983" s="6" t="n">
        <f aca="false">SUMIF($AH1983:$CH1983,"PR",Base!$B$5:$BB$5)*7*$Z1983</f>
        <v>70</v>
      </c>
      <c r="CK1983" s="6"/>
      <c r="CL1983" s="6"/>
    </row>
    <row r="1984" customFormat="false" ht="13.8" hidden="false" customHeight="false" outlineLevel="0" collapsed="false">
      <c r="A1984" s="7" t="s">
        <v>1890</v>
      </c>
      <c r="B1984" s="7" t="s">
        <v>4192</v>
      </c>
      <c r="C1984" s="7" t="s">
        <v>2257</v>
      </c>
      <c r="D1984" s="7" t="s">
        <v>4391</v>
      </c>
      <c r="E1984" s="7" t="s">
        <v>830</v>
      </c>
      <c r="F1984" s="7" t="s">
        <v>17</v>
      </c>
      <c r="G1984" s="7" t="s">
        <v>4392</v>
      </c>
      <c r="H1984" s="7" t="s">
        <v>4393</v>
      </c>
      <c r="I1984" s="7" t="s">
        <v>84</v>
      </c>
      <c r="J1984" s="7" t="s">
        <v>85</v>
      </c>
      <c r="K1984" s="8" t="n">
        <v>0</v>
      </c>
      <c r="L1984" s="7"/>
      <c r="M1984" s="8" t="n">
        <v>0</v>
      </c>
      <c r="N1984" s="7"/>
      <c r="O1984" s="7" t="s">
        <v>4394</v>
      </c>
      <c r="P1984" s="7" t="s">
        <v>87</v>
      </c>
      <c r="Q1984" s="8" t="s">
        <v>242</v>
      </c>
      <c r="R1984" s="8" t="s">
        <v>242</v>
      </c>
      <c r="S1984" s="8" t="s">
        <v>110</v>
      </c>
      <c r="T1984" s="8" t="s">
        <v>100</v>
      </c>
      <c r="U1984" s="7" t="s">
        <v>87</v>
      </c>
      <c r="V1984" s="7" t="s">
        <v>92</v>
      </c>
      <c r="W1984" s="7"/>
      <c r="X1984" s="7"/>
      <c r="Y1984" s="7" t="s">
        <v>112</v>
      </c>
      <c r="Z1984" s="8" t="s">
        <v>108</v>
      </c>
      <c r="AA1984" s="7"/>
      <c r="AB1984" s="7"/>
      <c r="AC1984" s="7"/>
      <c r="AD1984" s="7"/>
      <c r="AE1984" s="8"/>
      <c r="AF1984" s="9" t="s">
        <v>246</v>
      </c>
      <c r="AG1984" s="9" t="s">
        <v>230</v>
      </c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7"/>
      <c r="AX1984" s="7"/>
      <c r="AY1984" s="7"/>
      <c r="AZ1984" s="7"/>
      <c r="BA1984" s="7"/>
      <c r="BB1984" s="7"/>
      <c r="BC1984" s="7"/>
      <c r="BD1984" s="7"/>
      <c r="BE1984" s="7"/>
      <c r="BF1984" s="7"/>
      <c r="BG1984" s="7"/>
      <c r="BH1984" s="7"/>
      <c r="BI1984" s="7"/>
      <c r="BJ1984" s="7"/>
      <c r="BK1984" s="7"/>
      <c r="BL1984" s="7"/>
      <c r="BM1984" s="7" t="s">
        <v>97</v>
      </c>
      <c r="BN1984" s="7" t="s">
        <v>97</v>
      </c>
      <c r="BO1984" s="7"/>
      <c r="BP1984" s="7"/>
      <c r="BQ1984" s="7"/>
      <c r="BR1984" s="7"/>
      <c r="BS1984" s="7"/>
      <c r="BT1984" s="7"/>
      <c r="BU1984" s="7"/>
      <c r="BV1984" s="7"/>
      <c r="BW1984" s="7"/>
      <c r="BX1984" s="7"/>
      <c r="BY1984" s="7"/>
      <c r="BZ1984" s="7"/>
      <c r="CA1984" s="7"/>
      <c r="CB1984" s="7"/>
      <c r="CC1984" s="7"/>
      <c r="CD1984" s="7"/>
      <c r="CE1984" s="7" t="s">
        <v>98</v>
      </c>
      <c r="CF1984" s="7"/>
      <c r="CG1984" s="7"/>
      <c r="CH1984" s="7"/>
      <c r="CI1984" s="6" t="n">
        <f aca="false">SUMIF($AH1984:$CH1984,35,Base!$B$5:$BB$5)*7*$Z1984</f>
        <v>0</v>
      </c>
      <c r="CJ1984" s="6" t="n">
        <f aca="false">SUMIF($AH1984:$CH1984,"PR",Base!$B$5:$BB$5)*7*$Z1984</f>
        <v>280</v>
      </c>
      <c r="CK1984" s="6"/>
      <c r="CL1984" s="6"/>
    </row>
    <row r="1985" customFormat="false" ht="13.8" hidden="false" customHeight="false" outlineLevel="0" collapsed="false">
      <c r="A1985" s="7" t="s">
        <v>1890</v>
      </c>
      <c r="B1985" s="7" t="s">
        <v>4192</v>
      </c>
      <c r="C1985" s="7" t="s">
        <v>2257</v>
      </c>
      <c r="D1985" s="7" t="s">
        <v>4395</v>
      </c>
      <c r="E1985" s="7" t="s">
        <v>836</v>
      </c>
      <c r="F1985" s="7" t="s">
        <v>17</v>
      </c>
      <c r="G1985" s="7" t="s">
        <v>4396</v>
      </c>
      <c r="H1985" s="7" t="s">
        <v>4397</v>
      </c>
      <c r="I1985" s="7" t="s">
        <v>84</v>
      </c>
      <c r="J1985" s="7" t="s">
        <v>85</v>
      </c>
      <c r="K1985" s="8" t="n">
        <v>0</v>
      </c>
      <c r="L1985" s="7"/>
      <c r="M1985" s="8" t="n">
        <v>0</v>
      </c>
      <c r="N1985" s="7"/>
      <c r="O1985" s="7" t="s">
        <v>4398</v>
      </c>
      <c r="P1985" s="7" t="s">
        <v>87</v>
      </c>
      <c r="Q1985" s="8" t="s">
        <v>242</v>
      </c>
      <c r="R1985" s="8" t="s">
        <v>242</v>
      </c>
      <c r="S1985" s="8" t="s">
        <v>110</v>
      </c>
      <c r="T1985" s="8" t="s">
        <v>100</v>
      </c>
      <c r="U1985" s="7" t="s">
        <v>87</v>
      </c>
      <c r="V1985" s="7" t="s">
        <v>92</v>
      </c>
      <c r="W1985" s="7"/>
      <c r="X1985" s="7"/>
      <c r="Y1985" s="7" t="s">
        <v>125</v>
      </c>
      <c r="Z1985" s="8" t="s">
        <v>94</v>
      </c>
      <c r="AA1985" s="7"/>
      <c r="AB1985" s="7"/>
      <c r="AC1985" s="7"/>
      <c r="AD1985" s="7"/>
      <c r="AE1985" s="8"/>
      <c r="AF1985" s="9" t="s">
        <v>1022</v>
      </c>
      <c r="AG1985" s="9" t="s">
        <v>1509</v>
      </c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7"/>
      <c r="AW1985" s="7"/>
      <c r="AX1985" s="7"/>
      <c r="AY1985" s="7"/>
      <c r="AZ1985" s="7"/>
      <c r="BA1985" s="7"/>
      <c r="BB1985" s="7"/>
      <c r="BC1985" s="7"/>
      <c r="BD1985" s="7"/>
      <c r="BE1985" s="7" t="s">
        <v>98</v>
      </c>
      <c r="BF1985" s="7"/>
      <c r="BG1985" s="7"/>
      <c r="BH1985" s="7"/>
      <c r="BI1985" s="7"/>
      <c r="BJ1985" s="7"/>
      <c r="BK1985" s="7"/>
      <c r="BL1985" s="7"/>
      <c r="BM1985" s="7" t="s">
        <v>97</v>
      </c>
      <c r="BN1985" s="7" t="s">
        <v>97</v>
      </c>
      <c r="BO1985" s="7"/>
      <c r="BP1985" s="7"/>
      <c r="BQ1985" s="7"/>
      <c r="BR1985" s="7"/>
      <c r="BS1985" s="7"/>
      <c r="BT1985" s="7"/>
      <c r="BU1985" s="7"/>
      <c r="BV1985" s="7"/>
      <c r="BW1985" s="7"/>
      <c r="BX1985" s="7"/>
      <c r="BY1985" s="7"/>
      <c r="BZ1985" s="7"/>
      <c r="CA1985" s="7"/>
      <c r="CB1985" s="7"/>
      <c r="CC1985" s="7"/>
      <c r="CD1985" s="7"/>
      <c r="CE1985" s="7"/>
      <c r="CF1985" s="7"/>
      <c r="CG1985" s="7"/>
      <c r="CH1985" s="7"/>
      <c r="CI1985" s="6" t="n">
        <f aca="false">SUMIF($AH1985:$CH1985,35,Base!$B$5:$BB$5)*7*$Z1985</f>
        <v>0</v>
      </c>
      <c r="CJ1985" s="6" t="n">
        <f aca="false">SUMIF($AH1985:$CH1985,"PR",Base!$B$5:$BB$5)*7*$Z1985</f>
        <v>56</v>
      </c>
      <c r="CK1985" s="6"/>
      <c r="CL1985" s="6"/>
    </row>
    <row r="1986" customFormat="false" ht="13.8" hidden="false" customHeight="false" outlineLevel="0" collapsed="false">
      <c r="A1986" s="7" t="s">
        <v>1890</v>
      </c>
      <c r="B1986" s="7" t="s">
        <v>4192</v>
      </c>
      <c r="C1986" s="7" t="s">
        <v>2257</v>
      </c>
      <c r="D1986" s="7" t="s">
        <v>4395</v>
      </c>
      <c r="E1986" s="7" t="s">
        <v>836</v>
      </c>
      <c r="F1986" s="7" t="s">
        <v>17</v>
      </c>
      <c r="G1986" s="7" t="s">
        <v>4396</v>
      </c>
      <c r="H1986" s="7" t="s">
        <v>4397</v>
      </c>
      <c r="I1986" s="7" t="s">
        <v>84</v>
      </c>
      <c r="J1986" s="7" t="s">
        <v>85</v>
      </c>
      <c r="K1986" s="8" t="n">
        <v>0</v>
      </c>
      <c r="L1986" s="7"/>
      <c r="M1986" s="8" t="n">
        <v>0</v>
      </c>
      <c r="N1986" s="7"/>
      <c r="O1986" s="7" t="s">
        <v>4398</v>
      </c>
      <c r="P1986" s="7" t="s">
        <v>87</v>
      </c>
      <c r="Q1986" s="8" t="s">
        <v>242</v>
      </c>
      <c r="R1986" s="8" t="s">
        <v>242</v>
      </c>
      <c r="S1986" s="8" t="s">
        <v>110</v>
      </c>
      <c r="T1986" s="8" t="s">
        <v>100</v>
      </c>
      <c r="U1986" s="7" t="s">
        <v>87</v>
      </c>
      <c r="V1986" s="7" t="s">
        <v>92</v>
      </c>
      <c r="W1986" s="7"/>
      <c r="X1986" s="7"/>
      <c r="Y1986" s="7" t="s">
        <v>112</v>
      </c>
      <c r="Z1986" s="8" t="s">
        <v>108</v>
      </c>
      <c r="AA1986" s="7"/>
      <c r="AB1986" s="7"/>
      <c r="AC1986" s="7"/>
      <c r="AD1986" s="7"/>
      <c r="AE1986" s="8"/>
      <c r="AF1986" s="9" t="s">
        <v>1022</v>
      </c>
      <c r="AG1986" s="9" t="s">
        <v>1509</v>
      </c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7"/>
      <c r="AX1986" s="7"/>
      <c r="AY1986" s="7"/>
      <c r="AZ1986" s="7"/>
      <c r="BA1986" s="7"/>
      <c r="BB1986" s="7"/>
      <c r="BC1986" s="7"/>
      <c r="BD1986" s="7"/>
      <c r="BE1986" s="7" t="s">
        <v>98</v>
      </c>
      <c r="BF1986" s="7"/>
      <c r="BG1986" s="7"/>
      <c r="BH1986" s="7"/>
      <c r="BI1986" s="7"/>
      <c r="BJ1986" s="7"/>
      <c r="BK1986" s="7"/>
      <c r="BL1986" s="7"/>
      <c r="BM1986" s="7" t="s">
        <v>97</v>
      </c>
      <c r="BN1986" s="7" t="s">
        <v>97</v>
      </c>
      <c r="BO1986" s="7"/>
      <c r="BP1986" s="7"/>
      <c r="BQ1986" s="7"/>
      <c r="BR1986" s="7"/>
      <c r="BS1986" s="7"/>
      <c r="BT1986" s="7"/>
      <c r="BU1986" s="7"/>
      <c r="BV1986" s="7"/>
      <c r="BW1986" s="7"/>
      <c r="BX1986" s="7"/>
      <c r="BY1986" s="7"/>
      <c r="BZ1986" s="7"/>
      <c r="CA1986" s="7"/>
      <c r="CB1986" s="7"/>
      <c r="CC1986" s="7"/>
      <c r="CD1986" s="7"/>
      <c r="CE1986" s="7"/>
      <c r="CF1986" s="7"/>
      <c r="CG1986" s="7"/>
      <c r="CH1986" s="7"/>
      <c r="CI1986" s="6" t="n">
        <f aca="false">SUMIF($AH1986:$CH1986,35,Base!$B$5:$BB$5)*7*$Z1986</f>
        <v>0</v>
      </c>
      <c r="CJ1986" s="6" t="n">
        <f aca="false">SUMIF($AH1986:$CH1986,"PR",Base!$B$5:$BB$5)*7*$Z1986</f>
        <v>224</v>
      </c>
      <c r="CK1986" s="6"/>
      <c r="CL1986" s="6"/>
    </row>
    <row r="1987" customFormat="false" ht="13.8" hidden="false" customHeight="false" outlineLevel="0" collapsed="false">
      <c r="A1987" s="7" t="s">
        <v>1890</v>
      </c>
      <c r="B1987" s="7" t="s">
        <v>4192</v>
      </c>
      <c r="C1987" s="7" t="s">
        <v>1383</v>
      </c>
      <c r="D1987" s="7" t="s">
        <v>4399</v>
      </c>
      <c r="E1987" s="7" t="s">
        <v>838</v>
      </c>
      <c r="F1987" s="7" t="s">
        <v>17</v>
      </c>
      <c r="G1987" s="7" t="s">
        <v>2509</v>
      </c>
      <c r="H1987" s="7" t="s">
        <v>2510</v>
      </c>
      <c r="I1987" s="7" t="s">
        <v>84</v>
      </c>
      <c r="J1987" s="7" t="s">
        <v>85</v>
      </c>
      <c r="K1987" s="8" t="n">
        <v>0</v>
      </c>
      <c r="L1987" s="7"/>
      <c r="M1987" s="8" t="n">
        <v>0</v>
      </c>
      <c r="N1987" s="7"/>
      <c r="O1987" s="7" t="s">
        <v>2511</v>
      </c>
      <c r="P1987" s="7" t="s">
        <v>87</v>
      </c>
      <c r="Q1987" s="8" t="s">
        <v>77</v>
      </c>
      <c r="R1987" s="8" t="s">
        <v>77</v>
      </c>
      <c r="S1987" s="8" t="s">
        <v>110</v>
      </c>
      <c r="T1987" s="8" t="s">
        <v>100</v>
      </c>
      <c r="U1987" s="7" t="s">
        <v>87</v>
      </c>
      <c r="V1987" s="7" t="s">
        <v>92</v>
      </c>
      <c r="W1987" s="7"/>
      <c r="X1987" s="7"/>
      <c r="Y1987" s="7" t="s">
        <v>125</v>
      </c>
      <c r="Z1987" s="8" t="s">
        <v>94</v>
      </c>
      <c r="AA1987" s="7"/>
      <c r="AB1987" s="7"/>
      <c r="AC1987" s="7"/>
      <c r="AD1987" s="7"/>
      <c r="AE1987" s="8"/>
      <c r="AF1987" s="9" t="s">
        <v>3305</v>
      </c>
      <c r="AG1987" s="9" t="s">
        <v>726</v>
      </c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  <c r="AZ1987" s="7"/>
      <c r="BA1987" s="7"/>
      <c r="BB1987" s="7"/>
      <c r="BC1987" s="7"/>
      <c r="BD1987" s="7"/>
      <c r="BE1987" s="7"/>
      <c r="BF1987" s="7"/>
      <c r="BG1987" s="7"/>
      <c r="BH1987" s="7"/>
      <c r="BI1987" s="7"/>
      <c r="BJ1987" s="7"/>
      <c r="BK1987" s="7"/>
      <c r="BL1987" s="7"/>
      <c r="BM1987" s="7" t="s">
        <v>97</v>
      </c>
      <c r="BN1987" s="7" t="s">
        <v>97</v>
      </c>
      <c r="BO1987" s="7"/>
      <c r="BP1987" s="7"/>
      <c r="BQ1987" s="7"/>
      <c r="BR1987" s="7"/>
      <c r="BS1987" s="7"/>
      <c r="BT1987" s="7"/>
      <c r="BU1987" s="7"/>
      <c r="BV1987" s="7"/>
      <c r="BW1987" s="7"/>
      <c r="BX1987" s="7" t="s">
        <v>98</v>
      </c>
      <c r="BY1987" s="7"/>
      <c r="BZ1987" s="7"/>
      <c r="CA1987" s="7"/>
      <c r="CB1987" s="7"/>
      <c r="CC1987" s="7"/>
      <c r="CD1987" s="7"/>
      <c r="CE1987" s="7"/>
      <c r="CF1987" s="7"/>
      <c r="CG1987" s="7"/>
      <c r="CH1987" s="7"/>
      <c r="CI1987" s="6" t="n">
        <f aca="false">SUMIF($AH1987:$CH1987,35,Base!$B$5:$BB$5)*7*$Z1987</f>
        <v>0</v>
      </c>
      <c r="CJ1987" s="6" t="n">
        <f aca="false">SUMIF($AH1987:$CH1987,"PR",Base!$B$5:$BB$5)*7*$Z1987</f>
        <v>70</v>
      </c>
      <c r="CK1987" s="6"/>
      <c r="CL1987" s="6"/>
    </row>
    <row r="1988" customFormat="false" ht="13.8" hidden="false" customHeight="false" outlineLevel="0" collapsed="false">
      <c r="A1988" s="7" t="s">
        <v>1890</v>
      </c>
      <c r="B1988" s="7" t="s">
        <v>4192</v>
      </c>
      <c r="C1988" s="7" t="s">
        <v>1383</v>
      </c>
      <c r="D1988" s="7" t="s">
        <v>4399</v>
      </c>
      <c r="E1988" s="7" t="s">
        <v>838</v>
      </c>
      <c r="F1988" s="7" t="s">
        <v>17</v>
      </c>
      <c r="G1988" s="7" t="s">
        <v>2509</v>
      </c>
      <c r="H1988" s="7" t="s">
        <v>2510</v>
      </c>
      <c r="I1988" s="7" t="s">
        <v>84</v>
      </c>
      <c r="J1988" s="7" t="s">
        <v>85</v>
      </c>
      <c r="K1988" s="8" t="n">
        <v>0</v>
      </c>
      <c r="L1988" s="7"/>
      <c r="M1988" s="8" t="n">
        <v>0</v>
      </c>
      <c r="N1988" s="7"/>
      <c r="O1988" s="7" t="s">
        <v>2511</v>
      </c>
      <c r="P1988" s="7" t="s">
        <v>87</v>
      </c>
      <c r="Q1988" s="8" t="s">
        <v>77</v>
      </c>
      <c r="R1988" s="8" t="s">
        <v>77</v>
      </c>
      <c r="S1988" s="8" t="s">
        <v>110</v>
      </c>
      <c r="T1988" s="8" t="s">
        <v>100</v>
      </c>
      <c r="U1988" s="7" t="s">
        <v>87</v>
      </c>
      <c r="V1988" s="7" t="s">
        <v>92</v>
      </c>
      <c r="W1988" s="7"/>
      <c r="X1988" s="7"/>
      <c r="Y1988" s="7" t="s">
        <v>112</v>
      </c>
      <c r="Z1988" s="8" t="s">
        <v>108</v>
      </c>
      <c r="AA1988" s="7"/>
      <c r="AB1988" s="7"/>
      <c r="AC1988" s="7"/>
      <c r="AD1988" s="7"/>
      <c r="AE1988" s="8"/>
      <c r="AF1988" s="9" t="s">
        <v>3305</v>
      </c>
      <c r="AG1988" s="9" t="s">
        <v>726</v>
      </c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7"/>
      <c r="BB1988" s="7"/>
      <c r="BC1988" s="7"/>
      <c r="BD1988" s="7"/>
      <c r="BE1988" s="7"/>
      <c r="BF1988" s="7"/>
      <c r="BG1988" s="7"/>
      <c r="BH1988" s="7"/>
      <c r="BI1988" s="7"/>
      <c r="BJ1988" s="7"/>
      <c r="BK1988" s="7"/>
      <c r="BL1988" s="7"/>
      <c r="BM1988" s="7" t="s">
        <v>97</v>
      </c>
      <c r="BN1988" s="7" t="s">
        <v>97</v>
      </c>
      <c r="BO1988" s="7"/>
      <c r="BP1988" s="7"/>
      <c r="BQ1988" s="7"/>
      <c r="BR1988" s="7"/>
      <c r="BS1988" s="7"/>
      <c r="BT1988" s="7"/>
      <c r="BU1988" s="7"/>
      <c r="BV1988" s="7"/>
      <c r="BW1988" s="7"/>
      <c r="BX1988" s="7" t="s">
        <v>98</v>
      </c>
      <c r="BY1988" s="7"/>
      <c r="BZ1988" s="7"/>
      <c r="CA1988" s="7"/>
      <c r="CB1988" s="7"/>
      <c r="CC1988" s="7"/>
      <c r="CD1988" s="7"/>
      <c r="CE1988" s="7"/>
      <c r="CF1988" s="7"/>
      <c r="CG1988" s="7"/>
      <c r="CH1988" s="7"/>
      <c r="CI1988" s="6" t="n">
        <f aca="false">SUMIF($AH1988:$CH1988,35,Base!$B$5:$BB$5)*7*$Z1988</f>
        <v>0</v>
      </c>
      <c r="CJ1988" s="6" t="n">
        <f aca="false">SUMIF($AH1988:$CH1988,"PR",Base!$B$5:$BB$5)*7*$Z1988</f>
        <v>280</v>
      </c>
      <c r="CK1988" s="6"/>
      <c r="CL1988" s="6"/>
    </row>
    <row r="1989" customFormat="false" ht="13.8" hidden="false" customHeight="false" outlineLevel="0" collapsed="false">
      <c r="A1989" s="7" t="s">
        <v>1890</v>
      </c>
      <c r="B1989" s="7" t="s">
        <v>4192</v>
      </c>
      <c r="C1989" s="7" t="s">
        <v>1383</v>
      </c>
      <c r="D1989" s="7" t="s">
        <v>4400</v>
      </c>
      <c r="E1989" s="7" t="s">
        <v>841</v>
      </c>
      <c r="F1989" s="7" t="s">
        <v>17</v>
      </c>
      <c r="G1989" s="7" t="s">
        <v>2509</v>
      </c>
      <c r="H1989" s="7" t="s">
        <v>2510</v>
      </c>
      <c r="I1989" s="7" t="s">
        <v>84</v>
      </c>
      <c r="J1989" s="7" t="s">
        <v>85</v>
      </c>
      <c r="K1989" s="8" t="n">
        <v>0</v>
      </c>
      <c r="L1989" s="7"/>
      <c r="M1989" s="8" t="n">
        <v>0</v>
      </c>
      <c r="N1989" s="7"/>
      <c r="O1989" s="7" t="s">
        <v>2511</v>
      </c>
      <c r="P1989" s="7" t="s">
        <v>87</v>
      </c>
      <c r="Q1989" s="8" t="s">
        <v>77</v>
      </c>
      <c r="R1989" s="8" t="s">
        <v>77</v>
      </c>
      <c r="S1989" s="8" t="s">
        <v>110</v>
      </c>
      <c r="T1989" s="8" t="s">
        <v>100</v>
      </c>
      <c r="U1989" s="7" t="s">
        <v>87</v>
      </c>
      <c r="V1989" s="7" t="s">
        <v>92</v>
      </c>
      <c r="W1989" s="7"/>
      <c r="X1989" s="7"/>
      <c r="Y1989" s="7" t="s">
        <v>125</v>
      </c>
      <c r="Z1989" s="8" t="s">
        <v>94</v>
      </c>
      <c r="AA1989" s="7"/>
      <c r="AB1989" s="7"/>
      <c r="AC1989" s="7"/>
      <c r="AD1989" s="7"/>
      <c r="AE1989" s="8"/>
      <c r="AF1989" s="9" t="s">
        <v>696</v>
      </c>
      <c r="AG1989" s="9" t="s">
        <v>115</v>
      </c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7" t="s">
        <v>98</v>
      </c>
      <c r="BB1989" s="7"/>
      <c r="BC1989" s="7"/>
      <c r="BD1989" s="7"/>
      <c r="BE1989" s="7"/>
      <c r="BF1989" s="7"/>
      <c r="BG1989" s="7"/>
      <c r="BH1989" s="7"/>
      <c r="BI1989" s="7"/>
      <c r="BJ1989" s="7"/>
      <c r="BK1989" s="7"/>
      <c r="BL1989" s="7"/>
      <c r="BM1989" s="7" t="s">
        <v>97</v>
      </c>
      <c r="BN1989" s="7" t="s">
        <v>97</v>
      </c>
      <c r="BO1989" s="7"/>
      <c r="BP1989" s="7"/>
      <c r="BQ1989" s="7"/>
      <c r="BR1989" s="7"/>
      <c r="BS1989" s="7"/>
      <c r="BT1989" s="7"/>
      <c r="BU1989" s="7"/>
      <c r="BV1989" s="7"/>
      <c r="BW1989" s="7"/>
      <c r="BX1989" s="7"/>
      <c r="BY1989" s="7"/>
      <c r="BZ1989" s="7"/>
      <c r="CA1989" s="7"/>
      <c r="CB1989" s="7"/>
      <c r="CC1989" s="7"/>
      <c r="CD1989" s="7"/>
      <c r="CE1989" s="7"/>
      <c r="CF1989" s="7"/>
      <c r="CG1989" s="7"/>
      <c r="CH1989" s="7"/>
      <c r="CI1989" s="6" t="n">
        <f aca="false">SUMIF($AH1989:$CH1989,35,Base!$B$5:$BB$5)*7*$Z1989</f>
        <v>0</v>
      </c>
      <c r="CJ1989" s="6" t="n">
        <f aca="false">SUMIF($AH1989:$CH1989,"PR",Base!$B$5:$BB$5)*7*$Z1989</f>
        <v>70</v>
      </c>
      <c r="CK1989" s="6"/>
      <c r="CL1989" s="6"/>
    </row>
    <row r="1990" customFormat="false" ht="13.8" hidden="false" customHeight="false" outlineLevel="0" collapsed="false">
      <c r="A1990" s="7" t="s">
        <v>1890</v>
      </c>
      <c r="B1990" s="7" t="s">
        <v>4192</v>
      </c>
      <c r="C1990" s="7" t="s">
        <v>1383</v>
      </c>
      <c r="D1990" s="7" t="s">
        <v>4400</v>
      </c>
      <c r="E1990" s="7" t="s">
        <v>841</v>
      </c>
      <c r="F1990" s="7" t="s">
        <v>17</v>
      </c>
      <c r="G1990" s="7" t="s">
        <v>2509</v>
      </c>
      <c r="H1990" s="7" t="s">
        <v>2510</v>
      </c>
      <c r="I1990" s="7" t="s">
        <v>84</v>
      </c>
      <c r="J1990" s="7" t="s">
        <v>85</v>
      </c>
      <c r="K1990" s="8" t="n">
        <v>0</v>
      </c>
      <c r="L1990" s="7"/>
      <c r="M1990" s="8" t="n">
        <v>0</v>
      </c>
      <c r="N1990" s="7"/>
      <c r="O1990" s="7" t="s">
        <v>2511</v>
      </c>
      <c r="P1990" s="7" t="s">
        <v>87</v>
      </c>
      <c r="Q1990" s="8" t="s">
        <v>77</v>
      </c>
      <c r="R1990" s="8" t="s">
        <v>77</v>
      </c>
      <c r="S1990" s="8" t="s">
        <v>110</v>
      </c>
      <c r="T1990" s="8" t="s">
        <v>100</v>
      </c>
      <c r="U1990" s="7" t="s">
        <v>87</v>
      </c>
      <c r="V1990" s="7" t="s">
        <v>92</v>
      </c>
      <c r="W1990" s="7"/>
      <c r="X1990" s="7"/>
      <c r="Y1990" s="7" t="s">
        <v>112</v>
      </c>
      <c r="Z1990" s="8" t="s">
        <v>108</v>
      </c>
      <c r="AA1990" s="7"/>
      <c r="AB1990" s="7"/>
      <c r="AC1990" s="7"/>
      <c r="AD1990" s="7"/>
      <c r="AE1990" s="8"/>
      <c r="AF1990" s="9" t="s">
        <v>696</v>
      </c>
      <c r="AG1990" s="9" t="s">
        <v>115</v>
      </c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7" t="s">
        <v>98</v>
      </c>
      <c r="BB1990" s="7"/>
      <c r="BC1990" s="7"/>
      <c r="BD1990" s="7"/>
      <c r="BE1990" s="7"/>
      <c r="BF1990" s="7"/>
      <c r="BG1990" s="7"/>
      <c r="BH1990" s="7"/>
      <c r="BI1990" s="7"/>
      <c r="BJ1990" s="7"/>
      <c r="BK1990" s="7"/>
      <c r="BL1990" s="7"/>
      <c r="BM1990" s="7" t="s">
        <v>97</v>
      </c>
      <c r="BN1990" s="7" t="s">
        <v>97</v>
      </c>
      <c r="BO1990" s="7"/>
      <c r="BP1990" s="7"/>
      <c r="BQ1990" s="7"/>
      <c r="BR1990" s="7"/>
      <c r="BS1990" s="7"/>
      <c r="BT1990" s="7"/>
      <c r="BU1990" s="7"/>
      <c r="BV1990" s="7"/>
      <c r="BW1990" s="7"/>
      <c r="BX1990" s="7"/>
      <c r="BY1990" s="7"/>
      <c r="BZ1990" s="7"/>
      <c r="CA1990" s="7"/>
      <c r="CB1990" s="7"/>
      <c r="CC1990" s="7"/>
      <c r="CD1990" s="7"/>
      <c r="CE1990" s="7"/>
      <c r="CF1990" s="7"/>
      <c r="CG1990" s="7"/>
      <c r="CH1990" s="7"/>
      <c r="CI1990" s="6" t="n">
        <f aca="false">SUMIF($AH1990:$CH1990,35,Base!$B$5:$BB$5)*7*$Z1990</f>
        <v>0</v>
      </c>
      <c r="CJ1990" s="6" t="n">
        <f aca="false">SUMIF($AH1990:$CH1990,"PR",Base!$B$5:$BB$5)*7*$Z1990</f>
        <v>280</v>
      </c>
      <c r="CK1990" s="6"/>
      <c r="CL1990" s="6"/>
    </row>
    <row r="1991" customFormat="false" ht="13.8" hidden="false" customHeight="false" outlineLevel="0" collapsed="false">
      <c r="A1991" s="7" t="s">
        <v>1890</v>
      </c>
      <c r="B1991" s="7" t="s">
        <v>4192</v>
      </c>
      <c r="C1991" s="7" t="s">
        <v>223</v>
      </c>
      <c r="D1991" s="7" t="s">
        <v>4401</v>
      </c>
      <c r="E1991" s="7" t="s">
        <v>846</v>
      </c>
      <c r="F1991" s="7" t="s">
        <v>17</v>
      </c>
      <c r="G1991" s="7" t="s">
        <v>4402</v>
      </c>
      <c r="H1991" s="7" t="s">
        <v>4403</v>
      </c>
      <c r="I1991" s="7" t="s">
        <v>84</v>
      </c>
      <c r="J1991" s="7" t="s">
        <v>85</v>
      </c>
      <c r="K1991" s="8" t="n">
        <v>0</v>
      </c>
      <c r="L1991" s="7"/>
      <c r="M1991" s="8" t="n">
        <v>0</v>
      </c>
      <c r="N1991" s="7"/>
      <c r="O1991" s="7" t="s">
        <v>4404</v>
      </c>
      <c r="P1991" s="7" t="s">
        <v>87</v>
      </c>
      <c r="Q1991" s="8" t="s">
        <v>113</v>
      </c>
      <c r="R1991" s="8" t="s">
        <v>113</v>
      </c>
      <c r="S1991" s="8" t="s">
        <v>110</v>
      </c>
      <c r="T1991" s="8" t="s">
        <v>100</v>
      </c>
      <c r="U1991" s="7" t="s">
        <v>87</v>
      </c>
      <c r="V1991" s="7" t="s">
        <v>92</v>
      </c>
      <c r="W1991" s="7"/>
      <c r="X1991" s="7"/>
      <c r="Y1991" s="7" t="s">
        <v>125</v>
      </c>
      <c r="Z1991" s="8" t="s">
        <v>94</v>
      </c>
      <c r="AA1991" s="7"/>
      <c r="AB1991" s="7"/>
      <c r="AC1991" s="7"/>
      <c r="AD1991" s="7"/>
      <c r="AE1991" s="8"/>
      <c r="AF1991" s="9" t="s">
        <v>2863</v>
      </c>
      <c r="AG1991" s="9" t="s">
        <v>2863</v>
      </c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7"/>
      <c r="BB1991" s="7"/>
      <c r="BC1991" s="7"/>
      <c r="BD1991" s="7"/>
      <c r="BE1991" s="7"/>
      <c r="BF1991" s="7"/>
      <c r="BG1991" s="7"/>
      <c r="BH1991" s="7"/>
      <c r="BI1991" s="7"/>
      <c r="BJ1991" s="7"/>
      <c r="BK1991" s="7"/>
      <c r="BL1991" s="7"/>
      <c r="BM1991" s="7" t="s">
        <v>97</v>
      </c>
      <c r="BN1991" s="7" t="s">
        <v>97</v>
      </c>
      <c r="BO1991" s="7"/>
      <c r="BP1991" s="7"/>
      <c r="BQ1991" s="7"/>
      <c r="BR1991" s="7"/>
      <c r="BS1991" s="7"/>
      <c r="BT1991" s="7"/>
      <c r="BU1991" s="7"/>
      <c r="BV1991" s="7"/>
      <c r="BW1991" s="7"/>
      <c r="BX1991" s="7" t="s">
        <v>98</v>
      </c>
      <c r="BY1991" s="7"/>
      <c r="BZ1991" s="7"/>
      <c r="CA1991" s="7"/>
      <c r="CB1991" s="7"/>
      <c r="CC1991" s="7"/>
      <c r="CD1991" s="7"/>
      <c r="CE1991" s="7"/>
      <c r="CF1991" s="7"/>
      <c r="CG1991" s="7"/>
      <c r="CH1991" s="7"/>
      <c r="CI1991" s="6" t="n">
        <f aca="false">SUMIF($AH1991:$CH1991,35,Base!$B$5:$BB$5)*7*$Z1991</f>
        <v>0</v>
      </c>
      <c r="CJ1991" s="6" t="n">
        <f aca="false">SUMIF($AH1991:$CH1991,"PR",Base!$B$5:$BB$5)*7*$Z1991</f>
        <v>70</v>
      </c>
      <c r="CK1991" s="6"/>
      <c r="CL1991" s="6"/>
    </row>
    <row r="1992" customFormat="false" ht="13.8" hidden="false" customHeight="false" outlineLevel="0" collapsed="false">
      <c r="A1992" s="7" t="s">
        <v>1890</v>
      </c>
      <c r="B1992" s="7" t="s">
        <v>4192</v>
      </c>
      <c r="C1992" s="7" t="s">
        <v>223</v>
      </c>
      <c r="D1992" s="7" t="s">
        <v>4401</v>
      </c>
      <c r="E1992" s="7" t="s">
        <v>846</v>
      </c>
      <c r="F1992" s="7" t="s">
        <v>17</v>
      </c>
      <c r="G1992" s="7" t="s">
        <v>4402</v>
      </c>
      <c r="H1992" s="7" t="s">
        <v>4403</v>
      </c>
      <c r="I1992" s="7" t="s">
        <v>84</v>
      </c>
      <c r="J1992" s="7" t="s">
        <v>85</v>
      </c>
      <c r="K1992" s="8" t="n">
        <v>0</v>
      </c>
      <c r="L1992" s="7"/>
      <c r="M1992" s="8" t="n">
        <v>0</v>
      </c>
      <c r="N1992" s="7"/>
      <c r="O1992" s="7" t="s">
        <v>4404</v>
      </c>
      <c r="P1992" s="7" t="s">
        <v>87</v>
      </c>
      <c r="Q1992" s="8" t="s">
        <v>113</v>
      </c>
      <c r="R1992" s="8" t="s">
        <v>113</v>
      </c>
      <c r="S1992" s="8" t="s">
        <v>110</v>
      </c>
      <c r="T1992" s="8" t="s">
        <v>100</v>
      </c>
      <c r="U1992" s="7" t="s">
        <v>87</v>
      </c>
      <c r="V1992" s="7" t="s">
        <v>92</v>
      </c>
      <c r="W1992" s="7"/>
      <c r="X1992" s="7"/>
      <c r="Y1992" s="7" t="s">
        <v>112</v>
      </c>
      <c r="Z1992" s="8" t="s">
        <v>108</v>
      </c>
      <c r="AA1992" s="7"/>
      <c r="AB1992" s="7"/>
      <c r="AC1992" s="7"/>
      <c r="AD1992" s="7"/>
      <c r="AE1992" s="8"/>
      <c r="AF1992" s="9" t="s">
        <v>2863</v>
      </c>
      <c r="AG1992" s="9" t="s">
        <v>2863</v>
      </c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  <c r="AY1992" s="7"/>
      <c r="AZ1992" s="7"/>
      <c r="BA1992" s="7"/>
      <c r="BB1992" s="7"/>
      <c r="BC1992" s="7"/>
      <c r="BD1992" s="7"/>
      <c r="BE1992" s="7"/>
      <c r="BF1992" s="7"/>
      <c r="BG1992" s="7"/>
      <c r="BH1992" s="7"/>
      <c r="BI1992" s="7"/>
      <c r="BJ1992" s="7"/>
      <c r="BK1992" s="7"/>
      <c r="BL1992" s="7"/>
      <c r="BM1992" s="7" t="s">
        <v>97</v>
      </c>
      <c r="BN1992" s="7" t="s">
        <v>97</v>
      </c>
      <c r="BO1992" s="7"/>
      <c r="BP1992" s="7"/>
      <c r="BQ1992" s="7"/>
      <c r="BR1992" s="7"/>
      <c r="BS1992" s="7"/>
      <c r="BT1992" s="7"/>
      <c r="BU1992" s="7"/>
      <c r="BV1992" s="7"/>
      <c r="BW1992" s="7"/>
      <c r="BX1992" s="7" t="s">
        <v>98</v>
      </c>
      <c r="BY1992" s="7"/>
      <c r="BZ1992" s="7"/>
      <c r="CA1992" s="7"/>
      <c r="CB1992" s="7"/>
      <c r="CC1992" s="7"/>
      <c r="CD1992" s="7"/>
      <c r="CE1992" s="7"/>
      <c r="CF1992" s="7"/>
      <c r="CG1992" s="7"/>
      <c r="CH1992" s="7"/>
      <c r="CI1992" s="6" t="n">
        <f aca="false">SUMIF($AH1992:$CH1992,35,Base!$B$5:$BB$5)*7*$Z1992</f>
        <v>0</v>
      </c>
      <c r="CJ1992" s="6" t="n">
        <f aca="false">SUMIF($AH1992:$CH1992,"PR",Base!$B$5:$BB$5)*7*$Z1992</f>
        <v>280</v>
      </c>
      <c r="CK1992" s="6"/>
      <c r="CL1992" s="6"/>
    </row>
    <row r="1993" customFormat="false" ht="13.8" hidden="false" customHeight="false" outlineLevel="0" collapsed="false">
      <c r="A1993" s="7" t="s">
        <v>1890</v>
      </c>
      <c r="B1993" s="7" t="s">
        <v>4192</v>
      </c>
      <c r="C1993" s="7" t="s">
        <v>223</v>
      </c>
      <c r="D1993" s="7" t="s">
        <v>4405</v>
      </c>
      <c r="E1993" s="7" t="s">
        <v>4406</v>
      </c>
      <c r="F1993" s="7" t="s">
        <v>17</v>
      </c>
      <c r="G1993" s="7" t="s">
        <v>4402</v>
      </c>
      <c r="H1993" s="7" t="s">
        <v>4403</v>
      </c>
      <c r="I1993" s="7" t="s">
        <v>84</v>
      </c>
      <c r="J1993" s="7" t="s">
        <v>85</v>
      </c>
      <c r="K1993" s="8" t="n">
        <v>0</v>
      </c>
      <c r="L1993" s="7"/>
      <c r="M1993" s="8" t="n">
        <v>0</v>
      </c>
      <c r="N1993" s="7"/>
      <c r="O1993" s="7" t="s">
        <v>4404</v>
      </c>
      <c r="P1993" s="7" t="s">
        <v>87</v>
      </c>
      <c r="Q1993" s="8" t="s">
        <v>113</v>
      </c>
      <c r="R1993" s="8" t="s">
        <v>113</v>
      </c>
      <c r="S1993" s="8" t="s">
        <v>110</v>
      </c>
      <c r="T1993" s="8" t="s">
        <v>100</v>
      </c>
      <c r="U1993" s="7" t="s">
        <v>87</v>
      </c>
      <c r="V1993" s="7" t="s">
        <v>92</v>
      </c>
      <c r="W1993" s="7"/>
      <c r="X1993" s="7"/>
      <c r="Y1993" s="7" t="s">
        <v>125</v>
      </c>
      <c r="Z1993" s="8" t="s">
        <v>94</v>
      </c>
      <c r="AA1993" s="7"/>
      <c r="AB1993" s="7"/>
      <c r="AC1993" s="7"/>
      <c r="AD1993" s="7"/>
      <c r="AE1993" s="8"/>
      <c r="AF1993" s="9" t="s">
        <v>1059</v>
      </c>
      <c r="AG1993" s="9" t="s">
        <v>1059</v>
      </c>
      <c r="AH1993" s="7"/>
      <c r="AI1993" s="7"/>
      <c r="AJ1993" s="7"/>
      <c r="AK1993" s="7"/>
      <c r="AL1993" s="7"/>
      <c r="AM1993" s="7"/>
      <c r="AN1993" s="7"/>
      <c r="AO1993" s="7"/>
      <c r="AP1993" s="7" t="s">
        <v>98</v>
      </c>
      <c r="AQ1993" s="7"/>
      <c r="AR1993" s="7"/>
      <c r="AS1993" s="7"/>
      <c r="AT1993" s="7"/>
      <c r="AU1993" s="7"/>
      <c r="AV1993" s="7"/>
      <c r="AW1993" s="7"/>
      <c r="AX1993" s="7"/>
      <c r="AY1993" s="7"/>
      <c r="AZ1993" s="7"/>
      <c r="BA1993" s="7"/>
      <c r="BB1993" s="7"/>
      <c r="BC1993" s="7"/>
      <c r="BD1993" s="7"/>
      <c r="BE1993" s="7"/>
      <c r="BF1993" s="7"/>
      <c r="BG1993" s="7"/>
      <c r="BH1993" s="7"/>
      <c r="BI1993" s="7"/>
      <c r="BJ1993" s="7"/>
      <c r="BK1993" s="7"/>
      <c r="BL1993" s="7"/>
      <c r="BM1993" s="7" t="s">
        <v>97</v>
      </c>
      <c r="BN1993" s="7" t="s">
        <v>97</v>
      </c>
      <c r="BO1993" s="7"/>
      <c r="BP1993" s="7"/>
      <c r="BQ1993" s="7"/>
      <c r="BR1993" s="7"/>
      <c r="BS1993" s="7"/>
      <c r="BT1993" s="7"/>
      <c r="BU1993" s="7"/>
      <c r="BV1993" s="7"/>
      <c r="BW1993" s="7"/>
      <c r="BX1993" s="7"/>
      <c r="BY1993" s="7"/>
      <c r="BZ1993" s="7"/>
      <c r="CA1993" s="7"/>
      <c r="CB1993" s="7"/>
      <c r="CC1993" s="7"/>
      <c r="CD1993" s="7"/>
      <c r="CE1993" s="7"/>
      <c r="CF1993" s="7"/>
      <c r="CG1993" s="7"/>
      <c r="CH1993" s="7"/>
      <c r="CI1993" s="6" t="n">
        <f aca="false">SUMIF($AH1993:$CH1993,35,Base!$B$5:$BB$5)*7*$Z1993</f>
        <v>0</v>
      </c>
      <c r="CJ1993" s="6" t="n">
        <f aca="false">SUMIF($AH1993:$CH1993,"PR",Base!$B$5:$BB$5)*7*$Z1993</f>
        <v>70</v>
      </c>
      <c r="CK1993" s="6"/>
      <c r="CL1993" s="6"/>
    </row>
    <row r="1994" customFormat="false" ht="13.8" hidden="false" customHeight="false" outlineLevel="0" collapsed="false">
      <c r="A1994" s="7" t="s">
        <v>1890</v>
      </c>
      <c r="B1994" s="7" t="s">
        <v>4192</v>
      </c>
      <c r="C1994" s="7" t="s">
        <v>223</v>
      </c>
      <c r="D1994" s="7" t="s">
        <v>4405</v>
      </c>
      <c r="E1994" s="7" t="s">
        <v>4406</v>
      </c>
      <c r="F1994" s="7" t="s">
        <v>17</v>
      </c>
      <c r="G1994" s="7" t="s">
        <v>4402</v>
      </c>
      <c r="H1994" s="7" t="s">
        <v>4403</v>
      </c>
      <c r="I1994" s="7" t="s">
        <v>84</v>
      </c>
      <c r="J1994" s="7" t="s">
        <v>85</v>
      </c>
      <c r="K1994" s="8" t="n">
        <v>0</v>
      </c>
      <c r="L1994" s="7"/>
      <c r="M1994" s="8" t="n">
        <v>0</v>
      </c>
      <c r="N1994" s="7"/>
      <c r="O1994" s="7" t="s">
        <v>4404</v>
      </c>
      <c r="P1994" s="7" t="s">
        <v>87</v>
      </c>
      <c r="Q1994" s="8" t="s">
        <v>113</v>
      </c>
      <c r="R1994" s="8" t="s">
        <v>113</v>
      </c>
      <c r="S1994" s="8" t="s">
        <v>110</v>
      </c>
      <c r="T1994" s="8" t="s">
        <v>100</v>
      </c>
      <c r="U1994" s="7" t="s">
        <v>87</v>
      </c>
      <c r="V1994" s="7" t="s">
        <v>92</v>
      </c>
      <c r="W1994" s="7"/>
      <c r="X1994" s="7"/>
      <c r="Y1994" s="7" t="s">
        <v>112</v>
      </c>
      <c r="Z1994" s="8" t="s">
        <v>108</v>
      </c>
      <c r="AA1994" s="7"/>
      <c r="AB1994" s="7"/>
      <c r="AC1994" s="7"/>
      <c r="AD1994" s="7"/>
      <c r="AE1994" s="8"/>
      <c r="AF1994" s="9" t="s">
        <v>1059</v>
      </c>
      <c r="AG1994" s="9" t="s">
        <v>1059</v>
      </c>
      <c r="AH1994" s="7"/>
      <c r="AI1994" s="7"/>
      <c r="AJ1994" s="7"/>
      <c r="AK1994" s="7"/>
      <c r="AL1994" s="7"/>
      <c r="AM1994" s="7"/>
      <c r="AN1994" s="7"/>
      <c r="AO1994" s="7"/>
      <c r="AP1994" s="7" t="s">
        <v>98</v>
      </c>
      <c r="AQ1994" s="7"/>
      <c r="AR1994" s="7"/>
      <c r="AS1994" s="7"/>
      <c r="AT1994" s="7"/>
      <c r="AU1994" s="7"/>
      <c r="AV1994" s="7"/>
      <c r="AW1994" s="7"/>
      <c r="AX1994" s="7"/>
      <c r="AY1994" s="7"/>
      <c r="AZ1994" s="7"/>
      <c r="BA1994" s="7"/>
      <c r="BB1994" s="7"/>
      <c r="BC1994" s="7"/>
      <c r="BD1994" s="7"/>
      <c r="BE1994" s="7"/>
      <c r="BF1994" s="7"/>
      <c r="BG1994" s="7"/>
      <c r="BH1994" s="7"/>
      <c r="BI1994" s="7"/>
      <c r="BJ1994" s="7"/>
      <c r="BK1994" s="7"/>
      <c r="BL1994" s="7"/>
      <c r="BM1994" s="7" t="s">
        <v>97</v>
      </c>
      <c r="BN1994" s="7" t="s">
        <v>97</v>
      </c>
      <c r="BO1994" s="7"/>
      <c r="BP1994" s="7"/>
      <c r="BQ1994" s="7"/>
      <c r="BR1994" s="7"/>
      <c r="BS1994" s="7"/>
      <c r="BT1994" s="7"/>
      <c r="BU1994" s="7"/>
      <c r="BV1994" s="7"/>
      <c r="BW1994" s="7"/>
      <c r="BX1994" s="7"/>
      <c r="BY1994" s="7"/>
      <c r="BZ1994" s="7"/>
      <c r="CA1994" s="7"/>
      <c r="CB1994" s="7"/>
      <c r="CC1994" s="7"/>
      <c r="CD1994" s="7"/>
      <c r="CE1994" s="7"/>
      <c r="CF1994" s="7"/>
      <c r="CG1994" s="7"/>
      <c r="CH1994" s="7"/>
      <c r="CI1994" s="6" t="n">
        <f aca="false">SUMIF($AH1994:$CH1994,35,Base!$B$5:$BB$5)*7*$Z1994</f>
        <v>0</v>
      </c>
      <c r="CJ1994" s="6" t="n">
        <f aca="false">SUMIF($AH1994:$CH1994,"PR",Base!$B$5:$BB$5)*7*$Z1994</f>
        <v>280</v>
      </c>
      <c r="CK1994" s="6"/>
      <c r="CL1994" s="6"/>
    </row>
    <row r="1995" customFormat="false" ht="13.8" hidden="false" customHeight="false" outlineLevel="0" collapsed="false">
      <c r="A1995" s="7" t="s">
        <v>1890</v>
      </c>
      <c r="B1995" s="7" t="s">
        <v>4192</v>
      </c>
      <c r="C1995" s="7" t="s">
        <v>223</v>
      </c>
      <c r="D1995" s="7" t="s">
        <v>3804</v>
      </c>
      <c r="E1995" s="7" t="s">
        <v>4407</v>
      </c>
      <c r="F1995" s="7" t="s">
        <v>17</v>
      </c>
      <c r="G1995" s="7" t="s">
        <v>2310</v>
      </c>
      <c r="H1995" s="7" t="s">
        <v>2311</v>
      </c>
      <c r="I1995" s="7" t="s">
        <v>84</v>
      </c>
      <c r="J1995" s="7" t="s">
        <v>85</v>
      </c>
      <c r="K1995" s="8" t="n">
        <v>0</v>
      </c>
      <c r="L1995" s="7"/>
      <c r="M1995" s="8" t="n">
        <v>0</v>
      </c>
      <c r="N1995" s="7"/>
      <c r="O1995" s="7" t="s">
        <v>2312</v>
      </c>
      <c r="P1995" s="7" t="s">
        <v>87</v>
      </c>
      <c r="Q1995" s="8" t="s">
        <v>113</v>
      </c>
      <c r="R1995" s="8" t="s">
        <v>113</v>
      </c>
      <c r="S1995" s="8" t="s">
        <v>110</v>
      </c>
      <c r="T1995" s="8" t="s">
        <v>100</v>
      </c>
      <c r="U1995" s="7" t="s">
        <v>87</v>
      </c>
      <c r="V1995" s="7" t="s">
        <v>92</v>
      </c>
      <c r="W1995" s="7"/>
      <c r="X1995" s="7"/>
      <c r="Y1995" s="7" t="s">
        <v>125</v>
      </c>
      <c r="Z1995" s="8" t="s">
        <v>94</v>
      </c>
      <c r="AA1995" s="7"/>
      <c r="AB1995" s="7"/>
      <c r="AC1995" s="7"/>
      <c r="AD1995" s="7"/>
      <c r="AE1995" s="8"/>
      <c r="AF1995" s="9" t="s">
        <v>326</v>
      </c>
      <c r="AG1995" s="9" t="s">
        <v>326</v>
      </c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7"/>
      <c r="BB1995" s="7"/>
      <c r="BC1995" s="7"/>
      <c r="BD1995" s="7"/>
      <c r="BE1995" s="7"/>
      <c r="BF1995" s="7"/>
      <c r="BG1995" s="7"/>
      <c r="BH1995" s="7"/>
      <c r="BI1995" s="7"/>
      <c r="BJ1995" s="7"/>
      <c r="BK1995" s="7"/>
      <c r="BL1995" s="7"/>
      <c r="BM1995" s="7" t="s">
        <v>97</v>
      </c>
      <c r="BN1995" s="7" t="s">
        <v>97</v>
      </c>
      <c r="BO1995" s="7"/>
      <c r="BP1995" s="7"/>
      <c r="BQ1995" s="7" t="s">
        <v>98</v>
      </c>
      <c r="BR1995" s="7"/>
      <c r="BS1995" s="7"/>
      <c r="BT1995" s="7"/>
      <c r="BU1995" s="7"/>
      <c r="BV1995" s="7"/>
      <c r="BW1995" s="7"/>
      <c r="BX1995" s="7"/>
      <c r="BY1995" s="7"/>
      <c r="BZ1995" s="7"/>
      <c r="CA1995" s="7"/>
      <c r="CB1995" s="7"/>
      <c r="CC1995" s="7"/>
      <c r="CD1995" s="7"/>
      <c r="CE1995" s="7"/>
      <c r="CF1995" s="7"/>
      <c r="CG1995" s="7"/>
      <c r="CH1995" s="7"/>
      <c r="CI1995" s="6" t="n">
        <f aca="false">SUMIF($AH1995:$CH1995,35,Base!$B$5:$BB$5)*7*$Z1995</f>
        <v>0</v>
      </c>
      <c r="CJ1995" s="6" t="n">
        <f aca="false">SUMIF($AH1995:$CH1995,"PR",Base!$B$5:$BB$5)*7*$Z1995</f>
        <v>70</v>
      </c>
      <c r="CK1995" s="6"/>
      <c r="CL1995" s="6"/>
    </row>
    <row r="1996" customFormat="false" ht="13.8" hidden="false" customHeight="false" outlineLevel="0" collapsed="false">
      <c r="A1996" s="7" t="s">
        <v>1890</v>
      </c>
      <c r="B1996" s="7" t="s">
        <v>4192</v>
      </c>
      <c r="C1996" s="7" t="s">
        <v>223</v>
      </c>
      <c r="D1996" s="7" t="s">
        <v>3804</v>
      </c>
      <c r="E1996" s="7" t="s">
        <v>4407</v>
      </c>
      <c r="F1996" s="7" t="s">
        <v>17</v>
      </c>
      <c r="G1996" s="7" t="s">
        <v>2310</v>
      </c>
      <c r="H1996" s="7" t="s">
        <v>2311</v>
      </c>
      <c r="I1996" s="7" t="s">
        <v>84</v>
      </c>
      <c r="J1996" s="7" t="s">
        <v>85</v>
      </c>
      <c r="K1996" s="8" t="n">
        <v>0</v>
      </c>
      <c r="L1996" s="7"/>
      <c r="M1996" s="8" t="n">
        <v>0</v>
      </c>
      <c r="N1996" s="7"/>
      <c r="O1996" s="7" t="s">
        <v>2312</v>
      </c>
      <c r="P1996" s="7" t="s">
        <v>87</v>
      </c>
      <c r="Q1996" s="8" t="s">
        <v>113</v>
      </c>
      <c r="R1996" s="8" t="s">
        <v>113</v>
      </c>
      <c r="S1996" s="8" t="s">
        <v>110</v>
      </c>
      <c r="T1996" s="8" t="s">
        <v>100</v>
      </c>
      <c r="U1996" s="7" t="s">
        <v>87</v>
      </c>
      <c r="V1996" s="7" t="s">
        <v>92</v>
      </c>
      <c r="W1996" s="7"/>
      <c r="X1996" s="7"/>
      <c r="Y1996" s="7" t="s">
        <v>112</v>
      </c>
      <c r="Z1996" s="8" t="s">
        <v>108</v>
      </c>
      <c r="AA1996" s="7"/>
      <c r="AB1996" s="7"/>
      <c r="AC1996" s="7"/>
      <c r="AD1996" s="7"/>
      <c r="AE1996" s="8"/>
      <c r="AF1996" s="9" t="s">
        <v>326</v>
      </c>
      <c r="AG1996" s="9" t="s">
        <v>326</v>
      </c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7"/>
      <c r="AW1996" s="7"/>
      <c r="AX1996" s="7"/>
      <c r="AY1996" s="7"/>
      <c r="AZ1996" s="7"/>
      <c r="BA1996" s="7"/>
      <c r="BB1996" s="7"/>
      <c r="BC1996" s="7"/>
      <c r="BD1996" s="7"/>
      <c r="BE1996" s="7"/>
      <c r="BF1996" s="7"/>
      <c r="BG1996" s="7"/>
      <c r="BH1996" s="7"/>
      <c r="BI1996" s="7"/>
      <c r="BJ1996" s="7"/>
      <c r="BK1996" s="7"/>
      <c r="BL1996" s="7"/>
      <c r="BM1996" s="7" t="s">
        <v>97</v>
      </c>
      <c r="BN1996" s="7" t="s">
        <v>97</v>
      </c>
      <c r="BO1996" s="7"/>
      <c r="BP1996" s="7"/>
      <c r="BQ1996" s="7" t="s">
        <v>98</v>
      </c>
      <c r="BR1996" s="7"/>
      <c r="BS1996" s="7"/>
      <c r="BT1996" s="7"/>
      <c r="BU1996" s="7"/>
      <c r="BV1996" s="7"/>
      <c r="BW1996" s="7"/>
      <c r="BX1996" s="7"/>
      <c r="BY1996" s="7"/>
      <c r="BZ1996" s="7"/>
      <c r="CA1996" s="7"/>
      <c r="CB1996" s="7"/>
      <c r="CC1996" s="7"/>
      <c r="CD1996" s="7"/>
      <c r="CE1996" s="7"/>
      <c r="CF1996" s="7"/>
      <c r="CG1996" s="7"/>
      <c r="CH1996" s="7"/>
      <c r="CI1996" s="6" t="n">
        <f aca="false">SUMIF($AH1996:$CH1996,35,Base!$B$5:$BB$5)*7*$Z1996</f>
        <v>0</v>
      </c>
      <c r="CJ1996" s="6" t="n">
        <f aca="false">SUMIF($AH1996:$CH1996,"PR",Base!$B$5:$BB$5)*7*$Z1996</f>
        <v>280</v>
      </c>
      <c r="CK1996" s="6"/>
      <c r="CL1996" s="6"/>
    </row>
    <row r="1997" customFormat="false" ht="13.8" hidden="false" customHeight="false" outlineLevel="0" collapsed="false">
      <c r="A1997" s="7" t="s">
        <v>1890</v>
      </c>
      <c r="B1997" s="7" t="s">
        <v>4192</v>
      </c>
      <c r="C1997" s="7" t="s">
        <v>223</v>
      </c>
      <c r="D1997" s="7" t="s">
        <v>4408</v>
      </c>
      <c r="E1997" s="7" t="s">
        <v>854</v>
      </c>
      <c r="F1997" s="7" t="s">
        <v>17</v>
      </c>
      <c r="G1997" s="7" t="s">
        <v>2310</v>
      </c>
      <c r="H1997" s="7" t="s">
        <v>2311</v>
      </c>
      <c r="I1997" s="7" t="s">
        <v>84</v>
      </c>
      <c r="J1997" s="7" t="s">
        <v>85</v>
      </c>
      <c r="K1997" s="8" t="n">
        <v>0</v>
      </c>
      <c r="L1997" s="7"/>
      <c r="M1997" s="8" t="n">
        <v>0</v>
      </c>
      <c r="N1997" s="7"/>
      <c r="O1997" s="7" t="s">
        <v>2312</v>
      </c>
      <c r="P1997" s="7" t="s">
        <v>87</v>
      </c>
      <c r="Q1997" s="8" t="s">
        <v>113</v>
      </c>
      <c r="R1997" s="8" t="s">
        <v>113</v>
      </c>
      <c r="S1997" s="8" t="s">
        <v>110</v>
      </c>
      <c r="T1997" s="8" t="s">
        <v>100</v>
      </c>
      <c r="U1997" s="7" t="s">
        <v>87</v>
      </c>
      <c r="V1997" s="7" t="s">
        <v>92</v>
      </c>
      <c r="W1997" s="7"/>
      <c r="X1997" s="7"/>
      <c r="Y1997" s="7" t="s">
        <v>125</v>
      </c>
      <c r="Z1997" s="8" t="s">
        <v>94</v>
      </c>
      <c r="AA1997" s="7"/>
      <c r="AB1997" s="7"/>
      <c r="AC1997" s="7"/>
      <c r="AD1997" s="7"/>
      <c r="AE1997" s="8"/>
      <c r="AF1997" s="9" t="s">
        <v>1092</v>
      </c>
      <c r="AG1997" s="9" t="s">
        <v>1092</v>
      </c>
      <c r="AH1997" s="7"/>
      <c r="AI1997" s="7" t="s">
        <v>98</v>
      </c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7"/>
      <c r="AW1997" s="7"/>
      <c r="AX1997" s="7"/>
      <c r="AY1997" s="7"/>
      <c r="AZ1997" s="7"/>
      <c r="BA1997" s="7"/>
      <c r="BB1997" s="7"/>
      <c r="BC1997" s="7"/>
      <c r="BD1997" s="7"/>
      <c r="BE1997" s="7"/>
      <c r="BF1997" s="7"/>
      <c r="BG1997" s="7"/>
      <c r="BH1997" s="7"/>
      <c r="BI1997" s="7"/>
      <c r="BJ1997" s="7"/>
      <c r="BK1997" s="7"/>
      <c r="BL1997" s="7"/>
      <c r="BM1997" s="7" t="s">
        <v>97</v>
      </c>
      <c r="BN1997" s="7" t="s">
        <v>97</v>
      </c>
      <c r="BO1997" s="7"/>
      <c r="BP1997" s="7"/>
      <c r="BQ1997" s="7"/>
      <c r="BR1997" s="7"/>
      <c r="BS1997" s="7"/>
      <c r="BT1997" s="7"/>
      <c r="BU1997" s="7"/>
      <c r="BV1997" s="7"/>
      <c r="BW1997" s="7"/>
      <c r="BX1997" s="7"/>
      <c r="BY1997" s="7"/>
      <c r="BZ1997" s="7"/>
      <c r="CA1997" s="7"/>
      <c r="CB1997" s="7"/>
      <c r="CC1997" s="7"/>
      <c r="CD1997" s="7"/>
      <c r="CE1997" s="7"/>
      <c r="CF1997" s="7"/>
      <c r="CG1997" s="7"/>
      <c r="CH1997" s="7"/>
      <c r="CI1997" s="6" t="n">
        <f aca="false">SUMIF($AH1997:$CH1997,35,Base!$B$5:$BB$5)*7*$Z1997</f>
        <v>0</v>
      </c>
      <c r="CJ1997" s="6" t="n">
        <f aca="false">SUMIF($AH1997:$CH1997,"PR",Base!$B$5:$BB$5)*7*$Z1997</f>
        <v>70</v>
      </c>
      <c r="CK1997" s="6"/>
      <c r="CL1997" s="6"/>
    </row>
    <row r="1998" customFormat="false" ht="13.8" hidden="false" customHeight="false" outlineLevel="0" collapsed="false">
      <c r="A1998" s="7" t="s">
        <v>1890</v>
      </c>
      <c r="B1998" s="7" t="s">
        <v>4192</v>
      </c>
      <c r="C1998" s="7" t="s">
        <v>223</v>
      </c>
      <c r="D1998" s="7" t="s">
        <v>4408</v>
      </c>
      <c r="E1998" s="7" t="s">
        <v>854</v>
      </c>
      <c r="F1998" s="7" t="s">
        <v>17</v>
      </c>
      <c r="G1998" s="7" t="s">
        <v>2310</v>
      </c>
      <c r="H1998" s="7" t="s">
        <v>2311</v>
      </c>
      <c r="I1998" s="7" t="s">
        <v>84</v>
      </c>
      <c r="J1998" s="7" t="s">
        <v>85</v>
      </c>
      <c r="K1998" s="8" t="n">
        <v>0</v>
      </c>
      <c r="L1998" s="7"/>
      <c r="M1998" s="8" t="n">
        <v>0</v>
      </c>
      <c r="N1998" s="7"/>
      <c r="O1998" s="7" t="s">
        <v>2312</v>
      </c>
      <c r="P1998" s="7" t="s">
        <v>87</v>
      </c>
      <c r="Q1998" s="8" t="s">
        <v>113</v>
      </c>
      <c r="R1998" s="8" t="s">
        <v>113</v>
      </c>
      <c r="S1998" s="8" t="s">
        <v>110</v>
      </c>
      <c r="T1998" s="8" t="s">
        <v>100</v>
      </c>
      <c r="U1998" s="7" t="s">
        <v>87</v>
      </c>
      <c r="V1998" s="7" t="s">
        <v>92</v>
      </c>
      <c r="W1998" s="7"/>
      <c r="X1998" s="7"/>
      <c r="Y1998" s="7" t="s">
        <v>112</v>
      </c>
      <c r="Z1998" s="8" t="s">
        <v>108</v>
      </c>
      <c r="AA1998" s="7"/>
      <c r="AB1998" s="7"/>
      <c r="AC1998" s="7"/>
      <c r="AD1998" s="7"/>
      <c r="AE1998" s="8"/>
      <c r="AF1998" s="9" t="s">
        <v>1092</v>
      </c>
      <c r="AG1998" s="9" t="s">
        <v>1092</v>
      </c>
      <c r="AH1998" s="7"/>
      <c r="AI1998" s="7" t="s">
        <v>98</v>
      </c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  <c r="AZ1998" s="7"/>
      <c r="BA1998" s="7"/>
      <c r="BB1998" s="7"/>
      <c r="BC1998" s="7"/>
      <c r="BD1998" s="7"/>
      <c r="BE1998" s="7"/>
      <c r="BF1998" s="7"/>
      <c r="BG1998" s="7"/>
      <c r="BH1998" s="7"/>
      <c r="BI1998" s="7"/>
      <c r="BJ1998" s="7"/>
      <c r="BK1998" s="7"/>
      <c r="BL1998" s="7"/>
      <c r="BM1998" s="7" t="s">
        <v>97</v>
      </c>
      <c r="BN1998" s="7" t="s">
        <v>97</v>
      </c>
      <c r="BO1998" s="7"/>
      <c r="BP1998" s="7"/>
      <c r="BQ1998" s="7"/>
      <c r="BR1998" s="7"/>
      <c r="BS1998" s="7"/>
      <c r="BT1998" s="7"/>
      <c r="BU1998" s="7"/>
      <c r="BV1998" s="7"/>
      <c r="BW1998" s="7"/>
      <c r="BX1998" s="7"/>
      <c r="BY1998" s="7"/>
      <c r="BZ1998" s="7"/>
      <c r="CA1998" s="7"/>
      <c r="CB1998" s="7"/>
      <c r="CC1998" s="7"/>
      <c r="CD1998" s="7"/>
      <c r="CE1998" s="7"/>
      <c r="CF1998" s="7"/>
      <c r="CG1998" s="7"/>
      <c r="CH1998" s="7"/>
      <c r="CI1998" s="6" t="n">
        <f aca="false">SUMIF($AH1998:$CH1998,35,Base!$B$5:$BB$5)*7*$Z1998</f>
        <v>0</v>
      </c>
      <c r="CJ1998" s="6" t="n">
        <f aca="false">SUMIF($AH1998:$CH1998,"PR",Base!$B$5:$BB$5)*7*$Z1998</f>
        <v>280</v>
      </c>
      <c r="CK1998" s="6"/>
      <c r="CL1998" s="6"/>
    </row>
    <row r="1999" customFormat="false" ht="13.8" hidden="false" customHeight="false" outlineLevel="0" collapsed="false">
      <c r="A1999" s="7" t="s">
        <v>1890</v>
      </c>
      <c r="B1999" s="7" t="s">
        <v>4192</v>
      </c>
      <c r="C1999" s="7" t="s">
        <v>2257</v>
      </c>
      <c r="D1999" s="7" t="s">
        <v>4409</v>
      </c>
      <c r="E1999" s="7" t="s">
        <v>2297</v>
      </c>
      <c r="F1999" s="7" t="s">
        <v>17</v>
      </c>
      <c r="G1999" s="7" t="s">
        <v>4410</v>
      </c>
      <c r="H1999" s="7" t="s">
        <v>4411</v>
      </c>
      <c r="I1999" s="7" t="s">
        <v>84</v>
      </c>
      <c r="J1999" s="7" t="s">
        <v>85</v>
      </c>
      <c r="K1999" s="8" t="n">
        <v>0</v>
      </c>
      <c r="L1999" s="7"/>
      <c r="M1999" s="8" t="n">
        <v>0</v>
      </c>
      <c r="N1999" s="7"/>
      <c r="O1999" s="7" t="s">
        <v>4412</v>
      </c>
      <c r="P1999" s="7" t="s">
        <v>87</v>
      </c>
      <c r="Q1999" s="8" t="s">
        <v>77</v>
      </c>
      <c r="R1999" s="8" t="s">
        <v>77</v>
      </c>
      <c r="S1999" s="8" t="s">
        <v>110</v>
      </c>
      <c r="T1999" s="8" t="s">
        <v>100</v>
      </c>
      <c r="U1999" s="7" t="s">
        <v>87</v>
      </c>
      <c r="V1999" s="7" t="s">
        <v>92</v>
      </c>
      <c r="W1999" s="7"/>
      <c r="X1999" s="7"/>
      <c r="Y1999" s="7" t="s">
        <v>125</v>
      </c>
      <c r="Z1999" s="8" t="s">
        <v>94</v>
      </c>
      <c r="AA1999" s="7"/>
      <c r="AB1999" s="7"/>
      <c r="AC1999" s="7"/>
      <c r="AD1999" s="7"/>
      <c r="AE1999" s="8"/>
      <c r="AF1999" s="9" t="s">
        <v>3456</v>
      </c>
      <c r="AG1999" s="9" t="s">
        <v>973</v>
      </c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7"/>
      <c r="AX1999" s="7"/>
      <c r="AY1999" s="7"/>
      <c r="AZ1999" s="7"/>
      <c r="BA1999" s="7"/>
      <c r="BB1999" s="7"/>
      <c r="BC1999" s="7" t="s">
        <v>98</v>
      </c>
      <c r="BD1999" s="7" t="s">
        <v>98</v>
      </c>
      <c r="BE1999" s="7"/>
      <c r="BF1999" s="7"/>
      <c r="BG1999" s="7"/>
      <c r="BH1999" s="7"/>
      <c r="BI1999" s="7"/>
      <c r="BJ1999" s="7"/>
      <c r="BK1999" s="7"/>
      <c r="BL1999" s="7"/>
      <c r="BM1999" s="7" t="s">
        <v>97</v>
      </c>
      <c r="BN1999" s="7" t="s">
        <v>97</v>
      </c>
      <c r="BO1999" s="7"/>
      <c r="BP1999" s="7"/>
      <c r="BQ1999" s="7"/>
      <c r="BR1999" s="7"/>
      <c r="BS1999" s="7"/>
      <c r="BT1999" s="7"/>
      <c r="BU1999" s="7"/>
      <c r="BV1999" s="7"/>
      <c r="BW1999" s="7"/>
      <c r="BX1999" s="7"/>
      <c r="BY1999" s="7"/>
      <c r="BZ1999" s="7"/>
      <c r="CA1999" s="7"/>
      <c r="CB1999" s="7"/>
      <c r="CC1999" s="7"/>
      <c r="CD1999" s="7"/>
      <c r="CE1999" s="7"/>
      <c r="CF1999" s="7"/>
      <c r="CG1999" s="7"/>
      <c r="CH1999" s="7"/>
      <c r="CI1999" s="6" t="n">
        <f aca="false">SUMIF($AH1999:$CH1999,35,Base!$B$5:$BB$5)*7*$Z1999</f>
        <v>0</v>
      </c>
      <c r="CJ1999" s="6" t="n">
        <f aca="false">SUMIF($AH1999:$CH1999,"PR",Base!$B$5:$BB$5)*7*$Z1999</f>
        <v>126</v>
      </c>
      <c r="CK1999" s="6"/>
      <c r="CL1999" s="6"/>
    </row>
    <row r="2000" customFormat="false" ht="13.8" hidden="false" customHeight="false" outlineLevel="0" collapsed="false">
      <c r="A2000" s="7" t="s">
        <v>1890</v>
      </c>
      <c r="B2000" s="7" t="s">
        <v>4192</v>
      </c>
      <c r="C2000" s="7" t="s">
        <v>2257</v>
      </c>
      <c r="D2000" s="7" t="s">
        <v>4409</v>
      </c>
      <c r="E2000" s="7" t="s">
        <v>2297</v>
      </c>
      <c r="F2000" s="7" t="s">
        <v>17</v>
      </c>
      <c r="G2000" s="7" t="s">
        <v>4410</v>
      </c>
      <c r="H2000" s="7" t="s">
        <v>4411</v>
      </c>
      <c r="I2000" s="7" t="s">
        <v>84</v>
      </c>
      <c r="J2000" s="7" t="s">
        <v>85</v>
      </c>
      <c r="K2000" s="8" t="n">
        <v>0</v>
      </c>
      <c r="L2000" s="7"/>
      <c r="M2000" s="8" t="n">
        <v>0</v>
      </c>
      <c r="N2000" s="7"/>
      <c r="O2000" s="7" t="s">
        <v>4412</v>
      </c>
      <c r="P2000" s="7" t="s">
        <v>87</v>
      </c>
      <c r="Q2000" s="8" t="s">
        <v>77</v>
      </c>
      <c r="R2000" s="8" t="s">
        <v>77</v>
      </c>
      <c r="S2000" s="8" t="s">
        <v>110</v>
      </c>
      <c r="T2000" s="8" t="s">
        <v>100</v>
      </c>
      <c r="U2000" s="7" t="s">
        <v>87</v>
      </c>
      <c r="V2000" s="7" t="s">
        <v>92</v>
      </c>
      <c r="W2000" s="7"/>
      <c r="X2000" s="7"/>
      <c r="Y2000" s="7" t="s">
        <v>112</v>
      </c>
      <c r="Z2000" s="8" t="s">
        <v>108</v>
      </c>
      <c r="AA2000" s="7"/>
      <c r="AB2000" s="7"/>
      <c r="AC2000" s="7"/>
      <c r="AD2000" s="7"/>
      <c r="AE2000" s="8"/>
      <c r="AF2000" s="9" t="s">
        <v>3456</v>
      </c>
      <c r="AG2000" s="9" t="s">
        <v>973</v>
      </c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7"/>
      <c r="AX2000" s="7"/>
      <c r="AY2000" s="7"/>
      <c r="AZ2000" s="7"/>
      <c r="BA2000" s="7"/>
      <c r="BB2000" s="7"/>
      <c r="BC2000" s="7" t="s">
        <v>98</v>
      </c>
      <c r="BD2000" s="7" t="s">
        <v>98</v>
      </c>
      <c r="BE2000" s="7"/>
      <c r="BF2000" s="7"/>
      <c r="BG2000" s="7"/>
      <c r="BH2000" s="7"/>
      <c r="BI2000" s="7"/>
      <c r="BJ2000" s="7"/>
      <c r="BK2000" s="7"/>
      <c r="BL2000" s="7"/>
      <c r="BM2000" s="7" t="s">
        <v>97</v>
      </c>
      <c r="BN2000" s="7" t="s">
        <v>97</v>
      </c>
      <c r="BO2000" s="7"/>
      <c r="BP2000" s="7"/>
      <c r="BQ2000" s="7"/>
      <c r="BR2000" s="7"/>
      <c r="BS2000" s="7"/>
      <c r="BT2000" s="7"/>
      <c r="BU2000" s="7"/>
      <c r="BV2000" s="7"/>
      <c r="BW2000" s="7"/>
      <c r="BX2000" s="7"/>
      <c r="BY2000" s="7"/>
      <c r="BZ2000" s="7"/>
      <c r="CA2000" s="7"/>
      <c r="CB2000" s="7"/>
      <c r="CC2000" s="7"/>
      <c r="CD2000" s="7"/>
      <c r="CE2000" s="7"/>
      <c r="CF2000" s="7"/>
      <c r="CG2000" s="7"/>
      <c r="CH2000" s="7"/>
      <c r="CI2000" s="6" t="n">
        <f aca="false">SUMIF($AH2000:$CH2000,35,Base!$B$5:$BB$5)*7*$Z2000</f>
        <v>0</v>
      </c>
      <c r="CJ2000" s="6" t="n">
        <f aca="false">SUMIF($AH2000:$CH2000,"PR",Base!$B$5:$BB$5)*7*$Z2000</f>
        <v>504</v>
      </c>
      <c r="CK2000" s="6"/>
      <c r="CL2000" s="6"/>
    </row>
    <row r="2001" customFormat="false" ht="13.8" hidden="false" customHeight="false" outlineLevel="0" collapsed="false">
      <c r="A2001" s="7" t="s">
        <v>1890</v>
      </c>
      <c r="B2001" s="7" t="s">
        <v>4192</v>
      </c>
      <c r="C2001" s="7" t="s">
        <v>2257</v>
      </c>
      <c r="D2001" s="7" t="s">
        <v>4413</v>
      </c>
      <c r="E2001" s="7" t="s">
        <v>2293</v>
      </c>
      <c r="F2001" s="7" t="s">
        <v>17</v>
      </c>
      <c r="G2001" s="7" t="s">
        <v>4414</v>
      </c>
      <c r="H2001" s="7" t="s">
        <v>4415</v>
      </c>
      <c r="I2001" s="7" t="s">
        <v>84</v>
      </c>
      <c r="J2001" s="7" t="s">
        <v>85</v>
      </c>
      <c r="K2001" s="8" t="n">
        <v>0</v>
      </c>
      <c r="L2001" s="7"/>
      <c r="M2001" s="8" t="n">
        <v>0</v>
      </c>
      <c r="N2001" s="7"/>
      <c r="O2001" s="7" t="s">
        <v>4416</v>
      </c>
      <c r="P2001" s="7" t="s">
        <v>87</v>
      </c>
      <c r="Q2001" s="8" t="s">
        <v>242</v>
      </c>
      <c r="R2001" s="8" t="s">
        <v>242</v>
      </c>
      <c r="S2001" s="8" t="s">
        <v>110</v>
      </c>
      <c r="T2001" s="8" t="s">
        <v>100</v>
      </c>
      <c r="U2001" s="7" t="s">
        <v>87</v>
      </c>
      <c r="V2001" s="7" t="s">
        <v>92</v>
      </c>
      <c r="W2001" s="7"/>
      <c r="X2001" s="7"/>
      <c r="Y2001" s="7" t="s">
        <v>125</v>
      </c>
      <c r="Z2001" s="8" t="s">
        <v>94</v>
      </c>
      <c r="AA2001" s="7"/>
      <c r="AB2001" s="7"/>
      <c r="AC2001" s="7"/>
      <c r="AD2001" s="7"/>
      <c r="AE2001" s="8"/>
      <c r="AF2001" s="9" t="s">
        <v>3119</v>
      </c>
      <c r="AG2001" s="9" t="s">
        <v>1792</v>
      </c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7"/>
      <c r="AW2001" s="7"/>
      <c r="AX2001" s="7"/>
      <c r="AY2001" s="7"/>
      <c r="AZ2001" s="7"/>
      <c r="BA2001" s="7"/>
      <c r="BB2001" s="7"/>
      <c r="BC2001" s="7"/>
      <c r="BD2001" s="7"/>
      <c r="BE2001" s="7"/>
      <c r="BF2001" s="7" t="s">
        <v>98</v>
      </c>
      <c r="BG2001" s="7"/>
      <c r="BH2001" s="7"/>
      <c r="BI2001" s="7"/>
      <c r="BJ2001" s="7"/>
      <c r="BK2001" s="7"/>
      <c r="BL2001" s="7"/>
      <c r="BM2001" s="7" t="s">
        <v>97</v>
      </c>
      <c r="BN2001" s="7" t="s">
        <v>97</v>
      </c>
      <c r="BO2001" s="7"/>
      <c r="BP2001" s="7"/>
      <c r="BQ2001" s="7"/>
      <c r="BR2001" s="7"/>
      <c r="BS2001" s="7"/>
      <c r="BT2001" s="7"/>
      <c r="BU2001" s="7"/>
      <c r="BV2001" s="7"/>
      <c r="BW2001" s="7"/>
      <c r="BX2001" s="7"/>
      <c r="BY2001" s="7"/>
      <c r="BZ2001" s="7"/>
      <c r="CA2001" s="7"/>
      <c r="CB2001" s="7"/>
      <c r="CC2001" s="7"/>
      <c r="CD2001" s="7"/>
      <c r="CE2001" s="7"/>
      <c r="CF2001" s="7"/>
      <c r="CG2001" s="7"/>
      <c r="CH2001" s="7"/>
      <c r="CI2001" s="6" t="n">
        <f aca="false">SUMIF($AH2001:$CH2001,35,Base!$B$5:$BB$5)*7*$Z2001</f>
        <v>0</v>
      </c>
      <c r="CJ2001" s="6" t="n">
        <f aca="false">SUMIF($AH2001:$CH2001,"PR",Base!$B$5:$BB$5)*7*$Z2001</f>
        <v>70</v>
      </c>
      <c r="CK2001" s="6"/>
      <c r="CL2001" s="6"/>
    </row>
    <row r="2002" customFormat="false" ht="13.8" hidden="false" customHeight="false" outlineLevel="0" collapsed="false">
      <c r="A2002" s="7" t="s">
        <v>1890</v>
      </c>
      <c r="B2002" s="7" t="s">
        <v>4192</v>
      </c>
      <c r="C2002" s="7" t="s">
        <v>2257</v>
      </c>
      <c r="D2002" s="7" t="s">
        <v>4413</v>
      </c>
      <c r="E2002" s="7" t="s">
        <v>2293</v>
      </c>
      <c r="F2002" s="7" t="s">
        <v>17</v>
      </c>
      <c r="G2002" s="7" t="s">
        <v>4414</v>
      </c>
      <c r="H2002" s="7" t="s">
        <v>4415</v>
      </c>
      <c r="I2002" s="7" t="s">
        <v>84</v>
      </c>
      <c r="J2002" s="7" t="s">
        <v>85</v>
      </c>
      <c r="K2002" s="8" t="n">
        <v>0</v>
      </c>
      <c r="L2002" s="7"/>
      <c r="M2002" s="8" t="n">
        <v>0</v>
      </c>
      <c r="N2002" s="7"/>
      <c r="O2002" s="7" t="s">
        <v>4416</v>
      </c>
      <c r="P2002" s="7" t="s">
        <v>87</v>
      </c>
      <c r="Q2002" s="8" t="s">
        <v>242</v>
      </c>
      <c r="R2002" s="8" t="s">
        <v>242</v>
      </c>
      <c r="S2002" s="8" t="s">
        <v>110</v>
      </c>
      <c r="T2002" s="8" t="s">
        <v>100</v>
      </c>
      <c r="U2002" s="7" t="s">
        <v>87</v>
      </c>
      <c r="V2002" s="7" t="s">
        <v>92</v>
      </c>
      <c r="W2002" s="7"/>
      <c r="X2002" s="7"/>
      <c r="Y2002" s="7" t="s">
        <v>112</v>
      </c>
      <c r="Z2002" s="8" t="s">
        <v>108</v>
      </c>
      <c r="AA2002" s="7"/>
      <c r="AB2002" s="7"/>
      <c r="AC2002" s="7"/>
      <c r="AD2002" s="7"/>
      <c r="AE2002" s="8"/>
      <c r="AF2002" s="9" t="s">
        <v>3119</v>
      </c>
      <c r="AG2002" s="9" t="s">
        <v>1792</v>
      </c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7"/>
      <c r="AW2002" s="7"/>
      <c r="AX2002" s="7"/>
      <c r="AY2002" s="7"/>
      <c r="AZ2002" s="7"/>
      <c r="BA2002" s="7"/>
      <c r="BB2002" s="7"/>
      <c r="BC2002" s="7"/>
      <c r="BD2002" s="7"/>
      <c r="BE2002" s="7"/>
      <c r="BF2002" s="7" t="s">
        <v>98</v>
      </c>
      <c r="BG2002" s="7"/>
      <c r="BH2002" s="7"/>
      <c r="BI2002" s="7"/>
      <c r="BJ2002" s="7"/>
      <c r="BK2002" s="7"/>
      <c r="BL2002" s="7"/>
      <c r="BM2002" s="7" t="s">
        <v>97</v>
      </c>
      <c r="BN2002" s="7" t="s">
        <v>97</v>
      </c>
      <c r="BO2002" s="7"/>
      <c r="BP2002" s="7"/>
      <c r="BQ2002" s="7"/>
      <c r="BR2002" s="7"/>
      <c r="BS2002" s="7"/>
      <c r="BT2002" s="7"/>
      <c r="BU2002" s="7"/>
      <c r="BV2002" s="7"/>
      <c r="BW2002" s="7"/>
      <c r="BX2002" s="7"/>
      <c r="BY2002" s="7"/>
      <c r="BZ2002" s="7"/>
      <c r="CA2002" s="7"/>
      <c r="CB2002" s="7"/>
      <c r="CC2002" s="7"/>
      <c r="CD2002" s="7"/>
      <c r="CE2002" s="7"/>
      <c r="CF2002" s="7"/>
      <c r="CG2002" s="7"/>
      <c r="CH2002" s="7"/>
      <c r="CI2002" s="6" t="n">
        <f aca="false">SUMIF($AH2002:$CH2002,35,Base!$B$5:$BB$5)*7*$Z2002</f>
        <v>0</v>
      </c>
      <c r="CJ2002" s="6" t="n">
        <f aca="false">SUMIF($AH2002:$CH2002,"PR",Base!$B$5:$BB$5)*7*$Z2002</f>
        <v>280</v>
      </c>
      <c r="CK2002" s="6"/>
      <c r="CL2002" s="6"/>
    </row>
    <row r="2003" customFormat="false" ht="13.8" hidden="false" customHeight="false" outlineLevel="0" collapsed="false">
      <c r="A2003" s="7" t="s">
        <v>1890</v>
      </c>
      <c r="B2003" s="7" t="s">
        <v>4192</v>
      </c>
      <c r="C2003" s="7" t="s">
        <v>223</v>
      </c>
      <c r="D2003" s="7" t="s">
        <v>4417</v>
      </c>
      <c r="E2003" s="7" t="s">
        <v>2287</v>
      </c>
      <c r="F2003" s="7" t="s">
        <v>17</v>
      </c>
      <c r="G2003" s="7" t="s">
        <v>983</v>
      </c>
      <c r="H2003" s="7" t="s">
        <v>984</v>
      </c>
      <c r="I2003" s="7" t="s">
        <v>84</v>
      </c>
      <c r="J2003" s="7" t="s">
        <v>85</v>
      </c>
      <c r="K2003" s="8" t="n">
        <v>0</v>
      </c>
      <c r="L2003" s="7"/>
      <c r="M2003" s="8" t="n">
        <v>0</v>
      </c>
      <c r="N2003" s="7"/>
      <c r="O2003" s="7" t="s">
        <v>985</v>
      </c>
      <c r="P2003" s="7" t="s">
        <v>87</v>
      </c>
      <c r="Q2003" s="8" t="s">
        <v>77</v>
      </c>
      <c r="R2003" s="8" t="s">
        <v>77</v>
      </c>
      <c r="S2003" s="8" t="s">
        <v>110</v>
      </c>
      <c r="T2003" s="8" t="s">
        <v>100</v>
      </c>
      <c r="U2003" s="7" t="s">
        <v>87</v>
      </c>
      <c r="V2003" s="7" t="s">
        <v>92</v>
      </c>
      <c r="W2003" s="7"/>
      <c r="X2003" s="7"/>
      <c r="Y2003" s="7" t="s">
        <v>125</v>
      </c>
      <c r="Z2003" s="8" t="s">
        <v>94</v>
      </c>
      <c r="AA2003" s="7"/>
      <c r="AB2003" s="7"/>
      <c r="AC2003" s="7"/>
      <c r="AD2003" s="7"/>
      <c r="AE2003" s="8"/>
      <c r="AF2003" s="9" t="s">
        <v>1121</v>
      </c>
      <c r="AG2003" s="9" t="s">
        <v>3948</v>
      </c>
      <c r="AH2003" s="7"/>
      <c r="AI2003" s="7"/>
      <c r="AJ2003" s="7"/>
      <c r="AK2003" s="7"/>
      <c r="AL2003" s="7" t="s">
        <v>98</v>
      </c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7"/>
      <c r="AX2003" s="7"/>
      <c r="AY2003" s="7"/>
      <c r="AZ2003" s="7"/>
      <c r="BA2003" s="7"/>
      <c r="BB2003" s="7"/>
      <c r="BC2003" s="7"/>
      <c r="BD2003" s="7"/>
      <c r="BE2003" s="7"/>
      <c r="BF2003" s="7"/>
      <c r="BG2003" s="7"/>
      <c r="BH2003" s="7"/>
      <c r="BI2003" s="7"/>
      <c r="BJ2003" s="7"/>
      <c r="BK2003" s="7"/>
      <c r="BL2003" s="7"/>
      <c r="BM2003" s="7" t="s">
        <v>97</v>
      </c>
      <c r="BN2003" s="7" t="s">
        <v>97</v>
      </c>
      <c r="BO2003" s="7"/>
      <c r="BP2003" s="7"/>
      <c r="BQ2003" s="7"/>
      <c r="BR2003" s="7"/>
      <c r="BS2003" s="7"/>
      <c r="BT2003" s="7"/>
      <c r="BU2003" s="7"/>
      <c r="BV2003" s="7"/>
      <c r="BW2003" s="7"/>
      <c r="BX2003" s="7"/>
      <c r="BY2003" s="7"/>
      <c r="BZ2003" s="7"/>
      <c r="CA2003" s="7"/>
      <c r="CB2003" s="7"/>
      <c r="CC2003" s="7"/>
      <c r="CD2003" s="7"/>
      <c r="CE2003" s="7"/>
      <c r="CF2003" s="7"/>
      <c r="CG2003" s="7"/>
      <c r="CH2003" s="7"/>
      <c r="CI2003" s="6" t="n">
        <f aca="false">SUMIF($AH2003:$CH2003,35,Base!$B$5:$BB$5)*7*$Z2003</f>
        <v>0</v>
      </c>
      <c r="CJ2003" s="6" t="n">
        <f aca="false">SUMIF($AH2003:$CH2003,"PR",Base!$B$5:$BB$5)*7*$Z2003</f>
        <v>70</v>
      </c>
      <c r="CK2003" s="6"/>
      <c r="CL2003" s="6"/>
    </row>
    <row r="2004" customFormat="false" ht="13.8" hidden="false" customHeight="false" outlineLevel="0" collapsed="false">
      <c r="A2004" s="7" t="s">
        <v>1890</v>
      </c>
      <c r="B2004" s="7" t="s">
        <v>4192</v>
      </c>
      <c r="C2004" s="7" t="s">
        <v>223</v>
      </c>
      <c r="D2004" s="7" t="s">
        <v>4417</v>
      </c>
      <c r="E2004" s="7" t="s">
        <v>2287</v>
      </c>
      <c r="F2004" s="7" t="s">
        <v>17</v>
      </c>
      <c r="G2004" s="7" t="s">
        <v>983</v>
      </c>
      <c r="H2004" s="7" t="s">
        <v>984</v>
      </c>
      <c r="I2004" s="7" t="s">
        <v>84</v>
      </c>
      <c r="J2004" s="7" t="s">
        <v>85</v>
      </c>
      <c r="K2004" s="8" t="n">
        <v>0</v>
      </c>
      <c r="L2004" s="7"/>
      <c r="M2004" s="8" t="n">
        <v>0</v>
      </c>
      <c r="N2004" s="7"/>
      <c r="O2004" s="7" t="s">
        <v>985</v>
      </c>
      <c r="P2004" s="7" t="s">
        <v>87</v>
      </c>
      <c r="Q2004" s="8" t="s">
        <v>77</v>
      </c>
      <c r="R2004" s="8" t="s">
        <v>77</v>
      </c>
      <c r="S2004" s="8" t="s">
        <v>110</v>
      </c>
      <c r="T2004" s="8" t="s">
        <v>100</v>
      </c>
      <c r="U2004" s="7" t="s">
        <v>87</v>
      </c>
      <c r="V2004" s="7" t="s">
        <v>92</v>
      </c>
      <c r="W2004" s="7"/>
      <c r="X2004" s="7"/>
      <c r="Y2004" s="7" t="s">
        <v>112</v>
      </c>
      <c r="Z2004" s="8" t="s">
        <v>108</v>
      </c>
      <c r="AA2004" s="7"/>
      <c r="AB2004" s="7"/>
      <c r="AC2004" s="7"/>
      <c r="AD2004" s="7"/>
      <c r="AE2004" s="8"/>
      <c r="AF2004" s="9" t="s">
        <v>1121</v>
      </c>
      <c r="AG2004" s="9" t="s">
        <v>3948</v>
      </c>
      <c r="AH2004" s="7"/>
      <c r="AI2004" s="7"/>
      <c r="AJ2004" s="7"/>
      <c r="AK2004" s="7"/>
      <c r="AL2004" s="7" t="s">
        <v>98</v>
      </c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  <c r="AY2004" s="7"/>
      <c r="AZ2004" s="7"/>
      <c r="BA2004" s="7"/>
      <c r="BB2004" s="7"/>
      <c r="BC2004" s="7"/>
      <c r="BD2004" s="7"/>
      <c r="BE2004" s="7"/>
      <c r="BF2004" s="7"/>
      <c r="BG2004" s="7"/>
      <c r="BH2004" s="7"/>
      <c r="BI2004" s="7"/>
      <c r="BJ2004" s="7"/>
      <c r="BK2004" s="7"/>
      <c r="BL2004" s="7"/>
      <c r="BM2004" s="7" t="s">
        <v>97</v>
      </c>
      <c r="BN2004" s="7" t="s">
        <v>97</v>
      </c>
      <c r="BO2004" s="7"/>
      <c r="BP2004" s="7"/>
      <c r="BQ2004" s="7"/>
      <c r="BR2004" s="7"/>
      <c r="BS2004" s="7"/>
      <c r="BT2004" s="7"/>
      <c r="BU2004" s="7"/>
      <c r="BV2004" s="7"/>
      <c r="BW2004" s="7"/>
      <c r="BX2004" s="7"/>
      <c r="BY2004" s="7"/>
      <c r="BZ2004" s="7"/>
      <c r="CA2004" s="7"/>
      <c r="CB2004" s="7"/>
      <c r="CC2004" s="7"/>
      <c r="CD2004" s="7"/>
      <c r="CE2004" s="7"/>
      <c r="CF2004" s="7"/>
      <c r="CG2004" s="7"/>
      <c r="CH2004" s="7"/>
      <c r="CI2004" s="6" t="n">
        <f aca="false">SUMIF($AH2004:$CH2004,35,Base!$B$5:$BB$5)*7*$Z2004</f>
        <v>0</v>
      </c>
      <c r="CJ2004" s="6" t="n">
        <f aca="false">SUMIF($AH2004:$CH2004,"PR",Base!$B$5:$BB$5)*7*$Z2004</f>
        <v>280</v>
      </c>
      <c r="CK2004" s="6"/>
      <c r="CL2004" s="6"/>
    </row>
    <row r="2005" customFormat="false" ht="13.8" hidden="false" customHeight="false" outlineLevel="0" collapsed="false">
      <c r="A2005" s="7" t="s">
        <v>1890</v>
      </c>
      <c r="B2005" s="7" t="s">
        <v>4192</v>
      </c>
      <c r="C2005" s="7" t="s">
        <v>1892</v>
      </c>
      <c r="D2005" s="7" t="s">
        <v>4418</v>
      </c>
      <c r="E2005" s="7" t="s">
        <v>864</v>
      </c>
      <c r="F2005" s="7" t="s">
        <v>17</v>
      </c>
      <c r="G2005" s="7" t="s">
        <v>4419</v>
      </c>
      <c r="H2005" s="7" t="s">
        <v>4420</v>
      </c>
      <c r="I2005" s="7" t="s">
        <v>84</v>
      </c>
      <c r="J2005" s="7" t="s">
        <v>85</v>
      </c>
      <c r="K2005" s="8" t="n">
        <v>0</v>
      </c>
      <c r="L2005" s="7"/>
      <c r="M2005" s="8" t="n">
        <v>0</v>
      </c>
      <c r="N2005" s="7"/>
      <c r="O2005" s="7" t="s">
        <v>4421</v>
      </c>
      <c r="P2005" s="7" t="s">
        <v>87</v>
      </c>
      <c r="Q2005" s="8" t="s">
        <v>77</v>
      </c>
      <c r="R2005" s="8" t="s">
        <v>77</v>
      </c>
      <c r="S2005" s="8" t="s">
        <v>110</v>
      </c>
      <c r="T2005" s="8" t="s">
        <v>100</v>
      </c>
      <c r="U2005" s="7" t="s">
        <v>87</v>
      </c>
      <c r="V2005" s="7" t="s">
        <v>92</v>
      </c>
      <c r="W2005" s="7"/>
      <c r="X2005" s="7"/>
      <c r="Y2005" s="7" t="s">
        <v>125</v>
      </c>
      <c r="Z2005" s="8" t="s">
        <v>94</v>
      </c>
      <c r="AA2005" s="7"/>
      <c r="AB2005" s="7"/>
      <c r="AC2005" s="7"/>
      <c r="AD2005" s="7"/>
      <c r="AE2005" s="8"/>
      <c r="AF2005" s="9" t="s">
        <v>2308</v>
      </c>
      <c r="AG2005" s="9" t="s">
        <v>1329</v>
      </c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7"/>
      <c r="BC2005" s="7" t="s">
        <v>98</v>
      </c>
      <c r="BD2005" s="7"/>
      <c r="BE2005" s="7"/>
      <c r="BF2005" s="7"/>
      <c r="BG2005" s="7"/>
      <c r="BH2005" s="7"/>
      <c r="BI2005" s="7"/>
      <c r="BJ2005" s="7"/>
      <c r="BK2005" s="7"/>
      <c r="BL2005" s="7"/>
      <c r="BM2005" s="7" t="s">
        <v>97</v>
      </c>
      <c r="BN2005" s="7" t="s">
        <v>97</v>
      </c>
      <c r="BO2005" s="7"/>
      <c r="BP2005" s="7"/>
      <c r="BQ2005" s="7"/>
      <c r="BR2005" s="7"/>
      <c r="BS2005" s="7"/>
      <c r="BT2005" s="7"/>
      <c r="BU2005" s="7"/>
      <c r="BV2005" s="7"/>
      <c r="BW2005" s="7"/>
      <c r="BX2005" s="7"/>
      <c r="BY2005" s="7"/>
      <c r="BZ2005" s="7"/>
      <c r="CA2005" s="7"/>
      <c r="CB2005" s="7"/>
      <c r="CC2005" s="7"/>
      <c r="CD2005" s="7"/>
      <c r="CE2005" s="7"/>
      <c r="CF2005" s="7"/>
      <c r="CG2005" s="7"/>
      <c r="CH2005" s="7"/>
      <c r="CI2005" s="6" t="n">
        <f aca="false">SUMIF($AH2005:$CH2005,35,Base!$B$5:$BB$5)*7*$Z2005</f>
        <v>0</v>
      </c>
      <c r="CJ2005" s="6" t="n">
        <f aca="false">SUMIF($AH2005:$CH2005,"PR",Base!$B$5:$BB$5)*7*$Z2005</f>
        <v>56</v>
      </c>
      <c r="CK2005" s="6"/>
      <c r="CL2005" s="6"/>
    </row>
    <row r="2006" customFormat="false" ht="13.8" hidden="false" customHeight="false" outlineLevel="0" collapsed="false">
      <c r="A2006" s="7" t="s">
        <v>1890</v>
      </c>
      <c r="B2006" s="7" t="s">
        <v>4192</v>
      </c>
      <c r="C2006" s="7" t="s">
        <v>1892</v>
      </c>
      <c r="D2006" s="7" t="s">
        <v>4418</v>
      </c>
      <c r="E2006" s="7" t="s">
        <v>864</v>
      </c>
      <c r="F2006" s="7" t="s">
        <v>17</v>
      </c>
      <c r="G2006" s="7" t="s">
        <v>4419</v>
      </c>
      <c r="H2006" s="7" t="s">
        <v>4420</v>
      </c>
      <c r="I2006" s="7" t="s">
        <v>84</v>
      </c>
      <c r="J2006" s="7" t="s">
        <v>85</v>
      </c>
      <c r="K2006" s="8" t="n">
        <v>0</v>
      </c>
      <c r="L2006" s="7"/>
      <c r="M2006" s="8" t="n">
        <v>0</v>
      </c>
      <c r="N2006" s="7"/>
      <c r="O2006" s="7" t="s">
        <v>4421</v>
      </c>
      <c r="P2006" s="7" t="s">
        <v>87</v>
      </c>
      <c r="Q2006" s="8" t="s">
        <v>77</v>
      </c>
      <c r="R2006" s="8" t="s">
        <v>77</v>
      </c>
      <c r="S2006" s="8" t="s">
        <v>110</v>
      </c>
      <c r="T2006" s="8" t="s">
        <v>100</v>
      </c>
      <c r="U2006" s="7" t="s">
        <v>87</v>
      </c>
      <c r="V2006" s="7" t="s">
        <v>92</v>
      </c>
      <c r="W2006" s="7"/>
      <c r="X2006" s="7"/>
      <c r="Y2006" s="7" t="s">
        <v>112</v>
      </c>
      <c r="Z2006" s="8" t="s">
        <v>108</v>
      </c>
      <c r="AA2006" s="7"/>
      <c r="AB2006" s="7"/>
      <c r="AC2006" s="7"/>
      <c r="AD2006" s="7"/>
      <c r="AE2006" s="8"/>
      <c r="AF2006" s="9" t="s">
        <v>2308</v>
      </c>
      <c r="AG2006" s="9" t="s">
        <v>1329</v>
      </c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7"/>
      <c r="BB2006" s="7"/>
      <c r="BC2006" s="7" t="s">
        <v>98</v>
      </c>
      <c r="BD2006" s="7"/>
      <c r="BE2006" s="7"/>
      <c r="BF2006" s="7"/>
      <c r="BG2006" s="7"/>
      <c r="BH2006" s="7"/>
      <c r="BI2006" s="7"/>
      <c r="BJ2006" s="7"/>
      <c r="BK2006" s="7"/>
      <c r="BL2006" s="7"/>
      <c r="BM2006" s="7" t="s">
        <v>97</v>
      </c>
      <c r="BN2006" s="7" t="s">
        <v>97</v>
      </c>
      <c r="BO2006" s="7"/>
      <c r="BP2006" s="7"/>
      <c r="BQ2006" s="7"/>
      <c r="BR2006" s="7"/>
      <c r="BS2006" s="7"/>
      <c r="BT2006" s="7"/>
      <c r="BU2006" s="7"/>
      <c r="BV2006" s="7"/>
      <c r="BW2006" s="7"/>
      <c r="BX2006" s="7"/>
      <c r="BY2006" s="7"/>
      <c r="BZ2006" s="7"/>
      <c r="CA2006" s="7"/>
      <c r="CB2006" s="7"/>
      <c r="CC2006" s="7"/>
      <c r="CD2006" s="7"/>
      <c r="CE2006" s="7"/>
      <c r="CF2006" s="7"/>
      <c r="CG2006" s="7"/>
      <c r="CH2006" s="7"/>
      <c r="CI2006" s="6" t="n">
        <f aca="false">SUMIF($AH2006:$CH2006,35,Base!$B$5:$BB$5)*7*$Z2006</f>
        <v>0</v>
      </c>
      <c r="CJ2006" s="6" t="n">
        <f aca="false">SUMIF($AH2006:$CH2006,"PR",Base!$B$5:$BB$5)*7*$Z2006</f>
        <v>224</v>
      </c>
      <c r="CK2006" s="6"/>
      <c r="CL2006" s="6"/>
    </row>
    <row r="2007" customFormat="false" ht="13.8" hidden="false" customHeight="false" outlineLevel="0" collapsed="false">
      <c r="A2007" s="7" t="s">
        <v>1890</v>
      </c>
      <c r="B2007" s="7" t="s">
        <v>4192</v>
      </c>
      <c r="C2007" s="7" t="s">
        <v>1984</v>
      </c>
      <c r="D2007" s="7" t="s">
        <v>3811</v>
      </c>
      <c r="E2007" s="7" t="s">
        <v>2270</v>
      </c>
      <c r="F2007" s="7" t="s">
        <v>17</v>
      </c>
      <c r="G2007" s="7" t="s">
        <v>4422</v>
      </c>
      <c r="H2007" s="7" t="s">
        <v>4423</v>
      </c>
      <c r="I2007" s="7" t="s">
        <v>84</v>
      </c>
      <c r="J2007" s="7" t="s">
        <v>85</v>
      </c>
      <c r="K2007" s="8" t="n">
        <v>0</v>
      </c>
      <c r="L2007" s="7"/>
      <c r="M2007" s="8" t="n">
        <v>0</v>
      </c>
      <c r="N2007" s="7"/>
      <c r="O2007" s="7" t="s">
        <v>1989</v>
      </c>
      <c r="P2007" s="7" t="s">
        <v>94</v>
      </c>
      <c r="Q2007" s="8" t="s">
        <v>3184</v>
      </c>
      <c r="R2007" s="8" t="s">
        <v>3658</v>
      </c>
      <c r="S2007" s="8" t="s">
        <v>3415</v>
      </c>
      <c r="T2007" s="8" t="s">
        <v>127</v>
      </c>
      <c r="U2007" s="7" t="s">
        <v>87</v>
      </c>
      <c r="V2007" s="7" t="s">
        <v>159</v>
      </c>
      <c r="W2007" s="7"/>
      <c r="X2007" s="7"/>
      <c r="Y2007" s="7" t="s">
        <v>116</v>
      </c>
      <c r="Z2007" s="8" t="s">
        <v>155</v>
      </c>
      <c r="AA2007" s="7"/>
      <c r="AB2007" s="7"/>
      <c r="AC2007" s="7"/>
      <c r="AD2007" s="7"/>
      <c r="AE2007" s="8"/>
      <c r="AF2007" s="9" t="s">
        <v>1962</v>
      </c>
      <c r="AG2007" s="9" t="s">
        <v>1917</v>
      </c>
      <c r="AH2007" s="7" t="n">
        <v>35</v>
      </c>
      <c r="AI2007" s="7" t="n">
        <v>35</v>
      </c>
      <c r="AJ2007" s="7" t="n">
        <v>35</v>
      </c>
      <c r="AK2007" s="7" t="n">
        <v>35</v>
      </c>
      <c r="AL2007" s="7" t="n">
        <v>35</v>
      </c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  <c r="AZ2007" s="7"/>
      <c r="BA2007" s="7"/>
      <c r="BB2007" s="7"/>
      <c r="BC2007" s="7"/>
      <c r="BD2007" s="7"/>
      <c r="BE2007" s="7"/>
      <c r="BF2007" s="7"/>
      <c r="BG2007" s="7"/>
      <c r="BH2007" s="7"/>
      <c r="BI2007" s="7"/>
      <c r="BJ2007" s="7"/>
      <c r="BK2007" s="7"/>
      <c r="BL2007" s="7"/>
      <c r="BM2007" s="7" t="s">
        <v>97</v>
      </c>
      <c r="BN2007" s="7" t="s">
        <v>97</v>
      </c>
      <c r="BO2007" s="7"/>
      <c r="BP2007" s="7"/>
      <c r="BQ2007" s="7"/>
      <c r="BR2007" s="7"/>
      <c r="BS2007" s="7"/>
      <c r="BT2007" s="7"/>
      <c r="BU2007" s="7"/>
      <c r="BV2007" s="7"/>
      <c r="BW2007" s="7"/>
      <c r="BX2007" s="7"/>
      <c r="BY2007" s="7"/>
      <c r="BZ2007" s="7"/>
      <c r="CA2007" s="7"/>
      <c r="CB2007" s="7"/>
      <c r="CC2007" s="7"/>
      <c r="CD2007" s="7"/>
      <c r="CE2007" s="7"/>
      <c r="CF2007" s="7"/>
      <c r="CG2007" s="7"/>
      <c r="CH2007" s="7"/>
      <c r="CI2007" s="6" t="n">
        <f aca="false">SUMIF($AH2007:$CH2007,35,Base!$B$5:$BB$5)*7*$Z2007</f>
        <v>504</v>
      </c>
      <c r="CJ2007" s="6" t="n">
        <f aca="false">SUMIF($AH2007:$CH2007,"PR",Base!$B$5:$BB$5)*7*$Z2007</f>
        <v>0</v>
      </c>
      <c r="CK2007" s="6"/>
      <c r="CL2007" s="6"/>
    </row>
    <row r="2008" customFormat="false" ht="13.8" hidden="false" customHeight="false" outlineLevel="0" collapsed="false">
      <c r="A2008" s="7" t="s">
        <v>1890</v>
      </c>
      <c r="B2008" s="7" t="s">
        <v>4192</v>
      </c>
      <c r="C2008" s="7" t="s">
        <v>2257</v>
      </c>
      <c r="D2008" s="7" t="s">
        <v>4424</v>
      </c>
      <c r="E2008" s="7" t="s">
        <v>4425</v>
      </c>
      <c r="F2008" s="7" t="s">
        <v>17</v>
      </c>
      <c r="G2008" s="7" t="s">
        <v>4396</v>
      </c>
      <c r="H2008" s="7" t="s">
        <v>4426</v>
      </c>
      <c r="I2008" s="7" t="s">
        <v>84</v>
      </c>
      <c r="J2008" s="7" t="s">
        <v>85</v>
      </c>
      <c r="K2008" s="8" t="n">
        <v>0</v>
      </c>
      <c r="L2008" s="7"/>
      <c r="M2008" s="8" t="n">
        <v>0</v>
      </c>
      <c r="N2008" s="7"/>
      <c r="O2008" s="7" t="s">
        <v>4427</v>
      </c>
      <c r="P2008" s="7" t="s">
        <v>87</v>
      </c>
      <c r="Q2008" s="8" t="s">
        <v>77</v>
      </c>
      <c r="R2008" s="8" t="s">
        <v>77</v>
      </c>
      <c r="S2008" s="8" t="s">
        <v>110</v>
      </c>
      <c r="T2008" s="8" t="s">
        <v>100</v>
      </c>
      <c r="U2008" s="7" t="s">
        <v>87</v>
      </c>
      <c r="V2008" s="7" t="s">
        <v>92</v>
      </c>
      <c r="W2008" s="7"/>
      <c r="X2008" s="7"/>
      <c r="Y2008" s="7" t="s">
        <v>125</v>
      </c>
      <c r="Z2008" s="8" t="s">
        <v>94</v>
      </c>
      <c r="AA2008" s="7"/>
      <c r="AB2008" s="7"/>
      <c r="AC2008" s="7"/>
      <c r="AD2008" s="7"/>
      <c r="AE2008" s="8"/>
      <c r="AF2008" s="9" t="s">
        <v>1046</v>
      </c>
      <c r="AG2008" s="9" t="s">
        <v>1022</v>
      </c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  <c r="AY2008" s="7"/>
      <c r="AZ2008" s="7"/>
      <c r="BA2008" s="7"/>
      <c r="BB2008" s="7"/>
      <c r="BC2008" s="7"/>
      <c r="BD2008" s="7"/>
      <c r="BE2008" s="7" t="s">
        <v>98</v>
      </c>
      <c r="BF2008" s="7"/>
      <c r="BG2008" s="7"/>
      <c r="BH2008" s="7"/>
      <c r="BI2008" s="7"/>
      <c r="BJ2008" s="7"/>
      <c r="BK2008" s="7"/>
      <c r="BL2008" s="7"/>
      <c r="BM2008" s="7" t="s">
        <v>97</v>
      </c>
      <c r="BN2008" s="7" t="s">
        <v>97</v>
      </c>
      <c r="BO2008" s="7"/>
      <c r="BP2008" s="7"/>
      <c r="BQ2008" s="7"/>
      <c r="BR2008" s="7"/>
      <c r="BS2008" s="7"/>
      <c r="BT2008" s="7"/>
      <c r="BU2008" s="7"/>
      <c r="BV2008" s="7"/>
      <c r="BW2008" s="7"/>
      <c r="BX2008" s="7"/>
      <c r="BY2008" s="7"/>
      <c r="BZ2008" s="7"/>
      <c r="CA2008" s="7"/>
      <c r="CB2008" s="7"/>
      <c r="CC2008" s="7"/>
      <c r="CD2008" s="7"/>
      <c r="CE2008" s="7"/>
      <c r="CF2008" s="7"/>
      <c r="CG2008" s="7"/>
      <c r="CH2008" s="7"/>
      <c r="CI2008" s="6" t="n">
        <f aca="false">SUMIF($AH2008:$CH2008,35,Base!$B$5:$BB$5)*7*$Z2008</f>
        <v>0</v>
      </c>
      <c r="CJ2008" s="6" t="n">
        <f aca="false">SUMIF($AH2008:$CH2008,"PR",Base!$B$5:$BB$5)*7*$Z2008</f>
        <v>56</v>
      </c>
      <c r="CK2008" s="6"/>
      <c r="CL2008" s="6"/>
    </row>
    <row r="2009" customFormat="false" ht="13.8" hidden="false" customHeight="false" outlineLevel="0" collapsed="false">
      <c r="A2009" s="7" t="s">
        <v>1890</v>
      </c>
      <c r="B2009" s="7" t="s">
        <v>4192</v>
      </c>
      <c r="C2009" s="7" t="s">
        <v>2257</v>
      </c>
      <c r="D2009" s="7" t="s">
        <v>4424</v>
      </c>
      <c r="E2009" s="7" t="s">
        <v>4425</v>
      </c>
      <c r="F2009" s="7" t="s">
        <v>17</v>
      </c>
      <c r="G2009" s="7" t="s">
        <v>4396</v>
      </c>
      <c r="H2009" s="7" t="s">
        <v>4426</v>
      </c>
      <c r="I2009" s="7" t="s">
        <v>84</v>
      </c>
      <c r="J2009" s="7" t="s">
        <v>85</v>
      </c>
      <c r="K2009" s="8" t="n">
        <v>0</v>
      </c>
      <c r="L2009" s="7"/>
      <c r="M2009" s="8" t="n">
        <v>0</v>
      </c>
      <c r="N2009" s="7"/>
      <c r="O2009" s="7" t="s">
        <v>4427</v>
      </c>
      <c r="P2009" s="7" t="s">
        <v>87</v>
      </c>
      <c r="Q2009" s="8" t="s">
        <v>77</v>
      </c>
      <c r="R2009" s="8" t="s">
        <v>77</v>
      </c>
      <c r="S2009" s="8" t="s">
        <v>110</v>
      </c>
      <c r="T2009" s="8" t="s">
        <v>100</v>
      </c>
      <c r="U2009" s="7" t="s">
        <v>87</v>
      </c>
      <c r="V2009" s="7" t="s">
        <v>92</v>
      </c>
      <c r="W2009" s="7"/>
      <c r="X2009" s="7"/>
      <c r="Y2009" s="7" t="s">
        <v>112</v>
      </c>
      <c r="Z2009" s="8" t="s">
        <v>108</v>
      </c>
      <c r="AA2009" s="7"/>
      <c r="AB2009" s="7"/>
      <c r="AC2009" s="7"/>
      <c r="AD2009" s="7"/>
      <c r="AE2009" s="8"/>
      <c r="AF2009" s="9" t="s">
        <v>1046</v>
      </c>
      <c r="AG2009" s="9" t="s">
        <v>1022</v>
      </c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7"/>
      <c r="AW2009" s="7"/>
      <c r="AX2009" s="7"/>
      <c r="AY2009" s="7"/>
      <c r="AZ2009" s="7"/>
      <c r="BA2009" s="7"/>
      <c r="BB2009" s="7"/>
      <c r="BC2009" s="7"/>
      <c r="BD2009" s="7"/>
      <c r="BE2009" s="7" t="s">
        <v>98</v>
      </c>
      <c r="BF2009" s="7"/>
      <c r="BG2009" s="7"/>
      <c r="BH2009" s="7"/>
      <c r="BI2009" s="7"/>
      <c r="BJ2009" s="7"/>
      <c r="BK2009" s="7"/>
      <c r="BL2009" s="7"/>
      <c r="BM2009" s="7" t="s">
        <v>97</v>
      </c>
      <c r="BN2009" s="7" t="s">
        <v>97</v>
      </c>
      <c r="BO2009" s="7"/>
      <c r="BP2009" s="7"/>
      <c r="BQ2009" s="7"/>
      <c r="BR2009" s="7"/>
      <c r="BS2009" s="7"/>
      <c r="BT2009" s="7"/>
      <c r="BU2009" s="7"/>
      <c r="BV2009" s="7"/>
      <c r="BW2009" s="7"/>
      <c r="BX2009" s="7"/>
      <c r="BY2009" s="7"/>
      <c r="BZ2009" s="7"/>
      <c r="CA2009" s="7"/>
      <c r="CB2009" s="7"/>
      <c r="CC2009" s="7"/>
      <c r="CD2009" s="7"/>
      <c r="CE2009" s="7"/>
      <c r="CF2009" s="7"/>
      <c r="CG2009" s="7"/>
      <c r="CH2009" s="7"/>
      <c r="CI2009" s="6" t="n">
        <f aca="false">SUMIF($AH2009:$CH2009,35,Base!$B$5:$BB$5)*7*$Z2009</f>
        <v>0</v>
      </c>
      <c r="CJ2009" s="6" t="n">
        <f aca="false">SUMIF($AH2009:$CH2009,"PR",Base!$B$5:$BB$5)*7*$Z2009</f>
        <v>224</v>
      </c>
      <c r="CK2009" s="6"/>
      <c r="CL2009" s="6"/>
    </row>
    <row r="2010" customFormat="false" ht="13.8" hidden="false" customHeight="false" outlineLevel="0" collapsed="false">
      <c r="A2010" s="7" t="s">
        <v>1890</v>
      </c>
      <c r="B2010" s="7" t="s">
        <v>4192</v>
      </c>
      <c r="C2010" s="7" t="s">
        <v>2257</v>
      </c>
      <c r="D2010" s="7" t="s">
        <v>4428</v>
      </c>
      <c r="E2010" s="7" t="s">
        <v>4429</v>
      </c>
      <c r="F2010" s="7" t="s">
        <v>17</v>
      </c>
      <c r="G2010" s="7" t="s">
        <v>4430</v>
      </c>
      <c r="H2010" s="7" t="s">
        <v>4431</v>
      </c>
      <c r="I2010" s="7" t="s">
        <v>84</v>
      </c>
      <c r="J2010" s="7" t="s">
        <v>85</v>
      </c>
      <c r="K2010" s="8" t="n">
        <v>0</v>
      </c>
      <c r="L2010" s="7"/>
      <c r="M2010" s="8" t="n">
        <v>0</v>
      </c>
      <c r="N2010" s="7"/>
      <c r="O2010" s="7" t="s">
        <v>4432</v>
      </c>
      <c r="P2010" s="7" t="s">
        <v>87</v>
      </c>
      <c r="Q2010" s="8" t="s">
        <v>77</v>
      </c>
      <c r="R2010" s="8" t="s">
        <v>77</v>
      </c>
      <c r="S2010" s="8" t="s">
        <v>110</v>
      </c>
      <c r="T2010" s="8" t="s">
        <v>100</v>
      </c>
      <c r="U2010" s="7" t="s">
        <v>87</v>
      </c>
      <c r="V2010" s="7" t="s">
        <v>92</v>
      </c>
      <c r="W2010" s="7"/>
      <c r="X2010" s="7"/>
      <c r="Y2010" s="7" t="s">
        <v>125</v>
      </c>
      <c r="Z2010" s="8" t="s">
        <v>94</v>
      </c>
      <c r="AA2010" s="7"/>
      <c r="AB2010" s="7"/>
      <c r="AC2010" s="7"/>
      <c r="AD2010" s="7"/>
      <c r="AE2010" s="8"/>
      <c r="AF2010" s="9" t="s">
        <v>1046</v>
      </c>
      <c r="AG2010" s="9" t="s">
        <v>1022</v>
      </c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  <c r="AZ2010" s="7"/>
      <c r="BA2010" s="7"/>
      <c r="BB2010" s="7"/>
      <c r="BC2010" s="7"/>
      <c r="BD2010" s="7"/>
      <c r="BE2010" s="7" t="s">
        <v>98</v>
      </c>
      <c r="BF2010" s="7"/>
      <c r="BG2010" s="7"/>
      <c r="BH2010" s="7"/>
      <c r="BI2010" s="7"/>
      <c r="BJ2010" s="7"/>
      <c r="BK2010" s="7"/>
      <c r="BL2010" s="7"/>
      <c r="BM2010" s="7" t="s">
        <v>97</v>
      </c>
      <c r="BN2010" s="7" t="s">
        <v>97</v>
      </c>
      <c r="BO2010" s="7"/>
      <c r="BP2010" s="7"/>
      <c r="BQ2010" s="7"/>
      <c r="BR2010" s="7"/>
      <c r="BS2010" s="7"/>
      <c r="BT2010" s="7"/>
      <c r="BU2010" s="7"/>
      <c r="BV2010" s="7"/>
      <c r="BW2010" s="7"/>
      <c r="BX2010" s="7"/>
      <c r="BY2010" s="7"/>
      <c r="BZ2010" s="7"/>
      <c r="CA2010" s="7"/>
      <c r="CB2010" s="7"/>
      <c r="CC2010" s="7"/>
      <c r="CD2010" s="7"/>
      <c r="CE2010" s="7"/>
      <c r="CF2010" s="7"/>
      <c r="CG2010" s="7"/>
      <c r="CH2010" s="7"/>
      <c r="CI2010" s="6" t="n">
        <f aca="false">SUMIF($AH2010:$CH2010,35,Base!$B$5:$BB$5)*7*$Z2010</f>
        <v>0</v>
      </c>
      <c r="CJ2010" s="6" t="n">
        <f aca="false">SUMIF($AH2010:$CH2010,"PR",Base!$B$5:$BB$5)*7*$Z2010</f>
        <v>56</v>
      </c>
      <c r="CK2010" s="6"/>
      <c r="CL2010" s="6"/>
    </row>
    <row r="2011" customFormat="false" ht="13.8" hidden="false" customHeight="false" outlineLevel="0" collapsed="false">
      <c r="A2011" s="7" t="s">
        <v>1890</v>
      </c>
      <c r="B2011" s="7" t="s">
        <v>4192</v>
      </c>
      <c r="C2011" s="7" t="s">
        <v>2257</v>
      </c>
      <c r="D2011" s="7" t="s">
        <v>4428</v>
      </c>
      <c r="E2011" s="7" t="s">
        <v>4429</v>
      </c>
      <c r="F2011" s="7" t="s">
        <v>17</v>
      </c>
      <c r="G2011" s="7" t="s">
        <v>4430</v>
      </c>
      <c r="H2011" s="7" t="s">
        <v>4431</v>
      </c>
      <c r="I2011" s="7" t="s">
        <v>84</v>
      </c>
      <c r="J2011" s="7" t="s">
        <v>85</v>
      </c>
      <c r="K2011" s="8" t="n">
        <v>0</v>
      </c>
      <c r="L2011" s="7"/>
      <c r="M2011" s="8" t="n">
        <v>0</v>
      </c>
      <c r="N2011" s="7"/>
      <c r="O2011" s="7" t="s">
        <v>4432</v>
      </c>
      <c r="P2011" s="7" t="s">
        <v>87</v>
      </c>
      <c r="Q2011" s="8" t="s">
        <v>77</v>
      </c>
      <c r="R2011" s="8" t="s">
        <v>77</v>
      </c>
      <c r="S2011" s="8" t="s">
        <v>110</v>
      </c>
      <c r="T2011" s="8" t="s">
        <v>100</v>
      </c>
      <c r="U2011" s="7" t="s">
        <v>87</v>
      </c>
      <c r="V2011" s="7" t="s">
        <v>92</v>
      </c>
      <c r="W2011" s="7"/>
      <c r="X2011" s="7"/>
      <c r="Y2011" s="7" t="s">
        <v>112</v>
      </c>
      <c r="Z2011" s="8" t="s">
        <v>108</v>
      </c>
      <c r="AA2011" s="7"/>
      <c r="AB2011" s="7"/>
      <c r="AC2011" s="7"/>
      <c r="AD2011" s="7"/>
      <c r="AE2011" s="8"/>
      <c r="AF2011" s="9" t="s">
        <v>1046</v>
      </c>
      <c r="AG2011" s="9" t="s">
        <v>1022</v>
      </c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7"/>
      <c r="AW2011" s="7"/>
      <c r="AX2011" s="7"/>
      <c r="AY2011" s="7"/>
      <c r="AZ2011" s="7"/>
      <c r="BA2011" s="7"/>
      <c r="BB2011" s="7"/>
      <c r="BC2011" s="7"/>
      <c r="BD2011" s="7"/>
      <c r="BE2011" s="7" t="s">
        <v>98</v>
      </c>
      <c r="BF2011" s="7"/>
      <c r="BG2011" s="7"/>
      <c r="BH2011" s="7"/>
      <c r="BI2011" s="7"/>
      <c r="BJ2011" s="7"/>
      <c r="BK2011" s="7"/>
      <c r="BL2011" s="7"/>
      <c r="BM2011" s="7" t="s">
        <v>97</v>
      </c>
      <c r="BN2011" s="7" t="s">
        <v>97</v>
      </c>
      <c r="BO2011" s="7"/>
      <c r="BP2011" s="7"/>
      <c r="BQ2011" s="7"/>
      <c r="BR2011" s="7"/>
      <c r="BS2011" s="7"/>
      <c r="BT2011" s="7"/>
      <c r="BU2011" s="7"/>
      <c r="BV2011" s="7"/>
      <c r="BW2011" s="7"/>
      <c r="BX2011" s="7"/>
      <c r="BY2011" s="7"/>
      <c r="BZ2011" s="7"/>
      <c r="CA2011" s="7"/>
      <c r="CB2011" s="7"/>
      <c r="CC2011" s="7"/>
      <c r="CD2011" s="7"/>
      <c r="CE2011" s="7"/>
      <c r="CF2011" s="7"/>
      <c r="CG2011" s="7"/>
      <c r="CH2011" s="7"/>
      <c r="CI2011" s="6" t="n">
        <f aca="false">SUMIF($AH2011:$CH2011,35,Base!$B$5:$BB$5)*7*$Z2011</f>
        <v>0</v>
      </c>
      <c r="CJ2011" s="6" t="n">
        <f aca="false">SUMIF($AH2011:$CH2011,"PR",Base!$B$5:$BB$5)*7*$Z2011</f>
        <v>224</v>
      </c>
      <c r="CK2011" s="6"/>
      <c r="CL2011" s="6"/>
    </row>
    <row r="2012" customFormat="false" ht="13.8" hidden="false" customHeight="false" outlineLevel="0" collapsed="false">
      <c r="A2012" s="7" t="s">
        <v>1890</v>
      </c>
      <c r="B2012" s="7" t="s">
        <v>4192</v>
      </c>
      <c r="C2012" s="7" t="s">
        <v>2257</v>
      </c>
      <c r="D2012" s="7" t="s">
        <v>4433</v>
      </c>
      <c r="E2012" s="7" t="s">
        <v>4434</v>
      </c>
      <c r="F2012" s="7" t="s">
        <v>17</v>
      </c>
      <c r="G2012" s="7" t="s">
        <v>4435</v>
      </c>
      <c r="H2012" s="7" t="s">
        <v>4436</v>
      </c>
      <c r="I2012" s="7" t="s">
        <v>84</v>
      </c>
      <c r="J2012" s="7" t="s">
        <v>85</v>
      </c>
      <c r="K2012" s="8" t="n">
        <v>0</v>
      </c>
      <c r="L2012" s="7"/>
      <c r="M2012" s="8" t="n">
        <v>0</v>
      </c>
      <c r="N2012" s="7"/>
      <c r="O2012" s="7" t="s">
        <v>4437</v>
      </c>
      <c r="P2012" s="7" t="s">
        <v>87</v>
      </c>
      <c r="Q2012" s="8" t="s">
        <v>91</v>
      </c>
      <c r="R2012" s="8" t="s">
        <v>91</v>
      </c>
      <c r="S2012" s="8" t="s">
        <v>110</v>
      </c>
      <c r="T2012" s="8" t="s">
        <v>100</v>
      </c>
      <c r="U2012" s="7" t="s">
        <v>87</v>
      </c>
      <c r="V2012" s="7" t="s">
        <v>92</v>
      </c>
      <c r="W2012" s="7"/>
      <c r="X2012" s="7"/>
      <c r="Y2012" s="7" t="s">
        <v>125</v>
      </c>
      <c r="Z2012" s="8" t="s">
        <v>94</v>
      </c>
      <c r="AA2012" s="7"/>
      <c r="AB2012" s="7"/>
      <c r="AC2012" s="7"/>
      <c r="AD2012" s="7"/>
      <c r="AE2012" s="8"/>
      <c r="AF2012" s="9" t="s">
        <v>337</v>
      </c>
      <c r="AG2012" s="9" t="s">
        <v>1016</v>
      </c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  <c r="AZ2012" s="7"/>
      <c r="BA2012" s="7"/>
      <c r="BB2012" s="7"/>
      <c r="BC2012" s="7"/>
      <c r="BD2012" s="7"/>
      <c r="BE2012" s="7"/>
      <c r="BF2012" s="7"/>
      <c r="BG2012" s="7"/>
      <c r="BH2012" s="7"/>
      <c r="BI2012" s="7"/>
      <c r="BJ2012" s="7"/>
      <c r="BK2012" s="7"/>
      <c r="BL2012" s="7"/>
      <c r="BM2012" s="7" t="s">
        <v>97</v>
      </c>
      <c r="BN2012" s="7" t="s">
        <v>97</v>
      </c>
      <c r="BO2012" s="7"/>
      <c r="BP2012" s="7"/>
      <c r="BQ2012" s="7"/>
      <c r="BR2012" s="7"/>
      <c r="BS2012" s="7"/>
      <c r="BT2012" s="7"/>
      <c r="BU2012" s="7"/>
      <c r="BV2012" s="7"/>
      <c r="BW2012" s="7"/>
      <c r="BX2012" s="7"/>
      <c r="BY2012" s="7"/>
      <c r="BZ2012" s="7"/>
      <c r="CA2012" s="7"/>
      <c r="CB2012" s="7"/>
      <c r="CC2012" s="7"/>
      <c r="CD2012" s="7" t="s">
        <v>98</v>
      </c>
      <c r="CE2012" s="7"/>
      <c r="CF2012" s="7"/>
      <c r="CG2012" s="7"/>
      <c r="CH2012" s="7"/>
      <c r="CI2012" s="6" t="n">
        <f aca="false">SUMIF($AH2012:$CH2012,35,Base!$B$5:$BB$5)*7*$Z2012</f>
        <v>0</v>
      </c>
      <c r="CJ2012" s="6" t="n">
        <f aca="false">SUMIF($AH2012:$CH2012,"PR",Base!$B$5:$BB$5)*7*$Z2012</f>
        <v>70</v>
      </c>
      <c r="CK2012" s="6"/>
      <c r="CL2012" s="6"/>
    </row>
    <row r="2013" customFormat="false" ht="13.8" hidden="false" customHeight="false" outlineLevel="0" collapsed="false">
      <c r="A2013" s="7" t="s">
        <v>1890</v>
      </c>
      <c r="B2013" s="7" t="s">
        <v>4192</v>
      </c>
      <c r="C2013" s="7" t="s">
        <v>2257</v>
      </c>
      <c r="D2013" s="7" t="s">
        <v>4433</v>
      </c>
      <c r="E2013" s="7" t="s">
        <v>4434</v>
      </c>
      <c r="F2013" s="7" t="s">
        <v>17</v>
      </c>
      <c r="G2013" s="7" t="s">
        <v>4435</v>
      </c>
      <c r="H2013" s="7" t="s">
        <v>4436</v>
      </c>
      <c r="I2013" s="7" t="s">
        <v>84</v>
      </c>
      <c r="J2013" s="7" t="s">
        <v>85</v>
      </c>
      <c r="K2013" s="8" t="n">
        <v>0</v>
      </c>
      <c r="L2013" s="7"/>
      <c r="M2013" s="8" t="n">
        <v>0</v>
      </c>
      <c r="N2013" s="7"/>
      <c r="O2013" s="7" t="s">
        <v>4437</v>
      </c>
      <c r="P2013" s="7" t="s">
        <v>87</v>
      </c>
      <c r="Q2013" s="8" t="s">
        <v>91</v>
      </c>
      <c r="R2013" s="8" t="s">
        <v>91</v>
      </c>
      <c r="S2013" s="8" t="s">
        <v>110</v>
      </c>
      <c r="T2013" s="8" t="s">
        <v>100</v>
      </c>
      <c r="U2013" s="7" t="s">
        <v>87</v>
      </c>
      <c r="V2013" s="7" t="s">
        <v>92</v>
      </c>
      <c r="W2013" s="7"/>
      <c r="X2013" s="7"/>
      <c r="Y2013" s="7" t="s">
        <v>112</v>
      </c>
      <c r="Z2013" s="8" t="s">
        <v>108</v>
      </c>
      <c r="AA2013" s="7"/>
      <c r="AB2013" s="7"/>
      <c r="AC2013" s="7"/>
      <c r="AD2013" s="7"/>
      <c r="AE2013" s="8"/>
      <c r="AF2013" s="9" t="s">
        <v>337</v>
      </c>
      <c r="AG2013" s="9" t="s">
        <v>1016</v>
      </c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7"/>
      <c r="AW2013" s="7"/>
      <c r="AX2013" s="7"/>
      <c r="AY2013" s="7"/>
      <c r="AZ2013" s="7"/>
      <c r="BA2013" s="7"/>
      <c r="BB2013" s="7"/>
      <c r="BC2013" s="7"/>
      <c r="BD2013" s="7"/>
      <c r="BE2013" s="7"/>
      <c r="BF2013" s="7"/>
      <c r="BG2013" s="7"/>
      <c r="BH2013" s="7"/>
      <c r="BI2013" s="7"/>
      <c r="BJ2013" s="7"/>
      <c r="BK2013" s="7"/>
      <c r="BL2013" s="7"/>
      <c r="BM2013" s="7" t="s">
        <v>97</v>
      </c>
      <c r="BN2013" s="7" t="s">
        <v>97</v>
      </c>
      <c r="BO2013" s="7"/>
      <c r="BP2013" s="7"/>
      <c r="BQ2013" s="7"/>
      <c r="BR2013" s="7"/>
      <c r="BS2013" s="7"/>
      <c r="BT2013" s="7"/>
      <c r="BU2013" s="7"/>
      <c r="BV2013" s="7"/>
      <c r="BW2013" s="7"/>
      <c r="BX2013" s="7"/>
      <c r="BY2013" s="7"/>
      <c r="BZ2013" s="7"/>
      <c r="CA2013" s="7"/>
      <c r="CB2013" s="7"/>
      <c r="CC2013" s="7"/>
      <c r="CD2013" s="7" t="s">
        <v>98</v>
      </c>
      <c r="CE2013" s="7"/>
      <c r="CF2013" s="7"/>
      <c r="CG2013" s="7"/>
      <c r="CH2013" s="7"/>
      <c r="CI2013" s="6" t="n">
        <f aca="false">SUMIF($AH2013:$CH2013,35,Base!$B$5:$BB$5)*7*$Z2013</f>
        <v>0</v>
      </c>
      <c r="CJ2013" s="6" t="n">
        <f aca="false">SUMIF($AH2013:$CH2013,"PR",Base!$B$5:$BB$5)*7*$Z2013</f>
        <v>280</v>
      </c>
      <c r="CK2013" s="6"/>
      <c r="CL2013" s="6"/>
    </row>
    <row r="2014" customFormat="false" ht="13.8" hidden="false" customHeight="false" outlineLevel="0" collapsed="false">
      <c r="A2014" s="7" t="s">
        <v>1890</v>
      </c>
      <c r="B2014" s="7" t="s">
        <v>4192</v>
      </c>
      <c r="C2014" s="7" t="s">
        <v>2257</v>
      </c>
      <c r="D2014" s="7" t="s">
        <v>3844</v>
      </c>
      <c r="E2014" s="7" t="s">
        <v>4438</v>
      </c>
      <c r="F2014" s="7" t="s">
        <v>17</v>
      </c>
      <c r="G2014" s="7" t="s">
        <v>4435</v>
      </c>
      <c r="H2014" s="7" t="s">
        <v>4436</v>
      </c>
      <c r="I2014" s="7" t="s">
        <v>84</v>
      </c>
      <c r="J2014" s="7" t="s">
        <v>85</v>
      </c>
      <c r="K2014" s="8" t="n">
        <v>0</v>
      </c>
      <c r="L2014" s="7"/>
      <c r="M2014" s="8" t="n">
        <v>0</v>
      </c>
      <c r="N2014" s="7"/>
      <c r="O2014" s="7" t="s">
        <v>4437</v>
      </c>
      <c r="P2014" s="7" t="s">
        <v>87</v>
      </c>
      <c r="Q2014" s="8" t="s">
        <v>91</v>
      </c>
      <c r="R2014" s="8" t="s">
        <v>91</v>
      </c>
      <c r="S2014" s="8" t="s">
        <v>110</v>
      </c>
      <c r="T2014" s="8" t="s">
        <v>100</v>
      </c>
      <c r="U2014" s="7" t="s">
        <v>87</v>
      </c>
      <c r="V2014" s="7" t="s">
        <v>92</v>
      </c>
      <c r="W2014" s="7"/>
      <c r="X2014" s="7"/>
      <c r="Y2014" s="7" t="s">
        <v>125</v>
      </c>
      <c r="Z2014" s="8" t="s">
        <v>94</v>
      </c>
      <c r="AA2014" s="7"/>
      <c r="AB2014" s="7"/>
      <c r="AC2014" s="7"/>
      <c r="AD2014" s="7"/>
      <c r="AE2014" s="8"/>
      <c r="AF2014" s="9" t="s">
        <v>1054</v>
      </c>
      <c r="AG2014" s="9" t="s">
        <v>1055</v>
      </c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7"/>
      <c r="AW2014" s="7"/>
      <c r="AX2014" s="7"/>
      <c r="AY2014" s="7"/>
      <c r="AZ2014" s="7"/>
      <c r="BA2014" s="7"/>
      <c r="BB2014" s="7"/>
      <c r="BC2014" s="7"/>
      <c r="BD2014" s="7" t="s">
        <v>98</v>
      </c>
      <c r="BE2014" s="7"/>
      <c r="BF2014" s="7"/>
      <c r="BG2014" s="7"/>
      <c r="BH2014" s="7"/>
      <c r="BI2014" s="7"/>
      <c r="BJ2014" s="7"/>
      <c r="BK2014" s="7"/>
      <c r="BL2014" s="7"/>
      <c r="BM2014" s="7" t="s">
        <v>97</v>
      </c>
      <c r="BN2014" s="7" t="s">
        <v>97</v>
      </c>
      <c r="BO2014" s="7"/>
      <c r="BP2014" s="7"/>
      <c r="BQ2014" s="7"/>
      <c r="BR2014" s="7"/>
      <c r="BS2014" s="7"/>
      <c r="BT2014" s="7"/>
      <c r="BU2014" s="7"/>
      <c r="BV2014" s="7"/>
      <c r="BW2014" s="7"/>
      <c r="BX2014" s="7"/>
      <c r="BY2014" s="7"/>
      <c r="BZ2014" s="7"/>
      <c r="CA2014" s="7"/>
      <c r="CB2014" s="7"/>
      <c r="CC2014" s="7"/>
      <c r="CD2014" s="7"/>
      <c r="CE2014" s="7"/>
      <c r="CF2014" s="7"/>
      <c r="CG2014" s="7"/>
      <c r="CH2014" s="7"/>
      <c r="CI2014" s="6" t="n">
        <f aca="false">SUMIF($AH2014:$CH2014,35,Base!$B$5:$BB$5)*7*$Z2014</f>
        <v>0</v>
      </c>
      <c r="CJ2014" s="6" t="n">
        <f aca="false">SUMIF($AH2014:$CH2014,"PR",Base!$B$5:$BB$5)*7*$Z2014</f>
        <v>70</v>
      </c>
      <c r="CK2014" s="6"/>
      <c r="CL2014" s="6"/>
    </row>
    <row r="2015" customFormat="false" ht="13.8" hidden="false" customHeight="false" outlineLevel="0" collapsed="false">
      <c r="A2015" s="7" t="s">
        <v>1890</v>
      </c>
      <c r="B2015" s="7" t="s">
        <v>4192</v>
      </c>
      <c r="C2015" s="7" t="s">
        <v>2257</v>
      </c>
      <c r="D2015" s="7" t="s">
        <v>3844</v>
      </c>
      <c r="E2015" s="7" t="s">
        <v>4438</v>
      </c>
      <c r="F2015" s="7" t="s">
        <v>17</v>
      </c>
      <c r="G2015" s="7" t="s">
        <v>4435</v>
      </c>
      <c r="H2015" s="7" t="s">
        <v>4436</v>
      </c>
      <c r="I2015" s="7" t="s">
        <v>84</v>
      </c>
      <c r="J2015" s="7" t="s">
        <v>85</v>
      </c>
      <c r="K2015" s="8" t="n">
        <v>0</v>
      </c>
      <c r="L2015" s="7"/>
      <c r="M2015" s="8" t="n">
        <v>0</v>
      </c>
      <c r="N2015" s="7"/>
      <c r="O2015" s="7" t="s">
        <v>4437</v>
      </c>
      <c r="P2015" s="7" t="s">
        <v>87</v>
      </c>
      <c r="Q2015" s="8" t="s">
        <v>91</v>
      </c>
      <c r="R2015" s="8" t="s">
        <v>91</v>
      </c>
      <c r="S2015" s="8" t="s">
        <v>110</v>
      </c>
      <c r="T2015" s="8" t="s">
        <v>100</v>
      </c>
      <c r="U2015" s="7" t="s">
        <v>87</v>
      </c>
      <c r="V2015" s="7" t="s">
        <v>92</v>
      </c>
      <c r="W2015" s="7"/>
      <c r="X2015" s="7"/>
      <c r="Y2015" s="7" t="s">
        <v>112</v>
      </c>
      <c r="Z2015" s="8" t="s">
        <v>108</v>
      </c>
      <c r="AA2015" s="7"/>
      <c r="AB2015" s="7"/>
      <c r="AC2015" s="7"/>
      <c r="AD2015" s="7"/>
      <c r="AE2015" s="8"/>
      <c r="AF2015" s="9" t="s">
        <v>1054</v>
      </c>
      <c r="AG2015" s="9" t="s">
        <v>1055</v>
      </c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7"/>
      <c r="AX2015" s="7"/>
      <c r="AY2015" s="7"/>
      <c r="AZ2015" s="7"/>
      <c r="BA2015" s="7"/>
      <c r="BB2015" s="7"/>
      <c r="BC2015" s="7"/>
      <c r="BD2015" s="7" t="s">
        <v>98</v>
      </c>
      <c r="BE2015" s="7"/>
      <c r="BF2015" s="7"/>
      <c r="BG2015" s="7"/>
      <c r="BH2015" s="7"/>
      <c r="BI2015" s="7"/>
      <c r="BJ2015" s="7"/>
      <c r="BK2015" s="7"/>
      <c r="BL2015" s="7"/>
      <c r="BM2015" s="7" t="s">
        <v>97</v>
      </c>
      <c r="BN2015" s="7" t="s">
        <v>97</v>
      </c>
      <c r="BO2015" s="7"/>
      <c r="BP2015" s="7"/>
      <c r="BQ2015" s="7"/>
      <c r="BR2015" s="7"/>
      <c r="BS2015" s="7"/>
      <c r="BT2015" s="7"/>
      <c r="BU2015" s="7"/>
      <c r="BV2015" s="7"/>
      <c r="BW2015" s="7"/>
      <c r="BX2015" s="7"/>
      <c r="BY2015" s="7"/>
      <c r="BZ2015" s="7"/>
      <c r="CA2015" s="7"/>
      <c r="CB2015" s="7"/>
      <c r="CC2015" s="7"/>
      <c r="CD2015" s="7"/>
      <c r="CE2015" s="7"/>
      <c r="CF2015" s="7"/>
      <c r="CG2015" s="7"/>
      <c r="CH2015" s="7"/>
      <c r="CI2015" s="6" t="n">
        <f aca="false">SUMIF($AH2015:$CH2015,35,Base!$B$5:$BB$5)*7*$Z2015</f>
        <v>0</v>
      </c>
      <c r="CJ2015" s="6" t="n">
        <f aca="false">SUMIF($AH2015:$CH2015,"PR",Base!$B$5:$BB$5)*7*$Z2015</f>
        <v>280</v>
      </c>
      <c r="CK2015" s="6"/>
      <c r="CL2015" s="6"/>
    </row>
    <row r="2016" customFormat="false" ht="13.8" hidden="false" customHeight="false" outlineLevel="0" collapsed="false">
      <c r="A2016" s="7" t="s">
        <v>1890</v>
      </c>
      <c r="B2016" s="7" t="s">
        <v>4192</v>
      </c>
      <c r="C2016" s="7" t="s">
        <v>2257</v>
      </c>
      <c r="D2016" s="7" t="s">
        <v>3845</v>
      </c>
      <c r="E2016" s="7" t="s">
        <v>880</v>
      </c>
      <c r="F2016" s="7" t="s">
        <v>17</v>
      </c>
      <c r="G2016" s="7" t="s">
        <v>4410</v>
      </c>
      <c r="H2016" s="7" t="s">
        <v>4411</v>
      </c>
      <c r="I2016" s="7" t="s">
        <v>84</v>
      </c>
      <c r="J2016" s="7" t="s">
        <v>85</v>
      </c>
      <c r="K2016" s="8" t="n">
        <v>0</v>
      </c>
      <c r="L2016" s="7"/>
      <c r="M2016" s="8" t="n">
        <v>0</v>
      </c>
      <c r="N2016" s="7"/>
      <c r="O2016" s="7" t="s">
        <v>4412</v>
      </c>
      <c r="P2016" s="7" t="s">
        <v>87</v>
      </c>
      <c r="Q2016" s="8" t="s">
        <v>77</v>
      </c>
      <c r="R2016" s="8" t="s">
        <v>77</v>
      </c>
      <c r="S2016" s="8" t="s">
        <v>110</v>
      </c>
      <c r="T2016" s="8" t="s">
        <v>100</v>
      </c>
      <c r="U2016" s="7" t="s">
        <v>87</v>
      </c>
      <c r="V2016" s="7" t="s">
        <v>92</v>
      </c>
      <c r="W2016" s="7"/>
      <c r="X2016" s="7"/>
      <c r="Y2016" s="7" t="s">
        <v>125</v>
      </c>
      <c r="Z2016" s="8" t="s">
        <v>94</v>
      </c>
      <c r="AA2016" s="7"/>
      <c r="AB2016" s="7"/>
      <c r="AC2016" s="7"/>
      <c r="AD2016" s="7"/>
      <c r="AE2016" s="8"/>
      <c r="AF2016" s="9" t="s">
        <v>2019</v>
      </c>
      <c r="AG2016" s="9" t="s">
        <v>412</v>
      </c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  <c r="AZ2016" s="7"/>
      <c r="BA2016" s="7"/>
      <c r="BB2016" s="7"/>
      <c r="BC2016" s="7"/>
      <c r="BD2016" s="7"/>
      <c r="BE2016" s="7"/>
      <c r="BF2016" s="7"/>
      <c r="BG2016" s="7"/>
      <c r="BH2016" s="7"/>
      <c r="BI2016" s="7"/>
      <c r="BJ2016" s="7"/>
      <c r="BK2016" s="7"/>
      <c r="BL2016" s="7"/>
      <c r="BM2016" s="7" t="s">
        <v>97</v>
      </c>
      <c r="BN2016" s="7" t="s">
        <v>97</v>
      </c>
      <c r="BO2016" s="7"/>
      <c r="BP2016" s="7"/>
      <c r="BQ2016" s="7"/>
      <c r="BR2016" s="7"/>
      <c r="BS2016" s="7"/>
      <c r="BT2016" s="7"/>
      <c r="BU2016" s="7"/>
      <c r="BV2016" s="7"/>
      <c r="BW2016" s="7"/>
      <c r="BX2016" s="7"/>
      <c r="BY2016" s="7"/>
      <c r="BZ2016" s="7"/>
      <c r="CA2016" s="7"/>
      <c r="CB2016" s="7"/>
      <c r="CC2016" s="7" t="s">
        <v>98</v>
      </c>
      <c r="CD2016" s="7"/>
      <c r="CE2016" s="7"/>
      <c r="CF2016" s="7"/>
      <c r="CG2016" s="7"/>
      <c r="CH2016" s="7"/>
      <c r="CI2016" s="6" t="n">
        <f aca="false">SUMIF($AH2016:$CH2016,35,Base!$B$5:$BB$5)*7*$Z2016</f>
        <v>0</v>
      </c>
      <c r="CJ2016" s="6" t="n">
        <f aca="false">SUMIF($AH2016:$CH2016,"PR",Base!$B$5:$BB$5)*7*$Z2016</f>
        <v>70</v>
      </c>
      <c r="CK2016" s="6"/>
      <c r="CL2016" s="6"/>
    </row>
    <row r="2017" customFormat="false" ht="13.8" hidden="false" customHeight="false" outlineLevel="0" collapsed="false">
      <c r="A2017" s="7" t="s">
        <v>1890</v>
      </c>
      <c r="B2017" s="7" t="s">
        <v>4192</v>
      </c>
      <c r="C2017" s="7" t="s">
        <v>2257</v>
      </c>
      <c r="D2017" s="7" t="s">
        <v>3845</v>
      </c>
      <c r="E2017" s="7" t="s">
        <v>880</v>
      </c>
      <c r="F2017" s="7" t="s">
        <v>17</v>
      </c>
      <c r="G2017" s="7" t="s">
        <v>4410</v>
      </c>
      <c r="H2017" s="7" t="s">
        <v>4411</v>
      </c>
      <c r="I2017" s="7" t="s">
        <v>84</v>
      </c>
      <c r="J2017" s="7" t="s">
        <v>85</v>
      </c>
      <c r="K2017" s="8" t="n">
        <v>0</v>
      </c>
      <c r="L2017" s="7"/>
      <c r="M2017" s="8" t="n">
        <v>0</v>
      </c>
      <c r="N2017" s="7"/>
      <c r="O2017" s="7" t="s">
        <v>4412</v>
      </c>
      <c r="P2017" s="7" t="s">
        <v>87</v>
      </c>
      <c r="Q2017" s="8" t="s">
        <v>77</v>
      </c>
      <c r="R2017" s="8" t="s">
        <v>77</v>
      </c>
      <c r="S2017" s="8" t="s">
        <v>110</v>
      </c>
      <c r="T2017" s="8" t="s">
        <v>100</v>
      </c>
      <c r="U2017" s="7" t="s">
        <v>87</v>
      </c>
      <c r="V2017" s="7" t="s">
        <v>92</v>
      </c>
      <c r="W2017" s="7"/>
      <c r="X2017" s="7"/>
      <c r="Y2017" s="7" t="s">
        <v>112</v>
      </c>
      <c r="Z2017" s="8" t="s">
        <v>108</v>
      </c>
      <c r="AA2017" s="7"/>
      <c r="AB2017" s="7"/>
      <c r="AC2017" s="7"/>
      <c r="AD2017" s="7"/>
      <c r="AE2017" s="8"/>
      <c r="AF2017" s="9" t="s">
        <v>2019</v>
      </c>
      <c r="AG2017" s="9" t="s">
        <v>412</v>
      </c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7"/>
      <c r="AX2017" s="7"/>
      <c r="AY2017" s="7"/>
      <c r="AZ2017" s="7"/>
      <c r="BA2017" s="7"/>
      <c r="BB2017" s="7"/>
      <c r="BC2017" s="7"/>
      <c r="BD2017" s="7"/>
      <c r="BE2017" s="7"/>
      <c r="BF2017" s="7"/>
      <c r="BG2017" s="7"/>
      <c r="BH2017" s="7"/>
      <c r="BI2017" s="7"/>
      <c r="BJ2017" s="7"/>
      <c r="BK2017" s="7"/>
      <c r="BL2017" s="7"/>
      <c r="BM2017" s="7" t="s">
        <v>97</v>
      </c>
      <c r="BN2017" s="7" t="s">
        <v>97</v>
      </c>
      <c r="BO2017" s="7"/>
      <c r="BP2017" s="7"/>
      <c r="BQ2017" s="7"/>
      <c r="BR2017" s="7"/>
      <c r="BS2017" s="7"/>
      <c r="BT2017" s="7"/>
      <c r="BU2017" s="7"/>
      <c r="BV2017" s="7"/>
      <c r="BW2017" s="7"/>
      <c r="BX2017" s="7"/>
      <c r="BY2017" s="7"/>
      <c r="BZ2017" s="7"/>
      <c r="CA2017" s="7"/>
      <c r="CB2017" s="7"/>
      <c r="CC2017" s="7" t="s">
        <v>98</v>
      </c>
      <c r="CD2017" s="7"/>
      <c r="CE2017" s="7"/>
      <c r="CF2017" s="7"/>
      <c r="CG2017" s="7"/>
      <c r="CH2017" s="7"/>
      <c r="CI2017" s="6" t="n">
        <f aca="false">SUMIF($AH2017:$CH2017,35,Base!$B$5:$BB$5)*7*$Z2017</f>
        <v>0</v>
      </c>
      <c r="CJ2017" s="6" t="n">
        <f aca="false">SUMIF($AH2017:$CH2017,"PR",Base!$B$5:$BB$5)*7*$Z2017</f>
        <v>280</v>
      </c>
      <c r="CK2017" s="6"/>
      <c r="CL2017" s="6"/>
    </row>
    <row r="2018" customFormat="false" ht="13.8" hidden="false" customHeight="false" outlineLevel="0" collapsed="false">
      <c r="A2018" s="7" t="s">
        <v>1890</v>
      </c>
      <c r="B2018" s="7" t="s">
        <v>4192</v>
      </c>
      <c r="C2018" s="7" t="s">
        <v>2257</v>
      </c>
      <c r="D2018" s="7" t="s">
        <v>4439</v>
      </c>
      <c r="E2018" s="7" t="s">
        <v>4440</v>
      </c>
      <c r="F2018" s="7" t="s">
        <v>17</v>
      </c>
      <c r="G2018" s="7" t="s">
        <v>4441</v>
      </c>
      <c r="H2018" s="7" t="s">
        <v>4442</v>
      </c>
      <c r="I2018" s="7" t="s">
        <v>84</v>
      </c>
      <c r="J2018" s="7" t="s">
        <v>85</v>
      </c>
      <c r="K2018" s="8" t="n">
        <v>0</v>
      </c>
      <c r="L2018" s="7"/>
      <c r="M2018" s="8" t="n">
        <v>0</v>
      </c>
      <c r="N2018" s="7"/>
      <c r="O2018" s="7" t="s">
        <v>4443</v>
      </c>
      <c r="P2018" s="7" t="s">
        <v>87</v>
      </c>
      <c r="Q2018" s="8" t="s">
        <v>91</v>
      </c>
      <c r="R2018" s="8" t="s">
        <v>91</v>
      </c>
      <c r="S2018" s="8" t="s">
        <v>110</v>
      </c>
      <c r="T2018" s="8" t="s">
        <v>100</v>
      </c>
      <c r="U2018" s="7" t="s">
        <v>87</v>
      </c>
      <c r="V2018" s="7" t="s">
        <v>92</v>
      </c>
      <c r="W2018" s="7"/>
      <c r="X2018" s="7"/>
      <c r="Y2018" s="7" t="s">
        <v>125</v>
      </c>
      <c r="Z2018" s="8" t="s">
        <v>94</v>
      </c>
      <c r="AA2018" s="7"/>
      <c r="AB2018" s="7"/>
      <c r="AC2018" s="7"/>
      <c r="AD2018" s="7"/>
      <c r="AE2018" s="8"/>
      <c r="AF2018" s="9" t="s">
        <v>263</v>
      </c>
      <c r="AG2018" s="9" t="s">
        <v>251</v>
      </c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  <c r="AY2018" s="7"/>
      <c r="AZ2018" s="7"/>
      <c r="BA2018" s="7"/>
      <c r="BB2018" s="7"/>
      <c r="BC2018" s="7"/>
      <c r="BD2018" s="7"/>
      <c r="BE2018" s="7"/>
      <c r="BF2018" s="7"/>
      <c r="BG2018" s="7"/>
      <c r="BH2018" s="7"/>
      <c r="BI2018" s="7"/>
      <c r="BJ2018" s="7"/>
      <c r="BK2018" s="7"/>
      <c r="BL2018" s="7"/>
      <c r="BM2018" s="7" t="s">
        <v>97</v>
      </c>
      <c r="BN2018" s="7" t="s">
        <v>97</v>
      </c>
      <c r="BO2018" s="7"/>
      <c r="BP2018" s="7"/>
      <c r="BQ2018" s="7"/>
      <c r="BR2018" s="7" t="s">
        <v>98</v>
      </c>
      <c r="BS2018" s="7"/>
      <c r="BT2018" s="7"/>
      <c r="BU2018" s="7"/>
      <c r="BV2018" s="7"/>
      <c r="BW2018" s="7"/>
      <c r="BX2018" s="7"/>
      <c r="BY2018" s="7"/>
      <c r="BZ2018" s="7"/>
      <c r="CA2018" s="7"/>
      <c r="CB2018" s="7"/>
      <c r="CC2018" s="7"/>
      <c r="CD2018" s="7"/>
      <c r="CE2018" s="7"/>
      <c r="CF2018" s="7"/>
      <c r="CG2018" s="7"/>
      <c r="CH2018" s="7"/>
      <c r="CI2018" s="6" t="n">
        <f aca="false">SUMIF($AH2018:$CH2018,35,Base!$B$5:$BB$5)*7*$Z2018</f>
        <v>0</v>
      </c>
      <c r="CJ2018" s="6" t="n">
        <f aca="false">SUMIF($AH2018:$CH2018,"PR",Base!$B$5:$BB$5)*7*$Z2018</f>
        <v>70</v>
      </c>
      <c r="CK2018" s="6"/>
      <c r="CL2018" s="6"/>
    </row>
    <row r="2019" customFormat="false" ht="13.8" hidden="false" customHeight="false" outlineLevel="0" collapsed="false">
      <c r="A2019" s="7" t="s">
        <v>1890</v>
      </c>
      <c r="B2019" s="7" t="s">
        <v>4192</v>
      </c>
      <c r="C2019" s="7" t="s">
        <v>2257</v>
      </c>
      <c r="D2019" s="7" t="s">
        <v>4439</v>
      </c>
      <c r="E2019" s="7" t="s">
        <v>4440</v>
      </c>
      <c r="F2019" s="7" t="s">
        <v>17</v>
      </c>
      <c r="G2019" s="7" t="s">
        <v>4441</v>
      </c>
      <c r="H2019" s="7" t="s">
        <v>4442</v>
      </c>
      <c r="I2019" s="7" t="s">
        <v>84</v>
      </c>
      <c r="J2019" s="7" t="s">
        <v>85</v>
      </c>
      <c r="K2019" s="8" t="n">
        <v>0</v>
      </c>
      <c r="L2019" s="7"/>
      <c r="M2019" s="8" t="n">
        <v>0</v>
      </c>
      <c r="N2019" s="7"/>
      <c r="O2019" s="7" t="s">
        <v>4443</v>
      </c>
      <c r="P2019" s="7" t="s">
        <v>87</v>
      </c>
      <c r="Q2019" s="8" t="s">
        <v>91</v>
      </c>
      <c r="R2019" s="8" t="s">
        <v>91</v>
      </c>
      <c r="S2019" s="8" t="s">
        <v>110</v>
      </c>
      <c r="T2019" s="8" t="s">
        <v>100</v>
      </c>
      <c r="U2019" s="7" t="s">
        <v>87</v>
      </c>
      <c r="V2019" s="7" t="s">
        <v>92</v>
      </c>
      <c r="W2019" s="7"/>
      <c r="X2019" s="7"/>
      <c r="Y2019" s="7" t="s">
        <v>112</v>
      </c>
      <c r="Z2019" s="8" t="s">
        <v>108</v>
      </c>
      <c r="AA2019" s="7"/>
      <c r="AB2019" s="7"/>
      <c r="AC2019" s="7"/>
      <c r="AD2019" s="7"/>
      <c r="AE2019" s="8"/>
      <c r="AF2019" s="9" t="s">
        <v>263</v>
      </c>
      <c r="AG2019" s="9" t="s">
        <v>251</v>
      </c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  <c r="AY2019" s="7"/>
      <c r="AZ2019" s="7"/>
      <c r="BA2019" s="7"/>
      <c r="BB2019" s="7"/>
      <c r="BC2019" s="7"/>
      <c r="BD2019" s="7"/>
      <c r="BE2019" s="7"/>
      <c r="BF2019" s="7"/>
      <c r="BG2019" s="7"/>
      <c r="BH2019" s="7"/>
      <c r="BI2019" s="7"/>
      <c r="BJ2019" s="7"/>
      <c r="BK2019" s="7"/>
      <c r="BL2019" s="7"/>
      <c r="BM2019" s="7" t="s">
        <v>97</v>
      </c>
      <c r="BN2019" s="7" t="s">
        <v>97</v>
      </c>
      <c r="BO2019" s="7"/>
      <c r="BP2019" s="7"/>
      <c r="BQ2019" s="7"/>
      <c r="BR2019" s="7" t="s">
        <v>98</v>
      </c>
      <c r="BS2019" s="7"/>
      <c r="BT2019" s="7"/>
      <c r="BU2019" s="7"/>
      <c r="BV2019" s="7"/>
      <c r="BW2019" s="7"/>
      <c r="BX2019" s="7"/>
      <c r="BY2019" s="7"/>
      <c r="BZ2019" s="7"/>
      <c r="CA2019" s="7"/>
      <c r="CB2019" s="7"/>
      <c r="CC2019" s="7"/>
      <c r="CD2019" s="7"/>
      <c r="CE2019" s="7"/>
      <c r="CF2019" s="7"/>
      <c r="CG2019" s="7"/>
      <c r="CH2019" s="7"/>
      <c r="CI2019" s="6" t="n">
        <f aca="false">SUMIF($AH2019:$CH2019,35,Base!$B$5:$BB$5)*7*$Z2019</f>
        <v>0</v>
      </c>
      <c r="CJ2019" s="6" t="n">
        <f aca="false">SUMIF($AH2019:$CH2019,"PR",Base!$B$5:$BB$5)*7*$Z2019</f>
        <v>280</v>
      </c>
      <c r="CK2019" s="6"/>
      <c r="CL2019" s="6"/>
    </row>
    <row r="2020" customFormat="false" ht="13.8" hidden="false" customHeight="false" outlineLevel="0" collapsed="false">
      <c r="A2020" s="7" t="s">
        <v>1890</v>
      </c>
      <c r="B2020" s="7" t="s">
        <v>4192</v>
      </c>
      <c r="C2020" s="7" t="s">
        <v>2257</v>
      </c>
      <c r="D2020" s="7" t="s">
        <v>4444</v>
      </c>
      <c r="E2020" s="7" t="s">
        <v>889</v>
      </c>
      <c r="F2020" s="7" t="s">
        <v>17</v>
      </c>
      <c r="G2020" s="7" t="s">
        <v>4441</v>
      </c>
      <c r="H2020" s="7" t="s">
        <v>4442</v>
      </c>
      <c r="I2020" s="7" t="s">
        <v>84</v>
      </c>
      <c r="J2020" s="7" t="s">
        <v>85</v>
      </c>
      <c r="K2020" s="8" t="n">
        <v>0</v>
      </c>
      <c r="L2020" s="7"/>
      <c r="M2020" s="8" t="n">
        <v>0</v>
      </c>
      <c r="N2020" s="7"/>
      <c r="O2020" s="7" t="s">
        <v>4443</v>
      </c>
      <c r="P2020" s="7" t="s">
        <v>87</v>
      </c>
      <c r="Q2020" s="8" t="s">
        <v>91</v>
      </c>
      <c r="R2020" s="8" t="s">
        <v>91</v>
      </c>
      <c r="S2020" s="8" t="s">
        <v>110</v>
      </c>
      <c r="T2020" s="8" t="s">
        <v>100</v>
      </c>
      <c r="U2020" s="7" t="s">
        <v>87</v>
      </c>
      <c r="V2020" s="7" t="s">
        <v>92</v>
      </c>
      <c r="W2020" s="7"/>
      <c r="X2020" s="7"/>
      <c r="Y2020" s="7" t="s">
        <v>125</v>
      </c>
      <c r="Z2020" s="8" t="s">
        <v>94</v>
      </c>
      <c r="AA2020" s="7"/>
      <c r="AB2020" s="7"/>
      <c r="AC2020" s="7"/>
      <c r="AD2020" s="7"/>
      <c r="AE2020" s="8"/>
      <c r="AF2020" s="9" t="s">
        <v>1922</v>
      </c>
      <c r="AG2020" s="9" t="s">
        <v>2113</v>
      </c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 t="s">
        <v>98</v>
      </c>
      <c r="AU2020" s="7"/>
      <c r="AV2020" s="7"/>
      <c r="AW2020" s="7"/>
      <c r="AX2020" s="7"/>
      <c r="AY2020" s="7"/>
      <c r="AZ2020" s="7"/>
      <c r="BA2020" s="7"/>
      <c r="BB2020" s="7"/>
      <c r="BC2020" s="7"/>
      <c r="BD2020" s="7"/>
      <c r="BE2020" s="7"/>
      <c r="BF2020" s="7"/>
      <c r="BG2020" s="7"/>
      <c r="BH2020" s="7"/>
      <c r="BI2020" s="7"/>
      <c r="BJ2020" s="7"/>
      <c r="BK2020" s="7"/>
      <c r="BL2020" s="7"/>
      <c r="BM2020" s="7" t="s">
        <v>97</v>
      </c>
      <c r="BN2020" s="7" t="s">
        <v>97</v>
      </c>
      <c r="BO2020" s="7"/>
      <c r="BP2020" s="7"/>
      <c r="BQ2020" s="7"/>
      <c r="BR2020" s="7"/>
      <c r="BS2020" s="7"/>
      <c r="BT2020" s="7"/>
      <c r="BU2020" s="7"/>
      <c r="BV2020" s="7"/>
      <c r="BW2020" s="7"/>
      <c r="BX2020" s="7"/>
      <c r="BY2020" s="7"/>
      <c r="BZ2020" s="7"/>
      <c r="CA2020" s="7"/>
      <c r="CB2020" s="7"/>
      <c r="CC2020" s="7"/>
      <c r="CD2020" s="7"/>
      <c r="CE2020" s="7"/>
      <c r="CF2020" s="7"/>
      <c r="CG2020" s="7"/>
      <c r="CH2020" s="7"/>
      <c r="CI2020" s="6" t="n">
        <f aca="false">SUMIF($AH2020:$CH2020,35,Base!$B$5:$BB$5)*7*$Z2020</f>
        <v>0</v>
      </c>
      <c r="CJ2020" s="6" t="n">
        <f aca="false">SUMIF($AH2020:$CH2020,"PR",Base!$B$5:$BB$5)*7*$Z2020</f>
        <v>70</v>
      </c>
      <c r="CK2020" s="6"/>
      <c r="CL2020" s="6"/>
    </row>
    <row r="2021" customFormat="false" ht="13.8" hidden="false" customHeight="false" outlineLevel="0" collapsed="false">
      <c r="A2021" s="7" t="s">
        <v>1890</v>
      </c>
      <c r="B2021" s="7" t="s">
        <v>4192</v>
      </c>
      <c r="C2021" s="7" t="s">
        <v>2257</v>
      </c>
      <c r="D2021" s="7" t="s">
        <v>4444</v>
      </c>
      <c r="E2021" s="7" t="s">
        <v>889</v>
      </c>
      <c r="F2021" s="7" t="s">
        <v>17</v>
      </c>
      <c r="G2021" s="7" t="s">
        <v>4441</v>
      </c>
      <c r="H2021" s="7" t="s">
        <v>4442</v>
      </c>
      <c r="I2021" s="7" t="s">
        <v>84</v>
      </c>
      <c r="J2021" s="7" t="s">
        <v>85</v>
      </c>
      <c r="K2021" s="8" t="n">
        <v>0</v>
      </c>
      <c r="L2021" s="7"/>
      <c r="M2021" s="8" t="n">
        <v>0</v>
      </c>
      <c r="N2021" s="7"/>
      <c r="O2021" s="7" t="s">
        <v>4443</v>
      </c>
      <c r="P2021" s="7" t="s">
        <v>87</v>
      </c>
      <c r="Q2021" s="8" t="s">
        <v>91</v>
      </c>
      <c r="R2021" s="8" t="s">
        <v>91</v>
      </c>
      <c r="S2021" s="8" t="s">
        <v>110</v>
      </c>
      <c r="T2021" s="8" t="s">
        <v>100</v>
      </c>
      <c r="U2021" s="7" t="s">
        <v>87</v>
      </c>
      <c r="V2021" s="7" t="s">
        <v>92</v>
      </c>
      <c r="W2021" s="7"/>
      <c r="X2021" s="7"/>
      <c r="Y2021" s="7" t="s">
        <v>112</v>
      </c>
      <c r="Z2021" s="8" t="s">
        <v>108</v>
      </c>
      <c r="AA2021" s="7"/>
      <c r="AB2021" s="7"/>
      <c r="AC2021" s="7"/>
      <c r="AD2021" s="7"/>
      <c r="AE2021" s="8"/>
      <c r="AF2021" s="9" t="s">
        <v>1922</v>
      </c>
      <c r="AG2021" s="9" t="s">
        <v>2113</v>
      </c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 t="s">
        <v>98</v>
      </c>
      <c r="AU2021" s="7"/>
      <c r="AV2021" s="7"/>
      <c r="AW2021" s="7"/>
      <c r="AX2021" s="7"/>
      <c r="AY2021" s="7"/>
      <c r="AZ2021" s="7"/>
      <c r="BA2021" s="7"/>
      <c r="BB2021" s="7"/>
      <c r="BC2021" s="7"/>
      <c r="BD2021" s="7"/>
      <c r="BE2021" s="7"/>
      <c r="BF2021" s="7"/>
      <c r="BG2021" s="7"/>
      <c r="BH2021" s="7"/>
      <c r="BI2021" s="7"/>
      <c r="BJ2021" s="7"/>
      <c r="BK2021" s="7"/>
      <c r="BL2021" s="7"/>
      <c r="BM2021" s="7" t="s">
        <v>97</v>
      </c>
      <c r="BN2021" s="7" t="s">
        <v>97</v>
      </c>
      <c r="BO2021" s="7"/>
      <c r="BP2021" s="7"/>
      <c r="BQ2021" s="7"/>
      <c r="BR2021" s="7"/>
      <c r="BS2021" s="7"/>
      <c r="BT2021" s="7"/>
      <c r="BU2021" s="7"/>
      <c r="BV2021" s="7"/>
      <c r="BW2021" s="7"/>
      <c r="BX2021" s="7"/>
      <c r="BY2021" s="7"/>
      <c r="BZ2021" s="7"/>
      <c r="CA2021" s="7"/>
      <c r="CB2021" s="7"/>
      <c r="CC2021" s="7"/>
      <c r="CD2021" s="7"/>
      <c r="CE2021" s="7"/>
      <c r="CF2021" s="7"/>
      <c r="CG2021" s="7"/>
      <c r="CH2021" s="7"/>
      <c r="CI2021" s="6" t="n">
        <f aca="false">SUMIF($AH2021:$CH2021,35,Base!$B$5:$BB$5)*7*$Z2021</f>
        <v>0</v>
      </c>
      <c r="CJ2021" s="6" t="n">
        <f aca="false">SUMIF($AH2021:$CH2021,"PR",Base!$B$5:$BB$5)*7*$Z2021</f>
        <v>280</v>
      </c>
      <c r="CK2021" s="6"/>
      <c r="CL2021" s="6"/>
    </row>
    <row r="2022" customFormat="false" ht="13.8" hidden="false" customHeight="false" outlineLevel="0" collapsed="false">
      <c r="A2022" s="7" t="s">
        <v>1890</v>
      </c>
      <c r="B2022" s="7" t="s">
        <v>4192</v>
      </c>
      <c r="C2022" s="7" t="s">
        <v>2257</v>
      </c>
      <c r="D2022" s="7" t="s">
        <v>3847</v>
      </c>
      <c r="E2022" s="7" t="s">
        <v>4445</v>
      </c>
      <c r="F2022" s="7" t="s">
        <v>17</v>
      </c>
      <c r="G2022" s="7" t="s">
        <v>4446</v>
      </c>
      <c r="H2022" s="7" t="s">
        <v>4447</v>
      </c>
      <c r="I2022" s="7" t="s">
        <v>84</v>
      </c>
      <c r="J2022" s="7" t="s">
        <v>85</v>
      </c>
      <c r="K2022" s="8" t="n">
        <v>0</v>
      </c>
      <c r="L2022" s="7"/>
      <c r="M2022" s="8" t="n">
        <v>0</v>
      </c>
      <c r="N2022" s="7"/>
      <c r="O2022" s="7" t="s">
        <v>4448</v>
      </c>
      <c r="P2022" s="7" t="s">
        <v>87</v>
      </c>
      <c r="Q2022" s="8" t="s">
        <v>77</v>
      </c>
      <c r="R2022" s="8" t="s">
        <v>77</v>
      </c>
      <c r="S2022" s="8" t="s">
        <v>110</v>
      </c>
      <c r="T2022" s="8" t="s">
        <v>100</v>
      </c>
      <c r="U2022" s="7" t="s">
        <v>87</v>
      </c>
      <c r="V2022" s="7" t="s">
        <v>92</v>
      </c>
      <c r="W2022" s="7"/>
      <c r="X2022" s="7"/>
      <c r="Y2022" s="7" t="s">
        <v>125</v>
      </c>
      <c r="Z2022" s="8" t="s">
        <v>94</v>
      </c>
      <c r="AA2022" s="7"/>
      <c r="AB2022" s="7"/>
      <c r="AC2022" s="7"/>
      <c r="AD2022" s="7"/>
      <c r="AE2022" s="8"/>
      <c r="AF2022" s="9" t="s">
        <v>2004</v>
      </c>
      <c r="AG2022" s="9" t="s">
        <v>312</v>
      </c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  <c r="AY2022" s="7"/>
      <c r="AZ2022" s="7"/>
      <c r="BA2022" s="7"/>
      <c r="BB2022" s="7"/>
      <c r="BC2022" s="7"/>
      <c r="BD2022" s="7"/>
      <c r="BE2022" s="7"/>
      <c r="BF2022" s="7"/>
      <c r="BG2022" s="7"/>
      <c r="BH2022" s="7"/>
      <c r="BI2022" s="7"/>
      <c r="BJ2022" s="7"/>
      <c r="BK2022" s="7"/>
      <c r="BL2022" s="7"/>
      <c r="BM2022" s="7" t="s">
        <v>97</v>
      </c>
      <c r="BN2022" s="7" t="s">
        <v>97</v>
      </c>
      <c r="BO2022" s="7"/>
      <c r="BP2022" s="7"/>
      <c r="BQ2022" s="7" t="s">
        <v>98</v>
      </c>
      <c r="BR2022" s="7"/>
      <c r="BS2022" s="7"/>
      <c r="BT2022" s="7"/>
      <c r="BU2022" s="7"/>
      <c r="BV2022" s="7"/>
      <c r="BW2022" s="7"/>
      <c r="BX2022" s="7"/>
      <c r="BY2022" s="7"/>
      <c r="BZ2022" s="7"/>
      <c r="CA2022" s="7"/>
      <c r="CB2022" s="7"/>
      <c r="CC2022" s="7"/>
      <c r="CD2022" s="7"/>
      <c r="CE2022" s="7"/>
      <c r="CF2022" s="7"/>
      <c r="CG2022" s="7"/>
      <c r="CH2022" s="7"/>
      <c r="CI2022" s="6" t="n">
        <f aca="false">SUMIF($AH2022:$CH2022,35,Base!$B$5:$BB$5)*7*$Z2022</f>
        <v>0</v>
      </c>
      <c r="CJ2022" s="6" t="n">
        <f aca="false">SUMIF($AH2022:$CH2022,"PR",Base!$B$5:$BB$5)*7*$Z2022</f>
        <v>70</v>
      </c>
      <c r="CK2022" s="6"/>
      <c r="CL2022" s="6"/>
    </row>
    <row r="2023" customFormat="false" ht="13.8" hidden="false" customHeight="false" outlineLevel="0" collapsed="false">
      <c r="A2023" s="7" t="s">
        <v>1890</v>
      </c>
      <c r="B2023" s="7" t="s">
        <v>4192</v>
      </c>
      <c r="C2023" s="7" t="s">
        <v>2257</v>
      </c>
      <c r="D2023" s="7" t="s">
        <v>3847</v>
      </c>
      <c r="E2023" s="7" t="s">
        <v>4445</v>
      </c>
      <c r="F2023" s="7" t="s">
        <v>17</v>
      </c>
      <c r="G2023" s="7" t="s">
        <v>4446</v>
      </c>
      <c r="H2023" s="7" t="s">
        <v>4447</v>
      </c>
      <c r="I2023" s="7" t="s">
        <v>84</v>
      </c>
      <c r="J2023" s="7" t="s">
        <v>85</v>
      </c>
      <c r="K2023" s="8" t="n">
        <v>0</v>
      </c>
      <c r="L2023" s="7"/>
      <c r="M2023" s="8" t="n">
        <v>0</v>
      </c>
      <c r="N2023" s="7"/>
      <c r="O2023" s="7" t="s">
        <v>4448</v>
      </c>
      <c r="P2023" s="7" t="s">
        <v>87</v>
      </c>
      <c r="Q2023" s="8" t="s">
        <v>77</v>
      </c>
      <c r="R2023" s="8" t="s">
        <v>77</v>
      </c>
      <c r="S2023" s="8" t="s">
        <v>110</v>
      </c>
      <c r="T2023" s="8" t="s">
        <v>100</v>
      </c>
      <c r="U2023" s="7" t="s">
        <v>87</v>
      </c>
      <c r="V2023" s="7" t="s">
        <v>92</v>
      </c>
      <c r="W2023" s="7"/>
      <c r="X2023" s="7"/>
      <c r="Y2023" s="7" t="s">
        <v>112</v>
      </c>
      <c r="Z2023" s="8" t="s">
        <v>108</v>
      </c>
      <c r="AA2023" s="7"/>
      <c r="AB2023" s="7"/>
      <c r="AC2023" s="7"/>
      <c r="AD2023" s="7"/>
      <c r="AE2023" s="8"/>
      <c r="AF2023" s="9" t="s">
        <v>2004</v>
      </c>
      <c r="AG2023" s="9" t="s">
        <v>312</v>
      </c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7"/>
      <c r="AX2023" s="7"/>
      <c r="AY2023" s="7"/>
      <c r="AZ2023" s="7"/>
      <c r="BA2023" s="7"/>
      <c r="BB2023" s="7"/>
      <c r="BC2023" s="7"/>
      <c r="BD2023" s="7"/>
      <c r="BE2023" s="7"/>
      <c r="BF2023" s="7"/>
      <c r="BG2023" s="7"/>
      <c r="BH2023" s="7"/>
      <c r="BI2023" s="7"/>
      <c r="BJ2023" s="7"/>
      <c r="BK2023" s="7"/>
      <c r="BL2023" s="7"/>
      <c r="BM2023" s="7" t="s">
        <v>97</v>
      </c>
      <c r="BN2023" s="7" t="s">
        <v>97</v>
      </c>
      <c r="BO2023" s="7"/>
      <c r="BP2023" s="7"/>
      <c r="BQ2023" s="7" t="s">
        <v>98</v>
      </c>
      <c r="BR2023" s="7"/>
      <c r="BS2023" s="7"/>
      <c r="BT2023" s="7"/>
      <c r="BU2023" s="7"/>
      <c r="BV2023" s="7"/>
      <c r="BW2023" s="7"/>
      <c r="BX2023" s="7"/>
      <c r="BY2023" s="7"/>
      <c r="BZ2023" s="7"/>
      <c r="CA2023" s="7"/>
      <c r="CB2023" s="7"/>
      <c r="CC2023" s="7"/>
      <c r="CD2023" s="7"/>
      <c r="CE2023" s="7"/>
      <c r="CF2023" s="7"/>
      <c r="CG2023" s="7"/>
      <c r="CH2023" s="7"/>
      <c r="CI2023" s="6" t="n">
        <f aca="false">SUMIF($AH2023:$CH2023,35,Base!$B$5:$BB$5)*7*$Z2023</f>
        <v>0</v>
      </c>
      <c r="CJ2023" s="6" t="n">
        <f aca="false">SUMIF($AH2023:$CH2023,"PR",Base!$B$5:$BB$5)*7*$Z2023</f>
        <v>280</v>
      </c>
      <c r="CK2023" s="6"/>
      <c r="CL2023" s="6"/>
    </row>
    <row r="2024" customFormat="false" ht="13.8" hidden="false" customHeight="false" outlineLevel="0" collapsed="false">
      <c r="A2024" s="7" t="s">
        <v>1890</v>
      </c>
      <c r="B2024" s="7" t="s">
        <v>4192</v>
      </c>
      <c r="C2024" s="7" t="s">
        <v>2257</v>
      </c>
      <c r="D2024" s="7" t="s">
        <v>3848</v>
      </c>
      <c r="E2024" s="7" t="s">
        <v>4449</v>
      </c>
      <c r="F2024" s="7" t="s">
        <v>17</v>
      </c>
      <c r="G2024" s="7" t="s">
        <v>4446</v>
      </c>
      <c r="H2024" s="7" t="s">
        <v>4447</v>
      </c>
      <c r="I2024" s="7" t="s">
        <v>84</v>
      </c>
      <c r="J2024" s="7" t="s">
        <v>85</v>
      </c>
      <c r="K2024" s="8" t="n">
        <v>0</v>
      </c>
      <c r="L2024" s="7"/>
      <c r="M2024" s="8" t="n">
        <v>0</v>
      </c>
      <c r="N2024" s="7"/>
      <c r="O2024" s="7" t="s">
        <v>4448</v>
      </c>
      <c r="P2024" s="7" t="s">
        <v>87</v>
      </c>
      <c r="Q2024" s="8" t="s">
        <v>77</v>
      </c>
      <c r="R2024" s="8" t="s">
        <v>77</v>
      </c>
      <c r="S2024" s="8" t="s">
        <v>110</v>
      </c>
      <c r="T2024" s="8" t="s">
        <v>100</v>
      </c>
      <c r="U2024" s="7" t="s">
        <v>87</v>
      </c>
      <c r="V2024" s="7" t="s">
        <v>92</v>
      </c>
      <c r="W2024" s="7"/>
      <c r="X2024" s="7"/>
      <c r="Y2024" s="7" t="s">
        <v>125</v>
      </c>
      <c r="Z2024" s="8" t="s">
        <v>94</v>
      </c>
      <c r="AA2024" s="7"/>
      <c r="AB2024" s="7"/>
      <c r="AC2024" s="7"/>
      <c r="AD2024" s="7"/>
      <c r="AE2024" s="8"/>
      <c r="AF2024" s="9" t="s">
        <v>445</v>
      </c>
      <c r="AG2024" s="9" t="s">
        <v>1497</v>
      </c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 t="s">
        <v>98</v>
      </c>
      <c r="AT2024" s="7"/>
      <c r="AU2024" s="7"/>
      <c r="AV2024" s="7"/>
      <c r="AW2024" s="7"/>
      <c r="AX2024" s="7"/>
      <c r="AY2024" s="7"/>
      <c r="AZ2024" s="7"/>
      <c r="BA2024" s="7"/>
      <c r="BB2024" s="7"/>
      <c r="BC2024" s="7"/>
      <c r="BD2024" s="7"/>
      <c r="BE2024" s="7"/>
      <c r="BF2024" s="7"/>
      <c r="BG2024" s="7"/>
      <c r="BH2024" s="7"/>
      <c r="BI2024" s="7"/>
      <c r="BJ2024" s="7"/>
      <c r="BK2024" s="7"/>
      <c r="BL2024" s="7"/>
      <c r="BM2024" s="7" t="s">
        <v>97</v>
      </c>
      <c r="BN2024" s="7" t="s">
        <v>97</v>
      </c>
      <c r="BO2024" s="7"/>
      <c r="BP2024" s="7"/>
      <c r="BQ2024" s="7"/>
      <c r="BR2024" s="7"/>
      <c r="BS2024" s="7"/>
      <c r="BT2024" s="7"/>
      <c r="BU2024" s="7"/>
      <c r="BV2024" s="7"/>
      <c r="BW2024" s="7"/>
      <c r="BX2024" s="7"/>
      <c r="BY2024" s="7"/>
      <c r="BZ2024" s="7"/>
      <c r="CA2024" s="7"/>
      <c r="CB2024" s="7"/>
      <c r="CC2024" s="7"/>
      <c r="CD2024" s="7"/>
      <c r="CE2024" s="7"/>
      <c r="CF2024" s="7"/>
      <c r="CG2024" s="7"/>
      <c r="CH2024" s="7"/>
      <c r="CI2024" s="6" t="n">
        <f aca="false">SUMIF($AH2024:$CH2024,35,Base!$B$5:$BB$5)*7*$Z2024</f>
        <v>0</v>
      </c>
      <c r="CJ2024" s="6" t="n">
        <f aca="false">SUMIF($AH2024:$CH2024,"PR",Base!$B$5:$BB$5)*7*$Z2024</f>
        <v>70</v>
      </c>
      <c r="CK2024" s="6"/>
      <c r="CL2024" s="6"/>
    </row>
    <row r="2025" customFormat="false" ht="13.8" hidden="false" customHeight="false" outlineLevel="0" collapsed="false">
      <c r="A2025" s="7" t="s">
        <v>1890</v>
      </c>
      <c r="B2025" s="7" t="s">
        <v>4192</v>
      </c>
      <c r="C2025" s="7" t="s">
        <v>2257</v>
      </c>
      <c r="D2025" s="7" t="s">
        <v>3848</v>
      </c>
      <c r="E2025" s="7" t="s">
        <v>4449</v>
      </c>
      <c r="F2025" s="7" t="s">
        <v>17</v>
      </c>
      <c r="G2025" s="7" t="s">
        <v>4446</v>
      </c>
      <c r="H2025" s="7" t="s">
        <v>4447</v>
      </c>
      <c r="I2025" s="7" t="s">
        <v>84</v>
      </c>
      <c r="J2025" s="7" t="s">
        <v>85</v>
      </c>
      <c r="K2025" s="8" t="n">
        <v>0</v>
      </c>
      <c r="L2025" s="7"/>
      <c r="M2025" s="8" t="n">
        <v>0</v>
      </c>
      <c r="N2025" s="7"/>
      <c r="O2025" s="7" t="s">
        <v>4448</v>
      </c>
      <c r="P2025" s="7" t="s">
        <v>87</v>
      </c>
      <c r="Q2025" s="8" t="s">
        <v>77</v>
      </c>
      <c r="R2025" s="8" t="s">
        <v>77</v>
      </c>
      <c r="S2025" s="8" t="s">
        <v>110</v>
      </c>
      <c r="T2025" s="8" t="s">
        <v>100</v>
      </c>
      <c r="U2025" s="7" t="s">
        <v>87</v>
      </c>
      <c r="V2025" s="7" t="s">
        <v>92</v>
      </c>
      <c r="W2025" s="7"/>
      <c r="X2025" s="7"/>
      <c r="Y2025" s="7" t="s">
        <v>112</v>
      </c>
      <c r="Z2025" s="8" t="s">
        <v>108</v>
      </c>
      <c r="AA2025" s="7"/>
      <c r="AB2025" s="7"/>
      <c r="AC2025" s="7"/>
      <c r="AD2025" s="7"/>
      <c r="AE2025" s="8"/>
      <c r="AF2025" s="9" t="s">
        <v>445</v>
      </c>
      <c r="AG2025" s="9" t="s">
        <v>1497</v>
      </c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 t="s">
        <v>98</v>
      </c>
      <c r="AT2025" s="7"/>
      <c r="AU2025" s="7"/>
      <c r="AV2025" s="7"/>
      <c r="AW2025" s="7"/>
      <c r="AX2025" s="7"/>
      <c r="AY2025" s="7"/>
      <c r="AZ2025" s="7"/>
      <c r="BA2025" s="7"/>
      <c r="BB2025" s="7"/>
      <c r="BC2025" s="7"/>
      <c r="BD2025" s="7"/>
      <c r="BE2025" s="7"/>
      <c r="BF2025" s="7"/>
      <c r="BG2025" s="7"/>
      <c r="BH2025" s="7"/>
      <c r="BI2025" s="7"/>
      <c r="BJ2025" s="7"/>
      <c r="BK2025" s="7"/>
      <c r="BL2025" s="7"/>
      <c r="BM2025" s="7" t="s">
        <v>97</v>
      </c>
      <c r="BN2025" s="7" t="s">
        <v>97</v>
      </c>
      <c r="BO2025" s="7"/>
      <c r="BP2025" s="7"/>
      <c r="BQ2025" s="7"/>
      <c r="BR2025" s="7"/>
      <c r="BS2025" s="7"/>
      <c r="BT2025" s="7"/>
      <c r="BU2025" s="7"/>
      <c r="BV2025" s="7"/>
      <c r="BW2025" s="7"/>
      <c r="BX2025" s="7"/>
      <c r="BY2025" s="7"/>
      <c r="BZ2025" s="7"/>
      <c r="CA2025" s="7"/>
      <c r="CB2025" s="7"/>
      <c r="CC2025" s="7"/>
      <c r="CD2025" s="7"/>
      <c r="CE2025" s="7"/>
      <c r="CF2025" s="7"/>
      <c r="CG2025" s="7"/>
      <c r="CH2025" s="7"/>
      <c r="CI2025" s="6" t="n">
        <f aca="false">SUMIF($AH2025:$CH2025,35,Base!$B$5:$BB$5)*7*$Z2025</f>
        <v>0</v>
      </c>
      <c r="CJ2025" s="6" t="n">
        <f aca="false">SUMIF($AH2025:$CH2025,"PR",Base!$B$5:$BB$5)*7*$Z2025</f>
        <v>280</v>
      </c>
      <c r="CK2025" s="6"/>
      <c r="CL2025" s="6"/>
    </row>
    <row r="2026" customFormat="false" ht="13.8" hidden="false" customHeight="false" outlineLevel="0" collapsed="false">
      <c r="A2026" s="7" t="s">
        <v>1890</v>
      </c>
      <c r="B2026" s="7" t="s">
        <v>4192</v>
      </c>
      <c r="C2026" s="7" t="s">
        <v>2257</v>
      </c>
      <c r="D2026" s="7" t="s">
        <v>3849</v>
      </c>
      <c r="E2026" s="7" t="s">
        <v>4450</v>
      </c>
      <c r="F2026" s="7" t="s">
        <v>17</v>
      </c>
      <c r="G2026" s="7" t="s">
        <v>4451</v>
      </c>
      <c r="H2026" s="7" t="s">
        <v>4452</v>
      </c>
      <c r="I2026" s="7" t="s">
        <v>84</v>
      </c>
      <c r="J2026" s="7" t="s">
        <v>85</v>
      </c>
      <c r="K2026" s="8" t="n">
        <v>0</v>
      </c>
      <c r="L2026" s="7"/>
      <c r="M2026" s="8" t="n">
        <v>0</v>
      </c>
      <c r="N2026" s="7"/>
      <c r="O2026" s="7" t="s">
        <v>4453</v>
      </c>
      <c r="P2026" s="7" t="s">
        <v>87</v>
      </c>
      <c r="Q2026" s="8" t="s">
        <v>77</v>
      </c>
      <c r="R2026" s="8" t="s">
        <v>77</v>
      </c>
      <c r="S2026" s="8" t="s">
        <v>110</v>
      </c>
      <c r="T2026" s="8" t="s">
        <v>100</v>
      </c>
      <c r="U2026" s="7" t="s">
        <v>87</v>
      </c>
      <c r="V2026" s="7" t="s">
        <v>92</v>
      </c>
      <c r="W2026" s="7"/>
      <c r="X2026" s="7"/>
      <c r="Y2026" s="7" t="s">
        <v>125</v>
      </c>
      <c r="Z2026" s="8" t="s">
        <v>94</v>
      </c>
      <c r="AA2026" s="7"/>
      <c r="AB2026" s="7"/>
      <c r="AC2026" s="7"/>
      <c r="AD2026" s="7"/>
      <c r="AE2026" s="8"/>
      <c r="AF2026" s="9" t="s">
        <v>3480</v>
      </c>
      <c r="AG2026" s="9" t="s">
        <v>3119</v>
      </c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7"/>
      <c r="AX2026" s="7"/>
      <c r="AY2026" s="7"/>
      <c r="AZ2026" s="7"/>
      <c r="BA2026" s="7"/>
      <c r="BB2026" s="7"/>
      <c r="BC2026" s="7"/>
      <c r="BD2026" s="7"/>
      <c r="BE2026" s="7"/>
      <c r="BF2026" s="7" t="s">
        <v>98</v>
      </c>
      <c r="BG2026" s="7"/>
      <c r="BH2026" s="7"/>
      <c r="BI2026" s="7"/>
      <c r="BJ2026" s="7"/>
      <c r="BK2026" s="7"/>
      <c r="BL2026" s="7"/>
      <c r="BM2026" s="7" t="s">
        <v>97</v>
      </c>
      <c r="BN2026" s="7" t="s">
        <v>97</v>
      </c>
      <c r="BO2026" s="7"/>
      <c r="BP2026" s="7"/>
      <c r="BQ2026" s="7"/>
      <c r="BR2026" s="7"/>
      <c r="BS2026" s="7"/>
      <c r="BT2026" s="7"/>
      <c r="BU2026" s="7"/>
      <c r="BV2026" s="7"/>
      <c r="BW2026" s="7"/>
      <c r="BX2026" s="7"/>
      <c r="BY2026" s="7"/>
      <c r="BZ2026" s="7"/>
      <c r="CA2026" s="7"/>
      <c r="CB2026" s="7"/>
      <c r="CC2026" s="7"/>
      <c r="CD2026" s="7"/>
      <c r="CE2026" s="7"/>
      <c r="CF2026" s="7"/>
      <c r="CG2026" s="7"/>
      <c r="CH2026" s="7"/>
      <c r="CI2026" s="6" t="n">
        <f aca="false">SUMIF($AH2026:$CH2026,35,Base!$B$5:$BB$5)*7*$Z2026</f>
        <v>0</v>
      </c>
      <c r="CJ2026" s="6" t="n">
        <f aca="false">SUMIF($AH2026:$CH2026,"PR",Base!$B$5:$BB$5)*7*$Z2026</f>
        <v>70</v>
      </c>
      <c r="CK2026" s="6"/>
      <c r="CL2026" s="6"/>
    </row>
    <row r="2027" customFormat="false" ht="13.8" hidden="false" customHeight="false" outlineLevel="0" collapsed="false">
      <c r="A2027" s="7" t="s">
        <v>1890</v>
      </c>
      <c r="B2027" s="7" t="s">
        <v>4192</v>
      </c>
      <c r="C2027" s="7" t="s">
        <v>2257</v>
      </c>
      <c r="D2027" s="7" t="s">
        <v>3849</v>
      </c>
      <c r="E2027" s="7" t="s">
        <v>4450</v>
      </c>
      <c r="F2027" s="7" t="s">
        <v>17</v>
      </c>
      <c r="G2027" s="7" t="s">
        <v>4451</v>
      </c>
      <c r="H2027" s="7" t="s">
        <v>4452</v>
      </c>
      <c r="I2027" s="7" t="s">
        <v>84</v>
      </c>
      <c r="J2027" s="7" t="s">
        <v>85</v>
      </c>
      <c r="K2027" s="8" t="n">
        <v>0</v>
      </c>
      <c r="L2027" s="7"/>
      <c r="M2027" s="8" t="n">
        <v>0</v>
      </c>
      <c r="N2027" s="7"/>
      <c r="O2027" s="7" t="s">
        <v>4453</v>
      </c>
      <c r="P2027" s="7" t="s">
        <v>87</v>
      </c>
      <c r="Q2027" s="8" t="s">
        <v>77</v>
      </c>
      <c r="R2027" s="8" t="s">
        <v>77</v>
      </c>
      <c r="S2027" s="8" t="s">
        <v>110</v>
      </c>
      <c r="T2027" s="8" t="s">
        <v>100</v>
      </c>
      <c r="U2027" s="7" t="s">
        <v>87</v>
      </c>
      <c r="V2027" s="7" t="s">
        <v>92</v>
      </c>
      <c r="W2027" s="7"/>
      <c r="X2027" s="7"/>
      <c r="Y2027" s="7" t="s">
        <v>112</v>
      </c>
      <c r="Z2027" s="8" t="s">
        <v>108</v>
      </c>
      <c r="AA2027" s="7"/>
      <c r="AB2027" s="7"/>
      <c r="AC2027" s="7"/>
      <c r="AD2027" s="7"/>
      <c r="AE2027" s="8"/>
      <c r="AF2027" s="9" t="s">
        <v>3480</v>
      </c>
      <c r="AG2027" s="9" t="s">
        <v>3119</v>
      </c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  <c r="AZ2027" s="7"/>
      <c r="BA2027" s="7"/>
      <c r="BB2027" s="7"/>
      <c r="BC2027" s="7"/>
      <c r="BD2027" s="7"/>
      <c r="BE2027" s="7"/>
      <c r="BF2027" s="7" t="s">
        <v>98</v>
      </c>
      <c r="BG2027" s="7"/>
      <c r="BH2027" s="7"/>
      <c r="BI2027" s="7"/>
      <c r="BJ2027" s="7"/>
      <c r="BK2027" s="7"/>
      <c r="BL2027" s="7"/>
      <c r="BM2027" s="7" t="s">
        <v>97</v>
      </c>
      <c r="BN2027" s="7" t="s">
        <v>97</v>
      </c>
      <c r="BO2027" s="7"/>
      <c r="BP2027" s="7"/>
      <c r="BQ2027" s="7"/>
      <c r="BR2027" s="7"/>
      <c r="BS2027" s="7"/>
      <c r="BT2027" s="7"/>
      <c r="BU2027" s="7"/>
      <c r="BV2027" s="7"/>
      <c r="BW2027" s="7"/>
      <c r="BX2027" s="7"/>
      <c r="BY2027" s="7"/>
      <c r="BZ2027" s="7"/>
      <c r="CA2027" s="7"/>
      <c r="CB2027" s="7"/>
      <c r="CC2027" s="7"/>
      <c r="CD2027" s="7"/>
      <c r="CE2027" s="7"/>
      <c r="CF2027" s="7"/>
      <c r="CG2027" s="7"/>
      <c r="CH2027" s="7"/>
      <c r="CI2027" s="6" t="n">
        <f aca="false">SUMIF($AH2027:$CH2027,35,Base!$B$5:$BB$5)*7*$Z2027</f>
        <v>0</v>
      </c>
      <c r="CJ2027" s="6" t="n">
        <f aca="false">SUMIF($AH2027:$CH2027,"PR",Base!$B$5:$BB$5)*7*$Z2027</f>
        <v>280</v>
      </c>
      <c r="CK2027" s="6"/>
      <c r="CL2027" s="6"/>
    </row>
    <row r="2028" customFormat="false" ht="13.8" hidden="false" customHeight="false" outlineLevel="0" collapsed="false">
      <c r="A2028" s="7" t="s">
        <v>1890</v>
      </c>
      <c r="B2028" s="7" t="s">
        <v>4192</v>
      </c>
      <c r="C2028" s="7" t="s">
        <v>223</v>
      </c>
      <c r="D2028" s="7" t="s">
        <v>3857</v>
      </c>
      <c r="E2028" s="7" t="s">
        <v>4454</v>
      </c>
      <c r="F2028" s="7" t="s">
        <v>17</v>
      </c>
      <c r="G2028" s="7" t="s">
        <v>824</v>
      </c>
      <c r="H2028" s="7" t="s">
        <v>825</v>
      </c>
      <c r="I2028" s="7" t="s">
        <v>84</v>
      </c>
      <c r="J2028" s="7" t="s">
        <v>85</v>
      </c>
      <c r="K2028" s="8" t="n">
        <v>0</v>
      </c>
      <c r="L2028" s="7"/>
      <c r="M2028" s="8" t="n">
        <v>0</v>
      </c>
      <c r="N2028" s="7"/>
      <c r="O2028" s="7" t="s">
        <v>826</v>
      </c>
      <c r="P2028" s="7" t="s">
        <v>87</v>
      </c>
      <c r="Q2028" s="8" t="s">
        <v>117</v>
      </c>
      <c r="R2028" s="8" t="s">
        <v>117</v>
      </c>
      <c r="S2028" s="8" t="s">
        <v>110</v>
      </c>
      <c r="T2028" s="8" t="s">
        <v>100</v>
      </c>
      <c r="U2028" s="7" t="s">
        <v>87</v>
      </c>
      <c r="V2028" s="7" t="s">
        <v>92</v>
      </c>
      <c r="W2028" s="7"/>
      <c r="X2028" s="7"/>
      <c r="Y2028" s="7" t="s">
        <v>125</v>
      </c>
      <c r="Z2028" s="8" t="s">
        <v>94</v>
      </c>
      <c r="AA2028" s="7"/>
      <c r="AB2028" s="7"/>
      <c r="AC2028" s="7"/>
      <c r="AD2028" s="7"/>
      <c r="AE2028" s="8"/>
      <c r="AF2028" s="9" t="s">
        <v>674</v>
      </c>
      <c r="AG2028" s="9" t="s">
        <v>1058</v>
      </c>
      <c r="AH2028" s="7"/>
      <c r="AI2028" s="7"/>
      <c r="AJ2028" s="7"/>
      <c r="AK2028" s="7"/>
      <c r="AL2028" s="7"/>
      <c r="AM2028" s="7"/>
      <c r="AN2028" s="7"/>
      <c r="AO2028" s="7"/>
      <c r="AP2028" s="7" t="s">
        <v>98</v>
      </c>
      <c r="AQ2028" s="7"/>
      <c r="AR2028" s="7"/>
      <c r="AS2028" s="7"/>
      <c r="AT2028" s="7"/>
      <c r="AU2028" s="7"/>
      <c r="AV2028" s="7"/>
      <c r="AW2028" s="7"/>
      <c r="AX2028" s="7"/>
      <c r="AY2028" s="7"/>
      <c r="AZ2028" s="7"/>
      <c r="BA2028" s="7"/>
      <c r="BB2028" s="7"/>
      <c r="BC2028" s="7"/>
      <c r="BD2028" s="7"/>
      <c r="BE2028" s="7"/>
      <c r="BF2028" s="7"/>
      <c r="BG2028" s="7"/>
      <c r="BH2028" s="7"/>
      <c r="BI2028" s="7"/>
      <c r="BJ2028" s="7"/>
      <c r="BK2028" s="7"/>
      <c r="BL2028" s="7"/>
      <c r="BM2028" s="7" t="s">
        <v>97</v>
      </c>
      <c r="BN2028" s="7" t="s">
        <v>97</v>
      </c>
      <c r="BO2028" s="7"/>
      <c r="BP2028" s="7"/>
      <c r="BQ2028" s="7"/>
      <c r="BR2028" s="7"/>
      <c r="BS2028" s="7"/>
      <c r="BT2028" s="7"/>
      <c r="BU2028" s="7"/>
      <c r="BV2028" s="7"/>
      <c r="BW2028" s="7"/>
      <c r="BX2028" s="7"/>
      <c r="BY2028" s="7"/>
      <c r="BZ2028" s="7"/>
      <c r="CA2028" s="7"/>
      <c r="CB2028" s="7"/>
      <c r="CC2028" s="7"/>
      <c r="CD2028" s="7"/>
      <c r="CE2028" s="7"/>
      <c r="CF2028" s="7"/>
      <c r="CG2028" s="7"/>
      <c r="CH2028" s="7"/>
      <c r="CI2028" s="6" t="n">
        <f aca="false">SUMIF($AH2028:$CH2028,35,Base!$B$5:$BB$5)*7*$Z2028</f>
        <v>0</v>
      </c>
      <c r="CJ2028" s="6" t="n">
        <f aca="false">SUMIF($AH2028:$CH2028,"PR",Base!$B$5:$BB$5)*7*$Z2028</f>
        <v>70</v>
      </c>
      <c r="CK2028" s="6"/>
      <c r="CL2028" s="6"/>
    </row>
    <row r="2029" customFormat="false" ht="13.8" hidden="false" customHeight="false" outlineLevel="0" collapsed="false">
      <c r="A2029" s="7" t="s">
        <v>1890</v>
      </c>
      <c r="B2029" s="7" t="s">
        <v>4192</v>
      </c>
      <c r="C2029" s="7" t="s">
        <v>223</v>
      </c>
      <c r="D2029" s="7" t="s">
        <v>3857</v>
      </c>
      <c r="E2029" s="7" t="s">
        <v>4454</v>
      </c>
      <c r="F2029" s="7" t="s">
        <v>17</v>
      </c>
      <c r="G2029" s="7" t="s">
        <v>824</v>
      </c>
      <c r="H2029" s="7" t="s">
        <v>825</v>
      </c>
      <c r="I2029" s="7" t="s">
        <v>84</v>
      </c>
      <c r="J2029" s="7" t="s">
        <v>85</v>
      </c>
      <c r="K2029" s="8" t="n">
        <v>0</v>
      </c>
      <c r="L2029" s="7"/>
      <c r="M2029" s="8" t="n">
        <v>0</v>
      </c>
      <c r="N2029" s="7"/>
      <c r="O2029" s="7" t="s">
        <v>826</v>
      </c>
      <c r="P2029" s="7" t="s">
        <v>87</v>
      </c>
      <c r="Q2029" s="8" t="s">
        <v>117</v>
      </c>
      <c r="R2029" s="8" t="s">
        <v>117</v>
      </c>
      <c r="S2029" s="8" t="s">
        <v>110</v>
      </c>
      <c r="T2029" s="8" t="s">
        <v>100</v>
      </c>
      <c r="U2029" s="7" t="s">
        <v>87</v>
      </c>
      <c r="V2029" s="7" t="s">
        <v>92</v>
      </c>
      <c r="W2029" s="7"/>
      <c r="X2029" s="7"/>
      <c r="Y2029" s="7" t="s">
        <v>112</v>
      </c>
      <c r="Z2029" s="8" t="s">
        <v>108</v>
      </c>
      <c r="AA2029" s="7"/>
      <c r="AB2029" s="7"/>
      <c r="AC2029" s="7"/>
      <c r="AD2029" s="7"/>
      <c r="AE2029" s="8"/>
      <c r="AF2029" s="9" t="s">
        <v>674</v>
      </c>
      <c r="AG2029" s="9" t="s">
        <v>1058</v>
      </c>
      <c r="AH2029" s="7"/>
      <c r="AI2029" s="7"/>
      <c r="AJ2029" s="7"/>
      <c r="AK2029" s="7"/>
      <c r="AL2029" s="7"/>
      <c r="AM2029" s="7"/>
      <c r="AN2029" s="7"/>
      <c r="AO2029" s="7"/>
      <c r="AP2029" s="7" t="s">
        <v>98</v>
      </c>
      <c r="AQ2029" s="7"/>
      <c r="AR2029" s="7"/>
      <c r="AS2029" s="7"/>
      <c r="AT2029" s="7"/>
      <c r="AU2029" s="7"/>
      <c r="AV2029" s="7"/>
      <c r="AW2029" s="7"/>
      <c r="AX2029" s="7"/>
      <c r="AY2029" s="7"/>
      <c r="AZ2029" s="7"/>
      <c r="BA2029" s="7"/>
      <c r="BB2029" s="7"/>
      <c r="BC2029" s="7"/>
      <c r="BD2029" s="7"/>
      <c r="BE2029" s="7"/>
      <c r="BF2029" s="7"/>
      <c r="BG2029" s="7"/>
      <c r="BH2029" s="7"/>
      <c r="BI2029" s="7"/>
      <c r="BJ2029" s="7"/>
      <c r="BK2029" s="7"/>
      <c r="BL2029" s="7"/>
      <c r="BM2029" s="7" t="s">
        <v>97</v>
      </c>
      <c r="BN2029" s="7" t="s">
        <v>97</v>
      </c>
      <c r="BO2029" s="7"/>
      <c r="BP2029" s="7"/>
      <c r="BQ2029" s="7"/>
      <c r="BR2029" s="7"/>
      <c r="BS2029" s="7"/>
      <c r="BT2029" s="7"/>
      <c r="BU2029" s="7"/>
      <c r="BV2029" s="7"/>
      <c r="BW2029" s="7"/>
      <c r="BX2029" s="7"/>
      <c r="BY2029" s="7"/>
      <c r="BZ2029" s="7"/>
      <c r="CA2029" s="7"/>
      <c r="CB2029" s="7"/>
      <c r="CC2029" s="7"/>
      <c r="CD2029" s="7"/>
      <c r="CE2029" s="7"/>
      <c r="CF2029" s="7"/>
      <c r="CG2029" s="7"/>
      <c r="CH2029" s="7"/>
      <c r="CI2029" s="6" t="n">
        <f aca="false">SUMIF($AH2029:$CH2029,35,Base!$B$5:$BB$5)*7*$Z2029</f>
        <v>0</v>
      </c>
      <c r="CJ2029" s="6" t="n">
        <f aca="false">SUMIF($AH2029:$CH2029,"PR",Base!$B$5:$BB$5)*7*$Z2029</f>
        <v>280</v>
      </c>
      <c r="CK2029" s="6"/>
      <c r="CL2029" s="6"/>
    </row>
    <row r="2030" customFormat="false" ht="13.8" hidden="false" customHeight="false" outlineLevel="0" collapsed="false">
      <c r="A2030" s="7" t="s">
        <v>1890</v>
      </c>
      <c r="B2030" s="7" t="s">
        <v>4192</v>
      </c>
      <c r="C2030" s="7" t="s">
        <v>887</v>
      </c>
      <c r="D2030" s="7" t="s">
        <v>3854</v>
      </c>
      <c r="E2030" s="7" t="s">
        <v>2255</v>
      </c>
      <c r="F2030" s="7" t="s">
        <v>17</v>
      </c>
      <c r="G2030" s="7" t="s">
        <v>4455</v>
      </c>
      <c r="H2030" s="7" t="s">
        <v>4456</v>
      </c>
      <c r="I2030" s="7" t="s">
        <v>84</v>
      </c>
      <c r="J2030" s="7" t="s">
        <v>85</v>
      </c>
      <c r="K2030" s="8" t="n">
        <v>0</v>
      </c>
      <c r="L2030" s="7"/>
      <c r="M2030" s="8" t="n">
        <v>0</v>
      </c>
      <c r="N2030" s="7"/>
      <c r="O2030" s="7" t="s">
        <v>4457</v>
      </c>
      <c r="P2030" s="7" t="s">
        <v>87</v>
      </c>
      <c r="Q2030" s="8" t="s">
        <v>77</v>
      </c>
      <c r="R2030" s="8" t="s">
        <v>77</v>
      </c>
      <c r="S2030" s="8" t="s">
        <v>110</v>
      </c>
      <c r="T2030" s="8" t="s">
        <v>100</v>
      </c>
      <c r="U2030" s="7" t="s">
        <v>87</v>
      </c>
      <c r="V2030" s="7" t="s">
        <v>92</v>
      </c>
      <c r="W2030" s="7"/>
      <c r="X2030" s="7"/>
      <c r="Y2030" s="7" t="s">
        <v>125</v>
      </c>
      <c r="Z2030" s="8" t="s">
        <v>94</v>
      </c>
      <c r="AA2030" s="7"/>
      <c r="AB2030" s="7"/>
      <c r="AC2030" s="7"/>
      <c r="AD2030" s="7"/>
      <c r="AE2030" s="8"/>
      <c r="AF2030" s="9" t="s">
        <v>734</v>
      </c>
      <c r="AG2030" s="9" t="s">
        <v>986</v>
      </c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7"/>
      <c r="AW2030" s="7"/>
      <c r="AX2030" s="7"/>
      <c r="AY2030" s="7"/>
      <c r="AZ2030" s="7"/>
      <c r="BA2030" s="7"/>
      <c r="BB2030" s="7"/>
      <c r="BC2030" s="7"/>
      <c r="BD2030" s="7"/>
      <c r="BE2030" s="7"/>
      <c r="BF2030" s="7"/>
      <c r="BG2030" s="7"/>
      <c r="BH2030" s="7"/>
      <c r="BI2030" s="7"/>
      <c r="BJ2030" s="7"/>
      <c r="BK2030" s="7"/>
      <c r="BL2030" s="7"/>
      <c r="BM2030" s="7" t="s">
        <v>97</v>
      </c>
      <c r="BN2030" s="7" t="s">
        <v>97</v>
      </c>
      <c r="BO2030" s="7"/>
      <c r="BP2030" s="7"/>
      <c r="BQ2030" s="7"/>
      <c r="BR2030" s="7"/>
      <c r="BS2030" s="7"/>
      <c r="BT2030" s="7"/>
      <c r="BU2030" s="7"/>
      <c r="BV2030" s="7"/>
      <c r="BW2030" s="7"/>
      <c r="BX2030" s="7"/>
      <c r="BY2030" s="7"/>
      <c r="BZ2030" s="7"/>
      <c r="CA2030" s="7" t="s">
        <v>98</v>
      </c>
      <c r="CB2030" s="7"/>
      <c r="CC2030" s="7"/>
      <c r="CD2030" s="7"/>
      <c r="CE2030" s="7"/>
      <c r="CF2030" s="7"/>
      <c r="CG2030" s="7"/>
      <c r="CH2030" s="7"/>
      <c r="CI2030" s="6" t="n">
        <f aca="false">SUMIF($AH2030:$CH2030,35,Base!$B$5:$BB$5)*7*$Z2030</f>
        <v>0</v>
      </c>
      <c r="CJ2030" s="6" t="n">
        <f aca="false">SUMIF($AH2030:$CH2030,"PR",Base!$B$5:$BB$5)*7*$Z2030</f>
        <v>56</v>
      </c>
      <c r="CK2030" s="6"/>
      <c r="CL2030" s="6"/>
    </row>
    <row r="2031" customFormat="false" ht="13.8" hidden="false" customHeight="false" outlineLevel="0" collapsed="false">
      <c r="A2031" s="7" t="s">
        <v>1890</v>
      </c>
      <c r="B2031" s="7" t="s">
        <v>4192</v>
      </c>
      <c r="C2031" s="7" t="s">
        <v>887</v>
      </c>
      <c r="D2031" s="7" t="s">
        <v>3854</v>
      </c>
      <c r="E2031" s="7" t="s">
        <v>2255</v>
      </c>
      <c r="F2031" s="7" t="s">
        <v>17</v>
      </c>
      <c r="G2031" s="7" t="s">
        <v>4455</v>
      </c>
      <c r="H2031" s="7" t="s">
        <v>4456</v>
      </c>
      <c r="I2031" s="7" t="s">
        <v>84</v>
      </c>
      <c r="J2031" s="7" t="s">
        <v>85</v>
      </c>
      <c r="K2031" s="8" t="n">
        <v>0</v>
      </c>
      <c r="L2031" s="7"/>
      <c r="M2031" s="8" t="n">
        <v>0</v>
      </c>
      <c r="N2031" s="7"/>
      <c r="O2031" s="7" t="s">
        <v>4457</v>
      </c>
      <c r="P2031" s="7" t="s">
        <v>87</v>
      </c>
      <c r="Q2031" s="8" t="s">
        <v>77</v>
      </c>
      <c r="R2031" s="8" t="s">
        <v>77</v>
      </c>
      <c r="S2031" s="8" t="s">
        <v>110</v>
      </c>
      <c r="T2031" s="8" t="s">
        <v>100</v>
      </c>
      <c r="U2031" s="7" t="s">
        <v>87</v>
      </c>
      <c r="V2031" s="7" t="s">
        <v>92</v>
      </c>
      <c r="W2031" s="7"/>
      <c r="X2031" s="7"/>
      <c r="Y2031" s="7" t="s">
        <v>112</v>
      </c>
      <c r="Z2031" s="8" t="s">
        <v>108</v>
      </c>
      <c r="AA2031" s="7"/>
      <c r="AB2031" s="7"/>
      <c r="AC2031" s="7"/>
      <c r="AD2031" s="7"/>
      <c r="AE2031" s="8"/>
      <c r="AF2031" s="9" t="s">
        <v>734</v>
      </c>
      <c r="AG2031" s="9" t="s">
        <v>986</v>
      </c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  <c r="AZ2031" s="7"/>
      <c r="BA2031" s="7"/>
      <c r="BB2031" s="7"/>
      <c r="BC2031" s="7"/>
      <c r="BD2031" s="7"/>
      <c r="BE2031" s="7"/>
      <c r="BF2031" s="7"/>
      <c r="BG2031" s="7"/>
      <c r="BH2031" s="7"/>
      <c r="BI2031" s="7"/>
      <c r="BJ2031" s="7"/>
      <c r="BK2031" s="7"/>
      <c r="BL2031" s="7"/>
      <c r="BM2031" s="7" t="s">
        <v>97</v>
      </c>
      <c r="BN2031" s="7" t="s">
        <v>97</v>
      </c>
      <c r="BO2031" s="7"/>
      <c r="BP2031" s="7"/>
      <c r="BQ2031" s="7"/>
      <c r="BR2031" s="7"/>
      <c r="BS2031" s="7"/>
      <c r="BT2031" s="7"/>
      <c r="BU2031" s="7"/>
      <c r="BV2031" s="7"/>
      <c r="BW2031" s="7"/>
      <c r="BX2031" s="7"/>
      <c r="BY2031" s="7"/>
      <c r="BZ2031" s="7"/>
      <c r="CA2031" s="7" t="s">
        <v>98</v>
      </c>
      <c r="CB2031" s="7"/>
      <c r="CC2031" s="7"/>
      <c r="CD2031" s="7"/>
      <c r="CE2031" s="7"/>
      <c r="CF2031" s="7"/>
      <c r="CG2031" s="7"/>
      <c r="CH2031" s="7"/>
      <c r="CI2031" s="6" t="n">
        <f aca="false">SUMIF($AH2031:$CH2031,35,Base!$B$5:$BB$5)*7*$Z2031</f>
        <v>0</v>
      </c>
      <c r="CJ2031" s="6" t="n">
        <f aca="false">SUMIF($AH2031:$CH2031,"PR",Base!$B$5:$BB$5)*7*$Z2031</f>
        <v>224</v>
      </c>
      <c r="CK2031" s="6"/>
      <c r="CL2031" s="6"/>
    </row>
    <row r="2032" customFormat="false" ht="13.8" hidden="false" customHeight="false" outlineLevel="0" collapsed="false">
      <c r="A2032" s="7" t="s">
        <v>1890</v>
      </c>
      <c r="B2032" s="7" t="s">
        <v>4192</v>
      </c>
      <c r="C2032" s="7" t="s">
        <v>887</v>
      </c>
      <c r="D2032" s="7" t="s">
        <v>3862</v>
      </c>
      <c r="E2032" s="7" t="s">
        <v>4458</v>
      </c>
      <c r="F2032" s="7" t="s">
        <v>17</v>
      </c>
      <c r="G2032" s="7" t="s">
        <v>4455</v>
      </c>
      <c r="H2032" s="7" t="s">
        <v>4456</v>
      </c>
      <c r="I2032" s="7" t="s">
        <v>84</v>
      </c>
      <c r="J2032" s="7" t="s">
        <v>85</v>
      </c>
      <c r="K2032" s="8" t="n">
        <v>0</v>
      </c>
      <c r="L2032" s="7"/>
      <c r="M2032" s="8" t="n">
        <v>0</v>
      </c>
      <c r="N2032" s="7"/>
      <c r="O2032" s="7" t="s">
        <v>4457</v>
      </c>
      <c r="P2032" s="7" t="s">
        <v>87</v>
      </c>
      <c r="Q2032" s="8" t="s">
        <v>77</v>
      </c>
      <c r="R2032" s="8" t="s">
        <v>77</v>
      </c>
      <c r="S2032" s="8" t="s">
        <v>110</v>
      </c>
      <c r="T2032" s="8" t="s">
        <v>100</v>
      </c>
      <c r="U2032" s="7" t="s">
        <v>87</v>
      </c>
      <c r="V2032" s="7" t="s">
        <v>92</v>
      </c>
      <c r="W2032" s="7"/>
      <c r="X2032" s="7"/>
      <c r="Y2032" s="7" t="s">
        <v>125</v>
      </c>
      <c r="Z2032" s="8" t="s">
        <v>94</v>
      </c>
      <c r="AA2032" s="7"/>
      <c r="AB2032" s="7"/>
      <c r="AC2032" s="7"/>
      <c r="AD2032" s="7"/>
      <c r="AE2032" s="8"/>
      <c r="AF2032" s="9" t="s">
        <v>1054</v>
      </c>
      <c r="AG2032" s="9" t="s">
        <v>951</v>
      </c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7"/>
      <c r="AX2032" s="7"/>
      <c r="AY2032" s="7"/>
      <c r="AZ2032" s="7"/>
      <c r="BA2032" s="7"/>
      <c r="BB2032" s="7"/>
      <c r="BC2032" s="7"/>
      <c r="BD2032" s="7" t="s">
        <v>98</v>
      </c>
      <c r="BE2032" s="7"/>
      <c r="BF2032" s="7"/>
      <c r="BG2032" s="7"/>
      <c r="BH2032" s="7"/>
      <c r="BI2032" s="7"/>
      <c r="BJ2032" s="7"/>
      <c r="BK2032" s="7"/>
      <c r="BL2032" s="7"/>
      <c r="BM2032" s="7" t="s">
        <v>97</v>
      </c>
      <c r="BN2032" s="7" t="s">
        <v>97</v>
      </c>
      <c r="BO2032" s="7"/>
      <c r="BP2032" s="7"/>
      <c r="BQ2032" s="7"/>
      <c r="BR2032" s="7"/>
      <c r="BS2032" s="7"/>
      <c r="BT2032" s="7"/>
      <c r="BU2032" s="7"/>
      <c r="BV2032" s="7"/>
      <c r="BW2032" s="7"/>
      <c r="BX2032" s="7"/>
      <c r="BY2032" s="7"/>
      <c r="BZ2032" s="7"/>
      <c r="CA2032" s="7"/>
      <c r="CB2032" s="7"/>
      <c r="CC2032" s="7"/>
      <c r="CD2032" s="7"/>
      <c r="CE2032" s="7"/>
      <c r="CF2032" s="7"/>
      <c r="CG2032" s="7"/>
      <c r="CH2032" s="7"/>
      <c r="CI2032" s="6" t="n">
        <f aca="false">SUMIF($AH2032:$CH2032,35,Base!$B$5:$BB$5)*7*$Z2032</f>
        <v>0</v>
      </c>
      <c r="CJ2032" s="6" t="n">
        <f aca="false">SUMIF($AH2032:$CH2032,"PR",Base!$B$5:$BB$5)*7*$Z2032</f>
        <v>70</v>
      </c>
      <c r="CK2032" s="6"/>
      <c r="CL2032" s="6"/>
    </row>
    <row r="2033" customFormat="false" ht="13.8" hidden="false" customHeight="false" outlineLevel="0" collapsed="false">
      <c r="A2033" s="7" t="s">
        <v>1890</v>
      </c>
      <c r="B2033" s="7" t="s">
        <v>4192</v>
      </c>
      <c r="C2033" s="7" t="s">
        <v>887</v>
      </c>
      <c r="D2033" s="7" t="s">
        <v>3862</v>
      </c>
      <c r="E2033" s="7" t="s">
        <v>4458</v>
      </c>
      <c r="F2033" s="7" t="s">
        <v>17</v>
      </c>
      <c r="G2033" s="7" t="s">
        <v>4455</v>
      </c>
      <c r="H2033" s="7" t="s">
        <v>4456</v>
      </c>
      <c r="I2033" s="7" t="s">
        <v>84</v>
      </c>
      <c r="J2033" s="7" t="s">
        <v>85</v>
      </c>
      <c r="K2033" s="8" t="n">
        <v>0</v>
      </c>
      <c r="L2033" s="7"/>
      <c r="M2033" s="8" t="n">
        <v>0</v>
      </c>
      <c r="N2033" s="7"/>
      <c r="O2033" s="7" t="s">
        <v>4457</v>
      </c>
      <c r="P2033" s="7" t="s">
        <v>87</v>
      </c>
      <c r="Q2033" s="8" t="s">
        <v>77</v>
      </c>
      <c r="R2033" s="8" t="s">
        <v>77</v>
      </c>
      <c r="S2033" s="8" t="s">
        <v>110</v>
      </c>
      <c r="T2033" s="8" t="s">
        <v>100</v>
      </c>
      <c r="U2033" s="7" t="s">
        <v>87</v>
      </c>
      <c r="V2033" s="7" t="s">
        <v>92</v>
      </c>
      <c r="W2033" s="7"/>
      <c r="X2033" s="7"/>
      <c r="Y2033" s="7" t="s">
        <v>112</v>
      </c>
      <c r="Z2033" s="8" t="s">
        <v>108</v>
      </c>
      <c r="AA2033" s="7"/>
      <c r="AB2033" s="7"/>
      <c r="AC2033" s="7"/>
      <c r="AD2033" s="7"/>
      <c r="AE2033" s="8"/>
      <c r="AF2033" s="9" t="s">
        <v>1054</v>
      </c>
      <c r="AG2033" s="9" t="s">
        <v>951</v>
      </c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  <c r="AY2033" s="7"/>
      <c r="AZ2033" s="7"/>
      <c r="BA2033" s="7"/>
      <c r="BB2033" s="7"/>
      <c r="BC2033" s="7"/>
      <c r="BD2033" s="7" t="s">
        <v>98</v>
      </c>
      <c r="BE2033" s="7"/>
      <c r="BF2033" s="7"/>
      <c r="BG2033" s="7"/>
      <c r="BH2033" s="7"/>
      <c r="BI2033" s="7"/>
      <c r="BJ2033" s="7"/>
      <c r="BK2033" s="7"/>
      <c r="BL2033" s="7"/>
      <c r="BM2033" s="7" t="s">
        <v>97</v>
      </c>
      <c r="BN2033" s="7" t="s">
        <v>97</v>
      </c>
      <c r="BO2033" s="7"/>
      <c r="BP2033" s="7"/>
      <c r="BQ2033" s="7"/>
      <c r="BR2033" s="7"/>
      <c r="BS2033" s="7"/>
      <c r="BT2033" s="7"/>
      <c r="BU2033" s="7"/>
      <c r="BV2033" s="7"/>
      <c r="BW2033" s="7"/>
      <c r="BX2033" s="7"/>
      <c r="BY2033" s="7"/>
      <c r="BZ2033" s="7"/>
      <c r="CA2033" s="7"/>
      <c r="CB2033" s="7"/>
      <c r="CC2033" s="7"/>
      <c r="CD2033" s="7"/>
      <c r="CE2033" s="7"/>
      <c r="CF2033" s="7"/>
      <c r="CG2033" s="7"/>
      <c r="CH2033" s="7"/>
      <c r="CI2033" s="6" t="n">
        <f aca="false">SUMIF($AH2033:$CH2033,35,Base!$B$5:$BB$5)*7*$Z2033</f>
        <v>0</v>
      </c>
      <c r="CJ2033" s="6" t="n">
        <f aca="false">SUMIF($AH2033:$CH2033,"PR",Base!$B$5:$BB$5)*7*$Z2033</f>
        <v>280</v>
      </c>
      <c r="CK2033" s="6"/>
      <c r="CL2033" s="6"/>
    </row>
    <row r="2034" customFormat="false" ht="13.8" hidden="false" customHeight="false" outlineLevel="0" collapsed="false">
      <c r="A2034" s="7" t="s">
        <v>1890</v>
      </c>
      <c r="B2034" s="7" t="s">
        <v>4192</v>
      </c>
      <c r="C2034" s="7" t="s">
        <v>223</v>
      </c>
      <c r="D2034" s="7" t="s">
        <v>3859</v>
      </c>
      <c r="E2034" s="7" t="s">
        <v>4459</v>
      </c>
      <c r="F2034" s="7" t="s">
        <v>17</v>
      </c>
      <c r="G2034" s="7" t="s">
        <v>831</v>
      </c>
      <c r="H2034" s="7" t="s">
        <v>832</v>
      </c>
      <c r="I2034" s="7" t="s">
        <v>84</v>
      </c>
      <c r="J2034" s="7" t="s">
        <v>85</v>
      </c>
      <c r="K2034" s="8" t="n">
        <v>0</v>
      </c>
      <c r="L2034" s="7"/>
      <c r="M2034" s="8" t="n">
        <v>0</v>
      </c>
      <c r="N2034" s="7"/>
      <c r="O2034" s="7" t="s">
        <v>833</v>
      </c>
      <c r="P2034" s="7" t="s">
        <v>87</v>
      </c>
      <c r="Q2034" s="8" t="s">
        <v>117</v>
      </c>
      <c r="R2034" s="8" t="s">
        <v>117</v>
      </c>
      <c r="S2034" s="8" t="s">
        <v>110</v>
      </c>
      <c r="T2034" s="8" t="s">
        <v>100</v>
      </c>
      <c r="U2034" s="7" t="s">
        <v>87</v>
      </c>
      <c r="V2034" s="7" t="s">
        <v>92</v>
      </c>
      <c r="W2034" s="7"/>
      <c r="X2034" s="7"/>
      <c r="Y2034" s="7" t="s">
        <v>125</v>
      </c>
      <c r="Z2034" s="8" t="s">
        <v>94</v>
      </c>
      <c r="AA2034" s="7"/>
      <c r="AB2034" s="7"/>
      <c r="AC2034" s="7"/>
      <c r="AD2034" s="7"/>
      <c r="AE2034" s="8"/>
      <c r="AF2034" s="9" t="s">
        <v>2132</v>
      </c>
      <c r="AG2034" s="9" t="s">
        <v>959</v>
      </c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  <c r="AY2034" s="7"/>
      <c r="AZ2034" s="7"/>
      <c r="BA2034" s="7"/>
      <c r="BB2034" s="7"/>
      <c r="BC2034" s="7"/>
      <c r="BD2034" s="7"/>
      <c r="BE2034" s="7"/>
      <c r="BF2034" s="7"/>
      <c r="BG2034" s="7"/>
      <c r="BH2034" s="7"/>
      <c r="BI2034" s="7"/>
      <c r="BJ2034" s="7"/>
      <c r="BK2034" s="7"/>
      <c r="BL2034" s="7"/>
      <c r="BM2034" s="7" t="s">
        <v>97</v>
      </c>
      <c r="BN2034" s="7" t="s">
        <v>97</v>
      </c>
      <c r="BO2034" s="7"/>
      <c r="BP2034" s="7"/>
      <c r="BQ2034" s="7"/>
      <c r="BR2034" s="7"/>
      <c r="BS2034" s="7"/>
      <c r="BT2034" s="7"/>
      <c r="BU2034" s="7"/>
      <c r="BV2034" s="7" t="s">
        <v>98</v>
      </c>
      <c r="BW2034" s="7"/>
      <c r="BX2034" s="7"/>
      <c r="BY2034" s="7"/>
      <c r="BZ2034" s="7"/>
      <c r="CA2034" s="7"/>
      <c r="CB2034" s="7"/>
      <c r="CC2034" s="7"/>
      <c r="CD2034" s="7"/>
      <c r="CE2034" s="7"/>
      <c r="CF2034" s="7"/>
      <c r="CG2034" s="7"/>
      <c r="CH2034" s="7"/>
      <c r="CI2034" s="6" t="n">
        <f aca="false">SUMIF($AH2034:$CH2034,35,Base!$B$5:$BB$5)*7*$Z2034</f>
        <v>0</v>
      </c>
      <c r="CJ2034" s="6" t="n">
        <f aca="false">SUMIF($AH2034:$CH2034,"PR",Base!$B$5:$BB$5)*7*$Z2034</f>
        <v>70</v>
      </c>
      <c r="CK2034" s="6"/>
      <c r="CL2034" s="6"/>
    </row>
    <row r="2035" customFormat="false" ht="13.8" hidden="false" customHeight="false" outlineLevel="0" collapsed="false">
      <c r="A2035" s="7" t="s">
        <v>1890</v>
      </c>
      <c r="B2035" s="7" t="s">
        <v>4192</v>
      </c>
      <c r="C2035" s="7" t="s">
        <v>223</v>
      </c>
      <c r="D2035" s="7" t="s">
        <v>3859</v>
      </c>
      <c r="E2035" s="7" t="s">
        <v>4459</v>
      </c>
      <c r="F2035" s="7" t="s">
        <v>17</v>
      </c>
      <c r="G2035" s="7" t="s">
        <v>831</v>
      </c>
      <c r="H2035" s="7" t="s">
        <v>832</v>
      </c>
      <c r="I2035" s="7" t="s">
        <v>84</v>
      </c>
      <c r="J2035" s="7" t="s">
        <v>85</v>
      </c>
      <c r="K2035" s="8" t="n">
        <v>0</v>
      </c>
      <c r="L2035" s="7"/>
      <c r="M2035" s="8" t="n">
        <v>0</v>
      </c>
      <c r="N2035" s="7"/>
      <c r="O2035" s="7" t="s">
        <v>833</v>
      </c>
      <c r="P2035" s="7" t="s">
        <v>87</v>
      </c>
      <c r="Q2035" s="8" t="s">
        <v>117</v>
      </c>
      <c r="R2035" s="8" t="s">
        <v>117</v>
      </c>
      <c r="S2035" s="8" t="s">
        <v>110</v>
      </c>
      <c r="T2035" s="8" t="s">
        <v>100</v>
      </c>
      <c r="U2035" s="7" t="s">
        <v>87</v>
      </c>
      <c r="V2035" s="7" t="s">
        <v>92</v>
      </c>
      <c r="W2035" s="7"/>
      <c r="X2035" s="7"/>
      <c r="Y2035" s="7" t="s">
        <v>112</v>
      </c>
      <c r="Z2035" s="8" t="s">
        <v>108</v>
      </c>
      <c r="AA2035" s="7"/>
      <c r="AB2035" s="7"/>
      <c r="AC2035" s="7"/>
      <c r="AD2035" s="7"/>
      <c r="AE2035" s="8"/>
      <c r="AF2035" s="9" t="s">
        <v>2132</v>
      </c>
      <c r="AG2035" s="9" t="s">
        <v>959</v>
      </c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  <c r="AY2035" s="7"/>
      <c r="AZ2035" s="7"/>
      <c r="BA2035" s="7"/>
      <c r="BB2035" s="7"/>
      <c r="BC2035" s="7"/>
      <c r="BD2035" s="7"/>
      <c r="BE2035" s="7"/>
      <c r="BF2035" s="7"/>
      <c r="BG2035" s="7"/>
      <c r="BH2035" s="7"/>
      <c r="BI2035" s="7"/>
      <c r="BJ2035" s="7"/>
      <c r="BK2035" s="7"/>
      <c r="BL2035" s="7"/>
      <c r="BM2035" s="7" t="s">
        <v>97</v>
      </c>
      <c r="BN2035" s="7" t="s">
        <v>97</v>
      </c>
      <c r="BO2035" s="7"/>
      <c r="BP2035" s="7"/>
      <c r="BQ2035" s="7"/>
      <c r="BR2035" s="7"/>
      <c r="BS2035" s="7"/>
      <c r="BT2035" s="7"/>
      <c r="BU2035" s="7"/>
      <c r="BV2035" s="7" t="s">
        <v>98</v>
      </c>
      <c r="BW2035" s="7"/>
      <c r="BX2035" s="7"/>
      <c r="BY2035" s="7"/>
      <c r="BZ2035" s="7"/>
      <c r="CA2035" s="7"/>
      <c r="CB2035" s="7"/>
      <c r="CC2035" s="7"/>
      <c r="CD2035" s="7"/>
      <c r="CE2035" s="7"/>
      <c r="CF2035" s="7"/>
      <c r="CG2035" s="7"/>
      <c r="CH2035" s="7"/>
      <c r="CI2035" s="6" t="n">
        <f aca="false">SUMIF($AH2035:$CH2035,35,Base!$B$5:$BB$5)*7*$Z2035</f>
        <v>0</v>
      </c>
      <c r="CJ2035" s="6" t="n">
        <f aca="false">SUMIF($AH2035:$CH2035,"PR",Base!$B$5:$BB$5)*7*$Z2035</f>
        <v>280</v>
      </c>
      <c r="CK2035" s="6"/>
      <c r="CL2035" s="6"/>
    </row>
    <row r="2036" customFormat="false" ht="13.8" hidden="false" customHeight="false" outlineLevel="0" collapsed="false">
      <c r="A2036" s="7" t="s">
        <v>1890</v>
      </c>
      <c r="B2036" s="7" t="s">
        <v>4192</v>
      </c>
      <c r="C2036" s="7" t="s">
        <v>223</v>
      </c>
      <c r="D2036" s="7" t="s">
        <v>3864</v>
      </c>
      <c r="E2036" s="7" t="s">
        <v>900</v>
      </c>
      <c r="F2036" s="7" t="s">
        <v>17</v>
      </c>
      <c r="G2036" s="7" t="s">
        <v>831</v>
      </c>
      <c r="H2036" s="7" t="s">
        <v>832</v>
      </c>
      <c r="I2036" s="7" t="s">
        <v>84</v>
      </c>
      <c r="J2036" s="7" t="s">
        <v>85</v>
      </c>
      <c r="K2036" s="8" t="n">
        <v>0</v>
      </c>
      <c r="L2036" s="7"/>
      <c r="M2036" s="8" t="n">
        <v>0</v>
      </c>
      <c r="N2036" s="7"/>
      <c r="O2036" s="7" t="s">
        <v>833</v>
      </c>
      <c r="P2036" s="7" t="s">
        <v>87</v>
      </c>
      <c r="Q2036" s="8" t="s">
        <v>117</v>
      </c>
      <c r="R2036" s="8" t="s">
        <v>117</v>
      </c>
      <c r="S2036" s="8" t="s">
        <v>110</v>
      </c>
      <c r="T2036" s="8" t="s">
        <v>100</v>
      </c>
      <c r="U2036" s="7" t="s">
        <v>87</v>
      </c>
      <c r="V2036" s="7" t="s">
        <v>92</v>
      </c>
      <c r="W2036" s="7"/>
      <c r="X2036" s="7"/>
      <c r="Y2036" s="7" t="s">
        <v>125</v>
      </c>
      <c r="Z2036" s="8" t="s">
        <v>94</v>
      </c>
      <c r="AA2036" s="7"/>
      <c r="AB2036" s="7"/>
      <c r="AC2036" s="7"/>
      <c r="AD2036" s="7"/>
      <c r="AE2036" s="8"/>
      <c r="AF2036" s="9" t="s">
        <v>2177</v>
      </c>
      <c r="AG2036" s="9" t="s">
        <v>1952</v>
      </c>
      <c r="AH2036" s="7"/>
      <c r="AI2036" s="7"/>
      <c r="AJ2036" s="7"/>
      <c r="AK2036" s="7"/>
      <c r="AL2036" s="7"/>
      <c r="AM2036" s="7"/>
      <c r="AN2036" s="7"/>
      <c r="AO2036" s="7" t="s">
        <v>98</v>
      </c>
      <c r="AP2036" s="7"/>
      <c r="AQ2036" s="7"/>
      <c r="AR2036" s="7"/>
      <c r="AS2036" s="7"/>
      <c r="AT2036" s="7"/>
      <c r="AU2036" s="7"/>
      <c r="AV2036" s="7"/>
      <c r="AW2036" s="7"/>
      <c r="AX2036" s="7"/>
      <c r="AY2036" s="7"/>
      <c r="AZ2036" s="7"/>
      <c r="BA2036" s="7"/>
      <c r="BB2036" s="7"/>
      <c r="BC2036" s="7"/>
      <c r="BD2036" s="7"/>
      <c r="BE2036" s="7"/>
      <c r="BF2036" s="7"/>
      <c r="BG2036" s="7"/>
      <c r="BH2036" s="7"/>
      <c r="BI2036" s="7"/>
      <c r="BJ2036" s="7"/>
      <c r="BK2036" s="7"/>
      <c r="BL2036" s="7"/>
      <c r="BM2036" s="7" t="s">
        <v>97</v>
      </c>
      <c r="BN2036" s="7" t="s">
        <v>97</v>
      </c>
      <c r="BO2036" s="7"/>
      <c r="BP2036" s="7"/>
      <c r="BQ2036" s="7"/>
      <c r="BR2036" s="7"/>
      <c r="BS2036" s="7"/>
      <c r="BT2036" s="7"/>
      <c r="BU2036" s="7"/>
      <c r="BV2036" s="7"/>
      <c r="BW2036" s="7"/>
      <c r="BX2036" s="7"/>
      <c r="BY2036" s="7"/>
      <c r="BZ2036" s="7"/>
      <c r="CA2036" s="7"/>
      <c r="CB2036" s="7"/>
      <c r="CC2036" s="7"/>
      <c r="CD2036" s="7"/>
      <c r="CE2036" s="7"/>
      <c r="CF2036" s="7"/>
      <c r="CG2036" s="7"/>
      <c r="CH2036" s="7"/>
      <c r="CI2036" s="6" t="n">
        <f aca="false">SUMIF($AH2036:$CH2036,35,Base!$B$5:$BB$5)*7*$Z2036</f>
        <v>0</v>
      </c>
      <c r="CJ2036" s="6" t="n">
        <f aca="false">SUMIF($AH2036:$CH2036,"PR",Base!$B$5:$BB$5)*7*$Z2036</f>
        <v>70</v>
      </c>
      <c r="CK2036" s="6"/>
      <c r="CL2036" s="6"/>
    </row>
    <row r="2037" customFormat="false" ht="13.8" hidden="false" customHeight="false" outlineLevel="0" collapsed="false">
      <c r="A2037" s="7" t="s">
        <v>1890</v>
      </c>
      <c r="B2037" s="7" t="s">
        <v>4192</v>
      </c>
      <c r="C2037" s="7" t="s">
        <v>223</v>
      </c>
      <c r="D2037" s="7" t="s">
        <v>3864</v>
      </c>
      <c r="E2037" s="7" t="s">
        <v>900</v>
      </c>
      <c r="F2037" s="7" t="s">
        <v>17</v>
      </c>
      <c r="G2037" s="7" t="s">
        <v>831</v>
      </c>
      <c r="H2037" s="7" t="s">
        <v>832</v>
      </c>
      <c r="I2037" s="7" t="s">
        <v>84</v>
      </c>
      <c r="J2037" s="7" t="s">
        <v>85</v>
      </c>
      <c r="K2037" s="8" t="n">
        <v>0</v>
      </c>
      <c r="L2037" s="7"/>
      <c r="M2037" s="8" t="n">
        <v>0</v>
      </c>
      <c r="N2037" s="7"/>
      <c r="O2037" s="7" t="s">
        <v>833</v>
      </c>
      <c r="P2037" s="7" t="s">
        <v>87</v>
      </c>
      <c r="Q2037" s="8" t="s">
        <v>117</v>
      </c>
      <c r="R2037" s="8" t="s">
        <v>117</v>
      </c>
      <c r="S2037" s="8" t="s">
        <v>110</v>
      </c>
      <c r="T2037" s="8" t="s">
        <v>100</v>
      </c>
      <c r="U2037" s="7" t="s">
        <v>87</v>
      </c>
      <c r="V2037" s="7" t="s">
        <v>92</v>
      </c>
      <c r="W2037" s="7"/>
      <c r="X2037" s="7"/>
      <c r="Y2037" s="7" t="s">
        <v>112</v>
      </c>
      <c r="Z2037" s="8" t="s">
        <v>108</v>
      </c>
      <c r="AA2037" s="7"/>
      <c r="AB2037" s="7"/>
      <c r="AC2037" s="7"/>
      <c r="AD2037" s="7"/>
      <c r="AE2037" s="8"/>
      <c r="AF2037" s="9" t="s">
        <v>2177</v>
      </c>
      <c r="AG2037" s="9" t="s">
        <v>1952</v>
      </c>
      <c r="AH2037" s="7"/>
      <c r="AI2037" s="7"/>
      <c r="AJ2037" s="7"/>
      <c r="AK2037" s="7"/>
      <c r="AL2037" s="7"/>
      <c r="AM2037" s="7"/>
      <c r="AN2037" s="7"/>
      <c r="AO2037" s="7" t="s">
        <v>98</v>
      </c>
      <c r="AP2037" s="7"/>
      <c r="AQ2037" s="7"/>
      <c r="AR2037" s="7"/>
      <c r="AS2037" s="7"/>
      <c r="AT2037" s="7"/>
      <c r="AU2037" s="7"/>
      <c r="AV2037" s="7"/>
      <c r="AW2037" s="7"/>
      <c r="AX2037" s="7"/>
      <c r="AY2037" s="7"/>
      <c r="AZ2037" s="7"/>
      <c r="BA2037" s="7"/>
      <c r="BB2037" s="7"/>
      <c r="BC2037" s="7"/>
      <c r="BD2037" s="7"/>
      <c r="BE2037" s="7"/>
      <c r="BF2037" s="7"/>
      <c r="BG2037" s="7"/>
      <c r="BH2037" s="7"/>
      <c r="BI2037" s="7"/>
      <c r="BJ2037" s="7"/>
      <c r="BK2037" s="7"/>
      <c r="BL2037" s="7"/>
      <c r="BM2037" s="7" t="s">
        <v>97</v>
      </c>
      <c r="BN2037" s="7" t="s">
        <v>97</v>
      </c>
      <c r="BO2037" s="7"/>
      <c r="BP2037" s="7"/>
      <c r="BQ2037" s="7"/>
      <c r="BR2037" s="7"/>
      <c r="BS2037" s="7"/>
      <c r="BT2037" s="7"/>
      <c r="BU2037" s="7"/>
      <c r="BV2037" s="7"/>
      <c r="BW2037" s="7"/>
      <c r="BX2037" s="7"/>
      <c r="BY2037" s="7"/>
      <c r="BZ2037" s="7"/>
      <c r="CA2037" s="7"/>
      <c r="CB2037" s="7"/>
      <c r="CC2037" s="7"/>
      <c r="CD2037" s="7"/>
      <c r="CE2037" s="7"/>
      <c r="CF2037" s="7"/>
      <c r="CG2037" s="7"/>
      <c r="CH2037" s="7"/>
      <c r="CI2037" s="6" t="n">
        <f aca="false">SUMIF($AH2037:$CH2037,35,Base!$B$5:$BB$5)*7*$Z2037</f>
        <v>0</v>
      </c>
      <c r="CJ2037" s="6" t="n">
        <f aca="false">SUMIF($AH2037:$CH2037,"PR",Base!$B$5:$BB$5)*7*$Z2037</f>
        <v>280</v>
      </c>
      <c r="CK2037" s="6"/>
      <c r="CL2037" s="6"/>
    </row>
    <row r="2038" customFormat="false" ht="13.8" hidden="false" customHeight="false" outlineLevel="0" collapsed="false">
      <c r="A2038" s="7" t="s">
        <v>1890</v>
      </c>
      <c r="B2038" s="7" t="s">
        <v>4192</v>
      </c>
      <c r="C2038" s="7" t="s">
        <v>1383</v>
      </c>
      <c r="D2038" s="7" t="s">
        <v>3863</v>
      </c>
      <c r="E2038" s="7" t="s">
        <v>4460</v>
      </c>
      <c r="F2038" s="7" t="s">
        <v>17</v>
      </c>
      <c r="G2038" s="7" t="s">
        <v>2518</v>
      </c>
      <c r="H2038" s="7" t="s">
        <v>2519</v>
      </c>
      <c r="I2038" s="7" t="s">
        <v>84</v>
      </c>
      <c r="J2038" s="7" t="s">
        <v>85</v>
      </c>
      <c r="K2038" s="8" t="n">
        <v>0</v>
      </c>
      <c r="L2038" s="7"/>
      <c r="M2038" s="8" t="n">
        <v>0</v>
      </c>
      <c r="N2038" s="7"/>
      <c r="O2038" s="7" t="s">
        <v>2520</v>
      </c>
      <c r="P2038" s="7" t="s">
        <v>87</v>
      </c>
      <c r="Q2038" s="8" t="s">
        <v>111</v>
      </c>
      <c r="R2038" s="8" t="s">
        <v>111</v>
      </c>
      <c r="S2038" s="8" t="s">
        <v>110</v>
      </c>
      <c r="T2038" s="8" t="s">
        <v>100</v>
      </c>
      <c r="U2038" s="7" t="s">
        <v>87</v>
      </c>
      <c r="V2038" s="7" t="s">
        <v>92</v>
      </c>
      <c r="W2038" s="7"/>
      <c r="X2038" s="7"/>
      <c r="Y2038" s="7" t="s">
        <v>125</v>
      </c>
      <c r="Z2038" s="8" t="s">
        <v>94</v>
      </c>
      <c r="AA2038" s="7"/>
      <c r="AB2038" s="7"/>
      <c r="AC2038" s="7"/>
      <c r="AD2038" s="7"/>
      <c r="AE2038" s="8"/>
      <c r="AF2038" s="9" t="s">
        <v>2615</v>
      </c>
      <c r="AG2038" s="9" t="s">
        <v>1792</v>
      </c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7"/>
      <c r="AW2038" s="7"/>
      <c r="AX2038" s="7"/>
      <c r="AY2038" s="7"/>
      <c r="AZ2038" s="7"/>
      <c r="BA2038" s="7"/>
      <c r="BB2038" s="7"/>
      <c r="BC2038" s="7"/>
      <c r="BD2038" s="7"/>
      <c r="BE2038" s="7"/>
      <c r="BF2038" s="7" t="s">
        <v>98</v>
      </c>
      <c r="BG2038" s="7"/>
      <c r="BH2038" s="7"/>
      <c r="BI2038" s="7"/>
      <c r="BJ2038" s="7"/>
      <c r="BK2038" s="7"/>
      <c r="BL2038" s="7"/>
      <c r="BM2038" s="7" t="s">
        <v>97</v>
      </c>
      <c r="BN2038" s="7" t="s">
        <v>97</v>
      </c>
      <c r="BO2038" s="7"/>
      <c r="BP2038" s="7"/>
      <c r="BQ2038" s="7"/>
      <c r="BR2038" s="7"/>
      <c r="BS2038" s="7"/>
      <c r="BT2038" s="7"/>
      <c r="BU2038" s="7"/>
      <c r="BV2038" s="7"/>
      <c r="BW2038" s="7"/>
      <c r="BX2038" s="7"/>
      <c r="BY2038" s="7"/>
      <c r="BZ2038" s="7"/>
      <c r="CA2038" s="7"/>
      <c r="CB2038" s="7"/>
      <c r="CC2038" s="7"/>
      <c r="CD2038" s="7"/>
      <c r="CE2038" s="7"/>
      <c r="CF2038" s="7"/>
      <c r="CG2038" s="7"/>
      <c r="CH2038" s="7"/>
      <c r="CI2038" s="6" t="n">
        <f aca="false">SUMIF($AH2038:$CH2038,35,Base!$B$5:$BB$5)*7*$Z2038</f>
        <v>0</v>
      </c>
      <c r="CJ2038" s="6" t="n">
        <f aca="false">SUMIF($AH2038:$CH2038,"PR",Base!$B$5:$BB$5)*7*$Z2038</f>
        <v>70</v>
      </c>
      <c r="CK2038" s="6"/>
      <c r="CL2038" s="6"/>
    </row>
    <row r="2039" customFormat="false" ht="13.8" hidden="false" customHeight="false" outlineLevel="0" collapsed="false">
      <c r="A2039" s="7" t="s">
        <v>1890</v>
      </c>
      <c r="B2039" s="7" t="s">
        <v>4192</v>
      </c>
      <c r="C2039" s="7" t="s">
        <v>1383</v>
      </c>
      <c r="D2039" s="7" t="s">
        <v>3863</v>
      </c>
      <c r="E2039" s="7" t="s">
        <v>4460</v>
      </c>
      <c r="F2039" s="7" t="s">
        <v>17</v>
      </c>
      <c r="G2039" s="7" t="s">
        <v>2518</v>
      </c>
      <c r="H2039" s="7" t="s">
        <v>2519</v>
      </c>
      <c r="I2039" s="7" t="s">
        <v>84</v>
      </c>
      <c r="J2039" s="7" t="s">
        <v>85</v>
      </c>
      <c r="K2039" s="8" t="n">
        <v>0</v>
      </c>
      <c r="L2039" s="7"/>
      <c r="M2039" s="8" t="n">
        <v>0</v>
      </c>
      <c r="N2039" s="7"/>
      <c r="O2039" s="7" t="s">
        <v>2520</v>
      </c>
      <c r="P2039" s="7" t="s">
        <v>87</v>
      </c>
      <c r="Q2039" s="8" t="s">
        <v>111</v>
      </c>
      <c r="R2039" s="8" t="s">
        <v>111</v>
      </c>
      <c r="S2039" s="8" t="s">
        <v>110</v>
      </c>
      <c r="T2039" s="8" t="s">
        <v>100</v>
      </c>
      <c r="U2039" s="7" t="s">
        <v>87</v>
      </c>
      <c r="V2039" s="7" t="s">
        <v>92</v>
      </c>
      <c r="W2039" s="7"/>
      <c r="X2039" s="7"/>
      <c r="Y2039" s="7" t="s">
        <v>112</v>
      </c>
      <c r="Z2039" s="8" t="s">
        <v>108</v>
      </c>
      <c r="AA2039" s="7"/>
      <c r="AB2039" s="7"/>
      <c r="AC2039" s="7"/>
      <c r="AD2039" s="7"/>
      <c r="AE2039" s="8"/>
      <c r="AF2039" s="9" t="s">
        <v>2615</v>
      </c>
      <c r="AG2039" s="9" t="s">
        <v>1792</v>
      </c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7"/>
      <c r="AX2039" s="7"/>
      <c r="AY2039" s="7"/>
      <c r="AZ2039" s="7"/>
      <c r="BA2039" s="7"/>
      <c r="BB2039" s="7"/>
      <c r="BC2039" s="7"/>
      <c r="BD2039" s="7"/>
      <c r="BE2039" s="7"/>
      <c r="BF2039" s="7" t="s">
        <v>98</v>
      </c>
      <c r="BG2039" s="7"/>
      <c r="BH2039" s="7"/>
      <c r="BI2039" s="7"/>
      <c r="BJ2039" s="7"/>
      <c r="BK2039" s="7"/>
      <c r="BL2039" s="7"/>
      <c r="BM2039" s="7" t="s">
        <v>97</v>
      </c>
      <c r="BN2039" s="7" t="s">
        <v>97</v>
      </c>
      <c r="BO2039" s="7"/>
      <c r="BP2039" s="7"/>
      <c r="BQ2039" s="7"/>
      <c r="BR2039" s="7"/>
      <c r="BS2039" s="7"/>
      <c r="BT2039" s="7"/>
      <c r="BU2039" s="7"/>
      <c r="BV2039" s="7"/>
      <c r="BW2039" s="7"/>
      <c r="BX2039" s="7"/>
      <c r="BY2039" s="7"/>
      <c r="BZ2039" s="7"/>
      <c r="CA2039" s="7"/>
      <c r="CB2039" s="7"/>
      <c r="CC2039" s="7"/>
      <c r="CD2039" s="7"/>
      <c r="CE2039" s="7"/>
      <c r="CF2039" s="7"/>
      <c r="CG2039" s="7"/>
      <c r="CH2039" s="7"/>
      <c r="CI2039" s="6" t="n">
        <f aca="false">SUMIF($AH2039:$CH2039,35,Base!$B$5:$BB$5)*7*$Z2039</f>
        <v>0</v>
      </c>
      <c r="CJ2039" s="6" t="n">
        <f aca="false">SUMIF($AH2039:$CH2039,"PR",Base!$B$5:$BB$5)*7*$Z2039</f>
        <v>280</v>
      </c>
      <c r="CK2039" s="6"/>
      <c r="CL2039" s="6"/>
    </row>
    <row r="2040" customFormat="false" ht="13.8" hidden="false" customHeight="false" outlineLevel="0" collapsed="false">
      <c r="A2040" s="7" t="s">
        <v>1890</v>
      </c>
      <c r="B2040" s="7" t="s">
        <v>4192</v>
      </c>
      <c r="C2040" s="7" t="s">
        <v>319</v>
      </c>
      <c r="D2040" s="7" t="s">
        <v>3866</v>
      </c>
      <c r="E2040" s="7" t="s">
        <v>4461</v>
      </c>
      <c r="F2040" s="7" t="s">
        <v>17</v>
      </c>
      <c r="G2040" s="7" t="s">
        <v>4462</v>
      </c>
      <c r="H2040" s="7" t="s">
        <v>4463</v>
      </c>
      <c r="I2040" s="7" t="s">
        <v>84</v>
      </c>
      <c r="J2040" s="7" t="s">
        <v>85</v>
      </c>
      <c r="K2040" s="8" t="n">
        <v>0</v>
      </c>
      <c r="L2040" s="7"/>
      <c r="M2040" s="8" t="n">
        <v>0</v>
      </c>
      <c r="N2040" s="7"/>
      <c r="O2040" s="7" t="s">
        <v>4464</v>
      </c>
      <c r="P2040" s="7" t="s">
        <v>87</v>
      </c>
      <c r="Q2040" s="8" t="s">
        <v>242</v>
      </c>
      <c r="R2040" s="8" t="s">
        <v>242</v>
      </c>
      <c r="S2040" s="8" t="s">
        <v>110</v>
      </c>
      <c r="T2040" s="8" t="s">
        <v>100</v>
      </c>
      <c r="U2040" s="7" t="s">
        <v>87</v>
      </c>
      <c r="V2040" s="7" t="s">
        <v>92</v>
      </c>
      <c r="W2040" s="7"/>
      <c r="X2040" s="7"/>
      <c r="Y2040" s="7" t="s">
        <v>125</v>
      </c>
      <c r="Z2040" s="8" t="s">
        <v>94</v>
      </c>
      <c r="AA2040" s="7"/>
      <c r="AB2040" s="7"/>
      <c r="AC2040" s="7"/>
      <c r="AD2040" s="7"/>
      <c r="AE2040" s="8"/>
      <c r="AF2040" s="9" t="s">
        <v>726</v>
      </c>
      <c r="AG2040" s="9" t="s">
        <v>1133</v>
      </c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7"/>
      <c r="AW2040" s="7"/>
      <c r="AX2040" s="7"/>
      <c r="AY2040" s="7"/>
      <c r="AZ2040" s="7"/>
      <c r="BA2040" s="7"/>
      <c r="BB2040" s="7"/>
      <c r="BC2040" s="7"/>
      <c r="BD2040" s="7"/>
      <c r="BE2040" s="7"/>
      <c r="BF2040" s="7"/>
      <c r="BG2040" s="7"/>
      <c r="BH2040" s="7"/>
      <c r="BI2040" s="7"/>
      <c r="BJ2040" s="7"/>
      <c r="BK2040" s="7"/>
      <c r="BL2040" s="7"/>
      <c r="BM2040" s="7" t="s">
        <v>97</v>
      </c>
      <c r="BN2040" s="7" t="s">
        <v>97</v>
      </c>
      <c r="BO2040" s="7"/>
      <c r="BP2040" s="7"/>
      <c r="BQ2040" s="7"/>
      <c r="BR2040" s="7"/>
      <c r="BS2040" s="7"/>
      <c r="BT2040" s="7"/>
      <c r="BU2040" s="7"/>
      <c r="BV2040" s="7"/>
      <c r="BW2040" s="7"/>
      <c r="BX2040" s="7" t="s">
        <v>98</v>
      </c>
      <c r="BY2040" s="7"/>
      <c r="BZ2040" s="7"/>
      <c r="CA2040" s="7"/>
      <c r="CB2040" s="7"/>
      <c r="CC2040" s="7"/>
      <c r="CD2040" s="7"/>
      <c r="CE2040" s="7"/>
      <c r="CF2040" s="7"/>
      <c r="CG2040" s="7"/>
      <c r="CH2040" s="7"/>
      <c r="CI2040" s="6" t="n">
        <f aca="false">SUMIF($AH2040:$CH2040,35,Base!$B$5:$BB$5)*7*$Z2040</f>
        <v>0</v>
      </c>
      <c r="CJ2040" s="6" t="n">
        <f aca="false">SUMIF($AH2040:$CH2040,"PR",Base!$B$5:$BB$5)*7*$Z2040</f>
        <v>70</v>
      </c>
      <c r="CK2040" s="6"/>
      <c r="CL2040" s="6"/>
    </row>
    <row r="2041" customFormat="false" ht="13.8" hidden="false" customHeight="false" outlineLevel="0" collapsed="false">
      <c r="A2041" s="7" t="s">
        <v>1890</v>
      </c>
      <c r="B2041" s="7" t="s">
        <v>4192</v>
      </c>
      <c r="C2041" s="7" t="s">
        <v>319</v>
      </c>
      <c r="D2041" s="7" t="s">
        <v>3866</v>
      </c>
      <c r="E2041" s="7" t="s">
        <v>4461</v>
      </c>
      <c r="F2041" s="7" t="s">
        <v>17</v>
      </c>
      <c r="G2041" s="7" t="s">
        <v>4462</v>
      </c>
      <c r="H2041" s="7" t="s">
        <v>4463</v>
      </c>
      <c r="I2041" s="7" t="s">
        <v>84</v>
      </c>
      <c r="J2041" s="7" t="s">
        <v>85</v>
      </c>
      <c r="K2041" s="8" t="n">
        <v>0</v>
      </c>
      <c r="L2041" s="7"/>
      <c r="M2041" s="8" t="n">
        <v>0</v>
      </c>
      <c r="N2041" s="7"/>
      <c r="O2041" s="7" t="s">
        <v>4464</v>
      </c>
      <c r="P2041" s="7" t="s">
        <v>87</v>
      </c>
      <c r="Q2041" s="8" t="s">
        <v>242</v>
      </c>
      <c r="R2041" s="8" t="s">
        <v>242</v>
      </c>
      <c r="S2041" s="8" t="s">
        <v>110</v>
      </c>
      <c r="T2041" s="8" t="s">
        <v>100</v>
      </c>
      <c r="U2041" s="7" t="s">
        <v>87</v>
      </c>
      <c r="V2041" s="7" t="s">
        <v>92</v>
      </c>
      <c r="W2041" s="7"/>
      <c r="X2041" s="7"/>
      <c r="Y2041" s="7" t="s">
        <v>112</v>
      </c>
      <c r="Z2041" s="8" t="s">
        <v>108</v>
      </c>
      <c r="AA2041" s="7"/>
      <c r="AB2041" s="7"/>
      <c r="AC2041" s="7"/>
      <c r="AD2041" s="7"/>
      <c r="AE2041" s="8"/>
      <c r="AF2041" s="9" t="s">
        <v>726</v>
      </c>
      <c r="AG2041" s="9" t="s">
        <v>1133</v>
      </c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7"/>
      <c r="AW2041" s="7"/>
      <c r="AX2041" s="7"/>
      <c r="AY2041" s="7"/>
      <c r="AZ2041" s="7"/>
      <c r="BA2041" s="7"/>
      <c r="BB2041" s="7"/>
      <c r="BC2041" s="7"/>
      <c r="BD2041" s="7"/>
      <c r="BE2041" s="7"/>
      <c r="BF2041" s="7"/>
      <c r="BG2041" s="7"/>
      <c r="BH2041" s="7"/>
      <c r="BI2041" s="7"/>
      <c r="BJ2041" s="7"/>
      <c r="BK2041" s="7"/>
      <c r="BL2041" s="7"/>
      <c r="BM2041" s="7" t="s">
        <v>97</v>
      </c>
      <c r="BN2041" s="7" t="s">
        <v>97</v>
      </c>
      <c r="BO2041" s="7"/>
      <c r="BP2041" s="7"/>
      <c r="BQ2041" s="7"/>
      <c r="BR2041" s="7"/>
      <c r="BS2041" s="7"/>
      <c r="BT2041" s="7"/>
      <c r="BU2041" s="7"/>
      <c r="BV2041" s="7"/>
      <c r="BW2041" s="7"/>
      <c r="BX2041" s="7" t="s">
        <v>98</v>
      </c>
      <c r="BY2041" s="7"/>
      <c r="BZ2041" s="7"/>
      <c r="CA2041" s="7"/>
      <c r="CB2041" s="7"/>
      <c r="CC2041" s="7"/>
      <c r="CD2041" s="7"/>
      <c r="CE2041" s="7"/>
      <c r="CF2041" s="7"/>
      <c r="CG2041" s="7"/>
      <c r="CH2041" s="7"/>
      <c r="CI2041" s="6" t="n">
        <f aca="false">SUMIF($AH2041:$CH2041,35,Base!$B$5:$BB$5)*7*$Z2041</f>
        <v>0</v>
      </c>
      <c r="CJ2041" s="6" t="n">
        <f aca="false">SUMIF($AH2041:$CH2041,"PR",Base!$B$5:$BB$5)*7*$Z2041</f>
        <v>280</v>
      </c>
      <c r="CK2041" s="6"/>
      <c r="CL2041" s="6"/>
    </row>
    <row r="2042" customFormat="false" ht="13.8" hidden="false" customHeight="false" outlineLevel="0" collapsed="false">
      <c r="A2042" s="7" t="s">
        <v>1890</v>
      </c>
      <c r="B2042" s="7" t="s">
        <v>4192</v>
      </c>
      <c r="C2042" s="7" t="s">
        <v>319</v>
      </c>
      <c r="D2042" s="7" t="s">
        <v>3865</v>
      </c>
      <c r="E2042" s="7" t="s">
        <v>4465</v>
      </c>
      <c r="F2042" s="7" t="s">
        <v>17</v>
      </c>
      <c r="G2042" s="7" t="s">
        <v>4462</v>
      </c>
      <c r="H2042" s="7" t="s">
        <v>4463</v>
      </c>
      <c r="I2042" s="7" t="s">
        <v>84</v>
      </c>
      <c r="J2042" s="7" t="s">
        <v>85</v>
      </c>
      <c r="K2042" s="8" t="n">
        <v>0</v>
      </c>
      <c r="L2042" s="7"/>
      <c r="M2042" s="8" t="n">
        <v>0</v>
      </c>
      <c r="N2042" s="7"/>
      <c r="O2042" s="7" t="s">
        <v>4464</v>
      </c>
      <c r="P2042" s="7" t="s">
        <v>87</v>
      </c>
      <c r="Q2042" s="8" t="s">
        <v>242</v>
      </c>
      <c r="R2042" s="8" t="s">
        <v>242</v>
      </c>
      <c r="S2042" s="8" t="s">
        <v>110</v>
      </c>
      <c r="T2042" s="8" t="s">
        <v>100</v>
      </c>
      <c r="U2042" s="7" t="s">
        <v>87</v>
      </c>
      <c r="V2042" s="7" t="s">
        <v>92</v>
      </c>
      <c r="W2042" s="7"/>
      <c r="X2042" s="7"/>
      <c r="Y2042" s="7" t="s">
        <v>125</v>
      </c>
      <c r="Z2042" s="8" t="s">
        <v>94</v>
      </c>
      <c r="AA2042" s="7"/>
      <c r="AB2042" s="7"/>
      <c r="AC2042" s="7"/>
      <c r="AD2042" s="7"/>
      <c r="AE2042" s="8"/>
      <c r="AF2042" s="9" t="s">
        <v>115</v>
      </c>
      <c r="AG2042" s="9" t="s">
        <v>1854</v>
      </c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7"/>
      <c r="AX2042" s="7"/>
      <c r="AY2042" s="7"/>
      <c r="AZ2042" s="7"/>
      <c r="BA2042" s="7" t="s">
        <v>98</v>
      </c>
      <c r="BB2042" s="7"/>
      <c r="BC2042" s="7"/>
      <c r="BD2042" s="7"/>
      <c r="BE2042" s="7"/>
      <c r="BF2042" s="7"/>
      <c r="BG2042" s="7"/>
      <c r="BH2042" s="7"/>
      <c r="BI2042" s="7"/>
      <c r="BJ2042" s="7"/>
      <c r="BK2042" s="7"/>
      <c r="BL2042" s="7"/>
      <c r="BM2042" s="7" t="s">
        <v>97</v>
      </c>
      <c r="BN2042" s="7" t="s">
        <v>97</v>
      </c>
      <c r="BO2042" s="7"/>
      <c r="BP2042" s="7"/>
      <c r="BQ2042" s="7"/>
      <c r="BR2042" s="7"/>
      <c r="BS2042" s="7"/>
      <c r="BT2042" s="7"/>
      <c r="BU2042" s="7"/>
      <c r="BV2042" s="7"/>
      <c r="BW2042" s="7"/>
      <c r="BX2042" s="7"/>
      <c r="BY2042" s="7"/>
      <c r="BZ2042" s="7"/>
      <c r="CA2042" s="7"/>
      <c r="CB2042" s="7"/>
      <c r="CC2042" s="7"/>
      <c r="CD2042" s="7"/>
      <c r="CE2042" s="7"/>
      <c r="CF2042" s="7"/>
      <c r="CG2042" s="7"/>
      <c r="CH2042" s="7"/>
      <c r="CI2042" s="6" t="n">
        <f aca="false">SUMIF($AH2042:$CH2042,35,Base!$B$5:$BB$5)*7*$Z2042</f>
        <v>0</v>
      </c>
      <c r="CJ2042" s="6" t="n">
        <f aca="false">SUMIF($AH2042:$CH2042,"PR",Base!$B$5:$BB$5)*7*$Z2042</f>
        <v>70</v>
      </c>
      <c r="CK2042" s="6"/>
      <c r="CL2042" s="6"/>
    </row>
    <row r="2043" customFormat="false" ht="13.8" hidden="false" customHeight="false" outlineLevel="0" collapsed="false">
      <c r="A2043" s="7" t="s">
        <v>1890</v>
      </c>
      <c r="B2043" s="7" t="s">
        <v>4192</v>
      </c>
      <c r="C2043" s="7" t="s">
        <v>319</v>
      </c>
      <c r="D2043" s="7" t="s">
        <v>3865</v>
      </c>
      <c r="E2043" s="7" t="s">
        <v>4465</v>
      </c>
      <c r="F2043" s="7" t="s">
        <v>17</v>
      </c>
      <c r="G2043" s="7" t="s">
        <v>4462</v>
      </c>
      <c r="H2043" s="7" t="s">
        <v>4463</v>
      </c>
      <c r="I2043" s="7" t="s">
        <v>84</v>
      </c>
      <c r="J2043" s="7" t="s">
        <v>85</v>
      </c>
      <c r="K2043" s="8" t="n">
        <v>0</v>
      </c>
      <c r="L2043" s="7"/>
      <c r="M2043" s="8" t="n">
        <v>0</v>
      </c>
      <c r="N2043" s="7"/>
      <c r="O2043" s="7" t="s">
        <v>4464</v>
      </c>
      <c r="P2043" s="7" t="s">
        <v>87</v>
      </c>
      <c r="Q2043" s="8" t="s">
        <v>242</v>
      </c>
      <c r="R2043" s="8" t="s">
        <v>242</v>
      </c>
      <c r="S2043" s="8" t="s">
        <v>110</v>
      </c>
      <c r="T2043" s="8" t="s">
        <v>100</v>
      </c>
      <c r="U2043" s="7" t="s">
        <v>87</v>
      </c>
      <c r="V2043" s="7" t="s">
        <v>92</v>
      </c>
      <c r="W2043" s="7"/>
      <c r="X2043" s="7"/>
      <c r="Y2043" s="7" t="s">
        <v>112</v>
      </c>
      <c r="Z2043" s="8" t="s">
        <v>108</v>
      </c>
      <c r="AA2043" s="7"/>
      <c r="AB2043" s="7"/>
      <c r="AC2043" s="7"/>
      <c r="AD2043" s="7"/>
      <c r="AE2043" s="8"/>
      <c r="AF2043" s="9" t="s">
        <v>115</v>
      </c>
      <c r="AG2043" s="9" t="s">
        <v>1854</v>
      </c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7"/>
      <c r="AW2043" s="7"/>
      <c r="AX2043" s="7"/>
      <c r="AY2043" s="7"/>
      <c r="AZ2043" s="7"/>
      <c r="BA2043" s="7" t="s">
        <v>98</v>
      </c>
      <c r="BB2043" s="7"/>
      <c r="BC2043" s="7"/>
      <c r="BD2043" s="7"/>
      <c r="BE2043" s="7"/>
      <c r="BF2043" s="7"/>
      <c r="BG2043" s="7"/>
      <c r="BH2043" s="7"/>
      <c r="BI2043" s="7"/>
      <c r="BJ2043" s="7"/>
      <c r="BK2043" s="7"/>
      <c r="BL2043" s="7"/>
      <c r="BM2043" s="7" t="s">
        <v>97</v>
      </c>
      <c r="BN2043" s="7" t="s">
        <v>97</v>
      </c>
      <c r="BO2043" s="7"/>
      <c r="BP2043" s="7"/>
      <c r="BQ2043" s="7"/>
      <c r="BR2043" s="7"/>
      <c r="BS2043" s="7"/>
      <c r="BT2043" s="7"/>
      <c r="BU2043" s="7"/>
      <c r="BV2043" s="7"/>
      <c r="BW2043" s="7"/>
      <c r="BX2043" s="7"/>
      <c r="BY2043" s="7"/>
      <c r="BZ2043" s="7"/>
      <c r="CA2043" s="7"/>
      <c r="CB2043" s="7"/>
      <c r="CC2043" s="7"/>
      <c r="CD2043" s="7"/>
      <c r="CE2043" s="7"/>
      <c r="CF2043" s="7"/>
      <c r="CG2043" s="7"/>
      <c r="CH2043" s="7"/>
      <c r="CI2043" s="6" t="n">
        <f aca="false">SUMIF($AH2043:$CH2043,35,Base!$B$5:$BB$5)*7*$Z2043</f>
        <v>0</v>
      </c>
      <c r="CJ2043" s="6" t="n">
        <f aca="false">SUMIF($AH2043:$CH2043,"PR",Base!$B$5:$BB$5)*7*$Z2043</f>
        <v>280</v>
      </c>
      <c r="CK2043" s="6"/>
      <c r="CL2043" s="6"/>
    </row>
    <row r="2044" customFormat="false" ht="13.8" hidden="false" customHeight="false" outlineLevel="0" collapsed="false">
      <c r="A2044" s="7" t="s">
        <v>1890</v>
      </c>
      <c r="B2044" s="7" t="s">
        <v>4192</v>
      </c>
      <c r="C2044" s="7" t="s">
        <v>223</v>
      </c>
      <c r="D2044" s="7" t="s">
        <v>4466</v>
      </c>
      <c r="E2044" s="7" t="s">
        <v>910</v>
      </c>
      <c r="F2044" s="7" t="s">
        <v>17</v>
      </c>
      <c r="G2044" s="7" t="s">
        <v>983</v>
      </c>
      <c r="H2044" s="7" t="s">
        <v>984</v>
      </c>
      <c r="I2044" s="7" t="s">
        <v>84</v>
      </c>
      <c r="J2044" s="7" t="s">
        <v>85</v>
      </c>
      <c r="K2044" s="8" t="n">
        <v>0</v>
      </c>
      <c r="L2044" s="7"/>
      <c r="M2044" s="8" t="n">
        <v>0</v>
      </c>
      <c r="N2044" s="7"/>
      <c r="O2044" s="7" t="s">
        <v>985</v>
      </c>
      <c r="P2044" s="7" t="s">
        <v>87</v>
      </c>
      <c r="Q2044" s="8" t="s">
        <v>77</v>
      </c>
      <c r="R2044" s="8" t="s">
        <v>77</v>
      </c>
      <c r="S2044" s="8" t="s">
        <v>110</v>
      </c>
      <c r="T2044" s="8" t="s">
        <v>100</v>
      </c>
      <c r="U2044" s="7" t="s">
        <v>87</v>
      </c>
      <c r="V2044" s="7" t="s">
        <v>92</v>
      </c>
      <c r="W2044" s="7"/>
      <c r="X2044" s="7"/>
      <c r="Y2044" s="7" t="s">
        <v>125</v>
      </c>
      <c r="Z2044" s="8" t="s">
        <v>94</v>
      </c>
      <c r="AA2044" s="7"/>
      <c r="AB2044" s="7"/>
      <c r="AC2044" s="7"/>
      <c r="AD2044" s="7"/>
      <c r="AE2044" s="8"/>
      <c r="AF2044" s="9" t="s">
        <v>2532</v>
      </c>
      <c r="AG2044" s="9" t="s">
        <v>2828</v>
      </c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7"/>
      <c r="AX2044" s="7"/>
      <c r="AY2044" s="7"/>
      <c r="AZ2044" s="7"/>
      <c r="BA2044" s="7"/>
      <c r="BB2044" s="7"/>
      <c r="BC2044" s="7"/>
      <c r="BD2044" s="7"/>
      <c r="BE2044" s="7"/>
      <c r="BF2044" s="7"/>
      <c r="BG2044" s="7"/>
      <c r="BH2044" s="7"/>
      <c r="BI2044" s="7"/>
      <c r="BJ2044" s="7"/>
      <c r="BK2044" s="7"/>
      <c r="BL2044" s="7"/>
      <c r="BM2044" s="7" t="s">
        <v>97</v>
      </c>
      <c r="BN2044" s="7" t="s">
        <v>97</v>
      </c>
      <c r="BO2044" s="7"/>
      <c r="BP2044" s="7"/>
      <c r="BQ2044" s="7"/>
      <c r="BR2044" s="7"/>
      <c r="BS2044" s="7"/>
      <c r="BT2044" s="7"/>
      <c r="BU2044" s="7"/>
      <c r="BV2044" s="7"/>
      <c r="BW2044" s="7"/>
      <c r="BX2044" s="7"/>
      <c r="BY2044" s="7"/>
      <c r="BZ2044" s="7" t="s">
        <v>98</v>
      </c>
      <c r="CA2044" s="7"/>
      <c r="CB2044" s="7"/>
      <c r="CC2044" s="7"/>
      <c r="CD2044" s="7"/>
      <c r="CE2044" s="7"/>
      <c r="CF2044" s="7"/>
      <c r="CG2044" s="7"/>
      <c r="CH2044" s="7"/>
      <c r="CI2044" s="6" t="n">
        <f aca="false">SUMIF($AH2044:$CH2044,35,Base!$B$5:$BB$5)*7*$Z2044</f>
        <v>0</v>
      </c>
      <c r="CJ2044" s="6" t="n">
        <f aca="false">SUMIF($AH2044:$CH2044,"PR",Base!$B$5:$BB$5)*7*$Z2044</f>
        <v>70</v>
      </c>
      <c r="CK2044" s="6"/>
      <c r="CL2044" s="6"/>
    </row>
    <row r="2045" customFormat="false" ht="13.8" hidden="false" customHeight="false" outlineLevel="0" collapsed="false">
      <c r="A2045" s="7" t="s">
        <v>1890</v>
      </c>
      <c r="B2045" s="7" t="s">
        <v>4192</v>
      </c>
      <c r="C2045" s="7" t="s">
        <v>223</v>
      </c>
      <c r="D2045" s="7" t="s">
        <v>4466</v>
      </c>
      <c r="E2045" s="7" t="s">
        <v>910</v>
      </c>
      <c r="F2045" s="7" t="s">
        <v>17</v>
      </c>
      <c r="G2045" s="7" t="s">
        <v>983</v>
      </c>
      <c r="H2045" s="7" t="s">
        <v>984</v>
      </c>
      <c r="I2045" s="7" t="s">
        <v>84</v>
      </c>
      <c r="J2045" s="7" t="s">
        <v>85</v>
      </c>
      <c r="K2045" s="8" t="n">
        <v>0</v>
      </c>
      <c r="L2045" s="7"/>
      <c r="M2045" s="8" t="n">
        <v>0</v>
      </c>
      <c r="N2045" s="7"/>
      <c r="O2045" s="7" t="s">
        <v>985</v>
      </c>
      <c r="P2045" s="7" t="s">
        <v>87</v>
      </c>
      <c r="Q2045" s="8" t="s">
        <v>77</v>
      </c>
      <c r="R2045" s="8" t="s">
        <v>77</v>
      </c>
      <c r="S2045" s="8" t="s">
        <v>110</v>
      </c>
      <c r="T2045" s="8" t="s">
        <v>100</v>
      </c>
      <c r="U2045" s="7" t="s">
        <v>87</v>
      </c>
      <c r="V2045" s="7" t="s">
        <v>92</v>
      </c>
      <c r="W2045" s="7"/>
      <c r="X2045" s="7"/>
      <c r="Y2045" s="7" t="s">
        <v>112</v>
      </c>
      <c r="Z2045" s="8" t="s">
        <v>108</v>
      </c>
      <c r="AA2045" s="7"/>
      <c r="AB2045" s="7"/>
      <c r="AC2045" s="7"/>
      <c r="AD2045" s="7"/>
      <c r="AE2045" s="8"/>
      <c r="AF2045" s="9" t="s">
        <v>2532</v>
      </c>
      <c r="AG2045" s="9" t="s">
        <v>2828</v>
      </c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7"/>
      <c r="AX2045" s="7"/>
      <c r="AY2045" s="7"/>
      <c r="AZ2045" s="7"/>
      <c r="BA2045" s="7"/>
      <c r="BB2045" s="7"/>
      <c r="BC2045" s="7"/>
      <c r="BD2045" s="7"/>
      <c r="BE2045" s="7"/>
      <c r="BF2045" s="7"/>
      <c r="BG2045" s="7"/>
      <c r="BH2045" s="7"/>
      <c r="BI2045" s="7"/>
      <c r="BJ2045" s="7"/>
      <c r="BK2045" s="7"/>
      <c r="BL2045" s="7"/>
      <c r="BM2045" s="7" t="s">
        <v>97</v>
      </c>
      <c r="BN2045" s="7" t="s">
        <v>97</v>
      </c>
      <c r="BO2045" s="7"/>
      <c r="BP2045" s="7"/>
      <c r="BQ2045" s="7"/>
      <c r="BR2045" s="7"/>
      <c r="BS2045" s="7"/>
      <c r="BT2045" s="7"/>
      <c r="BU2045" s="7"/>
      <c r="BV2045" s="7"/>
      <c r="BW2045" s="7"/>
      <c r="BX2045" s="7"/>
      <c r="BY2045" s="7"/>
      <c r="BZ2045" s="7" t="s">
        <v>98</v>
      </c>
      <c r="CA2045" s="7"/>
      <c r="CB2045" s="7"/>
      <c r="CC2045" s="7"/>
      <c r="CD2045" s="7"/>
      <c r="CE2045" s="7"/>
      <c r="CF2045" s="7"/>
      <c r="CG2045" s="7"/>
      <c r="CH2045" s="7"/>
      <c r="CI2045" s="6" t="n">
        <f aca="false">SUMIF($AH2045:$CH2045,35,Base!$B$5:$BB$5)*7*$Z2045</f>
        <v>0</v>
      </c>
      <c r="CJ2045" s="6" t="n">
        <f aca="false">SUMIF($AH2045:$CH2045,"PR",Base!$B$5:$BB$5)*7*$Z2045</f>
        <v>280</v>
      </c>
      <c r="CK2045" s="6"/>
      <c r="CL2045" s="6"/>
    </row>
    <row r="2046" customFormat="false" ht="13.8" hidden="false" customHeight="false" outlineLevel="0" collapsed="false">
      <c r="A2046" s="7" t="s">
        <v>1890</v>
      </c>
      <c r="B2046" s="7" t="s">
        <v>4192</v>
      </c>
      <c r="C2046" s="7" t="s">
        <v>223</v>
      </c>
      <c r="D2046" s="7" t="s">
        <v>4467</v>
      </c>
      <c r="E2046" s="7" t="s">
        <v>4468</v>
      </c>
      <c r="F2046" s="7" t="s">
        <v>17</v>
      </c>
      <c r="G2046" s="7" t="s">
        <v>983</v>
      </c>
      <c r="H2046" s="7" t="s">
        <v>984</v>
      </c>
      <c r="I2046" s="7" t="s">
        <v>84</v>
      </c>
      <c r="J2046" s="7" t="s">
        <v>85</v>
      </c>
      <c r="K2046" s="8" t="n">
        <v>0</v>
      </c>
      <c r="L2046" s="7"/>
      <c r="M2046" s="8" t="n">
        <v>0</v>
      </c>
      <c r="N2046" s="7"/>
      <c r="O2046" s="7" t="s">
        <v>985</v>
      </c>
      <c r="P2046" s="7" t="s">
        <v>87</v>
      </c>
      <c r="Q2046" s="8" t="s">
        <v>77</v>
      </c>
      <c r="R2046" s="8" t="s">
        <v>77</v>
      </c>
      <c r="S2046" s="8" t="s">
        <v>110</v>
      </c>
      <c r="T2046" s="8" t="s">
        <v>100</v>
      </c>
      <c r="U2046" s="7" t="s">
        <v>87</v>
      </c>
      <c r="V2046" s="7" t="s">
        <v>92</v>
      </c>
      <c r="W2046" s="7"/>
      <c r="X2046" s="7"/>
      <c r="Y2046" s="7" t="s">
        <v>125</v>
      </c>
      <c r="Z2046" s="8" t="s">
        <v>94</v>
      </c>
      <c r="AA2046" s="7"/>
      <c r="AB2046" s="7"/>
      <c r="AC2046" s="7"/>
      <c r="AD2046" s="7"/>
      <c r="AE2046" s="8"/>
      <c r="AF2046" s="9" t="s">
        <v>404</v>
      </c>
      <c r="AG2046" s="9" t="s">
        <v>1116</v>
      </c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  <c r="AZ2046" s="7"/>
      <c r="BA2046" s="7"/>
      <c r="BB2046" s="7"/>
      <c r="BC2046" s="7"/>
      <c r="BD2046" s="7"/>
      <c r="BE2046" s="7"/>
      <c r="BF2046" s="7"/>
      <c r="BG2046" s="7"/>
      <c r="BH2046" s="7"/>
      <c r="BI2046" s="7"/>
      <c r="BJ2046" s="7"/>
      <c r="BK2046" s="7"/>
      <c r="BL2046" s="7"/>
      <c r="BM2046" s="7" t="s">
        <v>97</v>
      </c>
      <c r="BN2046" s="7" t="s">
        <v>97</v>
      </c>
      <c r="BO2046" s="7"/>
      <c r="BP2046" s="7"/>
      <c r="BQ2046" s="7"/>
      <c r="BR2046" s="7"/>
      <c r="BS2046" s="7"/>
      <c r="BT2046" s="7"/>
      <c r="BU2046" s="7"/>
      <c r="BV2046" s="7"/>
      <c r="BW2046" s="7" t="s">
        <v>98</v>
      </c>
      <c r="BX2046" s="7"/>
      <c r="BY2046" s="7"/>
      <c r="BZ2046" s="7"/>
      <c r="CA2046" s="7"/>
      <c r="CB2046" s="7"/>
      <c r="CC2046" s="7"/>
      <c r="CD2046" s="7"/>
      <c r="CE2046" s="7"/>
      <c r="CF2046" s="7"/>
      <c r="CG2046" s="7"/>
      <c r="CH2046" s="7"/>
      <c r="CI2046" s="6" t="n">
        <f aca="false">SUMIF($AH2046:$CH2046,35,Base!$B$5:$BB$5)*7*$Z2046</f>
        <v>0</v>
      </c>
      <c r="CJ2046" s="6" t="n">
        <f aca="false">SUMIF($AH2046:$CH2046,"PR",Base!$B$5:$BB$5)*7*$Z2046</f>
        <v>70</v>
      </c>
      <c r="CK2046" s="6"/>
      <c r="CL2046" s="6"/>
    </row>
    <row r="2047" customFormat="false" ht="13.8" hidden="false" customHeight="false" outlineLevel="0" collapsed="false">
      <c r="A2047" s="7" t="s">
        <v>1890</v>
      </c>
      <c r="B2047" s="7" t="s">
        <v>4192</v>
      </c>
      <c r="C2047" s="7" t="s">
        <v>223</v>
      </c>
      <c r="D2047" s="7" t="s">
        <v>4467</v>
      </c>
      <c r="E2047" s="7" t="s">
        <v>4468</v>
      </c>
      <c r="F2047" s="7" t="s">
        <v>17</v>
      </c>
      <c r="G2047" s="7" t="s">
        <v>983</v>
      </c>
      <c r="H2047" s="7" t="s">
        <v>984</v>
      </c>
      <c r="I2047" s="7" t="s">
        <v>84</v>
      </c>
      <c r="J2047" s="7" t="s">
        <v>85</v>
      </c>
      <c r="K2047" s="8" t="n">
        <v>0</v>
      </c>
      <c r="L2047" s="7"/>
      <c r="M2047" s="8" t="n">
        <v>0</v>
      </c>
      <c r="N2047" s="7"/>
      <c r="O2047" s="7" t="s">
        <v>985</v>
      </c>
      <c r="P2047" s="7" t="s">
        <v>87</v>
      </c>
      <c r="Q2047" s="8" t="s">
        <v>77</v>
      </c>
      <c r="R2047" s="8" t="s">
        <v>77</v>
      </c>
      <c r="S2047" s="8" t="s">
        <v>110</v>
      </c>
      <c r="T2047" s="8" t="s">
        <v>100</v>
      </c>
      <c r="U2047" s="7" t="s">
        <v>87</v>
      </c>
      <c r="V2047" s="7" t="s">
        <v>92</v>
      </c>
      <c r="W2047" s="7"/>
      <c r="X2047" s="7"/>
      <c r="Y2047" s="7" t="s">
        <v>112</v>
      </c>
      <c r="Z2047" s="8" t="s">
        <v>108</v>
      </c>
      <c r="AA2047" s="7"/>
      <c r="AB2047" s="7"/>
      <c r="AC2047" s="7"/>
      <c r="AD2047" s="7"/>
      <c r="AE2047" s="8"/>
      <c r="AF2047" s="9" t="s">
        <v>404</v>
      </c>
      <c r="AG2047" s="9" t="s">
        <v>1116</v>
      </c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  <c r="AY2047" s="7"/>
      <c r="AZ2047" s="7"/>
      <c r="BA2047" s="7"/>
      <c r="BB2047" s="7"/>
      <c r="BC2047" s="7"/>
      <c r="BD2047" s="7"/>
      <c r="BE2047" s="7"/>
      <c r="BF2047" s="7"/>
      <c r="BG2047" s="7"/>
      <c r="BH2047" s="7"/>
      <c r="BI2047" s="7"/>
      <c r="BJ2047" s="7"/>
      <c r="BK2047" s="7"/>
      <c r="BL2047" s="7"/>
      <c r="BM2047" s="7" t="s">
        <v>97</v>
      </c>
      <c r="BN2047" s="7" t="s">
        <v>97</v>
      </c>
      <c r="BO2047" s="7"/>
      <c r="BP2047" s="7"/>
      <c r="BQ2047" s="7"/>
      <c r="BR2047" s="7"/>
      <c r="BS2047" s="7"/>
      <c r="BT2047" s="7"/>
      <c r="BU2047" s="7"/>
      <c r="BV2047" s="7"/>
      <c r="BW2047" s="7" t="s">
        <v>98</v>
      </c>
      <c r="BX2047" s="7"/>
      <c r="BY2047" s="7"/>
      <c r="BZ2047" s="7"/>
      <c r="CA2047" s="7"/>
      <c r="CB2047" s="7"/>
      <c r="CC2047" s="7"/>
      <c r="CD2047" s="7"/>
      <c r="CE2047" s="7"/>
      <c r="CF2047" s="7"/>
      <c r="CG2047" s="7"/>
      <c r="CH2047" s="7"/>
      <c r="CI2047" s="6" t="n">
        <f aca="false">SUMIF($AH2047:$CH2047,35,Base!$B$5:$BB$5)*7*$Z2047</f>
        <v>0</v>
      </c>
      <c r="CJ2047" s="6" t="n">
        <f aca="false">SUMIF($AH2047:$CH2047,"PR",Base!$B$5:$BB$5)*7*$Z2047</f>
        <v>280</v>
      </c>
      <c r="CK2047" s="6"/>
      <c r="CL2047" s="6"/>
    </row>
    <row r="2048" customFormat="false" ht="13.8" hidden="false" customHeight="false" outlineLevel="0" collapsed="false">
      <c r="A2048" s="7" t="s">
        <v>1890</v>
      </c>
      <c r="B2048" s="7" t="s">
        <v>4192</v>
      </c>
      <c r="C2048" s="7" t="s">
        <v>223</v>
      </c>
      <c r="D2048" s="7" t="s">
        <v>4469</v>
      </c>
      <c r="E2048" s="7" t="s">
        <v>917</v>
      </c>
      <c r="F2048" s="7" t="s">
        <v>17</v>
      </c>
      <c r="G2048" s="7" t="s">
        <v>1004</v>
      </c>
      <c r="H2048" s="7" t="s">
        <v>1005</v>
      </c>
      <c r="I2048" s="7" t="s">
        <v>84</v>
      </c>
      <c r="J2048" s="7" t="s">
        <v>85</v>
      </c>
      <c r="K2048" s="8" t="n">
        <v>0</v>
      </c>
      <c r="L2048" s="7"/>
      <c r="M2048" s="8" t="n">
        <v>0</v>
      </c>
      <c r="N2048" s="7"/>
      <c r="O2048" s="7" t="s">
        <v>1006</v>
      </c>
      <c r="P2048" s="7" t="s">
        <v>87</v>
      </c>
      <c r="Q2048" s="8" t="s">
        <v>91</v>
      </c>
      <c r="R2048" s="8" t="s">
        <v>91</v>
      </c>
      <c r="S2048" s="8" t="s">
        <v>110</v>
      </c>
      <c r="T2048" s="8" t="s">
        <v>100</v>
      </c>
      <c r="U2048" s="7" t="s">
        <v>87</v>
      </c>
      <c r="V2048" s="7" t="s">
        <v>92</v>
      </c>
      <c r="W2048" s="7"/>
      <c r="X2048" s="7"/>
      <c r="Y2048" s="7" t="s">
        <v>125</v>
      </c>
      <c r="Z2048" s="8" t="s">
        <v>94</v>
      </c>
      <c r="AA2048" s="7"/>
      <c r="AB2048" s="7"/>
      <c r="AC2048" s="7"/>
      <c r="AD2048" s="7"/>
      <c r="AE2048" s="8"/>
      <c r="AF2048" s="9" t="s">
        <v>263</v>
      </c>
      <c r="AG2048" s="9" t="s">
        <v>251</v>
      </c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  <c r="AY2048" s="7"/>
      <c r="AZ2048" s="7"/>
      <c r="BA2048" s="7"/>
      <c r="BB2048" s="7"/>
      <c r="BC2048" s="7"/>
      <c r="BD2048" s="7"/>
      <c r="BE2048" s="7"/>
      <c r="BF2048" s="7"/>
      <c r="BG2048" s="7"/>
      <c r="BH2048" s="7"/>
      <c r="BI2048" s="7"/>
      <c r="BJ2048" s="7"/>
      <c r="BK2048" s="7"/>
      <c r="BL2048" s="7"/>
      <c r="BM2048" s="7" t="s">
        <v>97</v>
      </c>
      <c r="BN2048" s="7" t="s">
        <v>97</v>
      </c>
      <c r="BO2048" s="7"/>
      <c r="BP2048" s="7"/>
      <c r="BQ2048" s="7"/>
      <c r="BR2048" s="7" t="s">
        <v>98</v>
      </c>
      <c r="BS2048" s="7"/>
      <c r="BT2048" s="7"/>
      <c r="BU2048" s="7"/>
      <c r="BV2048" s="7"/>
      <c r="BW2048" s="7"/>
      <c r="BX2048" s="7"/>
      <c r="BY2048" s="7"/>
      <c r="BZ2048" s="7"/>
      <c r="CA2048" s="7"/>
      <c r="CB2048" s="7"/>
      <c r="CC2048" s="7"/>
      <c r="CD2048" s="7"/>
      <c r="CE2048" s="7"/>
      <c r="CF2048" s="7"/>
      <c r="CG2048" s="7"/>
      <c r="CH2048" s="7"/>
      <c r="CI2048" s="6" t="n">
        <f aca="false">SUMIF($AH2048:$CH2048,35,Base!$B$5:$BB$5)*7*$Z2048</f>
        <v>0</v>
      </c>
      <c r="CJ2048" s="6" t="n">
        <f aca="false">SUMIF($AH2048:$CH2048,"PR",Base!$B$5:$BB$5)*7*$Z2048</f>
        <v>70</v>
      </c>
      <c r="CK2048" s="6"/>
      <c r="CL2048" s="6"/>
    </row>
    <row r="2049" customFormat="false" ht="13.8" hidden="false" customHeight="false" outlineLevel="0" collapsed="false">
      <c r="A2049" s="7" t="s">
        <v>1890</v>
      </c>
      <c r="B2049" s="7" t="s">
        <v>4192</v>
      </c>
      <c r="C2049" s="7" t="s">
        <v>223</v>
      </c>
      <c r="D2049" s="7" t="s">
        <v>4469</v>
      </c>
      <c r="E2049" s="7" t="s">
        <v>917</v>
      </c>
      <c r="F2049" s="7" t="s">
        <v>17</v>
      </c>
      <c r="G2049" s="7" t="s">
        <v>1004</v>
      </c>
      <c r="H2049" s="7" t="s">
        <v>1005</v>
      </c>
      <c r="I2049" s="7" t="s">
        <v>84</v>
      </c>
      <c r="J2049" s="7" t="s">
        <v>85</v>
      </c>
      <c r="K2049" s="8" t="n">
        <v>0</v>
      </c>
      <c r="L2049" s="7"/>
      <c r="M2049" s="8" t="n">
        <v>0</v>
      </c>
      <c r="N2049" s="7"/>
      <c r="O2049" s="7" t="s">
        <v>1006</v>
      </c>
      <c r="P2049" s="7" t="s">
        <v>87</v>
      </c>
      <c r="Q2049" s="8" t="s">
        <v>91</v>
      </c>
      <c r="R2049" s="8" t="s">
        <v>91</v>
      </c>
      <c r="S2049" s="8" t="s">
        <v>110</v>
      </c>
      <c r="T2049" s="8" t="s">
        <v>100</v>
      </c>
      <c r="U2049" s="7" t="s">
        <v>87</v>
      </c>
      <c r="V2049" s="7" t="s">
        <v>92</v>
      </c>
      <c r="W2049" s="7"/>
      <c r="X2049" s="7"/>
      <c r="Y2049" s="7" t="s">
        <v>112</v>
      </c>
      <c r="Z2049" s="8" t="s">
        <v>108</v>
      </c>
      <c r="AA2049" s="7"/>
      <c r="AB2049" s="7"/>
      <c r="AC2049" s="7"/>
      <c r="AD2049" s="7"/>
      <c r="AE2049" s="8"/>
      <c r="AF2049" s="9" t="s">
        <v>263</v>
      </c>
      <c r="AG2049" s="9" t="s">
        <v>251</v>
      </c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  <c r="AY2049" s="7"/>
      <c r="AZ2049" s="7"/>
      <c r="BA2049" s="7"/>
      <c r="BB2049" s="7"/>
      <c r="BC2049" s="7"/>
      <c r="BD2049" s="7"/>
      <c r="BE2049" s="7"/>
      <c r="BF2049" s="7"/>
      <c r="BG2049" s="7"/>
      <c r="BH2049" s="7"/>
      <c r="BI2049" s="7"/>
      <c r="BJ2049" s="7"/>
      <c r="BK2049" s="7"/>
      <c r="BL2049" s="7"/>
      <c r="BM2049" s="7" t="s">
        <v>97</v>
      </c>
      <c r="BN2049" s="7" t="s">
        <v>97</v>
      </c>
      <c r="BO2049" s="7"/>
      <c r="BP2049" s="7"/>
      <c r="BQ2049" s="7"/>
      <c r="BR2049" s="7" t="s">
        <v>98</v>
      </c>
      <c r="BS2049" s="7"/>
      <c r="BT2049" s="7"/>
      <c r="BU2049" s="7"/>
      <c r="BV2049" s="7"/>
      <c r="BW2049" s="7"/>
      <c r="BX2049" s="7"/>
      <c r="BY2049" s="7"/>
      <c r="BZ2049" s="7"/>
      <c r="CA2049" s="7"/>
      <c r="CB2049" s="7"/>
      <c r="CC2049" s="7"/>
      <c r="CD2049" s="7"/>
      <c r="CE2049" s="7"/>
      <c r="CF2049" s="7"/>
      <c r="CG2049" s="7"/>
      <c r="CH2049" s="7"/>
      <c r="CI2049" s="6" t="n">
        <f aca="false">SUMIF($AH2049:$CH2049,35,Base!$B$5:$BB$5)*7*$Z2049</f>
        <v>0</v>
      </c>
      <c r="CJ2049" s="6" t="n">
        <f aca="false">SUMIF($AH2049:$CH2049,"PR",Base!$B$5:$BB$5)*7*$Z2049</f>
        <v>280</v>
      </c>
      <c r="CK2049" s="6"/>
      <c r="CL2049" s="6"/>
    </row>
    <row r="2050" customFormat="false" ht="13.8" hidden="false" customHeight="false" outlineLevel="0" collapsed="false">
      <c r="A2050" s="7" t="s">
        <v>1890</v>
      </c>
      <c r="B2050" s="7" t="s">
        <v>4192</v>
      </c>
      <c r="C2050" s="7" t="s">
        <v>223</v>
      </c>
      <c r="D2050" s="7" t="s">
        <v>4470</v>
      </c>
      <c r="E2050" s="7" t="s">
        <v>4471</v>
      </c>
      <c r="F2050" s="7" t="s">
        <v>17</v>
      </c>
      <c r="G2050" s="7" t="s">
        <v>1004</v>
      </c>
      <c r="H2050" s="7" t="s">
        <v>1005</v>
      </c>
      <c r="I2050" s="7" t="s">
        <v>84</v>
      </c>
      <c r="J2050" s="7" t="s">
        <v>85</v>
      </c>
      <c r="K2050" s="8" t="n">
        <v>0</v>
      </c>
      <c r="L2050" s="7"/>
      <c r="M2050" s="8" t="n">
        <v>0</v>
      </c>
      <c r="N2050" s="7"/>
      <c r="O2050" s="7" t="s">
        <v>1006</v>
      </c>
      <c r="P2050" s="7" t="s">
        <v>87</v>
      </c>
      <c r="Q2050" s="8" t="s">
        <v>91</v>
      </c>
      <c r="R2050" s="8" t="s">
        <v>91</v>
      </c>
      <c r="S2050" s="8" t="s">
        <v>110</v>
      </c>
      <c r="T2050" s="8" t="s">
        <v>100</v>
      </c>
      <c r="U2050" s="7" t="s">
        <v>87</v>
      </c>
      <c r="V2050" s="7" t="s">
        <v>92</v>
      </c>
      <c r="W2050" s="7"/>
      <c r="X2050" s="7"/>
      <c r="Y2050" s="7" t="s">
        <v>125</v>
      </c>
      <c r="Z2050" s="8" t="s">
        <v>94</v>
      </c>
      <c r="AA2050" s="7"/>
      <c r="AB2050" s="7"/>
      <c r="AC2050" s="7"/>
      <c r="AD2050" s="7"/>
      <c r="AE2050" s="8"/>
      <c r="AF2050" s="9" t="s">
        <v>3310</v>
      </c>
      <c r="AG2050" s="9" t="s">
        <v>4090</v>
      </c>
      <c r="AH2050" s="7"/>
      <c r="AI2050" s="7"/>
      <c r="AJ2050" s="7" t="s">
        <v>98</v>
      </c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  <c r="AY2050" s="7"/>
      <c r="AZ2050" s="7"/>
      <c r="BA2050" s="7"/>
      <c r="BB2050" s="7"/>
      <c r="BC2050" s="7"/>
      <c r="BD2050" s="7"/>
      <c r="BE2050" s="7"/>
      <c r="BF2050" s="7"/>
      <c r="BG2050" s="7"/>
      <c r="BH2050" s="7"/>
      <c r="BI2050" s="7"/>
      <c r="BJ2050" s="7"/>
      <c r="BK2050" s="7"/>
      <c r="BL2050" s="7"/>
      <c r="BM2050" s="7" t="s">
        <v>97</v>
      </c>
      <c r="BN2050" s="7" t="s">
        <v>97</v>
      </c>
      <c r="BO2050" s="7"/>
      <c r="BP2050" s="7"/>
      <c r="BQ2050" s="7"/>
      <c r="BR2050" s="7"/>
      <c r="BS2050" s="7"/>
      <c r="BT2050" s="7"/>
      <c r="BU2050" s="7"/>
      <c r="BV2050" s="7"/>
      <c r="BW2050" s="7"/>
      <c r="BX2050" s="7"/>
      <c r="BY2050" s="7"/>
      <c r="BZ2050" s="7"/>
      <c r="CA2050" s="7"/>
      <c r="CB2050" s="7"/>
      <c r="CC2050" s="7"/>
      <c r="CD2050" s="7"/>
      <c r="CE2050" s="7"/>
      <c r="CF2050" s="7"/>
      <c r="CG2050" s="7"/>
      <c r="CH2050" s="7"/>
      <c r="CI2050" s="6" t="n">
        <f aca="false">SUMIF($AH2050:$CH2050,35,Base!$B$5:$BB$5)*7*$Z2050</f>
        <v>0</v>
      </c>
      <c r="CJ2050" s="6" t="n">
        <f aca="false">SUMIF($AH2050:$CH2050,"PR",Base!$B$5:$BB$5)*7*$Z2050</f>
        <v>70</v>
      </c>
      <c r="CK2050" s="6"/>
      <c r="CL2050" s="6"/>
    </row>
    <row r="2051" customFormat="false" ht="13.8" hidden="false" customHeight="false" outlineLevel="0" collapsed="false">
      <c r="A2051" s="7" t="s">
        <v>1890</v>
      </c>
      <c r="B2051" s="7" t="s">
        <v>4192</v>
      </c>
      <c r="C2051" s="7" t="s">
        <v>223</v>
      </c>
      <c r="D2051" s="7" t="s">
        <v>4470</v>
      </c>
      <c r="E2051" s="7" t="s">
        <v>4471</v>
      </c>
      <c r="F2051" s="7" t="s">
        <v>17</v>
      </c>
      <c r="G2051" s="7" t="s">
        <v>1004</v>
      </c>
      <c r="H2051" s="7" t="s">
        <v>1005</v>
      </c>
      <c r="I2051" s="7" t="s">
        <v>84</v>
      </c>
      <c r="J2051" s="7" t="s">
        <v>85</v>
      </c>
      <c r="K2051" s="8" t="n">
        <v>0</v>
      </c>
      <c r="L2051" s="7"/>
      <c r="M2051" s="8" t="n">
        <v>0</v>
      </c>
      <c r="N2051" s="7"/>
      <c r="O2051" s="7" t="s">
        <v>1006</v>
      </c>
      <c r="P2051" s="7" t="s">
        <v>87</v>
      </c>
      <c r="Q2051" s="8" t="s">
        <v>91</v>
      </c>
      <c r="R2051" s="8" t="s">
        <v>91</v>
      </c>
      <c r="S2051" s="8" t="s">
        <v>110</v>
      </c>
      <c r="T2051" s="8" t="s">
        <v>100</v>
      </c>
      <c r="U2051" s="7" t="s">
        <v>87</v>
      </c>
      <c r="V2051" s="7" t="s">
        <v>92</v>
      </c>
      <c r="W2051" s="7"/>
      <c r="X2051" s="7"/>
      <c r="Y2051" s="7" t="s">
        <v>112</v>
      </c>
      <c r="Z2051" s="8" t="s">
        <v>108</v>
      </c>
      <c r="AA2051" s="7"/>
      <c r="AB2051" s="7"/>
      <c r="AC2051" s="7"/>
      <c r="AD2051" s="7"/>
      <c r="AE2051" s="8"/>
      <c r="AF2051" s="9" t="s">
        <v>3310</v>
      </c>
      <c r="AG2051" s="9" t="s">
        <v>4090</v>
      </c>
      <c r="AH2051" s="7"/>
      <c r="AI2051" s="7"/>
      <c r="AJ2051" s="7" t="s">
        <v>98</v>
      </c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7"/>
      <c r="AX2051" s="7"/>
      <c r="AY2051" s="7"/>
      <c r="AZ2051" s="7"/>
      <c r="BA2051" s="7"/>
      <c r="BB2051" s="7"/>
      <c r="BC2051" s="7"/>
      <c r="BD2051" s="7"/>
      <c r="BE2051" s="7"/>
      <c r="BF2051" s="7"/>
      <c r="BG2051" s="7"/>
      <c r="BH2051" s="7"/>
      <c r="BI2051" s="7"/>
      <c r="BJ2051" s="7"/>
      <c r="BK2051" s="7"/>
      <c r="BL2051" s="7"/>
      <c r="BM2051" s="7" t="s">
        <v>97</v>
      </c>
      <c r="BN2051" s="7" t="s">
        <v>97</v>
      </c>
      <c r="BO2051" s="7"/>
      <c r="BP2051" s="7"/>
      <c r="BQ2051" s="7"/>
      <c r="BR2051" s="7"/>
      <c r="BS2051" s="7"/>
      <c r="BT2051" s="7"/>
      <c r="BU2051" s="7"/>
      <c r="BV2051" s="7"/>
      <c r="BW2051" s="7"/>
      <c r="BX2051" s="7"/>
      <c r="BY2051" s="7"/>
      <c r="BZ2051" s="7"/>
      <c r="CA2051" s="7"/>
      <c r="CB2051" s="7"/>
      <c r="CC2051" s="7"/>
      <c r="CD2051" s="7"/>
      <c r="CE2051" s="7"/>
      <c r="CF2051" s="7"/>
      <c r="CG2051" s="7"/>
      <c r="CH2051" s="7"/>
      <c r="CI2051" s="6" t="n">
        <f aca="false">SUMIF($AH2051:$CH2051,35,Base!$B$5:$BB$5)*7*$Z2051</f>
        <v>0</v>
      </c>
      <c r="CJ2051" s="6" t="n">
        <f aca="false">SUMIF($AH2051:$CH2051,"PR",Base!$B$5:$BB$5)*7*$Z2051</f>
        <v>280</v>
      </c>
      <c r="CK2051" s="6"/>
      <c r="CL2051" s="6"/>
    </row>
    <row r="2052" customFormat="false" ht="13.8" hidden="false" customHeight="false" outlineLevel="0" collapsed="false">
      <c r="A2052" s="7" t="s">
        <v>1890</v>
      </c>
      <c r="B2052" s="7" t="s">
        <v>4192</v>
      </c>
      <c r="C2052" s="7" t="s">
        <v>194</v>
      </c>
      <c r="D2052" s="7" t="s">
        <v>4472</v>
      </c>
      <c r="E2052" s="7" t="s">
        <v>2252</v>
      </c>
      <c r="F2052" s="7" t="s">
        <v>17</v>
      </c>
      <c r="G2052" s="7" t="s">
        <v>4473</v>
      </c>
      <c r="H2052" s="7" t="s">
        <v>4474</v>
      </c>
      <c r="I2052" s="7" t="s">
        <v>84</v>
      </c>
      <c r="J2052" s="7" t="s">
        <v>85</v>
      </c>
      <c r="K2052" s="8" t="n">
        <v>0</v>
      </c>
      <c r="L2052" s="7"/>
      <c r="M2052" s="8" t="n">
        <v>0</v>
      </c>
      <c r="N2052" s="7"/>
      <c r="O2052" s="7" t="s">
        <v>4475</v>
      </c>
      <c r="P2052" s="7" t="s">
        <v>87</v>
      </c>
      <c r="Q2052" s="8" t="s">
        <v>2892</v>
      </c>
      <c r="R2052" s="8" t="s">
        <v>2892</v>
      </c>
      <c r="S2052" s="8" t="s">
        <v>110</v>
      </c>
      <c r="T2052" s="8" t="s">
        <v>100</v>
      </c>
      <c r="U2052" s="7" t="s">
        <v>87</v>
      </c>
      <c r="V2052" s="7" t="s">
        <v>92</v>
      </c>
      <c r="W2052" s="7"/>
      <c r="X2052" s="7"/>
      <c r="Y2052" s="7" t="s">
        <v>112</v>
      </c>
      <c r="Z2052" s="8" t="s">
        <v>108</v>
      </c>
      <c r="AA2052" s="7"/>
      <c r="AB2052" s="7"/>
      <c r="AC2052" s="7"/>
      <c r="AD2052" s="7"/>
      <c r="AE2052" s="8"/>
      <c r="AF2052" s="9" t="s">
        <v>192</v>
      </c>
      <c r="AG2052" s="9" t="s">
        <v>375</v>
      </c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7"/>
      <c r="AX2052" s="7"/>
      <c r="AY2052" s="7"/>
      <c r="AZ2052" s="7"/>
      <c r="BA2052" s="7"/>
      <c r="BB2052" s="7"/>
      <c r="BC2052" s="7"/>
      <c r="BD2052" s="7"/>
      <c r="BE2052" s="7"/>
      <c r="BF2052" s="7"/>
      <c r="BG2052" s="7"/>
      <c r="BH2052" s="7"/>
      <c r="BI2052" s="7"/>
      <c r="BJ2052" s="7"/>
      <c r="BK2052" s="7"/>
      <c r="BL2052" s="7"/>
      <c r="BM2052" s="7" t="s">
        <v>97</v>
      </c>
      <c r="BN2052" s="7" t="s">
        <v>97</v>
      </c>
      <c r="BO2052" s="7"/>
      <c r="BP2052" s="7"/>
      <c r="BQ2052" s="7"/>
      <c r="BR2052" s="7"/>
      <c r="BS2052" s="7" t="s">
        <v>98</v>
      </c>
      <c r="BT2052" s="7"/>
      <c r="BU2052" s="7"/>
      <c r="BV2052" s="7"/>
      <c r="BW2052" s="7"/>
      <c r="BX2052" s="7"/>
      <c r="BY2052" s="7"/>
      <c r="BZ2052" s="7"/>
      <c r="CA2052" s="7"/>
      <c r="CB2052" s="7"/>
      <c r="CC2052" s="7"/>
      <c r="CD2052" s="7"/>
      <c r="CE2052" s="7"/>
      <c r="CF2052" s="7"/>
      <c r="CG2052" s="7"/>
      <c r="CH2052" s="7"/>
      <c r="CI2052" s="6" t="n">
        <f aca="false">SUMIF($AH2052:$CH2052,35,Base!$B$5:$BB$5)*7*$Z2052</f>
        <v>0</v>
      </c>
      <c r="CJ2052" s="6" t="n">
        <f aca="false">SUMIF($AH2052:$CH2052,"PR",Base!$B$5:$BB$5)*7*$Z2052</f>
        <v>280</v>
      </c>
      <c r="CK2052" s="6"/>
      <c r="CL2052" s="6"/>
    </row>
    <row r="2053" customFormat="false" ht="13.8" hidden="false" customHeight="false" outlineLevel="0" collapsed="false">
      <c r="A2053" s="7" t="s">
        <v>1890</v>
      </c>
      <c r="B2053" s="7" t="s">
        <v>4192</v>
      </c>
      <c r="C2053" s="7" t="s">
        <v>194</v>
      </c>
      <c r="D2053" s="7" t="s">
        <v>4476</v>
      </c>
      <c r="E2053" s="7" t="s">
        <v>925</v>
      </c>
      <c r="F2053" s="7" t="s">
        <v>17</v>
      </c>
      <c r="G2053" s="7" t="s">
        <v>4473</v>
      </c>
      <c r="H2053" s="7" t="s">
        <v>4474</v>
      </c>
      <c r="I2053" s="7" t="s">
        <v>84</v>
      </c>
      <c r="J2053" s="7" t="s">
        <v>85</v>
      </c>
      <c r="K2053" s="8" t="n">
        <v>0</v>
      </c>
      <c r="L2053" s="7"/>
      <c r="M2053" s="8" t="n">
        <v>0</v>
      </c>
      <c r="N2053" s="7"/>
      <c r="O2053" s="7" t="s">
        <v>4475</v>
      </c>
      <c r="P2053" s="7" t="s">
        <v>87</v>
      </c>
      <c r="Q2053" s="8" t="s">
        <v>2892</v>
      </c>
      <c r="R2053" s="8" t="s">
        <v>2892</v>
      </c>
      <c r="S2053" s="8" t="s">
        <v>110</v>
      </c>
      <c r="T2053" s="8" t="s">
        <v>100</v>
      </c>
      <c r="U2053" s="7" t="s">
        <v>87</v>
      </c>
      <c r="V2053" s="7" t="s">
        <v>92</v>
      </c>
      <c r="W2053" s="7"/>
      <c r="X2053" s="7"/>
      <c r="Y2053" s="7" t="s">
        <v>125</v>
      </c>
      <c r="Z2053" s="8" t="s">
        <v>94</v>
      </c>
      <c r="AA2053" s="7"/>
      <c r="AB2053" s="7"/>
      <c r="AC2053" s="7"/>
      <c r="AD2053" s="7"/>
      <c r="AE2053" s="8"/>
      <c r="AF2053" s="9" t="s">
        <v>1713</v>
      </c>
      <c r="AG2053" s="9" t="s">
        <v>1109</v>
      </c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 t="s">
        <v>98</v>
      </c>
      <c r="AU2053" s="7"/>
      <c r="AV2053" s="7"/>
      <c r="AW2053" s="7"/>
      <c r="AX2053" s="7"/>
      <c r="AY2053" s="7"/>
      <c r="AZ2053" s="7"/>
      <c r="BA2053" s="7"/>
      <c r="BB2053" s="7"/>
      <c r="BC2053" s="7"/>
      <c r="BD2053" s="7"/>
      <c r="BE2053" s="7"/>
      <c r="BF2053" s="7"/>
      <c r="BG2053" s="7"/>
      <c r="BH2053" s="7"/>
      <c r="BI2053" s="7"/>
      <c r="BJ2053" s="7"/>
      <c r="BK2053" s="7"/>
      <c r="BL2053" s="7"/>
      <c r="BM2053" s="7" t="s">
        <v>97</v>
      </c>
      <c r="BN2053" s="7" t="s">
        <v>97</v>
      </c>
      <c r="BO2053" s="7"/>
      <c r="BP2053" s="7"/>
      <c r="BQ2053" s="7"/>
      <c r="BR2053" s="7"/>
      <c r="BS2053" s="7"/>
      <c r="BT2053" s="7"/>
      <c r="BU2053" s="7"/>
      <c r="BV2053" s="7"/>
      <c r="BW2053" s="7"/>
      <c r="BX2053" s="7"/>
      <c r="BY2053" s="7"/>
      <c r="BZ2053" s="7"/>
      <c r="CA2053" s="7"/>
      <c r="CB2053" s="7"/>
      <c r="CC2053" s="7"/>
      <c r="CD2053" s="7"/>
      <c r="CE2053" s="7"/>
      <c r="CF2053" s="7"/>
      <c r="CG2053" s="7"/>
      <c r="CH2053" s="7"/>
      <c r="CI2053" s="6" t="n">
        <f aca="false">SUMIF($AH2053:$CH2053,35,Base!$B$5:$BB$5)*7*$Z2053</f>
        <v>0</v>
      </c>
      <c r="CJ2053" s="6" t="n">
        <f aca="false">SUMIF($AH2053:$CH2053,"PR",Base!$B$5:$BB$5)*7*$Z2053</f>
        <v>70</v>
      </c>
      <c r="CK2053" s="6"/>
      <c r="CL2053" s="6"/>
    </row>
    <row r="2054" customFormat="false" ht="13.8" hidden="false" customHeight="false" outlineLevel="0" collapsed="false">
      <c r="A2054" s="7" t="s">
        <v>1890</v>
      </c>
      <c r="B2054" s="7" t="s">
        <v>4192</v>
      </c>
      <c r="C2054" s="7" t="s">
        <v>194</v>
      </c>
      <c r="D2054" s="7" t="s">
        <v>4476</v>
      </c>
      <c r="E2054" s="7" t="s">
        <v>925</v>
      </c>
      <c r="F2054" s="7" t="s">
        <v>17</v>
      </c>
      <c r="G2054" s="7" t="s">
        <v>4473</v>
      </c>
      <c r="H2054" s="7" t="s">
        <v>4474</v>
      </c>
      <c r="I2054" s="7" t="s">
        <v>84</v>
      </c>
      <c r="J2054" s="7" t="s">
        <v>85</v>
      </c>
      <c r="K2054" s="8" t="n">
        <v>0</v>
      </c>
      <c r="L2054" s="7"/>
      <c r="M2054" s="8" t="n">
        <v>0</v>
      </c>
      <c r="N2054" s="7"/>
      <c r="O2054" s="7" t="s">
        <v>4475</v>
      </c>
      <c r="P2054" s="7" t="s">
        <v>87</v>
      </c>
      <c r="Q2054" s="8" t="s">
        <v>2892</v>
      </c>
      <c r="R2054" s="8" t="s">
        <v>2892</v>
      </c>
      <c r="S2054" s="8" t="s">
        <v>110</v>
      </c>
      <c r="T2054" s="8" t="s">
        <v>100</v>
      </c>
      <c r="U2054" s="7" t="s">
        <v>87</v>
      </c>
      <c r="V2054" s="7" t="s">
        <v>92</v>
      </c>
      <c r="W2054" s="7"/>
      <c r="X2054" s="7"/>
      <c r="Y2054" s="7" t="s">
        <v>112</v>
      </c>
      <c r="Z2054" s="8" t="s">
        <v>108</v>
      </c>
      <c r="AA2054" s="7"/>
      <c r="AB2054" s="7"/>
      <c r="AC2054" s="7"/>
      <c r="AD2054" s="7"/>
      <c r="AE2054" s="8"/>
      <c r="AF2054" s="9" t="s">
        <v>1713</v>
      </c>
      <c r="AG2054" s="9" t="s">
        <v>1109</v>
      </c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 t="s">
        <v>98</v>
      </c>
      <c r="AU2054" s="7"/>
      <c r="AV2054" s="7"/>
      <c r="AW2054" s="7"/>
      <c r="AX2054" s="7"/>
      <c r="AY2054" s="7"/>
      <c r="AZ2054" s="7"/>
      <c r="BA2054" s="7"/>
      <c r="BB2054" s="7"/>
      <c r="BC2054" s="7"/>
      <c r="BD2054" s="7"/>
      <c r="BE2054" s="7"/>
      <c r="BF2054" s="7"/>
      <c r="BG2054" s="7"/>
      <c r="BH2054" s="7"/>
      <c r="BI2054" s="7"/>
      <c r="BJ2054" s="7"/>
      <c r="BK2054" s="7"/>
      <c r="BL2054" s="7"/>
      <c r="BM2054" s="7" t="s">
        <v>97</v>
      </c>
      <c r="BN2054" s="7" t="s">
        <v>97</v>
      </c>
      <c r="BO2054" s="7"/>
      <c r="BP2054" s="7"/>
      <c r="BQ2054" s="7"/>
      <c r="BR2054" s="7"/>
      <c r="BS2054" s="7"/>
      <c r="BT2054" s="7"/>
      <c r="BU2054" s="7"/>
      <c r="BV2054" s="7"/>
      <c r="BW2054" s="7"/>
      <c r="BX2054" s="7"/>
      <c r="BY2054" s="7"/>
      <c r="BZ2054" s="7"/>
      <c r="CA2054" s="7"/>
      <c r="CB2054" s="7"/>
      <c r="CC2054" s="7"/>
      <c r="CD2054" s="7"/>
      <c r="CE2054" s="7"/>
      <c r="CF2054" s="7"/>
      <c r="CG2054" s="7"/>
      <c r="CH2054" s="7"/>
      <c r="CI2054" s="6" t="n">
        <f aca="false">SUMIF($AH2054:$CH2054,35,Base!$B$5:$BB$5)*7*$Z2054</f>
        <v>0</v>
      </c>
      <c r="CJ2054" s="6" t="n">
        <f aca="false">SUMIF($AH2054:$CH2054,"PR",Base!$B$5:$BB$5)*7*$Z2054</f>
        <v>280</v>
      </c>
      <c r="CK2054" s="6"/>
      <c r="CL2054" s="6"/>
    </row>
    <row r="2055" customFormat="false" ht="13.8" hidden="false" customHeight="false" outlineLevel="0" collapsed="false">
      <c r="A2055" s="7" t="s">
        <v>1890</v>
      </c>
      <c r="B2055" s="7" t="s">
        <v>4192</v>
      </c>
      <c r="C2055" s="7" t="s">
        <v>194</v>
      </c>
      <c r="D2055" s="7" t="s">
        <v>4477</v>
      </c>
      <c r="E2055" s="7" t="s">
        <v>932</v>
      </c>
      <c r="F2055" s="7" t="s">
        <v>17</v>
      </c>
      <c r="G2055" s="7" t="s">
        <v>4478</v>
      </c>
      <c r="H2055" s="7" t="s">
        <v>4479</v>
      </c>
      <c r="I2055" s="7" t="s">
        <v>84</v>
      </c>
      <c r="J2055" s="7" t="s">
        <v>85</v>
      </c>
      <c r="K2055" s="8" t="n">
        <v>0</v>
      </c>
      <c r="L2055" s="7"/>
      <c r="M2055" s="8" t="n">
        <v>0</v>
      </c>
      <c r="N2055" s="7"/>
      <c r="O2055" s="7" t="s">
        <v>4480</v>
      </c>
      <c r="P2055" s="7" t="s">
        <v>87</v>
      </c>
      <c r="Q2055" s="8" t="s">
        <v>77</v>
      </c>
      <c r="R2055" s="8" t="s">
        <v>77</v>
      </c>
      <c r="S2055" s="8" t="s">
        <v>110</v>
      </c>
      <c r="T2055" s="8" t="s">
        <v>100</v>
      </c>
      <c r="U2055" s="7" t="s">
        <v>87</v>
      </c>
      <c r="V2055" s="7" t="s">
        <v>92</v>
      </c>
      <c r="W2055" s="7"/>
      <c r="X2055" s="7"/>
      <c r="Y2055" s="7" t="s">
        <v>112</v>
      </c>
      <c r="Z2055" s="8" t="s">
        <v>108</v>
      </c>
      <c r="AA2055" s="7"/>
      <c r="AB2055" s="7"/>
      <c r="AC2055" s="7"/>
      <c r="AD2055" s="7"/>
      <c r="AE2055" s="8"/>
      <c r="AF2055" s="9" t="s">
        <v>95</v>
      </c>
      <c r="AG2055" s="9" t="s">
        <v>3094</v>
      </c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  <c r="AZ2055" s="7"/>
      <c r="BA2055" s="7"/>
      <c r="BB2055" s="7"/>
      <c r="BC2055" s="7"/>
      <c r="BD2055" s="7"/>
      <c r="BE2055" s="7"/>
      <c r="BF2055" s="7"/>
      <c r="BG2055" s="7"/>
      <c r="BH2055" s="7"/>
      <c r="BI2055" s="7"/>
      <c r="BJ2055" s="7"/>
      <c r="BK2055" s="7"/>
      <c r="BL2055" s="7"/>
      <c r="BM2055" s="7" t="s">
        <v>97</v>
      </c>
      <c r="BN2055" s="7" t="s">
        <v>97</v>
      </c>
      <c r="BO2055" s="7"/>
      <c r="BP2055" s="7"/>
      <c r="BQ2055" s="7"/>
      <c r="BR2055" s="7"/>
      <c r="BS2055" s="7"/>
      <c r="BT2055" s="7" t="s">
        <v>98</v>
      </c>
      <c r="BU2055" s="7"/>
      <c r="BV2055" s="7"/>
      <c r="BW2055" s="7"/>
      <c r="BX2055" s="7"/>
      <c r="BY2055" s="7"/>
      <c r="BZ2055" s="7"/>
      <c r="CA2055" s="7"/>
      <c r="CB2055" s="7"/>
      <c r="CC2055" s="7"/>
      <c r="CD2055" s="7"/>
      <c r="CE2055" s="7"/>
      <c r="CF2055" s="7"/>
      <c r="CG2055" s="7"/>
      <c r="CH2055" s="7"/>
      <c r="CI2055" s="6" t="n">
        <f aca="false">SUMIF($AH2055:$CH2055,35,Base!$B$5:$BB$5)*7*$Z2055</f>
        <v>0</v>
      </c>
      <c r="CJ2055" s="6" t="n">
        <f aca="false">SUMIF($AH2055:$CH2055,"PR",Base!$B$5:$BB$5)*7*$Z2055</f>
        <v>280</v>
      </c>
      <c r="CK2055" s="6"/>
      <c r="CL2055" s="6"/>
    </row>
    <row r="2056" customFormat="false" ht="13.8" hidden="false" customHeight="false" outlineLevel="0" collapsed="false">
      <c r="A2056" s="7" t="s">
        <v>1890</v>
      </c>
      <c r="B2056" s="7" t="s">
        <v>4192</v>
      </c>
      <c r="C2056" s="7" t="s">
        <v>194</v>
      </c>
      <c r="D2056" s="7" t="s">
        <v>4481</v>
      </c>
      <c r="E2056" s="7" t="s">
        <v>4482</v>
      </c>
      <c r="F2056" s="7" t="s">
        <v>17</v>
      </c>
      <c r="G2056" s="7" t="s">
        <v>4478</v>
      </c>
      <c r="H2056" s="7" t="s">
        <v>4479</v>
      </c>
      <c r="I2056" s="7" t="s">
        <v>84</v>
      </c>
      <c r="J2056" s="7" t="s">
        <v>85</v>
      </c>
      <c r="K2056" s="8" t="n">
        <v>0</v>
      </c>
      <c r="L2056" s="7"/>
      <c r="M2056" s="8" t="n">
        <v>0</v>
      </c>
      <c r="N2056" s="7"/>
      <c r="O2056" s="7" t="s">
        <v>4480</v>
      </c>
      <c r="P2056" s="7" t="s">
        <v>87</v>
      </c>
      <c r="Q2056" s="8" t="s">
        <v>77</v>
      </c>
      <c r="R2056" s="8" t="s">
        <v>77</v>
      </c>
      <c r="S2056" s="8" t="s">
        <v>110</v>
      </c>
      <c r="T2056" s="8" t="s">
        <v>100</v>
      </c>
      <c r="U2056" s="7" t="s">
        <v>87</v>
      </c>
      <c r="V2056" s="7" t="s">
        <v>92</v>
      </c>
      <c r="W2056" s="7"/>
      <c r="X2056" s="7"/>
      <c r="Y2056" s="7" t="s">
        <v>125</v>
      </c>
      <c r="Z2056" s="8" t="s">
        <v>94</v>
      </c>
      <c r="AA2056" s="7"/>
      <c r="AB2056" s="7"/>
      <c r="AC2056" s="7"/>
      <c r="AD2056" s="7"/>
      <c r="AE2056" s="8"/>
      <c r="AF2056" s="9" t="s">
        <v>1147</v>
      </c>
      <c r="AG2056" s="9" t="s">
        <v>4209</v>
      </c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 t="s">
        <v>98</v>
      </c>
      <c r="AV2056" s="7"/>
      <c r="AW2056" s="7"/>
      <c r="AX2056" s="7"/>
      <c r="AY2056" s="7"/>
      <c r="AZ2056" s="7"/>
      <c r="BA2056" s="7"/>
      <c r="BB2056" s="7"/>
      <c r="BC2056" s="7"/>
      <c r="BD2056" s="7"/>
      <c r="BE2056" s="7"/>
      <c r="BF2056" s="7"/>
      <c r="BG2056" s="7"/>
      <c r="BH2056" s="7"/>
      <c r="BI2056" s="7"/>
      <c r="BJ2056" s="7"/>
      <c r="BK2056" s="7"/>
      <c r="BL2056" s="7"/>
      <c r="BM2056" s="7" t="s">
        <v>97</v>
      </c>
      <c r="BN2056" s="7" t="s">
        <v>97</v>
      </c>
      <c r="BO2056" s="7"/>
      <c r="BP2056" s="7"/>
      <c r="BQ2056" s="7"/>
      <c r="BR2056" s="7"/>
      <c r="BS2056" s="7"/>
      <c r="BT2056" s="7"/>
      <c r="BU2056" s="7"/>
      <c r="BV2056" s="7"/>
      <c r="BW2056" s="7"/>
      <c r="BX2056" s="7"/>
      <c r="BY2056" s="7"/>
      <c r="BZ2056" s="7"/>
      <c r="CA2056" s="7"/>
      <c r="CB2056" s="7"/>
      <c r="CC2056" s="7"/>
      <c r="CD2056" s="7"/>
      <c r="CE2056" s="7"/>
      <c r="CF2056" s="7"/>
      <c r="CG2056" s="7"/>
      <c r="CH2056" s="7"/>
      <c r="CI2056" s="6" t="n">
        <f aca="false">SUMIF($AH2056:$CH2056,35,Base!$B$5:$BB$5)*7*$Z2056</f>
        <v>0</v>
      </c>
      <c r="CJ2056" s="6" t="n">
        <f aca="false">SUMIF($AH2056:$CH2056,"PR",Base!$B$5:$BB$5)*7*$Z2056</f>
        <v>70</v>
      </c>
      <c r="CK2056" s="6"/>
      <c r="CL2056" s="6"/>
    </row>
    <row r="2057" customFormat="false" ht="13.8" hidden="false" customHeight="false" outlineLevel="0" collapsed="false">
      <c r="A2057" s="7" t="s">
        <v>1890</v>
      </c>
      <c r="B2057" s="7" t="s">
        <v>4192</v>
      </c>
      <c r="C2057" s="7" t="s">
        <v>194</v>
      </c>
      <c r="D2057" s="7" t="s">
        <v>4481</v>
      </c>
      <c r="E2057" s="7" t="s">
        <v>4482</v>
      </c>
      <c r="F2057" s="7" t="s">
        <v>17</v>
      </c>
      <c r="G2057" s="7" t="s">
        <v>4478</v>
      </c>
      <c r="H2057" s="7" t="s">
        <v>4479</v>
      </c>
      <c r="I2057" s="7" t="s">
        <v>84</v>
      </c>
      <c r="J2057" s="7" t="s">
        <v>85</v>
      </c>
      <c r="K2057" s="8" t="n">
        <v>0</v>
      </c>
      <c r="L2057" s="7"/>
      <c r="M2057" s="8" t="n">
        <v>0</v>
      </c>
      <c r="N2057" s="7"/>
      <c r="O2057" s="7" t="s">
        <v>4480</v>
      </c>
      <c r="P2057" s="7" t="s">
        <v>87</v>
      </c>
      <c r="Q2057" s="8" t="s">
        <v>77</v>
      </c>
      <c r="R2057" s="8" t="s">
        <v>77</v>
      </c>
      <c r="S2057" s="8" t="s">
        <v>110</v>
      </c>
      <c r="T2057" s="8" t="s">
        <v>100</v>
      </c>
      <c r="U2057" s="7" t="s">
        <v>87</v>
      </c>
      <c r="V2057" s="7" t="s">
        <v>92</v>
      </c>
      <c r="W2057" s="7"/>
      <c r="X2057" s="7"/>
      <c r="Y2057" s="7" t="s">
        <v>112</v>
      </c>
      <c r="Z2057" s="8" t="s">
        <v>108</v>
      </c>
      <c r="AA2057" s="7"/>
      <c r="AB2057" s="7"/>
      <c r="AC2057" s="7"/>
      <c r="AD2057" s="7"/>
      <c r="AE2057" s="8"/>
      <c r="AF2057" s="9" t="s">
        <v>1147</v>
      </c>
      <c r="AG2057" s="9" t="s">
        <v>4209</v>
      </c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 t="s">
        <v>98</v>
      </c>
      <c r="AV2057" s="7"/>
      <c r="AW2057" s="7"/>
      <c r="AX2057" s="7"/>
      <c r="AY2057" s="7"/>
      <c r="AZ2057" s="7"/>
      <c r="BA2057" s="7"/>
      <c r="BB2057" s="7"/>
      <c r="BC2057" s="7"/>
      <c r="BD2057" s="7"/>
      <c r="BE2057" s="7"/>
      <c r="BF2057" s="7"/>
      <c r="BG2057" s="7"/>
      <c r="BH2057" s="7"/>
      <c r="BI2057" s="7"/>
      <c r="BJ2057" s="7"/>
      <c r="BK2057" s="7"/>
      <c r="BL2057" s="7"/>
      <c r="BM2057" s="7" t="s">
        <v>97</v>
      </c>
      <c r="BN2057" s="7" t="s">
        <v>97</v>
      </c>
      <c r="BO2057" s="7"/>
      <c r="BP2057" s="7"/>
      <c r="BQ2057" s="7"/>
      <c r="BR2057" s="7"/>
      <c r="BS2057" s="7"/>
      <c r="BT2057" s="7"/>
      <c r="BU2057" s="7"/>
      <c r="BV2057" s="7"/>
      <c r="BW2057" s="7"/>
      <c r="BX2057" s="7"/>
      <c r="BY2057" s="7"/>
      <c r="BZ2057" s="7"/>
      <c r="CA2057" s="7"/>
      <c r="CB2057" s="7"/>
      <c r="CC2057" s="7"/>
      <c r="CD2057" s="7"/>
      <c r="CE2057" s="7"/>
      <c r="CF2057" s="7"/>
      <c r="CG2057" s="7"/>
      <c r="CH2057" s="7"/>
      <c r="CI2057" s="6" t="n">
        <f aca="false">SUMIF($AH2057:$CH2057,35,Base!$B$5:$BB$5)*7*$Z2057</f>
        <v>0</v>
      </c>
      <c r="CJ2057" s="6" t="n">
        <f aca="false">SUMIF($AH2057:$CH2057,"PR",Base!$B$5:$BB$5)*7*$Z2057</f>
        <v>280</v>
      </c>
      <c r="CK2057" s="6"/>
      <c r="CL2057" s="6"/>
    </row>
    <row r="2058" customFormat="false" ht="13.8" hidden="false" customHeight="false" outlineLevel="0" collapsed="false">
      <c r="A2058" s="7" t="s">
        <v>1890</v>
      </c>
      <c r="B2058" s="7" t="s">
        <v>4192</v>
      </c>
      <c r="C2058" s="7" t="s">
        <v>1892</v>
      </c>
      <c r="D2058" s="7" t="s">
        <v>4483</v>
      </c>
      <c r="E2058" s="7" t="s">
        <v>4484</v>
      </c>
      <c r="F2058" s="7" t="s">
        <v>17</v>
      </c>
      <c r="G2058" s="7" t="s">
        <v>4485</v>
      </c>
      <c r="H2058" s="7" t="s">
        <v>4486</v>
      </c>
      <c r="I2058" s="7" t="s">
        <v>84</v>
      </c>
      <c r="J2058" s="7" t="s">
        <v>85</v>
      </c>
      <c r="K2058" s="8" t="n">
        <v>0</v>
      </c>
      <c r="L2058" s="7"/>
      <c r="M2058" s="8" t="n">
        <v>0</v>
      </c>
      <c r="N2058" s="7"/>
      <c r="O2058" s="7" t="s">
        <v>4487</v>
      </c>
      <c r="P2058" s="7" t="s">
        <v>87</v>
      </c>
      <c r="Q2058" s="8" t="s">
        <v>77</v>
      </c>
      <c r="R2058" s="8" t="s">
        <v>77</v>
      </c>
      <c r="S2058" s="8" t="s">
        <v>110</v>
      </c>
      <c r="T2058" s="8" t="s">
        <v>100</v>
      </c>
      <c r="U2058" s="7" t="s">
        <v>87</v>
      </c>
      <c r="V2058" s="7" t="s">
        <v>92</v>
      </c>
      <c r="W2058" s="7"/>
      <c r="X2058" s="7"/>
      <c r="Y2058" s="7" t="s">
        <v>125</v>
      </c>
      <c r="Z2058" s="8" t="s">
        <v>94</v>
      </c>
      <c r="AA2058" s="7"/>
      <c r="AB2058" s="7"/>
      <c r="AC2058" s="7"/>
      <c r="AD2058" s="7"/>
      <c r="AE2058" s="8"/>
      <c r="AF2058" s="9" t="s">
        <v>2720</v>
      </c>
      <c r="AG2058" s="9" t="s">
        <v>945</v>
      </c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  <c r="AZ2058" s="7"/>
      <c r="BA2058" s="7"/>
      <c r="BB2058" s="7"/>
      <c r="BC2058" s="7"/>
      <c r="BD2058" s="7"/>
      <c r="BE2058" s="7"/>
      <c r="BF2058" s="7"/>
      <c r="BG2058" s="7"/>
      <c r="BH2058" s="7"/>
      <c r="BI2058" s="7"/>
      <c r="BJ2058" s="7"/>
      <c r="BK2058" s="7"/>
      <c r="BL2058" s="7"/>
      <c r="BM2058" s="7" t="s">
        <v>97</v>
      </c>
      <c r="BN2058" s="7" t="s">
        <v>97</v>
      </c>
      <c r="BO2058" s="7"/>
      <c r="BP2058" s="7"/>
      <c r="BQ2058" s="7"/>
      <c r="BR2058" s="7"/>
      <c r="BS2058" s="7"/>
      <c r="BT2058" s="7"/>
      <c r="BU2058" s="7"/>
      <c r="BV2058" s="7"/>
      <c r="BW2058" s="7" t="s">
        <v>98</v>
      </c>
      <c r="BX2058" s="7"/>
      <c r="BY2058" s="7"/>
      <c r="BZ2058" s="7"/>
      <c r="CA2058" s="7"/>
      <c r="CB2058" s="7"/>
      <c r="CC2058" s="7"/>
      <c r="CD2058" s="7"/>
      <c r="CE2058" s="7"/>
      <c r="CF2058" s="7"/>
      <c r="CG2058" s="7"/>
      <c r="CH2058" s="7"/>
      <c r="CI2058" s="6" t="n">
        <f aca="false">SUMIF($AH2058:$CH2058,35,Base!$B$5:$BB$5)*7*$Z2058</f>
        <v>0</v>
      </c>
      <c r="CJ2058" s="6" t="n">
        <f aca="false">SUMIF($AH2058:$CH2058,"PR",Base!$B$5:$BB$5)*7*$Z2058</f>
        <v>70</v>
      </c>
      <c r="CK2058" s="6"/>
      <c r="CL2058" s="6"/>
    </row>
    <row r="2059" customFormat="false" ht="13.8" hidden="false" customHeight="false" outlineLevel="0" collapsed="false">
      <c r="A2059" s="7" t="s">
        <v>1890</v>
      </c>
      <c r="B2059" s="7" t="s">
        <v>4192</v>
      </c>
      <c r="C2059" s="7" t="s">
        <v>1892</v>
      </c>
      <c r="D2059" s="7" t="s">
        <v>4483</v>
      </c>
      <c r="E2059" s="7" t="s">
        <v>4484</v>
      </c>
      <c r="F2059" s="7" t="s">
        <v>17</v>
      </c>
      <c r="G2059" s="7" t="s">
        <v>4485</v>
      </c>
      <c r="H2059" s="7" t="s">
        <v>4486</v>
      </c>
      <c r="I2059" s="7" t="s">
        <v>84</v>
      </c>
      <c r="J2059" s="7" t="s">
        <v>85</v>
      </c>
      <c r="K2059" s="8" t="n">
        <v>0</v>
      </c>
      <c r="L2059" s="7"/>
      <c r="M2059" s="8" t="n">
        <v>0</v>
      </c>
      <c r="N2059" s="7"/>
      <c r="O2059" s="7" t="s">
        <v>4487</v>
      </c>
      <c r="P2059" s="7" t="s">
        <v>87</v>
      </c>
      <c r="Q2059" s="8" t="s">
        <v>77</v>
      </c>
      <c r="R2059" s="8" t="s">
        <v>77</v>
      </c>
      <c r="S2059" s="8" t="s">
        <v>110</v>
      </c>
      <c r="T2059" s="8" t="s">
        <v>100</v>
      </c>
      <c r="U2059" s="7" t="s">
        <v>87</v>
      </c>
      <c r="V2059" s="7" t="s">
        <v>92</v>
      </c>
      <c r="W2059" s="7"/>
      <c r="X2059" s="7"/>
      <c r="Y2059" s="7" t="s">
        <v>112</v>
      </c>
      <c r="Z2059" s="8" t="s">
        <v>108</v>
      </c>
      <c r="AA2059" s="7"/>
      <c r="AB2059" s="7"/>
      <c r="AC2059" s="7"/>
      <c r="AD2059" s="7"/>
      <c r="AE2059" s="8"/>
      <c r="AF2059" s="9" t="s">
        <v>2720</v>
      </c>
      <c r="AG2059" s="9" t="s">
        <v>945</v>
      </c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7"/>
      <c r="AW2059" s="7"/>
      <c r="AX2059" s="7"/>
      <c r="AY2059" s="7"/>
      <c r="AZ2059" s="7"/>
      <c r="BA2059" s="7"/>
      <c r="BB2059" s="7"/>
      <c r="BC2059" s="7"/>
      <c r="BD2059" s="7"/>
      <c r="BE2059" s="7"/>
      <c r="BF2059" s="7"/>
      <c r="BG2059" s="7"/>
      <c r="BH2059" s="7"/>
      <c r="BI2059" s="7"/>
      <c r="BJ2059" s="7"/>
      <c r="BK2059" s="7"/>
      <c r="BL2059" s="7"/>
      <c r="BM2059" s="7" t="s">
        <v>97</v>
      </c>
      <c r="BN2059" s="7" t="s">
        <v>97</v>
      </c>
      <c r="BO2059" s="7"/>
      <c r="BP2059" s="7"/>
      <c r="BQ2059" s="7"/>
      <c r="BR2059" s="7"/>
      <c r="BS2059" s="7"/>
      <c r="BT2059" s="7"/>
      <c r="BU2059" s="7"/>
      <c r="BV2059" s="7"/>
      <c r="BW2059" s="7" t="s">
        <v>98</v>
      </c>
      <c r="BX2059" s="7"/>
      <c r="BY2059" s="7"/>
      <c r="BZ2059" s="7"/>
      <c r="CA2059" s="7"/>
      <c r="CB2059" s="7"/>
      <c r="CC2059" s="7"/>
      <c r="CD2059" s="7"/>
      <c r="CE2059" s="7"/>
      <c r="CF2059" s="7"/>
      <c r="CG2059" s="7"/>
      <c r="CH2059" s="7"/>
      <c r="CI2059" s="6" t="n">
        <f aca="false">SUMIF($AH2059:$CH2059,35,Base!$B$5:$BB$5)*7*$Z2059</f>
        <v>0</v>
      </c>
      <c r="CJ2059" s="6" t="n">
        <f aca="false">SUMIF($AH2059:$CH2059,"PR",Base!$B$5:$BB$5)*7*$Z2059</f>
        <v>280</v>
      </c>
      <c r="CK2059" s="6"/>
      <c r="CL2059" s="6"/>
    </row>
    <row r="2060" customFormat="false" ht="13.8" hidden="false" customHeight="false" outlineLevel="0" collapsed="false">
      <c r="A2060" s="7" t="s">
        <v>1890</v>
      </c>
      <c r="B2060" s="7" t="s">
        <v>4192</v>
      </c>
      <c r="C2060" s="7" t="s">
        <v>1892</v>
      </c>
      <c r="D2060" s="7" t="s">
        <v>4488</v>
      </c>
      <c r="E2060" s="7" t="s">
        <v>4489</v>
      </c>
      <c r="F2060" s="7" t="s">
        <v>17</v>
      </c>
      <c r="G2060" s="7" t="s">
        <v>4485</v>
      </c>
      <c r="H2060" s="7" t="s">
        <v>4486</v>
      </c>
      <c r="I2060" s="7" t="s">
        <v>84</v>
      </c>
      <c r="J2060" s="7" t="s">
        <v>85</v>
      </c>
      <c r="K2060" s="8" t="n">
        <v>0</v>
      </c>
      <c r="L2060" s="7"/>
      <c r="M2060" s="8" t="n">
        <v>0</v>
      </c>
      <c r="N2060" s="7"/>
      <c r="O2060" s="7" t="s">
        <v>4487</v>
      </c>
      <c r="P2060" s="7" t="s">
        <v>87</v>
      </c>
      <c r="Q2060" s="8" t="s">
        <v>77</v>
      </c>
      <c r="R2060" s="8" t="s">
        <v>77</v>
      </c>
      <c r="S2060" s="8" t="s">
        <v>110</v>
      </c>
      <c r="T2060" s="8" t="s">
        <v>100</v>
      </c>
      <c r="U2060" s="7" t="s">
        <v>87</v>
      </c>
      <c r="V2060" s="7" t="s">
        <v>92</v>
      </c>
      <c r="W2060" s="7"/>
      <c r="X2060" s="7"/>
      <c r="Y2060" s="7" t="s">
        <v>125</v>
      </c>
      <c r="Z2060" s="8" t="s">
        <v>94</v>
      </c>
      <c r="AA2060" s="7"/>
      <c r="AB2060" s="7"/>
      <c r="AC2060" s="7"/>
      <c r="AD2060" s="7"/>
      <c r="AE2060" s="8"/>
      <c r="AF2060" s="9" t="s">
        <v>696</v>
      </c>
      <c r="AG2060" s="9" t="s">
        <v>115</v>
      </c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  <c r="AY2060" s="7"/>
      <c r="AZ2060" s="7"/>
      <c r="BA2060" s="7" t="s">
        <v>98</v>
      </c>
      <c r="BB2060" s="7"/>
      <c r="BC2060" s="7"/>
      <c r="BD2060" s="7"/>
      <c r="BE2060" s="7"/>
      <c r="BF2060" s="7"/>
      <c r="BG2060" s="7"/>
      <c r="BH2060" s="7"/>
      <c r="BI2060" s="7"/>
      <c r="BJ2060" s="7"/>
      <c r="BK2060" s="7"/>
      <c r="BL2060" s="7"/>
      <c r="BM2060" s="7" t="s">
        <v>97</v>
      </c>
      <c r="BN2060" s="7" t="s">
        <v>97</v>
      </c>
      <c r="BO2060" s="7"/>
      <c r="BP2060" s="7"/>
      <c r="BQ2060" s="7"/>
      <c r="BR2060" s="7"/>
      <c r="BS2060" s="7"/>
      <c r="BT2060" s="7"/>
      <c r="BU2060" s="7"/>
      <c r="BV2060" s="7"/>
      <c r="BW2060" s="7"/>
      <c r="BX2060" s="7"/>
      <c r="BY2060" s="7"/>
      <c r="BZ2060" s="7"/>
      <c r="CA2060" s="7"/>
      <c r="CB2060" s="7"/>
      <c r="CC2060" s="7"/>
      <c r="CD2060" s="7"/>
      <c r="CE2060" s="7"/>
      <c r="CF2060" s="7"/>
      <c r="CG2060" s="7"/>
      <c r="CH2060" s="7"/>
      <c r="CI2060" s="6" t="n">
        <f aca="false">SUMIF($AH2060:$CH2060,35,Base!$B$5:$BB$5)*7*$Z2060</f>
        <v>0</v>
      </c>
      <c r="CJ2060" s="6" t="n">
        <f aca="false">SUMIF($AH2060:$CH2060,"PR",Base!$B$5:$BB$5)*7*$Z2060</f>
        <v>70</v>
      </c>
      <c r="CK2060" s="6"/>
      <c r="CL2060" s="6"/>
    </row>
    <row r="2061" customFormat="false" ht="13.8" hidden="false" customHeight="false" outlineLevel="0" collapsed="false">
      <c r="A2061" s="7" t="s">
        <v>1890</v>
      </c>
      <c r="B2061" s="7" t="s">
        <v>4192</v>
      </c>
      <c r="C2061" s="7" t="s">
        <v>1892</v>
      </c>
      <c r="D2061" s="7" t="s">
        <v>4488</v>
      </c>
      <c r="E2061" s="7" t="s">
        <v>4489</v>
      </c>
      <c r="F2061" s="7" t="s">
        <v>17</v>
      </c>
      <c r="G2061" s="7" t="s">
        <v>4485</v>
      </c>
      <c r="H2061" s="7" t="s">
        <v>4486</v>
      </c>
      <c r="I2061" s="7" t="s">
        <v>84</v>
      </c>
      <c r="J2061" s="7" t="s">
        <v>85</v>
      </c>
      <c r="K2061" s="8" t="n">
        <v>0</v>
      </c>
      <c r="L2061" s="7"/>
      <c r="M2061" s="8" t="n">
        <v>0</v>
      </c>
      <c r="N2061" s="7"/>
      <c r="O2061" s="7" t="s">
        <v>4487</v>
      </c>
      <c r="P2061" s="7" t="s">
        <v>87</v>
      </c>
      <c r="Q2061" s="8" t="s">
        <v>77</v>
      </c>
      <c r="R2061" s="8" t="s">
        <v>77</v>
      </c>
      <c r="S2061" s="8" t="s">
        <v>110</v>
      </c>
      <c r="T2061" s="8" t="s">
        <v>100</v>
      </c>
      <c r="U2061" s="7" t="s">
        <v>87</v>
      </c>
      <c r="V2061" s="7" t="s">
        <v>92</v>
      </c>
      <c r="W2061" s="7"/>
      <c r="X2061" s="7"/>
      <c r="Y2061" s="7" t="s">
        <v>112</v>
      </c>
      <c r="Z2061" s="8" t="s">
        <v>127</v>
      </c>
      <c r="AA2061" s="7"/>
      <c r="AB2061" s="7"/>
      <c r="AC2061" s="7"/>
      <c r="AD2061" s="7"/>
      <c r="AE2061" s="8"/>
      <c r="AF2061" s="9" t="s">
        <v>696</v>
      </c>
      <c r="AG2061" s="9" t="s">
        <v>115</v>
      </c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  <c r="AZ2061" s="7"/>
      <c r="BA2061" s="7" t="s">
        <v>98</v>
      </c>
      <c r="BB2061" s="7"/>
      <c r="BC2061" s="7"/>
      <c r="BD2061" s="7"/>
      <c r="BE2061" s="7"/>
      <c r="BF2061" s="7"/>
      <c r="BG2061" s="7"/>
      <c r="BH2061" s="7"/>
      <c r="BI2061" s="7"/>
      <c r="BJ2061" s="7"/>
      <c r="BK2061" s="7"/>
      <c r="BL2061" s="7"/>
      <c r="BM2061" s="7" t="s">
        <v>97</v>
      </c>
      <c r="BN2061" s="7" t="s">
        <v>97</v>
      </c>
      <c r="BO2061" s="7"/>
      <c r="BP2061" s="7"/>
      <c r="BQ2061" s="7"/>
      <c r="BR2061" s="7"/>
      <c r="BS2061" s="7"/>
      <c r="BT2061" s="7"/>
      <c r="BU2061" s="7"/>
      <c r="BV2061" s="7"/>
      <c r="BW2061" s="7"/>
      <c r="BX2061" s="7"/>
      <c r="BY2061" s="7"/>
      <c r="BZ2061" s="7"/>
      <c r="CA2061" s="7"/>
      <c r="CB2061" s="7"/>
      <c r="CC2061" s="7"/>
      <c r="CD2061" s="7"/>
      <c r="CE2061" s="7"/>
      <c r="CF2061" s="7"/>
      <c r="CG2061" s="7"/>
      <c r="CH2061" s="7"/>
      <c r="CI2061" s="6" t="n">
        <f aca="false">SUMIF($AH2061:$CH2061,35,Base!$B$5:$BB$5)*7*$Z2061</f>
        <v>0</v>
      </c>
      <c r="CJ2061" s="6" t="n">
        <f aca="false">SUMIF($AH2061:$CH2061,"PR",Base!$B$5:$BB$5)*7*$Z2061</f>
        <v>140</v>
      </c>
      <c r="CK2061" s="6"/>
      <c r="CL2061" s="6"/>
    </row>
    <row r="2062" customFormat="false" ht="13.8" hidden="false" customHeight="false" outlineLevel="0" collapsed="false">
      <c r="A2062" s="7" t="s">
        <v>1890</v>
      </c>
      <c r="B2062" s="7" t="s">
        <v>4192</v>
      </c>
      <c r="C2062" s="7" t="s">
        <v>887</v>
      </c>
      <c r="D2062" s="7" t="s">
        <v>4490</v>
      </c>
      <c r="E2062" s="7" t="s">
        <v>941</v>
      </c>
      <c r="F2062" s="7" t="s">
        <v>17</v>
      </c>
      <c r="G2062" s="7" t="s">
        <v>4491</v>
      </c>
      <c r="H2062" s="7" t="s">
        <v>4492</v>
      </c>
      <c r="I2062" s="7" t="s">
        <v>84</v>
      </c>
      <c r="J2062" s="7" t="s">
        <v>85</v>
      </c>
      <c r="K2062" s="8" t="n">
        <v>0</v>
      </c>
      <c r="L2062" s="7"/>
      <c r="M2062" s="8" t="n">
        <v>0</v>
      </c>
      <c r="N2062" s="7"/>
      <c r="O2062" s="7" t="s">
        <v>4493</v>
      </c>
      <c r="P2062" s="7" t="s">
        <v>87</v>
      </c>
      <c r="Q2062" s="8" t="s">
        <v>967</v>
      </c>
      <c r="R2062" s="8" t="s">
        <v>967</v>
      </c>
      <c r="S2062" s="8" t="s">
        <v>110</v>
      </c>
      <c r="T2062" s="8" t="s">
        <v>100</v>
      </c>
      <c r="U2062" s="7" t="s">
        <v>87</v>
      </c>
      <c r="V2062" s="7" t="s">
        <v>92</v>
      </c>
      <c r="W2062" s="7"/>
      <c r="X2062" s="7"/>
      <c r="Y2062" s="7" t="s">
        <v>125</v>
      </c>
      <c r="Z2062" s="8" t="s">
        <v>94</v>
      </c>
      <c r="AA2062" s="7"/>
      <c r="AB2062" s="7"/>
      <c r="AC2062" s="7"/>
      <c r="AD2062" s="7"/>
      <c r="AE2062" s="8"/>
      <c r="AF2062" s="9" t="s">
        <v>192</v>
      </c>
      <c r="AG2062" s="9" t="s">
        <v>1019</v>
      </c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  <c r="AY2062" s="7"/>
      <c r="AZ2062" s="7"/>
      <c r="BA2062" s="7"/>
      <c r="BB2062" s="7"/>
      <c r="BC2062" s="7"/>
      <c r="BD2062" s="7"/>
      <c r="BE2062" s="7"/>
      <c r="BF2062" s="7"/>
      <c r="BG2062" s="7"/>
      <c r="BH2062" s="7"/>
      <c r="BI2062" s="7"/>
      <c r="BJ2062" s="7"/>
      <c r="BK2062" s="7"/>
      <c r="BL2062" s="7"/>
      <c r="BM2062" s="7" t="s">
        <v>97</v>
      </c>
      <c r="BN2062" s="7" t="s">
        <v>97</v>
      </c>
      <c r="BO2062" s="7"/>
      <c r="BP2062" s="7"/>
      <c r="BQ2062" s="7"/>
      <c r="BR2062" s="7"/>
      <c r="BS2062" s="7" t="s">
        <v>98</v>
      </c>
      <c r="BT2062" s="7"/>
      <c r="BU2062" s="7"/>
      <c r="BV2062" s="7"/>
      <c r="BW2062" s="7"/>
      <c r="BX2062" s="7"/>
      <c r="BY2062" s="7"/>
      <c r="BZ2062" s="7"/>
      <c r="CA2062" s="7"/>
      <c r="CB2062" s="7"/>
      <c r="CC2062" s="7"/>
      <c r="CD2062" s="7"/>
      <c r="CE2062" s="7"/>
      <c r="CF2062" s="7"/>
      <c r="CG2062" s="7"/>
      <c r="CH2062" s="7"/>
      <c r="CI2062" s="6" t="n">
        <f aca="false">SUMIF($AH2062:$CH2062,35,Base!$B$5:$BB$5)*7*$Z2062</f>
        <v>0</v>
      </c>
      <c r="CJ2062" s="6" t="n">
        <f aca="false">SUMIF($AH2062:$CH2062,"PR",Base!$B$5:$BB$5)*7*$Z2062</f>
        <v>70</v>
      </c>
      <c r="CK2062" s="6"/>
      <c r="CL2062" s="6"/>
    </row>
    <row r="2063" customFormat="false" ht="13.8" hidden="false" customHeight="false" outlineLevel="0" collapsed="false">
      <c r="A2063" s="7" t="s">
        <v>1890</v>
      </c>
      <c r="B2063" s="7" t="s">
        <v>4192</v>
      </c>
      <c r="C2063" s="7" t="s">
        <v>887</v>
      </c>
      <c r="D2063" s="7" t="s">
        <v>4490</v>
      </c>
      <c r="E2063" s="7" t="s">
        <v>941</v>
      </c>
      <c r="F2063" s="7" t="s">
        <v>17</v>
      </c>
      <c r="G2063" s="7" t="s">
        <v>4491</v>
      </c>
      <c r="H2063" s="7" t="s">
        <v>4492</v>
      </c>
      <c r="I2063" s="7" t="s">
        <v>84</v>
      </c>
      <c r="J2063" s="7" t="s">
        <v>85</v>
      </c>
      <c r="K2063" s="8" t="n">
        <v>0</v>
      </c>
      <c r="L2063" s="7"/>
      <c r="M2063" s="8" t="n">
        <v>0</v>
      </c>
      <c r="N2063" s="7"/>
      <c r="O2063" s="7" t="s">
        <v>4493</v>
      </c>
      <c r="P2063" s="7" t="s">
        <v>87</v>
      </c>
      <c r="Q2063" s="8" t="s">
        <v>967</v>
      </c>
      <c r="R2063" s="8" t="s">
        <v>967</v>
      </c>
      <c r="S2063" s="8" t="s">
        <v>110</v>
      </c>
      <c r="T2063" s="8" t="s">
        <v>100</v>
      </c>
      <c r="U2063" s="7" t="s">
        <v>87</v>
      </c>
      <c r="V2063" s="7" t="s">
        <v>92</v>
      </c>
      <c r="W2063" s="7"/>
      <c r="X2063" s="7"/>
      <c r="Y2063" s="7" t="s">
        <v>112</v>
      </c>
      <c r="Z2063" s="8" t="s">
        <v>108</v>
      </c>
      <c r="AA2063" s="7"/>
      <c r="AB2063" s="7"/>
      <c r="AC2063" s="7"/>
      <c r="AD2063" s="7"/>
      <c r="AE2063" s="8"/>
      <c r="AF2063" s="9" t="s">
        <v>192</v>
      </c>
      <c r="AG2063" s="9" t="s">
        <v>1019</v>
      </c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  <c r="AY2063" s="7"/>
      <c r="AZ2063" s="7"/>
      <c r="BA2063" s="7"/>
      <c r="BB2063" s="7"/>
      <c r="BC2063" s="7"/>
      <c r="BD2063" s="7"/>
      <c r="BE2063" s="7"/>
      <c r="BF2063" s="7"/>
      <c r="BG2063" s="7"/>
      <c r="BH2063" s="7"/>
      <c r="BI2063" s="7"/>
      <c r="BJ2063" s="7"/>
      <c r="BK2063" s="7"/>
      <c r="BL2063" s="7"/>
      <c r="BM2063" s="7" t="s">
        <v>97</v>
      </c>
      <c r="BN2063" s="7" t="s">
        <v>97</v>
      </c>
      <c r="BO2063" s="7"/>
      <c r="BP2063" s="7"/>
      <c r="BQ2063" s="7"/>
      <c r="BR2063" s="7"/>
      <c r="BS2063" s="7" t="s">
        <v>98</v>
      </c>
      <c r="BT2063" s="7"/>
      <c r="BU2063" s="7"/>
      <c r="BV2063" s="7"/>
      <c r="BW2063" s="7"/>
      <c r="BX2063" s="7"/>
      <c r="BY2063" s="7"/>
      <c r="BZ2063" s="7"/>
      <c r="CA2063" s="7"/>
      <c r="CB2063" s="7"/>
      <c r="CC2063" s="7"/>
      <c r="CD2063" s="7"/>
      <c r="CE2063" s="7"/>
      <c r="CF2063" s="7"/>
      <c r="CG2063" s="7"/>
      <c r="CH2063" s="7"/>
      <c r="CI2063" s="6" t="n">
        <f aca="false">SUMIF($AH2063:$CH2063,35,Base!$B$5:$BB$5)*7*$Z2063</f>
        <v>0</v>
      </c>
      <c r="CJ2063" s="6" t="n">
        <f aca="false">SUMIF($AH2063:$CH2063,"PR",Base!$B$5:$BB$5)*7*$Z2063</f>
        <v>280</v>
      </c>
      <c r="CK2063" s="6"/>
      <c r="CL2063" s="6"/>
    </row>
    <row r="2064" customFormat="false" ht="13.8" hidden="false" customHeight="false" outlineLevel="0" collapsed="false">
      <c r="A2064" s="7" t="s">
        <v>1890</v>
      </c>
      <c r="B2064" s="7" t="s">
        <v>4192</v>
      </c>
      <c r="C2064" s="7" t="s">
        <v>887</v>
      </c>
      <c r="D2064" s="7" t="s">
        <v>3870</v>
      </c>
      <c r="E2064" s="7" t="s">
        <v>947</v>
      </c>
      <c r="F2064" s="7" t="s">
        <v>17</v>
      </c>
      <c r="G2064" s="7" t="s">
        <v>4491</v>
      </c>
      <c r="H2064" s="7" t="s">
        <v>4492</v>
      </c>
      <c r="I2064" s="7" t="s">
        <v>84</v>
      </c>
      <c r="J2064" s="7" t="s">
        <v>85</v>
      </c>
      <c r="K2064" s="8" t="n">
        <v>0</v>
      </c>
      <c r="L2064" s="7"/>
      <c r="M2064" s="8" t="n">
        <v>0</v>
      </c>
      <c r="N2064" s="7"/>
      <c r="O2064" s="7" t="s">
        <v>4493</v>
      </c>
      <c r="P2064" s="7" t="s">
        <v>87</v>
      </c>
      <c r="Q2064" s="8" t="s">
        <v>967</v>
      </c>
      <c r="R2064" s="8" t="s">
        <v>967</v>
      </c>
      <c r="S2064" s="8" t="s">
        <v>110</v>
      </c>
      <c r="T2064" s="8" t="s">
        <v>100</v>
      </c>
      <c r="U2064" s="7" t="s">
        <v>87</v>
      </c>
      <c r="V2064" s="7" t="s">
        <v>92</v>
      </c>
      <c r="W2064" s="7"/>
      <c r="X2064" s="7"/>
      <c r="Y2064" s="7" t="s">
        <v>125</v>
      </c>
      <c r="Z2064" s="8" t="s">
        <v>94</v>
      </c>
      <c r="AA2064" s="7"/>
      <c r="AB2064" s="7"/>
      <c r="AC2064" s="7"/>
      <c r="AD2064" s="7"/>
      <c r="AE2064" s="8"/>
      <c r="AF2064" s="9" t="s">
        <v>418</v>
      </c>
      <c r="AG2064" s="9" t="s">
        <v>1032</v>
      </c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 t="s">
        <v>98</v>
      </c>
      <c r="AS2064" s="7"/>
      <c r="AT2064" s="7"/>
      <c r="AU2064" s="7"/>
      <c r="AV2064" s="7"/>
      <c r="AW2064" s="7"/>
      <c r="AX2064" s="7"/>
      <c r="AY2064" s="7"/>
      <c r="AZ2064" s="7"/>
      <c r="BA2064" s="7"/>
      <c r="BB2064" s="7"/>
      <c r="BC2064" s="7"/>
      <c r="BD2064" s="7"/>
      <c r="BE2064" s="7"/>
      <c r="BF2064" s="7"/>
      <c r="BG2064" s="7"/>
      <c r="BH2064" s="7"/>
      <c r="BI2064" s="7"/>
      <c r="BJ2064" s="7"/>
      <c r="BK2064" s="7"/>
      <c r="BL2064" s="7"/>
      <c r="BM2064" s="7" t="s">
        <v>97</v>
      </c>
      <c r="BN2064" s="7" t="s">
        <v>97</v>
      </c>
      <c r="BO2064" s="7"/>
      <c r="BP2064" s="7"/>
      <c r="BQ2064" s="7"/>
      <c r="BR2064" s="7"/>
      <c r="BS2064" s="7"/>
      <c r="BT2064" s="7"/>
      <c r="BU2064" s="7"/>
      <c r="BV2064" s="7"/>
      <c r="BW2064" s="7"/>
      <c r="BX2064" s="7"/>
      <c r="BY2064" s="7"/>
      <c r="BZ2064" s="7"/>
      <c r="CA2064" s="7"/>
      <c r="CB2064" s="7"/>
      <c r="CC2064" s="7"/>
      <c r="CD2064" s="7"/>
      <c r="CE2064" s="7"/>
      <c r="CF2064" s="7"/>
      <c r="CG2064" s="7"/>
      <c r="CH2064" s="7"/>
      <c r="CI2064" s="6" t="n">
        <f aca="false">SUMIF($AH2064:$CH2064,35,Base!$B$5:$BB$5)*7*$Z2064</f>
        <v>0</v>
      </c>
      <c r="CJ2064" s="6" t="n">
        <f aca="false">SUMIF($AH2064:$CH2064,"PR",Base!$B$5:$BB$5)*7*$Z2064</f>
        <v>70</v>
      </c>
      <c r="CK2064" s="6"/>
      <c r="CL2064" s="6"/>
    </row>
    <row r="2065" customFormat="false" ht="13.8" hidden="false" customHeight="false" outlineLevel="0" collapsed="false">
      <c r="A2065" s="7" t="s">
        <v>1890</v>
      </c>
      <c r="B2065" s="7" t="s">
        <v>4192</v>
      </c>
      <c r="C2065" s="7" t="s">
        <v>887</v>
      </c>
      <c r="D2065" s="7" t="s">
        <v>3870</v>
      </c>
      <c r="E2065" s="7" t="s">
        <v>947</v>
      </c>
      <c r="F2065" s="7" t="s">
        <v>17</v>
      </c>
      <c r="G2065" s="7" t="s">
        <v>4491</v>
      </c>
      <c r="H2065" s="7" t="s">
        <v>4492</v>
      </c>
      <c r="I2065" s="7" t="s">
        <v>84</v>
      </c>
      <c r="J2065" s="7" t="s">
        <v>85</v>
      </c>
      <c r="K2065" s="8" t="n">
        <v>0</v>
      </c>
      <c r="L2065" s="7"/>
      <c r="M2065" s="8" t="n">
        <v>0</v>
      </c>
      <c r="N2065" s="7"/>
      <c r="O2065" s="7" t="s">
        <v>4493</v>
      </c>
      <c r="P2065" s="7" t="s">
        <v>87</v>
      </c>
      <c r="Q2065" s="8" t="s">
        <v>967</v>
      </c>
      <c r="R2065" s="8" t="s">
        <v>967</v>
      </c>
      <c r="S2065" s="8" t="s">
        <v>110</v>
      </c>
      <c r="T2065" s="8" t="s">
        <v>100</v>
      </c>
      <c r="U2065" s="7" t="s">
        <v>87</v>
      </c>
      <c r="V2065" s="7" t="s">
        <v>92</v>
      </c>
      <c r="W2065" s="7"/>
      <c r="X2065" s="7"/>
      <c r="Y2065" s="7" t="s">
        <v>112</v>
      </c>
      <c r="Z2065" s="8" t="s">
        <v>108</v>
      </c>
      <c r="AA2065" s="7"/>
      <c r="AB2065" s="7"/>
      <c r="AC2065" s="7"/>
      <c r="AD2065" s="7"/>
      <c r="AE2065" s="8"/>
      <c r="AF2065" s="9" t="s">
        <v>418</v>
      </c>
      <c r="AG2065" s="9" t="s">
        <v>1032</v>
      </c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 t="s">
        <v>98</v>
      </c>
      <c r="AS2065" s="7"/>
      <c r="AT2065" s="7"/>
      <c r="AU2065" s="7"/>
      <c r="AV2065" s="7"/>
      <c r="AW2065" s="7"/>
      <c r="AX2065" s="7"/>
      <c r="AY2065" s="7"/>
      <c r="AZ2065" s="7"/>
      <c r="BA2065" s="7"/>
      <c r="BB2065" s="7"/>
      <c r="BC2065" s="7"/>
      <c r="BD2065" s="7"/>
      <c r="BE2065" s="7"/>
      <c r="BF2065" s="7"/>
      <c r="BG2065" s="7"/>
      <c r="BH2065" s="7"/>
      <c r="BI2065" s="7"/>
      <c r="BJ2065" s="7"/>
      <c r="BK2065" s="7"/>
      <c r="BL2065" s="7"/>
      <c r="BM2065" s="7" t="s">
        <v>97</v>
      </c>
      <c r="BN2065" s="7" t="s">
        <v>97</v>
      </c>
      <c r="BO2065" s="7"/>
      <c r="BP2065" s="7"/>
      <c r="BQ2065" s="7"/>
      <c r="BR2065" s="7"/>
      <c r="BS2065" s="7"/>
      <c r="BT2065" s="7"/>
      <c r="BU2065" s="7"/>
      <c r="BV2065" s="7"/>
      <c r="BW2065" s="7"/>
      <c r="BX2065" s="7"/>
      <c r="BY2065" s="7"/>
      <c r="BZ2065" s="7"/>
      <c r="CA2065" s="7"/>
      <c r="CB2065" s="7"/>
      <c r="CC2065" s="7"/>
      <c r="CD2065" s="7"/>
      <c r="CE2065" s="7"/>
      <c r="CF2065" s="7"/>
      <c r="CG2065" s="7"/>
      <c r="CH2065" s="7"/>
      <c r="CI2065" s="6" t="n">
        <f aca="false">SUMIF($AH2065:$CH2065,35,Base!$B$5:$BB$5)*7*$Z2065</f>
        <v>0</v>
      </c>
      <c r="CJ2065" s="6" t="n">
        <f aca="false">SUMIF($AH2065:$CH2065,"PR",Base!$B$5:$BB$5)*7*$Z2065</f>
        <v>280</v>
      </c>
      <c r="CK2065" s="6"/>
      <c r="CL2065" s="6"/>
    </row>
    <row r="2066" customFormat="false" ht="13.8" hidden="false" customHeight="false" outlineLevel="0" collapsed="false">
      <c r="A2066" s="7" t="s">
        <v>1890</v>
      </c>
      <c r="B2066" s="7" t="s">
        <v>4192</v>
      </c>
      <c r="C2066" s="7" t="s">
        <v>887</v>
      </c>
      <c r="D2066" s="7" t="s">
        <v>4494</v>
      </c>
      <c r="E2066" s="7" t="s">
        <v>950</v>
      </c>
      <c r="F2066" s="7" t="s">
        <v>17</v>
      </c>
      <c r="G2066" s="7" t="s">
        <v>4495</v>
      </c>
      <c r="H2066" s="7" t="s">
        <v>4496</v>
      </c>
      <c r="I2066" s="7" t="s">
        <v>84</v>
      </c>
      <c r="J2066" s="7" t="s">
        <v>85</v>
      </c>
      <c r="K2066" s="8" t="n">
        <v>0</v>
      </c>
      <c r="L2066" s="7"/>
      <c r="M2066" s="8" t="n">
        <v>0</v>
      </c>
      <c r="N2066" s="7"/>
      <c r="O2066" s="7" t="s">
        <v>4497</v>
      </c>
      <c r="P2066" s="7" t="s">
        <v>87</v>
      </c>
      <c r="Q2066" s="8" t="s">
        <v>91</v>
      </c>
      <c r="R2066" s="8" t="s">
        <v>91</v>
      </c>
      <c r="S2066" s="8" t="s">
        <v>110</v>
      </c>
      <c r="T2066" s="8" t="s">
        <v>100</v>
      </c>
      <c r="U2066" s="7" t="s">
        <v>87</v>
      </c>
      <c r="V2066" s="7" t="s">
        <v>92</v>
      </c>
      <c r="W2066" s="7"/>
      <c r="X2066" s="7"/>
      <c r="Y2066" s="7" t="s">
        <v>125</v>
      </c>
      <c r="Z2066" s="8" t="s">
        <v>94</v>
      </c>
      <c r="AA2066" s="7"/>
      <c r="AB2066" s="7"/>
      <c r="AC2066" s="7"/>
      <c r="AD2066" s="7"/>
      <c r="AE2066" s="8"/>
      <c r="AF2066" s="9" t="s">
        <v>2132</v>
      </c>
      <c r="AG2066" s="9" t="s">
        <v>959</v>
      </c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  <c r="AZ2066" s="7"/>
      <c r="BA2066" s="7"/>
      <c r="BB2066" s="7"/>
      <c r="BC2066" s="7"/>
      <c r="BD2066" s="7"/>
      <c r="BE2066" s="7"/>
      <c r="BF2066" s="7"/>
      <c r="BG2066" s="7"/>
      <c r="BH2066" s="7"/>
      <c r="BI2066" s="7"/>
      <c r="BJ2066" s="7"/>
      <c r="BK2066" s="7"/>
      <c r="BL2066" s="7"/>
      <c r="BM2066" s="7" t="s">
        <v>97</v>
      </c>
      <c r="BN2066" s="7" t="s">
        <v>97</v>
      </c>
      <c r="BO2066" s="7"/>
      <c r="BP2066" s="7"/>
      <c r="BQ2066" s="7"/>
      <c r="BR2066" s="7"/>
      <c r="BS2066" s="7"/>
      <c r="BT2066" s="7"/>
      <c r="BU2066" s="7"/>
      <c r="BV2066" s="7" t="s">
        <v>98</v>
      </c>
      <c r="BW2066" s="7"/>
      <c r="BX2066" s="7"/>
      <c r="BY2066" s="7"/>
      <c r="BZ2066" s="7"/>
      <c r="CA2066" s="7"/>
      <c r="CB2066" s="7"/>
      <c r="CC2066" s="7"/>
      <c r="CD2066" s="7"/>
      <c r="CE2066" s="7"/>
      <c r="CF2066" s="7"/>
      <c r="CG2066" s="7"/>
      <c r="CH2066" s="7"/>
      <c r="CI2066" s="6" t="n">
        <f aca="false">SUMIF($AH2066:$CH2066,35,Base!$B$5:$BB$5)*7*$Z2066</f>
        <v>0</v>
      </c>
      <c r="CJ2066" s="6" t="n">
        <f aca="false">SUMIF($AH2066:$CH2066,"PR",Base!$B$5:$BB$5)*7*$Z2066</f>
        <v>70</v>
      </c>
      <c r="CK2066" s="6"/>
      <c r="CL2066" s="6"/>
    </row>
    <row r="2067" customFormat="false" ht="13.8" hidden="false" customHeight="false" outlineLevel="0" collapsed="false">
      <c r="A2067" s="7" t="s">
        <v>1890</v>
      </c>
      <c r="B2067" s="7" t="s">
        <v>4192</v>
      </c>
      <c r="C2067" s="7" t="s">
        <v>887</v>
      </c>
      <c r="D2067" s="7" t="s">
        <v>4494</v>
      </c>
      <c r="E2067" s="7" t="s">
        <v>950</v>
      </c>
      <c r="F2067" s="7" t="s">
        <v>17</v>
      </c>
      <c r="G2067" s="7" t="s">
        <v>4495</v>
      </c>
      <c r="H2067" s="7" t="s">
        <v>4496</v>
      </c>
      <c r="I2067" s="7" t="s">
        <v>84</v>
      </c>
      <c r="J2067" s="7" t="s">
        <v>85</v>
      </c>
      <c r="K2067" s="8" t="n">
        <v>0</v>
      </c>
      <c r="L2067" s="7"/>
      <c r="M2067" s="8" t="n">
        <v>0</v>
      </c>
      <c r="N2067" s="7"/>
      <c r="O2067" s="7" t="s">
        <v>4497</v>
      </c>
      <c r="P2067" s="7" t="s">
        <v>87</v>
      </c>
      <c r="Q2067" s="8" t="s">
        <v>91</v>
      </c>
      <c r="R2067" s="8" t="s">
        <v>91</v>
      </c>
      <c r="S2067" s="8" t="s">
        <v>110</v>
      </c>
      <c r="T2067" s="8" t="s">
        <v>100</v>
      </c>
      <c r="U2067" s="7" t="s">
        <v>87</v>
      </c>
      <c r="V2067" s="7" t="s">
        <v>92</v>
      </c>
      <c r="W2067" s="7"/>
      <c r="X2067" s="7"/>
      <c r="Y2067" s="7" t="s">
        <v>112</v>
      </c>
      <c r="Z2067" s="8" t="s">
        <v>108</v>
      </c>
      <c r="AA2067" s="7"/>
      <c r="AB2067" s="7"/>
      <c r="AC2067" s="7"/>
      <c r="AD2067" s="7"/>
      <c r="AE2067" s="8"/>
      <c r="AF2067" s="9" t="s">
        <v>2132</v>
      </c>
      <c r="AG2067" s="9" t="s">
        <v>959</v>
      </c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7"/>
      <c r="AX2067" s="7"/>
      <c r="AY2067" s="7"/>
      <c r="AZ2067" s="7"/>
      <c r="BA2067" s="7"/>
      <c r="BB2067" s="7"/>
      <c r="BC2067" s="7"/>
      <c r="BD2067" s="7"/>
      <c r="BE2067" s="7"/>
      <c r="BF2067" s="7"/>
      <c r="BG2067" s="7"/>
      <c r="BH2067" s="7"/>
      <c r="BI2067" s="7"/>
      <c r="BJ2067" s="7"/>
      <c r="BK2067" s="7"/>
      <c r="BL2067" s="7"/>
      <c r="BM2067" s="7" t="s">
        <v>97</v>
      </c>
      <c r="BN2067" s="7" t="s">
        <v>97</v>
      </c>
      <c r="BO2067" s="7"/>
      <c r="BP2067" s="7"/>
      <c r="BQ2067" s="7"/>
      <c r="BR2067" s="7"/>
      <c r="BS2067" s="7"/>
      <c r="BT2067" s="7"/>
      <c r="BU2067" s="7"/>
      <c r="BV2067" s="7" t="s">
        <v>98</v>
      </c>
      <c r="BW2067" s="7"/>
      <c r="BX2067" s="7"/>
      <c r="BY2067" s="7"/>
      <c r="BZ2067" s="7"/>
      <c r="CA2067" s="7"/>
      <c r="CB2067" s="7"/>
      <c r="CC2067" s="7"/>
      <c r="CD2067" s="7"/>
      <c r="CE2067" s="7"/>
      <c r="CF2067" s="7"/>
      <c r="CG2067" s="7"/>
      <c r="CH2067" s="7"/>
      <c r="CI2067" s="6" t="n">
        <f aca="false">SUMIF($AH2067:$CH2067,35,Base!$B$5:$BB$5)*7*$Z2067</f>
        <v>0</v>
      </c>
      <c r="CJ2067" s="6" t="n">
        <f aca="false">SUMIF($AH2067:$CH2067,"PR",Base!$B$5:$BB$5)*7*$Z2067</f>
        <v>280</v>
      </c>
      <c r="CK2067" s="6"/>
      <c r="CL2067" s="6"/>
    </row>
    <row r="2068" customFormat="false" ht="13.8" hidden="false" customHeight="false" outlineLevel="0" collapsed="false">
      <c r="A2068" s="7" t="s">
        <v>1890</v>
      </c>
      <c r="B2068" s="7" t="s">
        <v>4192</v>
      </c>
      <c r="C2068" s="7" t="s">
        <v>887</v>
      </c>
      <c r="D2068" s="7" t="s">
        <v>4498</v>
      </c>
      <c r="E2068" s="7" t="s">
        <v>953</v>
      </c>
      <c r="F2068" s="7" t="s">
        <v>17</v>
      </c>
      <c r="G2068" s="7" t="s">
        <v>4495</v>
      </c>
      <c r="H2068" s="7" t="s">
        <v>4496</v>
      </c>
      <c r="I2068" s="7" t="s">
        <v>84</v>
      </c>
      <c r="J2068" s="7" t="s">
        <v>85</v>
      </c>
      <c r="K2068" s="8" t="n">
        <v>0</v>
      </c>
      <c r="L2068" s="7"/>
      <c r="M2068" s="8" t="n">
        <v>0</v>
      </c>
      <c r="N2068" s="7"/>
      <c r="O2068" s="7" t="s">
        <v>4497</v>
      </c>
      <c r="P2068" s="7" t="s">
        <v>87</v>
      </c>
      <c r="Q2068" s="8" t="s">
        <v>91</v>
      </c>
      <c r="R2068" s="8" t="s">
        <v>91</v>
      </c>
      <c r="S2068" s="8" t="s">
        <v>110</v>
      </c>
      <c r="T2068" s="8" t="s">
        <v>110</v>
      </c>
      <c r="U2068" s="7" t="s">
        <v>87</v>
      </c>
      <c r="V2068" s="7" t="s">
        <v>92</v>
      </c>
      <c r="W2068" s="7"/>
      <c r="X2068" s="7"/>
      <c r="Y2068" s="7" t="s">
        <v>116</v>
      </c>
      <c r="Z2068" s="8" t="s">
        <v>87</v>
      </c>
      <c r="AA2068" s="7"/>
      <c r="AB2068" s="7"/>
      <c r="AC2068" s="7"/>
      <c r="AD2068" s="7"/>
      <c r="AE2068" s="8"/>
      <c r="AF2068" s="9" t="s">
        <v>180</v>
      </c>
      <c r="AG2068" s="9" t="s">
        <v>3158</v>
      </c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 t="s">
        <v>98</v>
      </c>
      <c r="AW2068" s="7"/>
      <c r="AX2068" s="7"/>
      <c r="AY2068" s="7"/>
      <c r="AZ2068" s="7"/>
      <c r="BA2068" s="7"/>
      <c r="BB2068" s="7"/>
      <c r="BC2068" s="7"/>
      <c r="BD2068" s="7"/>
      <c r="BE2068" s="7"/>
      <c r="BF2068" s="7"/>
      <c r="BG2068" s="7"/>
      <c r="BH2068" s="7"/>
      <c r="BI2068" s="7"/>
      <c r="BJ2068" s="7"/>
      <c r="BK2068" s="7"/>
      <c r="BL2068" s="7"/>
      <c r="BM2068" s="7" t="s">
        <v>97</v>
      </c>
      <c r="BN2068" s="7" t="s">
        <v>97</v>
      </c>
      <c r="BO2068" s="7"/>
      <c r="BP2068" s="7"/>
      <c r="BQ2068" s="7"/>
      <c r="BR2068" s="7"/>
      <c r="BS2068" s="7"/>
      <c r="BT2068" s="7"/>
      <c r="BU2068" s="7"/>
      <c r="BV2068" s="7"/>
      <c r="BW2068" s="7"/>
      <c r="BX2068" s="7"/>
      <c r="BY2068" s="7"/>
      <c r="BZ2068" s="7"/>
      <c r="CA2068" s="7"/>
      <c r="CB2068" s="7"/>
      <c r="CC2068" s="7"/>
      <c r="CD2068" s="7"/>
      <c r="CE2068" s="7"/>
      <c r="CF2068" s="7"/>
      <c r="CG2068" s="7"/>
      <c r="CH2068" s="7"/>
      <c r="CI2068" s="6" t="n">
        <f aca="false">SUMIF($AH2068:$CH2068,35,Base!$B$5:$BB$5)*7*$Z2068</f>
        <v>0</v>
      </c>
      <c r="CJ2068" s="6" t="n">
        <f aca="false">SUMIF($AH2068:$CH2068,"PR",Base!$B$5:$BB$5)*7*$Z2068</f>
        <v>35</v>
      </c>
      <c r="CK2068" s="6"/>
      <c r="CL2068" s="6"/>
    </row>
    <row r="2069" customFormat="false" ht="13.8" hidden="false" customHeight="false" outlineLevel="0" collapsed="false">
      <c r="A2069" s="7" t="s">
        <v>1890</v>
      </c>
      <c r="B2069" s="7" t="s">
        <v>4192</v>
      </c>
      <c r="C2069" s="7" t="s">
        <v>887</v>
      </c>
      <c r="D2069" s="7" t="s">
        <v>3875</v>
      </c>
      <c r="E2069" s="7" t="s">
        <v>955</v>
      </c>
      <c r="F2069" s="7" t="s">
        <v>17</v>
      </c>
      <c r="G2069" s="7" t="s">
        <v>4499</v>
      </c>
      <c r="H2069" s="7" t="s">
        <v>4500</v>
      </c>
      <c r="I2069" s="7" t="s">
        <v>84</v>
      </c>
      <c r="J2069" s="7" t="s">
        <v>85</v>
      </c>
      <c r="K2069" s="8" t="n">
        <v>0</v>
      </c>
      <c r="L2069" s="7"/>
      <c r="M2069" s="8" t="n">
        <v>0</v>
      </c>
      <c r="N2069" s="7"/>
      <c r="O2069" s="7" t="s">
        <v>4501</v>
      </c>
      <c r="P2069" s="7" t="s">
        <v>87</v>
      </c>
      <c r="Q2069" s="8" t="s">
        <v>91</v>
      </c>
      <c r="R2069" s="8" t="s">
        <v>91</v>
      </c>
      <c r="S2069" s="8" t="s">
        <v>110</v>
      </c>
      <c r="T2069" s="8" t="s">
        <v>100</v>
      </c>
      <c r="U2069" s="7" t="s">
        <v>87</v>
      </c>
      <c r="V2069" s="7" t="s">
        <v>92</v>
      </c>
      <c r="W2069" s="7"/>
      <c r="X2069" s="7"/>
      <c r="Y2069" s="7" t="s">
        <v>125</v>
      </c>
      <c r="Z2069" s="8" t="s">
        <v>94</v>
      </c>
      <c r="AA2069" s="7"/>
      <c r="AB2069" s="7"/>
      <c r="AC2069" s="7"/>
      <c r="AD2069" s="7"/>
      <c r="AE2069" s="8"/>
      <c r="AF2069" s="9" t="s">
        <v>2004</v>
      </c>
      <c r="AG2069" s="9" t="s">
        <v>326</v>
      </c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7"/>
      <c r="AX2069" s="7"/>
      <c r="AY2069" s="7"/>
      <c r="AZ2069" s="7"/>
      <c r="BA2069" s="7"/>
      <c r="BB2069" s="7"/>
      <c r="BC2069" s="7"/>
      <c r="BD2069" s="7"/>
      <c r="BE2069" s="7"/>
      <c r="BF2069" s="7"/>
      <c r="BG2069" s="7"/>
      <c r="BH2069" s="7"/>
      <c r="BI2069" s="7"/>
      <c r="BJ2069" s="7"/>
      <c r="BK2069" s="7"/>
      <c r="BL2069" s="7"/>
      <c r="BM2069" s="7" t="s">
        <v>97</v>
      </c>
      <c r="BN2069" s="7" t="s">
        <v>97</v>
      </c>
      <c r="BO2069" s="7"/>
      <c r="BP2069" s="7"/>
      <c r="BQ2069" s="7" t="s">
        <v>98</v>
      </c>
      <c r="BR2069" s="7"/>
      <c r="BS2069" s="7"/>
      <c r="BT2069" s="7"/>
      <c r="BU2069" s="7"/>
      <c r="BV2069" s="7"/>
      <c r="BW2069" s="7"/>
      <c r="BX2069" s="7"/>
      <c r="BY2069" s="7"/>
      <c r="BZ2069" s="7"/>
      <c r="CA2069" s="7"/>
      <c r="CB2069" s="7"/>
      <c r="CC2069" s="7"/>
      <c r="CD2069" s="7"/>
      <c r="CE2069" s="7"/>
      <c r="CF2069" s="7"/>
      <c r="CG2069" s="7"/>
      <c r="CH2069" s="7"/>
      <c r="CI2069" s="6" t="n">
        <f aca="false">SUMIF($AH2069:$CH2069,35,Base!$B$5:$BB$5)*7*$Z2069</f>
        <v>0</v>
      </c>
      <c r="CJ2069" s="6" t="n">
        <f aca="false">SUMIF($AH2069:$CH2069,"PR",Base!$B$5:$BB$5)*7*$Z2069</f>
        <v>70</v>
      </c>
      <c r="CK2069" s="6"/>
      <c r="CL2069" s="6"/>
    </row>
    <row r="2070" customFormat="false" ht="13.8" hidden="false" customHeight="false" outlineLevel="0" collapsed="false">
      <c r="A2070" s="7" t="s">
        <v>1890</v>
      </c>
      <c r="B2070" s="7" t="s">
        <v>4192</v>
      </c>
      <c r="C2070" s="7" t="s">
        <v>887</v>
      </c>
      <c r="D2070" s="7" t="s">
        <v>3875</v>
      </c>
      <c r="E2070" s="7" t="s">
        <v>955</v>
      </c>
      <c r="F2070" s="7" t="s">
        <v>17</v>
      </c>
      <c r="G2070" s="7" t="s">
        <v>4499</v>
      </c>
      <c r="H2070" s="7" t="s">
        <v>4500</v>
      </c>
      <c r="I2070" s="7" t="s">
        <v>84</v>
      </c>
      <c r="J2070" s="7" t="s">
        <v>85</v>
      </c>
      <c r="K2070" s="8" t="n">
        <v>0</v>
      </c>
      <c r="L2070" s="7"/>
      <c r="M2070" s="8" t="n">
        <v>0</v>
      </c>
      <c r="N2070" s="7"/>
      <c r="O2070" s="7" t="s">
        <v>4501</v>
      </c>
      <c r="P2070" s="7" t="s">
        <v>87</v>
      </c>
      <c r="Q2070" s="8" t="s">
        <v>91</v>
      </c>
      <c r="R2070" s="8" t="s">
        <v>91</v>
      </c>
      <c r="S2070" s="8" t="s">
        <v>110</v>
      </c>
      <c r="T2070" s="8" t="s">
        <v>100</v>
      </c>
      <c r="U2070" s="7" t="s">
        <v>87</v>
      </c>
      <c r="V2070" s="7" t="s">
        <v>92</v>
      </c>
      <c r="W2070" s="7"/>
      <c r="X2070" s="7"/>
      <c r="Y2070" s="7" t="s">
        <v>112</v>
      </c>
      <c r="Z2070" s="8" t="s">
        <v>108</v>
      </c>
      <c r="AA2070" s="7"/>
      <c r="AB2070" s="7"/>
      <c r="AC2070" s="7"/>
      <c r="AD2070" s="7"/>
      <c r="AE2070" s="8"/>
      <c r="AF2070" s="9" t="s">
        <v>2004</v>
      </c>
      <c r="AG2070" s="9" t="s">
        <v>326</v>
      </c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7"/>
      <c r="AX2070" s="7"/>
      <c r="AY2070" s="7"/>
      <c r="AZ2070" s="7"/>
      <c r="BA2070" s="7"/>
      <c r="BB2070" s="7"/>
      <c r="BC2070" s="7"/>
      <c r="BD2070" s="7"/>
      <c r="BE2070" s="7"/>
      <c r="BF2070" s="7"/>
      <c r="BG2070" s="7"/>
      <c r="BH2070" s="7"/>
      <c r="BI2070" s="7"/>
      <c r="BJ2070" s="7"/>
      <c r="BK2070" s="7"/>
      <c r="BL2070" s="7"/>
      <c r="BM2070" s="7" t="s">
        <v>97</v>
      </c>
      <c r="BN2070" s="7" t="s">
        <v>97</v>
      </c>
      <c r="BO2070" s="7"/>
      <c r="BP2070" s="7"/>
      <c r="BQ2070" s="7" t="s">
        <v>98</v>
      </c>
      <c r="BR2070" s="7"/>
      <c r="BS2070" s="7"/>
      <c r="BT2070" s="7"/>
      <c r="BU2070" s="7"/>
      <c r="BV2070" s="7"/>
      <c r="BW2070" s="7"/>
      <c r="BX2070" s="7"/>
      <c r="BY2070" s="7"/>
      <c r="BZ2070" s="7"/>
      <c r="CA2070" s="7"/>
      <c r="CB2070" s="7"/>
      <c r="CC2070" s="7"/>
      <c r="CD2070" s="7"/>
      <c r="CE2070" s="7"/>
      <c r="CF2070" s="7"/>
      <c r="CG2070" s="7"/>
      <c r="CH2070" s="7"/>
      <c r="CI2070" s="6" t="n">
        <f aca="false">SUMIF($AH2070:$CH2070,35,Base!$B$5:$BB$5)*7*$Z2070</f>
        <v>0</v>
      </c>
      <c r="CJ2070" s="6" t="n">
        <f aca="false">SUMIF($AH2070:$CH2070,"PR",Base!$B$5:$BB$5)*7*$Z2070</f>
        <v>280</v>
      </c>
      <c r="CK2070" s="6"/>
      <c r="CL2070" s="6"/>
    </row>
    <row r="2071" customFormat="false" ht="13.8" hidden="false" customHeight="false" outlineLevel="0" collapsed="false">
      <c r="A2071" s="7" t="s">
        <v>1890</v>
      </c>
      <c r="B2071" s="7" t="s">
        <v>4192</v>
      </c>
      <c r="C2071" s="7" t="s">
        <v>1892</v>
      </c>
      <c r="D2071" s="7" t="s">
        <v>3873</v>
      </c>
      <c r="E2071" s="7" t="s">
        <v>963</v>
      </c>
      <c r="F2071" s="7" t="s">
        <v>17</v>
      </c>
      <c r="G2071" s="7" t="s">
        <v>4502</v>
      </c>
      <c r="H2071" s="7" t="s">
        <v>4503</v>
      </c>
      <c r="I2071" s="7" t="s">
        <v>84</v>
      </c>
      <c r="J2071" s="7" t="s">
        <v>85</v>
      </c>
      <c r="K2071" s="8" t="n">
        <v>0</v>
      </c>
      <c r="L2071" s="7"/>
      <c r="M2071" s="8" t="n">
        <v>0</v>
      </c>
      <c r="N2071" s="7"/>
      <c r="O2071" s="7" t="s">
        <v>4504</v>
      </c>
      <c r="P2071" s="7" t="s">
        <v>87</v>
      </c>
      <c r="Q2071" s="8" t="s">
        <v>77</v>
      </c>
      <c r="R2071" s="8" t="s">
        <v>77</v>
      </c>
      <c r="S2071" s="8" t="s">
        <v>110</v>
      </c>
      <c r="T2071" s="8" t="s">
        <v>100</v>
      </c>
      <c r="U2071" s="7" t="s">
        <v>87</v>
      </c>
      <c r="V2071" s="7" t="s">
        <v>92</v>
      </c>
      <c r="W2071" s="7"/>
      <c r="X2071" s="7"/>
      <c r="Y2071" s="7" t="s">
        <v>125</v>
      </c>
      <c r="Z2071" s="8" t="s">
        <v>94</v>
      </c>
      <c r="AA2071" s="7"/>
      <c r="AB2071" s="7"/>
      <c r="AC2071" s="7"/>
      <c r="AD2071" s="7"/>
      <c r="AE2071" s="8"/>
      <c r="AF2071" s="9" t="s">
        <v>2132</v>
      </c>
      <c r="AG2071" s="9" t="s">
        <v>721</v>
      </c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  <c r="AZ2071" s="7"/>
      <c r="BA2071" s="7"/>
      <c r="BB2071" s="7"/>
      <c r="BC2071" s="7"/>
      <c r="BD2071" s="7"/>
      <c r="BE2071" s="7"/>
      <c r="BF2071" s="7"/>
      <c r="BG2071" s="7"/>
      <c r="BH2071" s="7"/>
      <c r="BI2071" s="7"/>
      <c r="BJ2071" s="7"/>
      <c r="BK2071" s="7"/>
      <c r="BL2071" s="7"/>
      <c r="BM2071" s="7" t="s">
        <v>97</v>
      </c>
      <c r="BN2071" s="7" t="s">
        <v>97</v>
      </c>
      <c r="BO2071" s="7"/>
      <c r="BP2071" s="7"/>
      <c r="BQ2071" s="7"/>
      <c r="BR2071" s="7"/>
      <c r="BS2071" s="7"/>
      <c r="BT2071" s="7"/>
      <c r="BU2071" s="7"/>
      <c r="BV2071" s="7" t="s">
        <v>98</v>
      </c>
      <c r="BW2071" s="7"/>
      <c r="BX2071" s="7"/>
      <c r="BY2071" s="7"/>
      <c r="BZ2071" s="7"/>
      <c r="CA2071" s="7"/>
      <c r="CB2071" s="7"/>
      <c r="CC2071" s="7"/>
      <c r="CD2071" s="7"/>
      <c r="CE2071" s="7"/>
      <c r="CF2071" s="7"/>
      <c r="CG2071" s="7"/>
      <c r="CH2071" s="7"/>
      <c r="CI2071" s="6" t="n">
        <f aca="false">SUMIF($AH2071:$CH2071,35,Base!$B$5:$BB$5)*7*$Z2071</f>
        <v>0</v>
      </c>
      <c r="CJ2071" s="6" t="n">
        <f aca="false">SUMIF($AH2071:$CH2071,"PR",Base!$B$5:$BB$5)*7*$Z2071</f>
        <v>70</v>
      </c>
      <c r="CK2071" s="6"/>
      <c r="CL2071" s="6"/>
    </row>
    <row r="2072" customFormat="false" ht="13.8" hidden="false" customHeight="false" outlineLevel="0" collapsed="false">
      <c r="A2072" s="7" t="s">
        <v>1890</v>
      </c>
      <c r="B2072" s="7" t="s">
        <v>4192</v>
      </c>
      <c r="C2072" s="7" t="s">
        <v>1892</v>
      </c>
      <c r="D2072" s="7" t="s">
        <v>3873</v>
      </c>
      <c r="E2072" s="7" t="s">
        <v>963</v>
      </c>
      <c r="F2072" s="7" t="s">
        <v>17</v>
      </c>
      <c r="G2072" s="7" t="s">
        <v>4502</v>
      </c>
      <c r="H2072" s="7" t="s">
        <v>4503</v>
      </c>
      <c r="I2072" s="7" t="s">
        <v>84</v>
      </c>
      <c r="J2072" s="7" t="s">
        <v>85</v>
      </c>
      <c r="K2072" s="8" t="n">
        <v>0</v>
      </c>
      <c r="L2072" s="7"/>
      <c r="M2072" s="8" t="n">
        <v>0</v>
      </c>
      <c r="N2072" s="7"/>
      <c r="O2072" s="7" t="s">
        <v>4504</v>
      </c>
      <c r="P2072" s="7" t="s">
        <v>87</v>
      </c>
      <c r="Q2072" s="8" t="s">
        <v>77</v>
      </c>
      <c r="R2072" s="8" t="s">
        <v>77</v>
      </c>
      <c r="S2072" s="8" t="s">
        <v>110</v>
      </c>
      <c r="T2072" s="8" t="s">
        <v>100</v>
      </c>
      <c r="U2072" s="7" t="s">
        <v>87</v>
      </c>
      <c r="V2072" s="7" t="s">
        <v>92</v>
      </c>
      <c r="W2072" s="7"/>
      <c r="X2072" s="7"/>
      <c r="Y2072" s="7" t="s">
        <v>112</v>
      </c>
      <c r="Z2072" s="8" t="s">
        <v>108</v>
      </c>
      <c r="AA2072" s="7"/>
      <c r="AB2072" s="7"/>
      <c r="AC2072" s="7"/>
      <c r="AD2072" s="7"/>
      <c r="AE2072" s="8"/>
      <c r="AF2072" s="9" t="s">
        <v>2132</v>
      </c>
      <c r="AG2072" s="9" t="s">
        <v>721</v>
      </c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  <c r="AZ2072" s="7"/>
      <c r="BA2072" s="7"/>
      <c r="BB2072" s="7"/>
      <c r="BC2072" s="7"/>
      <c r="BD2072" s="7"/>
      <c r="BE2072" s="7"/>
      <c r="BF2072" s="7"/>
      <c r="BG2072" s="7"/>
      <c r="BH2072" s="7"/>
      <c r="BI2072" s="7"/>
      <c r="BJ2072" s="7"/>
      <c r="BK2072" s="7"/>
      <c r="BL2072" s="7"/>
      <c r="BM2072" s="7" t="s">
        <v>97</v>
      </c>
      <c r="BN2072" s="7" t="s">
        <v>97</v>
      </c>
      <c r="BO2072" s="7"/>
      <c r="BP2072" s="7"/>
      <c r="BQ2072" s="7"/>
      <c r="BR2072" s="7"/>
      <c r="BS2072" s="7"/>
      <c r="BT2072" s="7"/>
      <c r="BU2072" s="7"/>
      <c r="BV2072" s="7" t="s">
        <v>98</v>
      </c>
      <c r="BW2072" s="7"/>
      <c r="BX2072" s="7"/>
      <c r="BY2072" s="7"/>
      <c r="BZ2072" s="7"/>
      <c r="CA2072" s="7"/>
      <c r="CB2072" s="7"/>
      <c r="CC2072" s="7"/>
      <c r="CD2072" s="7"/>
      <c r="CE2072" s="7"/>
      <c r="CF2072" s="7"/>
      <c r="CG2072" s="7"/>
      <c r="CH2072" s="7"/>
      <c r="CI2072" s="6" t="n">
        <f aca="false">SUMIF($AH2072:$CH2072,35,Base!$B$5:$BB$5)*7*$Z2072</f>
        <v>0</v>
      </c>
      <c r="CJ2072" s="6" t="n">
        <f aca="false">SUMIF($AH2072:$CH2072,"PR",Base!$B$5:$BB$5)*7*$Z2072</f>
        <v>280</v>
      </c>
      <c r="CK2072" s="6"/>
      <c r="CL2072" s="6"/>
    </row>
    <row r="2073" customFormat="false" ht="13.8" hidden="false" customHeight="false" outlineLevel="0" collapsed="false">
      <c r="A2073" s="7" t="s">
        <v>1890</v>
      </c>
      <c r="B2073" s="7" t="s">
        <v>4192</v>
      </c>
      <c r="C2073" s="7" t="s">
        <v>1892</v>
      </c>
      <c r="D2073" s="7" t="s">
        <v>3878</v>
      </c>
      <c r="E2073" s="7" t="s">
        <v>970</v>
      </c>
      <c r="F2073" s="7" t="s">
        <v>17</v>
      </c>
      <c r="G2073" s="7" t="s">
        <v>4502</v>
      </c>
      <c r="H2073" s="7" t="s">
        <v>4503</v>
      </c>
      <c r="I2073" s="7" t="s">
        <v>84</v>
      </c>
      <c r="J2073" s="7" t="s">
        <v>85</v>
      </c>
      <c r="K2073" s="8" t="n">
        <v>0</v>
      </c>
      <c r="L2073" s="7"/>
      <c r="M2073" s="8" t="n">
        <v>0</v>
      </c>
      <c r="N2073" s="7"/>
      <c r="O2073" s="7" t="s">
        <v>4504</v>
      </c>
      <c r="P2073" s="7" t="s">
        <v>87</v>
      </c>
      <c r="Q2073" s="8" t="s">
        <v>77</v>
      </c>
      <c r="R2073" s="8" t="s">
        <v>77</v>
      </c>
      <c r="S2073" s="8" t="s">
        <v>110</v>
      </c>
      <c r="T2073" s="8" t="s">
        <v>100</v>
      </c>
      <c r="U2073" s="7" t="s">
        <v>87</v>
      </c>
      <c r="V2073" s="7" t="s">
        <v>92</v>
      </c>
      <c r="W2073" s="7"/>
      <c r="X2073" s="7"/>
      <c r="Y2073" s="7" t="s">
        <v>125</v>
      </c>
      <c r="Z2073" s="8" t="s">
        <v>94</v>
      </c>
      <c r="AA2073" s="7"/>
      <c r="AB2073" s="7"/>
      <c r="AC2073" s="7"/>
      <c r="AD2073" s="7"/>
      <c r="AE2073" s="8"/>
      <c r="AF2073" s="9" t="s">
        <v>161</v>
      </c>
      <c r="AG2073" s="9" t="s">
        <v>1231</v>
      </c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7"/>
      <c r="AW2073" s="7"/>
      <c r="AX2073" s="7" t="s">
        <v>98</v>
      </c>
      <c r="AY2073" s="7"/>
      <c r="AZ2073" s="7"/>
      <c r="BA2073" s="7"/>
      <c r="BB2073" s="7"/>
      <c r="BC2073" s="7"/>
      <c r="BD2073" s="7"/>
      <c r="BE2073" s="7"/>
      <c r="BF2073" s="7"/>
      <c r="BG2073" s="7"/>
      <c r="BH2073" s="7"/>
      <c r="BI2073" s="7"/>
      <c r="BJ2073" s="7"/>
      <c r="BK2073" s="7"/>
      <c r="BL2073" s="7"/>
      <c r="BM2073" s="7" t="s">
        <v>97</v>
      </c>
      <c r="BN2073" s="7" t="s">
        <v>97</v>
      </c>
      <c r="BO2073" s="7"/>
      <c r="BP2073" s="7"/>
      <c r="BQ2073" s="7"/>
      <c r="BR2073" s="7"/>
      <c r="BS2073" s="7"/>
      <c r="BT2073" s="7"/>
      <c r="BU2073" s="7"/>
      <c r="BV2073" s="7"/>
      <c r="BW2073" s="7"/>
      <c r="BX2073" s="7"/>
      <c r="BY2073" s="7"/>
      <c r="BZ2073" s="7"/>
      <c r="CA2073" s="7"/>
      <c r="CB2073" s="7"/>
      <c r="CC2073" s="7"/>
      <c r="CD2073" s="7"/>
      <c r="CE2073" s="7"/>
      <c r="CF2073" s="7"/>
      <c r="CG2073" s="7"/>
      <c r="CH2073" s="7"/>
      <c r="CI2073" s="6" t="n">
        <f aca="false">SUMIF($AH2073:$CH2073,35,Base!$B$5:$BB$5)*7*$Z2073</f>
        <v>0</v>
      </c>
      <c r="CJ2073" s="6" t="n">
        <f aca="false">SUMIF($AH2073:$CH2073,"PR",Base!$B$5:$BB$5)*7*$Z2073</f>
        <v>56</v>
      </c>
      <c r="CK2073" s="6"/>
      <c r="CL2073" s="6"/>
    </row>
    <row r="2074" customFormat="false" ht="13.8" hidden="false" customHeight="false" outlineLevel="0" collapsed="false">
      <c r="A2074" s="7" t="s">
        <v>1890</v>
      </c>
      <c r="B2074" s="7" t="s">
        <v>4192</v>
      </c>
      <c r="C2074" s="7" t="s">
        <v>1892</v>
      </c>
      <c r="D2074" s="7" t="s">
        <v>3878</v>
      </c>
      <c r="E2074" s="7" t="s">
        <v>970</v>
      </c>
      <c r="F2074" s="7" t="s">
        <v>17</v>
      </c>
      <c r="G2074" s="7" t="s">
        <v>4502</v>
      </c>
      <c r="H2074" s="7" t="s">
        <v>4503</v>
      </c>
      <c r="I2074" s="7" t="s">
        <v>84</v>
      </c>
      <c r="J2074" s="7" t="s">
        <v>85</v>
      </c>
      <c r="K2074" s="8" t="n">
        <v>0</v>
      </c>
      <c r="L2074" s="7"/>
      <c r="M2074" s="8" t="n">
        <v>0</v>
      </c>
      <c r="N2074" s="7"/>
      <c r="O2074" s="7" t="s">
        <v>4504</v>
      </c>
      <c r="P2074" s="7" t="s">
        <v>87</v>
      </c>
      <c r="Q2074" s="8" t="s">
        <v>77</v>
      </c>
      <c r="R2074" s="8" t="s">
        <v>77</v>
      </c>
      <c r="S2074" s="8" t="s">
        <v>110</v>
      </c>
      <c r="T2074" s="8" t="s">
        <v>100</v>
      </c>
      <c r="U2074" s="7" t="s">
        <v>87</v>
      </c>
      <c r="V2074" s="7" t="s">
        <v>92</v>
      </c>
      <c r="W2074" s="7"/>
      <c r="X2074" s="7"/>
      <c r="Y2074" s="7" t="s">
        <v>112</v>
      </c>
      <c r="Z2074" s="8" t="s">
        <v>108</v>
      </c>
      <c r="AA2074" s="7"/>
      <c r="AB2074" s="7"/>
      <c r="AC2074" s="7"/>
      <c r="AD2074" s="7"/>
      <c r="AE2074" s="8"/>
      <c r="AF2074" s="9" t="s">
        <v>161</v>
      </c>
      <c r="AG2074" s="9" t="s">
        <v>1231</v>
      </c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 t="s">
        <v>98</v>
      </c>
      <c r="AY2074" s="7"/>
      <c r="AZ2074" s="7"/>
      <c r="BA2074" s="7"/>
      <c r="BB2074" s="7"/>
      <c r="BC2074" s="7"/>
      <c r="BD2074" s="7"/>
      <c r="BE2074" s="7"/>
      <c r="BF2074" s="7"/>
      <c r="BG2074" s="7"/>
      <c r="BH2074" s="7"/>
      <c r="BI2074" s="7"/>
      <c r="BJ2074" s="7"/>
      <c r="BK2074" s="7"/>
      <c r="BL2074" s="7"/>
      <c r="BM2074" s="7" t="s">
        <v>97</v>
      </c>
      <c r="BN2074" s="7" t="s">
        <v>97</v>
      </c>
      <c r="BO2074" s="7"/>
      <c r="BP2074" s="7"/>
      <c r="BQ2074" s="7"/>
      <c r="BR2074" s="7"/>
      <c r="BS2074" s="7"/>
      <c r="BT2074" s="7"/>
      <c r="BU2074" s="7"/>
      <c r="BV2074" s="7"/>
      <c r="BW2074" s="7"/>
      <c r="BX2074" s="7"/>
      <c r="BY2074" s="7"/>
      <c r="BZ2074" s="7"/>
      <c r="CA2074" s="7"/>
      <c r="CB2074" s="7"/>
      <c r="CC2074" s="7"/>
      <c r="CD2074" s="7"/>
      <c r="CE2074" s="7"/>
      <c r="CF2074" s="7"/>
      <c r="CG2074" s="7"/>
      <c r="CH2074" s="7"/>
      <c r="CI2074" s="6" t="n">
        <f aca="false">SUMIF($AH2074:$CH2074,35,Base!$B$5:$BB$5)*7*$Z2074</f>
        <v>0</v>
      </c>
      <c r="CJ2074" s="6" t="n">
        <f aca="false">SUMIF($AH2074:$CH2074,"PR",Base!$B$5:$BB$5)*7*$Z2074</f>
        <v>224</v>
      </c>
      <c r="CK2074" s="6"/>
      <c r="CL2074" s="6"/>
    </row>
    <row r="2075" customFormat="false" ht="13.8" hidden="false" customHeight="false" outlineLevel="0" collapsed="false">
      <c r="A2075" s="7" t="s">
        <v>1890</v>
      </c>
      <c r="B2075" s="7" t="s">
        <v>4192</v>
      </c>
      <c r="C2075" s="7" t="s">
        <v>194</v>
      </c>
      <c r="D2075" s="7" t="s">
        <v>3876</v>
      </c>
      <c r="E2075" s="7" t="s">
        <v>972</v>
      </c>
      <c r="F2075" s="7" t="s">
        <v>17</v>
      </c>
      <c r="G2075" s="7" t="s">
        <v>4211</v>
      </c>
      <c r="H2075" s="7" t="s">
        <v>4212</v>
      </c>
      <c r="I2075" s="7" t="s">
        <v>84</v>
      </c>
      <c r="J2075" s="7" t="s">
        <v>85</v>
      </c>
      <c r="K2075" s="8" t="n">
        <v>0</v>
      </c>
      <c r="L2075" s="7"/>
      <c r="M2075" s="8" t="n">
        <v>0</v>
      </c>
      <c r="N2075" s="7"/>
      <c r="O2075" s="7" t="s">
        <v>4213</v>
      </c>
      <c r="P2075" s="7" t="s">
        <v>87</v>
      </c>
      <c r="Q2075" s="8" t="s">
        <v>91</v>
      </c>
      <c r="R2075" s="8" t="s">
        <v>91</v>
      </c>
      <c r="S2075" s="8" t="s">
        <v>110</v>
      </c>
      <c r="T2075" s="8" t="s">
        <v>100</v>
      </c>
      <c r="U2075" s="7" t="s">
        <v>87</v>
      </c>
      <c r="V2075" s="7" t="s">
        <v>92</v>
      </c>
      <c r="W2075" s="7"/>
      <c r="X2075" s="7"/>
      <c r="Y2075" s="7" t="s">
        <v>112</v>
      </c>
      <c r="Z2075" s="8" t="s">
        <v>108</v>
      </c>
      <c r="AA2075" s="7"/>
      <c r="AB2075" s="7"/>
      <c r="AC2075" s="7"/>
      <c r="AD2075" s="7"/>
      <c r="AE2075" s="8"/>
      <c r="AF2075" s="9" t="s">
        <v>2428</v>
      </c>
      <c r="AG2075" s="9" t="s">
        <v>3007</v>
      </c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  <c r="AZ2075" s="7"/>
      <c r="BA2075" s="7"/>
      <c r="BB2075" s="7"/>
      <c r="BC2075" s="7"/>
      <c r="BD2075" s="7"/>
      <c r="BE2075" s="7"/>
      <c r="BF2075" s="7"/>
      <c r="BG2075" s="7"/>
      <c r="BH2075" s="7"/>
      <c r="BI2075" s="7"/>
      <c r="BJ2075" s="7"/>
      <c r="BK2075" s="7"/>
      <c r="BL2075" s="7"/>
      <c r="BM2075" s="7" t="s">
        <v>97</v>
      </c>
      <c r="BN2075" s="7" t="s">
        <v>97</v>
      </c>
      <c r="BO2075" s="7"/>
      <c r="BP2075" s="7"/>
      <c r="BQ2075" s="7"/>
      <c r="BR2075" s="7"/>
      <c r="BS2075" s="7"/>
      <c r="BT2075" s="7"/>
      <c r="BU2075" s="7" t="s">
        <v>98</v>
      </c>
      <c r="BV2075" s="7"/>
      <c r="BW2075" s="7"/>
      <c r="BX2075" s="7"/>
      <c r="BY2075" s="7"/>
      <c r="BZ2075" s="7"/>
      <c r="CA2075" s="7"/>
      <c r="CB2075" s="7"/>
      <c r="CC2075" s="7"/>
      <c r="CD2075" s="7"/>
      <c r="CE2075" s="7"/>
      <c r="CF2075" s="7"/>
      <c r="CG2075" s="7"/>
      <c r="CH2075" s="7"/>
      <c r="CI2075" s="6" t="n">
        <f aca="false">SUMIF($AH2075:$CH2075,35,Base!$B$5:$BB$5)*7*$Z2075</f>
        <v>0</v>
      </c>
      <c r="CJ2075" s="6" t="n">
        <f aca="false">SUMIF($AH2075:$CH2075,"PR",Base!$B$5:$BB$5)*7*$Z2075</f>
        <v>280</v>
      </c>
      <c r="CK2075" s="6"/>
      <c r="CL2075" s="6"/>
    </row>
    <row r="2076" customFormat="false" ht="13.8" hidden="false" customHeight="false" outlineLevel="0" collapsed="false">
      <c r="A2076" s="7" t="s">
        <v>1890</v>
      </c>
      <c r="B2076" s="7" t="s">
        <v>4192</v>
      </c>
      <c r="C2076" s="7" t="s">
        <v>194</v>
      </c>
      <c r="D2076" s="7" t="s">
        <v>4505</v>
      </c>
      <c r="E2076" s="7" t="s">
        <v>975</v>
      </c>
      <c r="F2076" s="7" t="s">
        <v>17</v>
      </c>
      <c r="G2076" s="7" t="s">
        <v>4211</v>
      </c>
      <c r="H2076" s="7" t="s">
        <v>4212</v>
      </c>
      <c r="I2076" s="7" t="s">
        <v>84</v>
      </c>
      <c r="J2076" s="7" t="s">
        <v>85</v>
      </c>
      <c r="K2076" s="8" t="n">
        <v>0</v>
      </c>
      <c r="L2076" s="7"/>
      <c r="M2076" s="8" t="n">
        <v>0</v>
      </c>
      <c r="N2076" s="7"/>
      <c r="O2076" s="7" t="s">
        <v>4213</v>
      </c>
      <c r="P2076" s="7" t="s">
        <v>87</v>
      </c>
      <c r="Q2076" s="8" t="s">
        <v>91</v>
      </c>
      <c r="R2076" s="8" t="s">
        <v>91</v>
      </c>
      <c r="S2076" s="8" t="s">
        <v>110</v>
      </c>
      <c r="T2076" s="8" t="s">
        <v>100</v>
      </c>
      <c r="U2076" s="7" t="s">
        <v>87</v>
      </c>
      <c r="V2076" s="7" t="s">
        <v>92</v>
      </c>
      <c r="W2076" s="7"/>
      <c r="X2076" s="7"/>
      <c r="Y2076" s="7" t="s">
        <v>125</v>
      </c>
      <c r="Z2076" s="8" t="s">
        <v>94</v>
      </c>
      <c r="AA2076" s="7"/>
      <c r="AB2076" s="7"/>
      <c r="AC2076" s="7"/>
      <c r="AD2076" s="7"/>
      <c r="AE2076" s="8"/>
      <c r="AF2076" s="9" t="s">
        <v>1086</v>
      </c>
      <c r="AG2076" s="9" t="s">
        <v>2183</v>
      </c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 t="s">
        <v>98</v>
      </c>
      <c r="AX2076" s="7"/>
      <c r="AY2076" s="7"/>
      <c r="AZ2076" s="7"/>
      <c r="BA2076" s="7"/>
      <c r="BB2076" s="7"/>
      <c r="BC2076" s="7"/>
      <c r="BD2076" s="7"/>
      <c r="BE2076" s="7"/>
      <c r="BF2076" s="7"/>
      <c r="BG2076" s="7"/>
      <c r="BH2076" s="7"/>
      <c r="BI2076" s="7"/>
      <c r="BJ2076" s="7"/>
      <c r="BK2076" s="7"/>
      <c r="BL2076" s="7"/>
      <c r="BM2076" s="7" t="s">
        <v>97</v>
      </c>
      <c r="BN2076" s="7" t="s">
        <v>97</v>
      </c>
      <c r="BO2076" s="7"/>
      <c r="BP2076" s="7"/>
      <c r="BQ2076" s="7"/>
      <c r="BR2076" s="7"/>
      <c r="BS2076" s="7"/>
      <c r="BT2076" s="7"/>
      <c r="BU2076" s="7"/>
      <c r="BV2076" s="7"/>
      <c r="BW2076" s="7"/>
      <c r="BX2076" s="7"/>
      <c r="BY2076" s="7"/>
      <c r="BZ2076" s="7"/>
      <c r="CA2076" s="7"/>
      <c r="CB2076" s="7"/>
      <c r="CC2076" s="7"/>
      <c r="CD2076" s="7"/>
      <c r="CE2076" s="7"/>
      <c r="CF2076" s="7"/>
      <c r="CG2076" s="7"/>
      <c r="CH2076" s="7"/>
      <c r="CI2076" s="6" t="n">
        <f aca="false">SUMIF($AH2076:$CH2076,35,Base!$B$5:$BB$5)*7*$Z2076</f>
        <v>0</v>
      </c>
      <c r="CJ2076" s="6" t="n">
        <f aca="false">SUMIF($AH2076:$CH2076,"PR",Base!$B$5:$BB$5)*7*$Z2076</f>
        <v>70</v>
      </c>
      <c r="CK2076" s="6"/>
      <c r="CL2076" s="6"/>
    </row>
    <row r="2077" customFormat="false" ht="13.8" hidden="false" customHeight="false" outlineLevel="0" collapsed="false">
      <c r="A2077" s="7" t="s">
        <v>1890</v>
      </c>
      <c r="B2077" s="7" t="s">
        <v>4192</v>
      </c>
      <c r="C2077" s="7" t="s">
        <v>194</v>
      </c>
      <c r="D2077" s="7" t="s">
        <v>4505</v>
      </c>
      <c r="E2077" s="7" t="s">
        <v>975</v>
      </c>
      <c r="F2077" s="7" t="s">
        <v>17</v>
      </c>
      <c r="G2077" s="7" t="s">
        <v>4211</v>
      </c>
      <c r="H2077" s="7" t="s">
        <v>4212</v>
      </c>
      <c r="I2077" s="7" t="s">
        <v>84</v>
      </c>
      <c r="J2077" s="7" t="s">
        <v>85</v>
      </c>
      <c r="K2077" s="8" t="n">
        <v>0</v>
      </c>
      <c r="L2077" s="7"/>
      <c r="M2077" s="8" t="n">
        <v>0</v>
      </c>
      <c r="N2077" s="7"/>
      <c r="O2077" s="7" t="s">
        <v>4213</v>
      </c>
      <c r="P2077" s="7" t="s">
        <v>87</v>
      </c>
      <c r="Q2077" s="8" t="s">
        <v>91</v>
      </c>
      <c r="R2077" s="8" t="s">
        <v>91</v>
      </c>
      <c r="S2077" s="8" t="s">
        <v>110</v>
      </c>
      <c r="T2077" s="8" t="s">
        <v>100</v>
      </c>
      <c r="U2077" s="7" t="s">
        <v>87</v>
      </c>
      <c r="V2077" s="7" t="s">
        <v>92</v>
      </c>
      <c r="W2077" s="7"/>
      <c r="X2077" s="7"/>
      <c r="Y2077" s="7" t="s">
        <v>112</v>
      </c>
      <c r="Z2077" s="8" t="s">
        <v>108</v>
      </c>
      <c r="AA2077" s="7"/>
      <c r="AB2077" s="7"/>
      <c r="AC2077" s="7"/>
      <c r="AD2077" s="7"/>
      <c r="AE2077" s="8"/>
      <c r="AF2077" s="9" t="s">
        <v>1086</v>
      </c>
      <c r="AG2077" s="9" t="s">
        <v>2183</v>
      </c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 t="s">
        <v>98</v>
      </c>
      <c r="AX2077" s="7"/>
      <c r="AY2077" s="7"/>
      <c r="AZ2077" s="7"/>
      <c r="BA2077" s="7"/>
      <c r="BB2077" s="7"/>
      <c r="BC2077" s="7"/>
      <c r="BD2077" s="7"/>
      <c r="BE2077" s="7"/>
      <c r="BF2077" s="7"/>
      <c r="BG2077" s="7"/>
      <c r="BH2077" s="7"/>
      <c r="BI2077" s="7"/>
      <c r="BJ2077" s="7"/>
      <c r="BK2077" s="7"/>
      <c r="BL2077" s="7"/>
      <c r="BM2077" s="7" t="s">
        <v>97</v>
      </c>
      <c r="BN2077" s="7" t="s">
        <v>97</v>
      </c>
      <c r="BO2077" s="7"/>
      <c r="BP2077" s="7"/>
      <c r="BQ2077" s="7"/>
      <c r="BR2077" s="7"/>
      <c r="BS2077" s="7"/>
      <c r="BT2077" s="7"/>
      <c r="BU2077" s="7"/>
      <c r="BV2077" s="7"/>
      <c r="BW2077" s="7"/>
      <c r="BX2077" s="7"/>
      <c r="BY2077" s="7"/>
      <c r="BZ2077" s="7"/>
      <c r="CA2077" s="7"/>
      <c r="CB2077" s="7"/>
      <c r="CC2077" s="7"/>
      <c r="CD2077" s="7"/>
      <c r="CE2077" s="7"/>
      <c r="CF2077" s="7"/>
      <c r="CG2077" s="7"/>
      <c r="CH2077" s="7"/>
      <c r="CI2077" s="6" t="n">
        <f aca="false">SUMIF($AH2077:$CH2077,35,Base!$B$5:$BB$5)*7*$Z2077</f>
        <v>0</v>
      </c>
      <c r="CJ2077" s="6" t="n">
        <f aca="false">SUMIF($AH2077:$CH2077,"PR",Base!$B$5:$BB$5)*7*$Z2077</f>
        <v>280</v>
      </c>
      <c r="CK2077" s="6"/>
      <c r="CL2077" s="6"/>
    </row>
    <row r="2078" customFormat="false" ht="13.8" hidden="false" customHeight="false" outlineLevel="0" collapsed="false">
      <c r="A2078" s="7" t="s">
        <v>1890</v>
      </c>
      <c r="B2078" s="7" t="s">
        <v>4192</v>
      </c>
      <c r="C2078" s="7" t="s">
        <v>79</v>
      </c>
      <c r="D2078" s="7" t="s">
        <v>4506</v>
      </c>
      <c r="E2078" s="7" t="s">
        <v>978</v>
      </c>
      <c r="F2078" s="7" t="s">
        <v>17</v>
      </c>
      <c r="G2078" s="7" t="s">
        <v>4507</v>
      </c>
      <c r="H2078" s="7" t="s">
        <v>4508</v>
      </c>
      <c r="I2078" s="7" t="s">
        <v>84</v>
      </c>
      <c r="J2078" s="7" t="s">
        <v>85</v>
      </c>
      <c r="K2078" s="8" t="n">
        <v>0</v>
      </c>
      <c r="L2078" s="7"/>
      <c r="M2078" s="8" t="n">
        <v>0</v>
      </c>
      <c r="N2078" s="7"/>
      <c r="O2078" s="7" t="s">
        <v>4509</v>
      </c>
      <c r="P2078" s="7" t="s">
        <v>87</v>
      </c>
      <c r="Q2078" s="8" t="s">
        <v>91</v>
      </c>
      <c r="R2078" s="8" t="s">
        <v>91</v>
      </c>
      <c r="S2078" s="8" t="s">
        <v>110</v>
      </c>
      <c r="T2078" s="8" t="s">
        <v>100</v>
      </c>
      <c r="U2078" s="7" t="s">
        <v>87</v>
      </c>
      <c r="V2078" s="7" t="s">
        <v>92</v>
      </c>
      <c r="W2078" s="7"/>
      <c r="X2078" s="7"/>
      <c r="Y2078" s="7" t="s">
        <v>125</v>
      </c>
      <c r="Z2078" s="8" t="s">
        <v>94</v>
      </c>
      <c r="AA2078" s="7"/>
      <c r="AB2078" s="7"/>
      <c r="AC2078" s="7"/>
      <c r="AD2078" s="7"/>
      <c r="AE2078" s="8"/>
      <c r="AF2078" s="9" t="s">
        <v>997</v>
      </c>
      <c r="AG2078" s="9" t="s">
        <v>519</v>
      </c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  <c r="AY2078" s="7"/>
      <c r="AZ2078" s="7"/>
      <c r="BA2078" s="7"/>
      <c r="BB2078" s="7"/>
      <c r="BC2078" s="7"/>
      <c r="BD2078" s="7"/>
      <c r="BE2078" s="7"/>
      <c r="BF2078" s="7"/>
      <c r="BG2078" s="7"/>
      <c r="BH2078" s="7"/>
      <c r="BI2078" s="7"/>
      <c r="BJ2078" s="7"/>
      <c r="BK2078" s="7"/>
      <c r="BL2078" s="7"/>
      <c r="BM2078" s="7" t="s">
        <v>97</v>
      </c>
      <c r="BN2078" s="7" t="s">
        <v>97</v>
      </c>
      <c r="BO2078" s="7"/>
      <c r="BP2078" s="7"/>
      <c r="BQ2078" s="7"/>
      <c r="BR2078" s="7"/>
      <c r="BS2078" s="7"/>
      <c r="BT2078" s="7"/>
      <c r="BU2078" s="7"/>
      <c r="BV2078" s="7"/>
      <c r="BW2078" s="7"/>
      <c r="BX2078" s="7"/>
      <c r="BY2078" s="7"/>
      <c r="BZ2078" s="7"/>
      <c r="CA2078" s="7"/>
      <c r="CB2078" s="7" t="s">
        <v>98</v>
      </c>
      <c r="CC2078" s="7"/>
      <c r="CD2078" s="7"/>
      <c r="CE2078" s="7"/>
      <c r="CF2078" s="7"/>
      <c r="CG2078" s="7"/>
      <c r="CH2078" s="7"/>
      <c r="CI2078" s="6" t="n">
        <f aca="false">SUMIF($AH2078:$CH2078,35,Base!$B$5:$BB$5)*7*$Z2078</f>
        <v>0</v>
      </c>
      <c r="CJ2078" s="6" t="n">
        <f aca="false">SUMIF($AH2078:$CH2078,"PR",Base!$B$5:$BB$5)*7*$Z2078</f>
        <v>70</v>
      </c>
      <c r="CK2078" s="6"/>
      <c r="CL2078" s="6"/>
    </row>
    <row r="2079" customFormat="false" ht="13.8" hidden="false" customHeight="false" outlineLevel="0" collapsed="false">
      <c r="A2079" s="7" t="s">
        <v>1890</v>
      </c>
      <c r="B2079" s="7" t="s">
        <v>4192</v>
      </c>
      <c r="C2079" s="7" t="s">
        <v>79</v>
      </c>
      <c r="D2079" s="7" t="s">
        <v>4506</v>
      </c>
      <c r="E2079" s="7" t="s">
        <v>978</v>
      </c>
      <c r="F2079" s="7" t="s">
        <v>17</v>
      </c>
      <c r="G2079" s="7" t="s">
        <v>4507</v>
      </c>
      <c r="H2079" s="7" t="s">
        <v>4508</v>
      </c>
      <c r="I2079" s="7" t="s">
        <v>84</v>
      </c>
      <c r="J2079" s="7" t="s">
        <v>85</v>
      </c>
      <c r="K2079" s="8" t="n">
        <v>0</v>
      </c>
      <c r="L2079" s="7"/>
      <c r="M2079" s="8" t="n">
        <v>0</v>
      </c>
      <c r="N2079" s="7"/>
      <c r="O2079" s="7" t="s">
        <v>4509</v>
      </c>
      <c r="P2079" s="7" t="s">
        <v>87</v>
      </c>
      <c r="Q2079" s="8" t="s">
        <v>91</v>
      </c>
      <c r="R2079" s="8" t="s">
        <v>91</v>
      </c>
      <c r="S2079" s="8" t="s">
        <v>110</v>
      </c>
      <c r="T2079" s="8" t="s">
        <v>100</v>
      </c>
      <c r="U2079" s="7" t="s">
        <v>87</v>
      </c>
      <c r="V2079" s="7" t="s">
        <v>92</v>
      </c>
      <c r="W2079" s="7"/>
      <c r="X2079" s="7"/>
      <c r="Y2079" s="7" t="s">
        <v>112</v>
      </c>
      <c r="Z2079" s="8" t="s">
        <v>108</v>
      </c>
      <c r="AA2079" s="7"/>
      <c r="AB2079" s="7"/>
      <c r="AC2079" s="7"/>
      <c r="AD2079" s="7"/>
      <c r="AE2079" s="8"/>
      <c r="AF2079" s="9" t="s">
        <v>997</v>
      </c>
      <c r="AG2079" s="9" t="s">
        <v>519</v>
      </c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7"/>
      <c r="AX2079" s="7"/>
      <c r="AY2079" s="7"/>
      <c r="AZ2079" s="7"/>
      <c r="BA2079" s="7"/>
      <c r="BB2079" s="7"/>
      <c r="BC2079" s="7"/>
      <c r="BD2079" s="7"/>
      <c r="BE2079" s="7"/>
      <c r="BF2079" s="7"/>
      <c r="BG2079" s="7"/>
      <c r="BH2079" s="7"/>
      <c r="BI2079" s="7"/>
      <c r="BJ2079" s="7"/>
      <c r="BK2079" s="7"/>
      <c r="BL2079" s="7"/>
      <c r="BM2079" s="7" t="s">
        <v>97</v>
      </c>
      <c r="BN2079" s="7" t="s">
        <v>97</v>
      </c>
      <c r="BO2079" s="7"/>
      <c r="BP2079" s="7"/>
      <c r="BQ2079" s="7"/>
      <c r="BR2079" s="7"/>
      <c r="BS2079" s="7"/>
      <c r="BT2079" s="7"/>
      <c r="BU2079" s="7"/>
      <c r="BV2079" s="7"/>
      <c r="BW2079" s="7"/>
      <c r="BX2079" s="7"/>
      <c r="BY2079" s="7"/>
      <c r="BZ2079" s="7"/>
      <c r="CA2079" s="7"/>
      <c r="CB2079" s="7" t="s">
        <v>98</v>
      </c>
      <c r="CC2079" s="7"/>
      <c r="CD2079" s="7"/>
      <c r="CE2079" s="7"/>
      <c r="CF2079" s="7"/>
      <c r="CG2079" s="7"/>
      <c r="CH2079" s="7"/>
      <c r="CI2079" s="6" t="n">
        <f aca="false">SUMIF($AH2079:$CH2079,35,Base!$B$5:$BB$5)*7*$Z2079</f>
        <v>0</v>
      </c>
      <c r="CJ2079" s="6" t="n">
        <f aca="false">SUMIF($AH2079:$CH2079,"PR",Base!$B$5:$BB$5)*7*$Z2079</f>
        <v>280</v>
      </c>
      <c r="CK2079" s="6"/>
      <c r="CL2079" s="6"/>
    </row>
    <row r="2080" customFormat="false" ht="13.8" hidden="false" customHeight="false" outlineLevel="0" collapsed="false">
      <c r="A2080" s="7" t="s">
        <v>1890</v>
      </c>
      <c r="B2080" s="7" t="s">
        <v>4192</v>
      </c>
      <c r="C2080" s="7" t="s">
        <v>79</v>
      </c>
      <c r="D2080" s="7" t="s">
        <v>4510</v>
      </c>
      <c r="E2080" s="7" t="s">
        <v>980</v>
      </c>
      <c r="F2080" s="7" t="s">
        <v>17</v>
      </c>
      <c r="G2080" s="7" t="s">
        <v>4507</v>
      </c>
      <c r="H2080" s="7" t="s">
        <v>4508</v>
      </c>
      <c r="I2080" s="7" t="s">
        <v>84</v>
      </c>
      <c r="J2080" s="7" t="s">
        <v>85</v>
      </c>
      <c r="K2080" s="8" t="n">
        <v>0</v>
      </c>
      <c r="L2080" s="7"/>
      <c r="M2080" s="8" t="n">
        <v>0</v>
      </c>
      <c r="N2080" s="7"/>
      <c r="O2080" s="7" t="s">
        <v>4509</v>
      </c>
      <c r="P2080" s="7" t="s">
        <v>87</v>
      </c>
      <c r="Q2080" s="8" t="s">
        <v>91</v>
      </c>
      <c r="R2080" s="8" t="s">
        <v>91</v>
      </c>
      <c r="S2080" s="8" t="s">
        <v>110</v>
      </c>
      <c r="T2080" s="8" t="s">
        <v>100</v>
      </c>
      <c r="U2080" s="7" t="s">
        <v>87</v>
      </c>
      <c r="V2080" s="7" t="s">
        <v>92</v>
      </c>
      <c r="W2080" s="7"/>
      <c r="X2080" s="7"/>
      <c r="Y2080" s="7" t="s">
        <v>125</v>
      </c>
      <c r="Z2080" s="8" t="s">
        <v>94</v>
      </c>
      <c r="AA2080" s="7"/>
      <c r="AB2080" s="7"/>
      <c r="AC2080" s="7"/>
      <c r="AD2080" s="7"/>
      <c r="AE2080" s="8"/>
      <c r="AF2080" s="9" t="s">
        <v>133</v>
      </c>
      <c r="AG2080" s="9" t="s">
        <v>3167</v>
      </c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7"/>
      <c r="AW2080" s="7"/>
      <c r="AX2080" s="7"/>
      <c r="AY2080" s="7"/>
      <c r="AZ2080" s="7"/>
      <c r="BA2080" s="7"/>
      <c r="BB2080" s="7"/>
      <c r="BC2080" s="7"/>
      <c r="BD2080" s="7"/>
      <c r="BE2080" s="7"/>
      <c r="BF2080" s="7"/>
      <c r="BG2080" s="7" t="s">
        <v>98</v>
      </c>
      <c r="BH2080" s="7"/>
      <c r="BI2080" s="7"/>
      <c r="BJ2080" s="7"/>
      <c r="BK2080" s="7"/>
      <c r="BL2080" s="7"/>
      <c r="BM2080" s="7" t="s">
        <v>97</v>
      </c>
      <c r="BN2080" s="7" t="s">
        <v>97</v>
      </c>
      <c r="BO2080" s="7"/>
      <c r="BP2080" s="7"/>
      <c r="BQ2080" s="7"/>
      <c r="BR2080" s="7"/>
      <c r="BS2080" s="7"/>
      <c r="BT2080" s="7"/>
      <c r="BU2080" s="7"/>
      <c r="BV2080" s="7"/>
      <c r="BW2080" s="7"/>
      <c r="BX2080" s="7"/>
      <c r="BY2080" s="7"/>
      <c r="BZ2080" s="7"/>
      <c r="CA2080" s="7"/>
      <c r="CB2080" s="7"/>
      <c r="CC2080" s="7"/>
      <c r="CD2080" s="7"/>
      <c r="CE2080" s="7"/>
      <c r="CF2080" s="7"/>
      <c r="CG2080" s="7"/>
      <c r="CH2080" s="7"/>
      <c r="CI2080" s="6" t="n">
        <f aca="false">SUMIF($AH2080:$CH2080,35,Base!$B$5:$BB$5)*7*$Z2080</f>
        <v>0</v>
      </c>
      <c r="CJ2080" s="6" t="n">
        <f aca="false">SUMIF($AH2080:$CH2080,"PR",Base!$B$5:$BB$5)*7*$Z2080</f>
        <v>70</v>
      </c>
      <c r="CK2080" s="6"/>
      <c r="CL2080" s="6"/>
    </row>
    <row r="2081" customFormat="false" ht="13.8" hidden="false" customHeight="false" outlineLevel="0" collapsed="false">
      <c r="A2081" s="7" t="s">
        <v>1890</v>
      </c>
      <c r="B2081" s="7" t="s">
        <v>4192</v>
      </c>
      <c r="C2081" s="7" t="s">
        <v>79</v>
      </c>
      <c r="D2081" s="7" t="s">
        <v>4510</v>
      </c>
      <c r="E2081" s="7" t="s">
        <v>980</v>
      </c>
      <c r="F2081" s="7" t="s">
        <v>17</v>
      </c>
      <c r="G2081" s="7" t="s">
        <v>4507</v>
      </c>
      <c r="H2081" s="7" t="s">
        <v>4508</v>
      </c>
      <c r="I2081" s="7" t="s">
        <v>84</v>
      </c>
      <c r="J2081" s="7" t="s">
        <v>85</v>
      </c>
      <c r="K2081" s="8" t="n">
        <v>0</v>
      </c>
      <c r="L2081" s="7"/>
      <c r="M2081" s="8" t="n">
        <v>0</v>
      </c>
      <c r="N2081" s="7"/>
      <c r="O2081" s="7" t="s">
        <v>4509</v>
      </c>
      <c r="P2081" s="7" t="s">
        <v>87</v>
      </c>
      <c r="Q2081" s="8" t="s">
        <v>91</v>
      </c>
      <c r="R2081" s="8" t="s">
        <v>91</v>
      </c>
      <c r="S2081" s="8" t="s">
        <v>110</v>
      </c>
      <c r="T2081" s="8" t="s">
        <v>100</v>
      </c>
      <c r="U2081" s="7" t="s">
        <v>87</v>
      </c>
      <c r="V2081" s="7" t="s">
        <v>92</v>
      </c>
      <c r="W2081" s="7"/>
      <c r="X2081" s="7"/>
      <c r="Y2081" s="7" t="s">
        <v>112</v>
      </c>
      <c r="Z2081" s="8" t="s">
        <v>108</v>
      </c>
      <c r="AA2081" s="7"/>
      <c r="AB2081" s="7"/>
      <c r="AC2081" s="7"/>
      <c r="AD2081" s="7"/>
      <c r="AE2081" s="8"/>
      <c r="AF2081" s="9" t="s">
        <v>133</v>
      </c>
      <c r="AG2081" s="9" t="s">
        <v>3167</v>
      </c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  <c r="AZ2081" s="7"/>
      <c r="BA2081" s="7"/>
      <c r="BB2081" s="7"/>
      <c r="BC2081" s="7"/>
      <c r="BD2081" s="7"/>
      <c r="BE2081" s="7"/>
      <c r="BF2081" s="7"/>
      <c r="BG2081" s="7" t="s">
        <v>98</v>
      </c>
      <c r="BH2081" s="7"/>
      <c r="BI2081" s="7"/>
      <c r="BJ2081" s="7"/>
      <c r="BK2081" s="7"/>
      <c r="BL2081" s="7"/>
      <c r="BM2081" s="7" t="s">
        <v>97</v>
      </c>
      <c r="BN2081" s="7" t="s">
        <v>97</v>
      </c>
      <c r="BO2081" s="7"/>
      <c r="BP2081" s="7"/>
      <c r="BQ2081" s="7"/>
      <c r="BR2081" s="7"/>
      <c r="BS2081" s="7"/>
      <c r="BT2081" s="7"/>
      <c r="BU2081" s="7"/>
      <c r="BV2081" s="7"/>
      <c r="BW2081" s="7"/>
      <c r="BX2081" s="7"/>
      <c r="BY2081" s="7"/>
      <c r="BZ2081" s="7"/>
      <c r="CA2081" s="7"/>
      <c r="CB2081" s="7"/>
      <c r="CC2081" s="7"/>
      <c r="CD2081" s="7"/>
      <c r="CE2081" s="7"/>
      <c r="CF2081" s="7"/>
      <c r="CG2081" s="7"/>
      <c r="CH2081" s="7"/>
      <c r="CI2081" s="6" t="n">
        <f aca="false">SUMIF($AH2081:$CH2081,35,Base!$B$5:$BB$5)*7*$Z2081</f>
        <v>0</v>
      </c>
      <c r="CJ2081" s="6" t="n">
        <f aca="false">SUMIF($AH2081:$CH2081,"PR",Base!$B$5:$BB$5)*7*$Z2081</f>
        <v>280</v>
      </c>
      <c r="CK2081" s="6"/>
      <c r="CL2081" s="6"/>
    </row>
    <row r="2082" customFormat="false" ht="13.8" hidden="false" customHeight="false" outlineLevel="0" collapsed="false">
      <c r="A2082" s="7" t="s">
        <v>1890</v>
      </c>
      <c r="B2082" s="7" t="s">
        <v>4192</v>
      </c>
      <c r="C2082" s="7" t="s">
        <v>79</v>
      </c>
      <c r="D2082" s="7" t="s">
        <v>4511</v>
      </c>
      <c r="E2082" s="7" t="s">
        <v>982</v>
      </c>
      <c r="F2082" s="7" t="s">
        <v>17</v>
      </c>
      <c r="G2082" s="7" t="s">
        <v>4512</v>
      </c>
      <c r="H2082" s="7" t="s">
        <v>4513</v>
      </c>
      <c r="I2082" s="7" t="s">
        <v>84</v>
      </c>
      <c r="J2082" s="7" t="s">
        <v>85</v>
      </c>
      <c r="K2082" s="8" t="n">
        <v>0</v>
      </c>
      <c r="L2082" s="7"/>
      <c r="M2082" s="8" t="n">
        <v>0</v>
      </c>
      <c r="N2082" s="7"/>
      <c r="O2082" s="7" t="s">
        <v>4514</v>
      </c>
      <c r="P2082" s="7" t="s">
        <v>87</v>
      </c>
      <c r="Q2082" s="8" t="s">
        <v>91</v>
      </c>
      <c r="R2082" s="8" t="s">
        <v>91</v>
      </c>
      <c r="S2082" s="8" t="s">
        <v>110</v>
      </c>
      <c r="T2082" s="8" t="s">
        <v>100</v>
      </c>
      <c r="U2082" s="7" t="s">
        <v>87</v>
      </c>
      <c r="V2082" s="7" t="s">
        <v>92</v>
      </c>
      <c r="W2082" s="7"/>
      <c r="X2082" s="7"/>
      <c r="Y2082" s="7" t="s">
        <v>125</v>
      </c>
      <c r="Z2082" s="8" t="s">
        <v>94</v>
      </c>
      <c r="AA2082" s="7"/>
      <c r="AB2082" s="7"/>
      <c r="AC2082" s="7"/>
      <c r="AD2082" s="7"/>
      <c r="AE2082" s="8"/>
      <c r="AF2082" s="9" t="s">
        <v>968</v>
      </c>
      <c r="AG2082" s="9" t="s">
        <v>2019</v>
      </c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7"/>
      <c r="AX2082" s="7"/>
      <c r="AY2082" s="7"/>
      <c r="AZ2082" s="7"/>
      <c r="BA2082" s="7"/>
      <c r="BB2082" s="7"/>
      <c r="BC2082" s="7"/>
      <c r="BD2082" s="7"/>
      <c r="BE2082" s="7"/>
      <c r="BF2082" s="7"/>
      <c r="BG2082" s="7"/>
      <c r="BH2082" s="7"/>
      <c r="BI2082" s="7"/>
      <c r="BJ2082" s="7"/>
      <c r="BK2082" s="7"/>
      <c r="BL2082" s="7"/>
      <c r="BM2082" s="7" t="s">
        <v>97</v>
      </c>
      <c r="BN2082" s="7" t="s">
        <v>97</v>
      </c>
      <c r="BO2082" s="7"/>
      <c r="BP2082" s="7"/>
      <c r="BQ2082" s="7"/>
      <c r="BR2082" s="7"/>
      <c r="BS2082" s="7"/>
      <c r="BT2082" s="7"/>
      <c r="BU2082" s="7"/>
      <c r="BV2082" s="7"/>
      <c r="BW2082" s="7"/>
      <c r="BX2082" s="7"/>
      <c r="BY2082" s="7"/>
      <c r="BZ2082" s="7"/>
      <c r="CA2082" s="7"/>
      <c r="CB2082" s="7"/>
      <c r="CC2082" s="7" t="s">
        <v>98</v>
      </c>
      <c r="CD2082" s="7"/>
      <c r="CE2082" s="7"/>
      <c r="CF2082" s="7"/>
      <c r="CG2082" s="7"/>
      <c r="CH2082" s="7"/>
      <c r="CI2082" s="6" t="n">
        <f aca="false">SUMIF($AH2082:$CH2082,35,Base!$B$5:$BB$5)*7*$Z2082</f>
        <v>0</v>
      </c>
      <c r="CJ2082" s="6" t="n">
        <f aca="false">SUMIF($AH2082:$CH2082,"PR",Base!$B$5:$BB$5)*7*$Z2082</f>
        <v>70</v>
      </c>
      <c r="CK2082" s="6"/>
      <c r="CL2082" s="6"/>
    </row>
    <row r="2083" customFormat="false" ht="13.8" hidden="false" customHeight="false" outlineLevel="0" collapsed="false">
      <c r="A2083" s="7" t="s">
        <v>1890</v>
      </c>
      <c r="B2083" s="7" t="s">
        <v>4192</v>
      </c>
      <c r="C2083" s="7" t="s">
        <v>79</v>
      </c>
      <c r="D2083" s="7" t="s">
        <v>4511</v>
      </c>
      <c r="E2083" s="7" t="s">
        <v>982</v>
      </c>
      <c r="F2083" s="7" t="s">
        <v>17</v>
      </c>
      <c r="G2083" s="7" t="s">
        <v>4512</v>
      </c>
      <c r="H2083" s="7" t="s">
        <v>4513</v>
      </c>
      <c r="I2083" s="7" t="s">
        <v>84</v>
      </c>
      <c r="J2083" s="7" t="s">
        <v>85</v>
      </c>
      <c r="K2083" s="8" t="n">
        <v>0</v>
      </c>
      <c r="L2083" s="7"/>
      <c r="M2083" s="8" t="n">
        <v>0</v>
      </c>
      <c r="N2083" s="7"/>
      <c r="O2083" s="7" t="s">
        <v>4514</v>
      </c>
      <c r="P2083" s="7" t="s">
        <v>87</v>
      </c>
      <c r="Q2083" s="8" t="s">
        <v>91</v>
      </c>
      <c r="R2083" s="8" t="s">
        <v>91</v>
      </c>
      <c r="S2083" s="8" t="s">
        <v>110</v>
      </c>
      <c r="T2083" s="8" t="s">
        <v>100</v>
      </c>
      <c r="U2083" s="7" t="s">
        <v>87</v>
      </c>
      <c r="V2083" s="7" t="s">
        <v>92</v>
      </c>
      <c r="W2083" s="7"/>
      <c r="X2083" s="7"/>
      <c r="Y2083" s="7" t="s">
        <v>112</v>
      </c>
      <c r="Z2083" s="8" t="s">
        <v>108</v>
      </c>
      <c r="AA2083" s="7"/>
      <c r="AB2083" s="7"/>
      <c r="AC2083" s="7"/>
      <c r="AD2083" s="7"/>
      <c r="AE2083" s="8"/>
      <c r="AF2083" s="9" t="s">
        <v>968</v>
      </c>
      <c r="AG2083" s="9" t="s">
        <v>2019</v>
      </c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7"/>
      <c r="AW2083" s="7"/>
      <c r="AX2083" s="7"/>
      <c r="AY2083" s="7"/>
      <c r="AZ2083" s="7"/>
      <c r="BA2083" s="7"/>
      <c r="BB2083" s="7"/>
      <c r="BC2083" s="7"/>
      <c r="BD2083" s="7"/>
      <c r="BE2083" s="7"/>
      <c r="BF2083" s="7"/>
      <c r="BG2083" s="7"/>
      <c r="BH2083" s="7"/>
      <c r="BI2083" s="7"/>
      <c r="BJ2083" s="7"/>
      <c r="BK2083" s="7"/>
      <c r="BL2083" s="7"/>
      <c r="BM2083" s="7" t="s">
        <v>97</v>
      </c>
      <c r="BN2083" s="7" t="s">
        <v>97</v>
      </c>
      <c r="BO2083" s="7"/>
      <c r="BP2083" s="7"/>
      <c r="BQ2083" s="7"/>
      <c r="BR2083" s="7"/>
      <c r="BS2083" s="7"/>
      <c r="BT2083" s="7"/>
      <c r="BU2083" s="7"/>
      <c r="BV2083" s="7"/>
      <c r="BW2083" s="7"/>
      <c r="BX2083" s="7"/>
      <c r="BY2083" s="7"/>
      <c r="BZ2083" s="7"/>
      <c r="CA2083" s="7"/>
      <c r="CB2083" s="7"/>
      <c r="CC2083" s="7" t="s">
        <v>98</v>
      </c>
      <c r="CD2083" s="7"/>
      <c r="CE2083" s="7"/>
      <c r="CF2083" s="7"/>
      <c r="CG2083" s="7"/>
      <c r="CH2083" s="7"/>
      <c r="CI2083" s="6" t="n">
        <f aca="false">SUMIF($AH2083:$CH2083,35,Base!$B$5:$BB$5)*7*$Z2083</f>
        <v>0</v>
      </c>
      <c r="CJ2083" s="6" t="n">
        <f aca="false">SUMIF($AH2083:$CH2083,"PR",Base!$B$5:$BB$5)*7*$Z2083</f>
        <v>280</v>
      </c>
      <c r="CK2083" s="6"/>
      <c r="CL2083" s="6"/>
    </row>
    <row r="2084" customFormat="false" ht="13.8" hidden="false" customHeight="false" outlineLevel="0" collapsed="false">
      <c r="A2084" s="7" t="s">
        <v>1890</v>
      </c>
      <c r="B2084" s="7" t="s">
        <v>4192</v>
      </c>
      <c r="C2084" s="7" t="s">
        <v>79</v>
      </c>
      <c r="D2084" s="7" t="s">
        <v>4515</v>
      </c>
      <c r="E2084" s="7" t="s">
        <v>4516</v>
      </c>
      <c r="F2084" s="7" t="s">
        <v>17</v>
      </c>
      <c r="G2084" s="7" t="s">
        <v>4512</v>
      </c>
      <c r="H2084" s="7" t="s">
        <v>4513</v>
      </c>
      <c r="I2084" s="7" t="s">
        <v>84</v>
      </c>
      <c r="J2084" s="7" t="s">
        <v>85</v>
      </c>
      <c r="K2084" s="8" t="n">
        <v>0</v>
      </c>
      <c r="L2084" s="7"/>
      <c r="M2084" s="8" t="n">
        <v>0</v>
      </c>
      <c r="N2084" s="7"/>
      <c r="O2084" s="7" t="s">
        <v>4514</v>
      </c>
      <c r="P2084" s="7" t="s">
        <v>87</v>
      </c>
      <c r="Q2084" s="8" t="s">
        <v>91</v>
      </c>
      <c r="R2084" s="8" t="s">
        <v>91</v>
      </c>
      <c r="S2084" s="8" t="s">
        <v>110</v>
      </c>
      <c r="T2084" s="8" t="s">
        <v>100</v>
      </c>
      <c r="U2084" s="7" t="s">
        <v>87</v>
      </c>
      <c r="V2084" s="7" t="s">
        <v>92</v>
      </c>
      <c r="W2084" s="7"/>
      <c r="X2084" s="7"/>
      <c r="Y2084" s="7" t="s">
        <v>125</v>
      </c>
      <c r="Z2084" s="8" t="s">
        <v>94</v>
      </c>
      <c r="AA2084" s="7"/>
      <c r="AB2084" s="7"/>
      <c r="AC2084" s="7"/>
      <c r="AD2084" s="7"/>
      <c r="AE2084" s="8"/>
      <c r="AF2084" s="9" t="s">
        <v>720</v>
      </c>
      <c r="AG2084" s="9" t="s">
        <v>1231</v>
      </c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7"/>
      <c r="AW2084" s="7"/>
      <c r="AX2084" s="7" t="s">
        <v>98</v>
      </c>
      <c r="AY2084" s="7"/>
      <c r="AZ2084" s="7"/>
      <c r="BA2084" s="7"/>
      <c r="BB2084" s="7"/>
      <c r="BC2084" s="7"/>
      <c r="BD2084" s="7"/>
      <c r="BE2084" s="7"/>
      <c r="BF2084" s="7"/>
      <c r="BG2084" s="7"/>
      <c r="BH2084" s="7"/>
      <c r="BI2084" s="7"/>
      <c r="BJ2084" s="7"/>
      <c r="BK2084" s="7"/>
      <c r="BL2084" s="7"/>
      <c r="BM2084" s="7" t="s">
        <v>97</v>
      </c>
      <c r="BN2084" s="7" t="s">
        <v>97</v>
      </c>
      <c r="BO2084" s="7"/>
      <c r="BP2084" s="7"/>
      <c r="BQ2084" s="7"/>
      <c r="BR2084" s="7"/>
      <c r="BS2084" s="7"/>
      <c r="BT2084" s="7"/>
      <c r="BU2084" s="7"/>
      <c r="BV2084" s="7"/>
      <c r="BW2084" s="7"/>
      <c r="BX2084" s="7"/>
      <c r="BY2084" s="7"/>
      <c r="BZ2084" s="7"/>
      <c r="CA2084" s="7"/>
      <c r="CB2084" s="7"/>
      <c r="CC2084" s="7"/>
      <c r="CD2084" s="7"/>
      <c r="CE2084" s="7"/>
      <c r="CF2084" s="7"/>
      <c r="CG2084" s="7"/>
      <c r="CH2084" s="7"/>
      <c r="CI2084" s="6" t="n">
        <f aca="false">SUMIF($AH2084:$CH2084,35,Base!$B$5:$BB$5)*7*$Z2084</f>
        <v>0</v>
      </c>
      <c r="CJ2084" s="6" t="n">
        <f aca="false">SUMIF($AH2084:$CH2084,"PR",Base!$B$5:$BB$5)*7*$Z2084</f>
        <v>56</v>
      </c>
      <c r="CK2084" s="6"/>
      <c r="CL2084" s="6"/>
    </row>
    <row r="2085" customFormat="false" ht="13.8" hidden="false" customHeight="false" outlineLevel="0" collapsed="false">
      <c r="A2085" s="7" t="s">
        <v>1890</v>
      </c>
      <c r="B2085" s="7" t="s">
        <v>4192</v>
      </c>
      <c r="C2085" s="7" t="s">
        <v>79</v>
      </c>
      <c r="D2085" s="7" t="s">
        <v>4515</v>
      </c>
      <c r="E2085" s="7" t="s">
        <v>4516</v>
      </c>
      <c r="F2085" s="7" t="s">
        <v>17</v>
      </c>
      <c r="G2085" s="7" t="s">
        <v>4512</v>
      </c>
      <c r="H2085" s="7" t="s">
        <v>4513</v>
      </c>
      <c r="I2085" s="7" t="s">
        <v>84</v>
      </c>
      <c r="J2085" s="7" t="s">
        <v>85</v>
      </c>
      <c r="K2085" s="8" t="n">
        <v>0</v>
      </c>
      <c r="L2085" s="7"/>
      <c r="M2085" s="8" t="n">
        <v>0</v>
      </c>
      <c r="N2085" s="7"/>
      <c r="O2085" s="7" t="s">
        <v>4514</v>
      </c>
      <c r="P2085" s="7" t="s">
        <v>87</v>
      </c>
      <c r="Q2085" s="8" t="s">
        <v>91</v>
      </c>
      <c r="R2085" s="8" t="s">
        <v>91</v>
      </c>
      <c r="S2085" s="8" t="s">
        <v>110</v>
      </c>
      <c r="T2085" s="8" t="s">
        <v>100</v>
      </c>
      <c r="U2085" s="7" t="s">
        <v>87</v>
      </c>
      <c r="V2085" s="7" t="s">
        <v>92</v>
      </c>
      <c r="W2085" s="7"/>
      <c r="X2085" s="7"/>
      <c r="Y2085" s="7" t="s">
        <v>112</v>
      </c>
      <c r="Z2085" s="8" t="s">
        <v>108</v>
      </c>
      <c r="AA2085" s="7"/>
      <c r="AB2085" s="7"/>
      <c r="AC2085" s="7"/>
      <c r="AD2085" s="7"/>
      <c r="AE2085" s="8"/>
      <c r="AF2085" s="9" t="s">
        <v>720</v>
      </c>
      <c r="AG2085" s="9" t="s">
        <v>1231</v>
      </c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7"/>
      <c r="AX2085" s="7" t="s">
        <v>98</v>
      </c>
      <c r="AY2085" s="7"/>
      <c r="AZ2085" s="7"/>
      <c r="BA2085" s="7"/>
      <c r="BB2085" s="7"/>
      <c r="BC2085" s="7"/>
      <c r="BD2085" s="7"/>
      <c r="BE2085" s="7"/>
      <c r="BF2085" s="7"/>
      <c r="BG2085" s="7"/>
      <c r="BH2085" s="7"/>
      <c r="BI2085" s="7"/>
      <c r="BJ2085" s="7"/>
      <c r="BK2085" s="7"/>
      <c r="BL2085" s="7"/>
      <c r="BM2085" s="7" t="s">
        <v>97</v>
      </c>
      <c r="BN2085" s="7" t="s">
        <v>97</v>
      </c>
      <c r="BO2085" s="7"/>
      <c r="BP2085" s="7"/>
      <c r="BQ2085" s="7"/>
      <c r="BR2085" s="7"/>
      <c r="BS2085" s="7"/>
      <c r="BT2085" s="7"/>
      <c r="BU2085" s="7"/>
      <c r="BV2085" s="7"/>
      <c r="BW2085" s="7"/>
      <c r="BX2085" s="7"/>
      <c r="BY2085" s="7"/>
      <c r="BZ2085" s="7"/>
      <c r="CA2085" s="7"/>
      <c r="CB2085" s="7"/>
      <c r="CC2085" s="7"/>
      <c r="CD2085" s="7"/>
      <c r="CE2085" s="7"/>
      <c r="CF2085" s="7"/>
      <c r="CG2085" s="7"/>
      <c r="CH2085" s="7"/>
      <c r="CI2085" s="6" t="n">
        <f aca="false">SUMIF($AH2085:$CH2085,35,Base!$B$5:$BB$5)*7*$Z2085</f>
        <v>0</v>
      </c>
      <c r="CJ2085" s="6" t="n">
        <f aca="false">SUMIF($AH2085:$CH2085,"PR",Base!$B$5:$BB$5)*7*$Z2085</f>
        <v>224</v>
      </c>
      <c r="CK2085" s="6"/>
      <c r="CL2085" s="6"/>
    </row>
    <row r="2086" customFormat="false" ht="13.8" hidden="false" customHeight="false" outlineLevel="0" collapsed="false">
      <c r="A2086" s="7" t="s">
        <v>1890</v>
      </c>
      <c r="B2086" s="7" t="s">
        <v>4192</v>
      </c>
      <c r="C2086" s="7" t="s">
        <v>887</v>
      </c>
      <c r="D2086" s="7" t="s">
        <v>4517</v>
      </c>
      <c r="E2086" s="7" t="s">
        <v>961</v>
      </c>
      <c r="F2086" s="7" t="s">
        <v>17</v>
      </c>
      <c r="G2086" s="7" t="s">
        <v>4499</v>
      </c>
      <c r="H2086" s="7" t="s">
        <v>4500</v>
      </c>
      <c r="I2086" s="7" t="s">
        <v>84</v>
      </c>
      <c r="J2086" s="7" t="s">
        <v>85</v>
      </c>
      <c r="K2086" s="8" t="n">
        <v>0</v>
      </c>
      <c r="L2086" s="7"/>
      <c r="M2086" s="8" t="n">
        <v>0</v>
      </c>
      <c r="N2086" s="7"/>
      <c r="O2086" s="7" t="s">
        <v>4501</v>
      </c>
      <c r="P2086" s="7" t="s">
        <v>87</v>
      </c>
      <c r="Q2086" s="8" t="s">
        <v>91</v>
      </c>
      <c r="R2086" s="8" t="s">
        <v>91</v>
      </c>
      <c r="S2086" s="8" t="s">
        <v>110</v>
      </c>
      <c r="T2086" s="8" t="s">
        <v>100</v>
      </c>
      <c r="U2086" s="7" t="s">
        <v>87</v>
      </c>
      <c r="V2086" s="7" t="s">
        <v>92</v>
      </c>
      <c r="W2086" s="7"/>
      <c r="X2086" s="7"/>
      <c r="Y2086" s="7" t="s">
        <v>125</v>
      </c>
      <c r="Z2086" s="8" t="s">
        <v>94</v>
      </c>
      <c r="AA2086" s="7"/>
      <c r="AB2086" s="7"/>
      <c r="AC2086" s="7"/>
      <c r="AD2086" s="7"/>
      <c r="AE2086" s="8"/>
      <c r="AF2086" s="9" t="s">
        <v>1156</v>
      </c>
      <c r="AG2086" s="9" t="s">
        <v>3310</v>
      </c>
      <c r="AH2086" s="7"/>
      <c r="AI2086" s="7"/>
      <c r="AJ2086" s="7" t="s">
        <v>98</v>
      </c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7"/>
      <c r="AX2086" s="7"/>
      <c r="AY2086" s="7"/>
      <c r="AZ2086" s="7"/>
      <c r="BA2086" s="7"/>
      <c r="BB2086" s="7"/>
      <c r="BC2086" s="7"/>
      <c r="BD2086" s="7"/>
      <c r="BE2086" s="7"/>
      <c r="BF2086" s="7"/>
      <c r="BG2086" s="7"/>
      <c r="BH2086" s="7"/>
      <c r="BI2086" s="7"/>
      <c r="BJ2086" s="7"/>
      <c r="BK2086" s="7"/>
      <c r="BL2086" s="7"/>
      <c r="BM2086" s="7" t="s">
        <v>97</v>
      </c>
      <c r="BN2086" s="7" t="s">
        <v>97</v>
      </c>
      <c r="BO2086" s="7"/>
      <c r="BP2086" s="7"/>
      <c r="BQ2086" s="7"/>
      <c r="BR2086" s="7"/>
      <c r="BS2086" s="7"/>
      <c r="BT2086" s="7"/>
      <c r="BU2086" s="7"/>
      <c r="BV2086" s="7"/>
      <c r="BW2086" s="7"/>
      <c r="BX2086" s="7"/>
      <c r="BY2086" s="7"/>
      <c r="BZ2086" s="7"/>
      <c r="CA2086" s="7"/>
      <c r="CB2086" s="7"/>
      <c r="CC2086" s="7"/>
      <c r="CD2086" s="7"/>
      <c r="CE2086" s="7"/>
      <c r="CF2086" s="7"/>
      <c r="CG2086" s="7"/>
      <c r="CH2086" s="7"/>
      <c r="CI2086" s="6" t="n">
        <f aca="false">SUMIF($AH2086:$CH2086,35,Base!$B$5:$BB$5)*7*$Z2086</f>
        <v>0</v>
      </c>
      <c r="CJ2086" s="6" t="n">
        <f aca="false">SUMIF($AH2086:$CH2086,"PR",Base!$B$5:$BB$5)*7*$Z2086</f>
        <v>70</v>
      </c>
      <c r="CK2086" s="6"/>
      <c r="CL2086" s="6"/>
    </row>
    <row r="2087" customFormat="false" ht="13.8" hidden="false" customHeight="false" outlineLevel="0" collapsed="false">
      <c r="A2087" s="7" t="s">
        <v>1890</v>
      </c>
      <c r="B2087" s="7" t="s">
        <v>4192</v>
      </c>
      <c r="C2087" s="7" t="s">
        <v>887</v>
      </c>
      <c r="D2087" s="7" t="s">
        <v>4517</v>
      </c>
      <c r="E2087" s="7" t="s">
        <v>961</v>
      </c>
      <c r="F2087" s="7" t="s">
        <v>17</v>
      </c>
      <c r="G2087" s="7" t="s">
        <v>4499</v>
      </c>
      <c r="H2087" s="7" t="s">
        <v>4500</v>
      </c>
      <c r="I2087" s="7" t="s">
        <v>84</v>
      </c>
      <c r="J2087" s="7" t="s">
        <v>85</v>
      </c>
      <c r="K2087" s="8" t="n">
        <v>0</v>
      </c>
      <c r="L2087" s="7"/>
      <c r="M2087" s="8" t="n">
        <v>0</v>
      </c>
      <c r="N2087" s="7"/>
      <c r="O2087" s="7" t="s">
        <v>4501</v>
      </c>
      <c r="P2087" s="7" t="s">
        <v>87</v>
      </c>
      <c r="Q2087" s="8" t="s">
        <v>91</v>
      </c>
      <c r="R2087" s="8" t="s">
        <v>91</v>
      </c>
      <c r="S2087" s="8" t="s">
        <v>110</v>
      </c>
      <c r="T2087" s="8" t="s">
        <v>100</v>
      </c>
      <c r="U2087" s="7" t="s">
        <v>87</v>
      </c>
      <c r="V2087" s="7" t="s">
        <v>92</v>
      </c>
      <c r="W2087" s="7"/>
      <c r="X2087" s="7"/>
      <c r="Y2087" s="7" t="s">
        <v>112</v>
      </c>
      <c r="Z2087" s="8" t="s">
        <v>108</v>
      </c>
      <c r="AA2087" s="7"/>
      <c r="AB2087" s="7"/>
      <c r="AC2087" s="7"/>
      <c r="AD2087" s="7"/>
      <c r="AE2087" s="8"/>
      <c r="AF2087" s="9" t="s">
        <v>1156</v>
      </c>
      <c r="AG2087" s="9" t="s">
        <v>3310</v>
      </c>
      <c r="AH2087" s="7"/>
      <c r="AI2087" s="7"/>
      <c r="AJ2087" s="7" t="s">
        <v>98</v>
      </c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7"/>
      <c r="AX2087" s="7"/>
      <c r="AY2087" s="7"/>
      <c r="AZ2087" s="7"/>
      <c r="BA2087" s="7"/>
      <c r="BB2087" s="7"/>
      <c r="BC2087" s="7"/>
      <c r="BD2087" s="7"/>
      <c r="BE2087" s="7"/>
      <c r="BF2087" s="7"/>
      <c r="BG2087" s="7"/>
      <c r="BH2087" s="7"/>
      <c r="BI2087" s="7"/>
      <c r="BJ2087" s="7"/>
      <c r="BK2087" s="7"/>
      <c r="BL2087" s="7"/>
      <c r="BM2087" s="7" t="s">
        <v>97</v>
      </c>
      <c r="BN2087" s="7" t="s">
        <v>97</v>
      </c>
      <c r="BO2087" s="7"/>
      <c r="BP2087" s="7"/>
      <c r="BQ2087" s="7"/>
      <c r="BR2087" s="7"/>
      <c r="BS2087" s="7"/>
      <c r="BT2087" s="7"/>
      <c r="BU2087" s="7"/>
      <c r="BV2087" s="7"/>
      <c r="BW2087" s="7"/>
      <c r="BX2087" s="7"/>
      <c r="BY2087" s="7"/>
      <c r="BZ2087" s="7"/>
      <c r="CA2087" s="7"/>
      <c r="CB2087" s="7"/>
      <c r="CC2087" s="7"/>
      <c r="CD2087" s="7"/>
      <c r="CE2087" s="7"/>
      <c r="CF2087" s="7"/>
      <c r="CG2087" s="7"/>
      <c r="CH2087" s="7"/>
      <c r="CI2087" s="6" t="n">
        <f aca="false">SUMIF($AH2087:$CH2087,35,Base!$B$5:$BB$5)*7*$Z2087</f>
        <v>0</v>
      </c>
      <c r="CJ2087" s="6" t="n">
        <f aca="false">SUMIF($AH2087:$CH2087,"PR",Base!$B$5:$BB$5)*7*$Z2087</f>
        <v>280</v>
      </c>
      <c r="CK2087" s="6"/>
      <c r="CL2087" s="6"/>
    </row>
    <row r="2088" customFormat="false" ht="13.8" hidden="false" customHeight="false" outlineLevel="0" collapsed="false">
      <c r="A2088" s="7" t="s">
        <v>1890</v>
      </c>
      <c r="B2088" s="7" t="s">
        <v>4192</v>
      </c>
      <c r="C2088" s="7" t="s">
        <v>1393</v>
      </c>
      <c r="D2088" s="7" t="s">
        <v>4518</v>
      </c>
      <c r="E2088" s="7" t="s">
        <v>993</v>
      </c>
      <c r="F2088" s="7" t="s">
        <v>17</v>
      </c>
      <c r="G2088" s="7" t="s">
        <v>2529</v>
      </c>
      <c r="H2088" s="7" t="s">
        <v>2530</v>
      </c>
      <c r="I2088" s="7" t="s">
        <v>84</v>
      </c>
      <c r="J2088" s="7" t="s">
        <v>85</v>
      </c>
      <c r="K2088" s="8" t="n">
        <v>0</v>
      </c>
      <c r="L2088" s="7"/>
      <c r="M2088" s="8" t="n">
        <v>0</v>
      </c>
      <c r="N2088" s="7"/>
      <c r="O2088" s="7" t="s">
        <v>2531</v>
      </c>
      <c r="P2088" s="7" t="s">
        <v>87</v>
      </c>
      <c r="Q2088" s="8" t="s">
        <v>242</v>
      </c>
      <c r="R2088" s="8" t="s">
        <v>242</v>
      </c>
      <c r="S2088" s="8" t="s">
        <v>110</v>
      </c>
      <c r="T2088" s="8" t="s">
        <v>100</v>
      </c>
      <c r="U2088" s="7" t="s">
        <v>87</v>
      </c>
      <c r="V2088" s="7" t="s">
        <v>92</v>
      </c>
      <c r="W2088" s="7"/>
      <c r="X2088" s="7"/>
      <c r="Y2088" s="7" t="s">
        <v>125</v>
      </c>
      <c r="Z2088" s="8" t="s">
        <v>94</v>
      </c>
      <c r="AA2088" s="7"/>
      <c r="AB2088" s="7"/>
      <c r="AC2088" s="7"/>
      <c r="AD2088" s="7"/>
      <c r="AE2088" s="8"/>
      <c r="AF2088" s="9" t="s">
        <v>681</v>
      </c>
      <c r="AG2088" s="9" t="s">
        <v>886</v>
      </c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  <c r="AY2088" s="7"/>
      <c r="AZ2088" s="7"/>
      <c r="BA2088" s="7"/>
      <c r="BB2088" s="7"/>
      <c r="BC2088" s="7"/>
      <c r="BD2088" s="7"/>
      <c r="BE2088" s="7"/>
      <c r="BF2088" s="7"/>
      <c r="BG2088" s="7"/>
      <c r="BH2088" s="7"/>
      <c r="BI2088" s="7"/>
      <c r="BJ2088" s="7"/>
      <c r="BK2088" s="7"/>
      <c r="BL2088" s="7"/>
      <c r="BM2088" s="7" t="s">
        <v>97</v>
      </c>
      <c r="BN2088" s="7" t="s">
        <v>97</v>
      </c>
      <c r="BO2088" s="7"/>
      <c r="BP2088" s="7"/>
      <c r="BQ2088" s="7"/>
      <c r="BR2088" s="7"/>
      <c r="BS2088" s="7"/>
      <c r="BT2088" s="7"/>
      <c r="BU2088" s="7" t="s">
        <v>98</v>
      </c>
      <c r="BV2088" s="7"/>
      <c r="BW2088" s="7"/>
      <c r="BX2088" s="7"/>
      <c r="BY2088" s="7"/>
      <c r="BZ2088" s="7"/>
      <c r="CA2088" s="7"/>
      <c r="CB2088" s="7"/>
      <c r="CC2088" s="7"/>
      <c r="CD2088" s="7"/>
      <c r="CE2088" s="7"/>
      <c r="CF2088" s="7"/>
      <c r="CG2088" s="7"/>
      <c r="CH2088" s="7"/>
      <c r="CI2088" s="6" t="n">
        <f aca="false">SUMIF($AH2088:$CH2088,35,Base!$B$5:$BB$5)*7*$Z2088</f>
        <v>0</v>
      </c>
      <c r="CJ2088" s="6" t="n">
        <f aca="false">SUMIF($AH2088:$CH2088,"PR",Base!$B$5:$BB$5)*7*$Z2088</f>
        <v>70</v>
      </c>
      <c r="CK2088" s="6"/>
      <c r="CL2088" s="6"/>
    </row>
    <row r="2089" customFormat="false" ht="13.8" hidden="false" customHeight="false" outlineLevel="0" collapsed="false">
      <c r="A2089" s="7" t="s">
        <v>1890</v>
      </c>
      <c r="B2089" s="7" t="s">
        <v>4192</v>
      </c>
      <c r="C2089" s="7" t="s">
        <v>1393</v>
      </c>
      <c r="D2089" s="7" t="s">
        <v>4518</v>
      </c>
      <c r="E2089" s="7" t="s">
        <v>993</v>
      </c>
      <c r="F2089" s="7" t="s">
        <v>17</v>
      </c>
      <c r="G2089" s="7" t="s">
        <v>2529</v>
      </c>
      <c r="H2089" s="7" t="s">
        <v>2530</v>
      </c>
      <c r="I2089" s="7" t="s">
        <v>84</v>
      </c>
      <c r="J2089" s="7" t="s">
        <v>85</v>
      </c>
      <c r="K2089" s="8" t="n">
        <v>0</v>
      </c>
      <c r="L2089" s="7"/>
      <c r="M2089" s="8" t="n">
        <v>0</v>
      </c>
      <c r="N2089" s="7"/>
      <c r="O2089" s="7" t="s">
        <v>2531</v>
      </c>
      <c r="P2089" s="7" t="s">
        <v>87</v>
      </c>
      <c r="Q2089" s="8" t="s">
        <v>242</v>
      </c>
      <c r="R2089" s="8" t="s">
        <v>242</v>
      </c>
      <c r="S2089" s="8" t="s">
        <v>110</v>
      </c>
      <c r="T2089" s="8" t="s">
        <v>100</v>
      </c>
      <c r="U2089" s="7" t="s">
        <v>87</v>
      </c>
      <c r="V2089" s="7" t="s">
        <v>92</v>
      </c>
      <c r="W2089" s="7"/>
      <c r="X2089" s="7"/>
      <c r="Y2089" s="7" t="s">
        <v>112</v>
      </c>
      <c r="Z2089" s="8" t="s">
        <v>108</v>
      </c>
      <c r="AA2089" s="7"/>
      <c r="AB2089" s="7"/>
      <c r="AC2089" s="7"/>
      <c r="AD2089" s="7"/>
      <c r="AE2089" s="8"/>
      <c r="AF2089" s="9" t="s">
        <v>681</v>
      </c>
      <c r="AG2089" s="9" t="s">
        <v>886</v>
      </c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  <c r="AZ2089" s="7"/>
      <c r="BA2089" s="7"/>
      <c r="BB2089" s="7"/>
      <c r="BC2089" s="7"/>
      <c r="BD2089" s="7"/>
      <c r="BE2089" s="7"/>
      <c r="BF2089" s="7"/>
      <c r="BG2089" s="7"/>
      <c r="BH2089" s="7"/>
      <c r="BI2089" s="7"/>
      <c r="BJ2089" s="7"/>
      <c r="BK2089" s="7"/>
      <c r="BL2089" s="7"/>
      <c r="BM2089" s="7" t="s">
        <v>97</v>
      </c>
      <c r="BN2089" s="7" t="s">
        <v>97</v>
      </c>
      <c r="BO2089" s="7"/>
      <c r="BP2089" s="7"/>
      <c r="BQ2089" s="7"/>
      <c r="BR2089" s="7"/>
      <c r="BS2089" s="7"/>
      <c r="BT2089" s="7"/>
      <c r="BU2089" s="7" t="s">
        <v>98</v>
      </c>
      <c r="BV2089" s="7"/>
      <c r="BW2089" s="7"/>
      <c r="BX2089" s="7"/>
      <c r="BY2089" s="7"/>
      <c r="BZ2089" s="7"/>
      <c r="CA2089" s="7"/>
      <c r="CB2089" s="7"/>
      <c r="CC2089" s="7"/>
      <c r="CD2089" s="7"/>
      <c r="CE2089" s="7"/>
      <c r="CF2089" s="7"/>
      <c r="CG2089" s="7"/>
      <c r="CH2089" s="7"/>
      <c r="CI2089" s="6" t="n">
        <f aca="false">SUMIF($AH2089:$CH2089,35,Base!$B$5:$BB$5)*7*$Z2089</f>
        <v>0</v>
      </c>
      <c r="CJ2089" s="6" t="n">
        <f aca="false">SUMIF($AH2089:$CH2089,"PR",Base!$B$5:$BB$5)*7*$Z2089</f>
        <v>280</v>
      </c>
      <c r="CK2089" s="6"/>
      <c r="CL2089" s="6"/>
    </row>
    <row r="2090" customFormat="false" ht="13.8" hidden="false" customHeight="false" outlineLevel="0" collapsed="false">
      <c r="A2090" s="7" t="s">
        <v>1890</v>
      </c>
      <c r="B2090" s="7" t="s">
        <v>4192</v>
      </c>
      <c r="C2090" s="7" t="s">
        <v>1393</v>
      </c>
      <c r="D2090" s="7" t="s">
        <v>4519</v>
      </c>
      <c r="E2090" s="7" t="s">
        <v>999</v>
      </c>
      <c r="F2090" s="7" t="s">
        <v>17</v>
      </c>
      <c r="G2090" s="7" t="s">
        <v>2529</v>
      </c>
      <c r="H2090" s="7" t="s">
        <v>2530</v>
      </c>
      <c r="I2090" s="7" t="s">
        <v>84</v>
      </c>
      <c r="J2090" s="7" t="s">
        <v>85</v>
      </c>
      <c r="K2090" s="8" t="n">
        <v>0</v>
      </c>
      <c r="L2090" s="7"/>
      <c r="M2090" s="8" t="n">
        <v>0</v>
      </c>
      <c r="N2090" s="7"/>
      <c r="O2090" s="7" t="s">
        <v>2531</v>
      </c>
      <c r="P2090" s="7" t="s">
        <v>87</v>
      </c>
      <c r="Q2090" s="8" t="s">
        <v>242</v>
      </c>
      <c r="R2090" s="8" t="s">
        <v>242</v>
      </c>
      <c r="S2090" s="8" t="s">
        <v>110</v>
      </c>
      <c r="T2090" s="8" t="s">
        <v>100</v>
      </c>
      <c r="U2090" s="7" t="s">
        <v>87</v>
      </c>
      <c r="V2090" s="7" t="s">
        <v>92</v>
      </c>
      <c r="W2090" s="7"/>
      <c r="X2090" s="7"/>
      <c r="Y2090" s="7" t="s">
        <v>125</v>
      </c>
      <c r="Z2090" s="8" t="s">
        <v>94</v>
      </c>
      <c r="AA2090" s="7"/>
      <c r="AB2090" s="7"/>
      <c r="AC2090" s="7"/>
      <c r="AD2090" s="7"/>
      <c r="AE2090" s="8"/>
      <c r="AF2090" s="9" t="s">
        <v>3167</v>
      </c>
      <c r="AG2090" s="9" t="s">
        <v>1224</v>
      </c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  <c r="AY2090" s="7"/>
      <c r="AZ2090" s="7"/>
      <c r="BA2090" s="7"/>
      <c r="BB2090" s="7"/>
      <c r="BC2090" s="7"/>
      <c r="BD2090" s="7"/>
      <c r="BE2090" s="7"/>
      <c r="BF2090" s="7"/>
      <c r="BG2090" s="7" t="s">
        <v>98</v>
      </c>
      <c r="BH2090" s="7"/>
      <c r="BI2090" s="7"/>
      <c r="BJ2090" s="7"/>
      <c r="BK2090" s="7"/>
      <c r="BL2090" s="7"/>
      <c r="BM2090" s="7" t="s">
        <v>97</v>
      </c>
      <c r="BN2090" s="7" t="s">
        <v>97</v>
      </c>
      <c r="BO2090" s="7"/>
      <c r="BP2090" s="7"/>
      <c r="BQ2090" s="7"/>
      <c r="BR2090" s="7"/>
      <c r="BS2090" s="7"/>
      <c r="BT2090" s="7"/>
      <c r="BU2090" s="7"/>
      <c r="BV2090" s="7"/>
      <c r="BW2090" s="7"/>
      <c r="BX2090" s="7"/>
      <c r="BY2090" s="7"/>
      <c r="BZ2090" s="7"/>
      <c r="CA2090" s="7"/>
      <c r="CB2090" s="7"/>
      <c r="CC2090" s="7"/>
      <c r="CD2090" s="7"/>
      <c r="CE2090" s="7"/>
      <c r="CF2090" s="7"/>
      <c r="CG2090" s="7"/>
      <c r="CH2090" s="7"/>
      <c r="CI2090" s="6" t="n">
        <f aca="false">SUMIF($AH2090:$CH2090,35,Base!$B$5:$BB$5)*7*$Z2090</f>
        <v>0</v>
      </c>
      <c r="CJ2090" s="6" t="n">
        <f aca="false">SUMIF($AH2090:$CH2090,"PR",Base!$B$5:$BB$5)*7*$Z2090</f>
        <v>70</v>
      </c>
      <c r="CK2090" s="6"/>
      <c r="CL2090" s="6"/>
    </row>
    <row r="2091" customFormat="false" ht="13.8" hidden="false" customHeight="false" outlineLevel="0" collapsed="false">
      <c r="A2091" s="7" t="s">
        <v>1890</v>
      </c>
      <c r="B2091" s="7" t="s">
        <v>4192</v>
      </c>
      <c r="C2091" s="7" t="s">
        <v>1393</v>
      </c>
      <c r="D2091" s="7" t="s">
        <v>4519</v>
      </c>
      <c r="E2091" s="7" t="s">
        <v>999</v>
      </c>
      <c r="F2091" s="7" t="s">
        <v>17</v>
      </c>
      <c r="G2091" s="7" t="s">
        <v>2529</v>
      </c>
      <c r="H2091" s="7" t="s">
        <v>2530</v>
      </c>
      <c r="I2091" s="7" t="s">
        <v>84</v>
      </c>
      <c r="J2091" s="7" t="s">
        <v>85</v>
      </c>
      <c r="K2091" s="8" t="n">
        <v>0</v>
      </c>
      <c r="L2091" s="7"/>
      <c r="M2091" s="8" t="n">
        <v>0</v>
      </c>
      <c r="N2091" s="7"/>
      <c r="O2091" s="7" t="s">
        <v>2531</v>
      </c>
      <c r="P2091" s="7" t="s">
        <v>87</v>
      </c>
      <c r="Q2091" s="8" t="s">
        <v>242</v>
      </c>
      <c r="R2091" s="8" t="s">
        <v>242</v>
      </c>
      <c r="S2091" s="8" t="s">
        <v>110</v>
      </c>
      <c r="T2091" s="8" t="s">
        <v>100</v>
      </c>
      <c r="U2091" s="7" t="s">
        <v>87</v>
      </c>
      <c r="V2091" s="7" t="s">
        <v>92</v>
      </c>
      <c r="W2091" s="7"/>
      <c r="X2091" s="7"/>
      <c r="Y2091" s="7" t="s">
        <v>112</v>
      </c>
      <c r="Z2091" s="8" t="s">
        <v>108</v>
      </c>
      <c r="AA2091" s="7"/>
      <c r="AB2091" s="7"/>
      <c r="AC2091" s="7"/>
      <c r="AD2091" s="7"/>
      <c r="AE2091" s="8"/>
      <c r="AF2091" s="9" t="s">
        <v>3167</v>
      </c>
      <c r="AG2091" s="9" t="s">
        <v>1224</v>
      </c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  <c r="AZ2091" s="7"/>
      <c r="BA2091" s="7"/>
      <c r="BB2091" s="7"/>
      <c r="BC2091" s="7"/>
      <c r="BD2091" s="7"/>
      <c r="BE2091" s="7"/>
      <c r="BF2091" s="7"/>
      <c r="BG2091" s="7" t="s">
        <v>98</v>
      </c>
      <c r="BH2091" s="7"/>
      <c r="BI2091" s="7"/>
      <c r="BJ2091" s="7"/>
      <c r="BK2091" s="7"/>
      <c r="BL2091" s="7"/>
      <c r="BM2091" s="7" t="s">
        <v>97</v>
      </c>
      <c r="BN2091" s="7" t="s">
        <v>97</v>
      </c>
      <c r="BO2091" s="7"/>
      <c r="BP2091" s="7"/>
      <c r="BQ2091" s="7"/>
      <c r="BR2091" s="7"/>
      <c r="BS2091" s="7"/>
      <c r="BT2091" s="7"/>
      <c r="BU2091" s="7"/>
      <c r="BV2091" s="7"/>
      <c r="BW2091" s="7"/>
      <c r="BX2091" s="7"/>
      <c r="BY2091" s="7"/>
      <c r="BZ2091" s="7"/>
      <c r="CA2091" s="7"/>
      <c r="CB2091" s="7"/>
      <c r="CC2091" s="7"/>
      <c r="CD2091" s="7"/>
      <c r="CE2091" s="7"/>
      <c r="CF2091" s="7"/>
      <c r="CG2091" s="7"/>
      <c r="CH2091" s="7"/>
      <c r="CI2091" s="6" t="n">
        <f aca="false">SUMIF($AH2091:$CH2091,35,Base!$B$5:$BB$5)*7*$Z2091</f>
        <v>0</v>
      </c>
      <c r="CJ2091" s="6" t="n">
        <f aca="false">SUMIF($AH2091:$CH2091,"PR",Base!$B$5:$BB$5)*7*$Z2091</f>
        <v>280</v>
      </c>
      <c r="CK2091" s="6"/>
      <c r="CL2091" s="6"/>
    </row>
    <row r="2092" customFormat="false" ht="13.8" hidden="false" customHeight="false" outlineLevel="0" collapsed="false">
      <c r="A2092" s="7" t="s">
        <v>1890</v>
      </c>
      <c r="B2092" s="7" t="s">
        <v>4192</v>
      </c>
      <c r="C2092" s="7" t="s">
        <v>1393</v>
      </c>
      <c r="D2092" s="7" t="s">
        <v>4520</v>
      </c>
      <c r="E2092" s="7" t="s">
        <v>1003</v>
      </c>
      <c r="F2092" s="7" t="s">
        <v>17</v>
      </c>
      <c r="G2092" s="7" t="s">
        <v>2523</v>
      </c>
      <c r="H2092" s="7" t="s">
        <v>2524</v>
      </c>
      <c r="I2092" s="7" t="s">
        <v>84</v>
      </c>
      <c r="J2092" s="7" t="s">
        <v>85</v>
      </c>
      <c r="K2092" s="8" t="n">
        <v>0</v>
      </c>
      <c r="L2092" s="7"/>
      <c r="M2092" s="8" t="n">
        <v>0</v>
      </c>
      <c r="N2092" s="7"/>
      <c r="O2092" s="7" t="s">
        <v>2525</v>
      </c>
      <c r="P2092" s="7" t="s">
        <v>87</v>
      </c>
      <c r="Q2092" s="8" t="s">
        <v>91</v>
      </c>
      <c r="R2092" s="8" t="s">
        <v>91</v>
      </c>
      <c r="S2092" s="8" t="s">
        <v>110</v>
      </c>
      <c r="T2092" s="8" t="s">
        <v>100</v>
      </c>
      <c r="U2092" s="7" t="s">
        <v>87</v>
      </c>
      <c r="V2092" s="7" t="s">
        <v>92</v>
      </c>
      <c r="W2092" s="7"/>
      <c r="X2092" s="7"/>
      <c r="Y2092" s="7" t="s">
        <v>125</v>
      </c>
      <c r="Z2092" s="8" t="s">
        <v>94</v>
      </c>
      <c r="AA2092" s="7"/>
      <c r="AB2092" s="7"/>
      <c r="AC2092" s="7"/>
      <c r="AD2092" s="7"/>
      <c r="AE2092" s="8"/>
      <c r="AF2092" s="9" t="s">
        <v>2428</v>
      </c>
      <c r="AG2092" s="9" t="s">
        <v>3007</v>
      </c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  <c r="AY2092" s="7"/>
      <c r="AZ2092" s="7"/>
      <c r="BA2092" s="7"/>
      <c r="BB2092" s="7"/>
      <c r="BC2092" s="7"/>
      <c r="BD2092" s="7"/>
      <c r="BE2092" s="7"/>
      <c r="BF2092" s="7"/>
      <c r="BG2092" s="7"/>
      <c r="BH2092" s="7"/>
      <c r="BI2092" s="7"/>
      <c r="BJ2092" s="7"/>
      <c r="BK2092" s="7"/>
      <c r="BL2092" s="7"/>
      <c r="BM2092" s="7" t="s">
        <v>97</v>
      </c>
      <c r="BN2092" s="7" t="s">
        <v>97</v>
      </c>
      <c r="BO2092" s="7"/>
      <c r="BP2092" s="7"/>
      <c r="BQ2092" s="7"/>
      <c r="BR2092" s="7"/>
      <c r="BS2092" s="7"/>
      <c r="BT2092" s="7"/>
      <c r="BU2092" s="7" t="s">
        <v>98</v>
      </c>
      <c r="BV2092" s="7"/>
      <c r="BW2092" s="7"/>
      <c r="BX2092" s="7"/>
      <c r="BY2092" s="7"/>
      <c r="BZ2092" s="7"/>
      <c r="CA2092" s="7"/>
      <c r="CB2092" s="7"/>
      <c r="CC2092" s="7"/>
      <c r="CD2092" s="7"/>
      <c r="CE2092" s="7"/>
      <c r="CF2092" s="7"/>
      <c r="CG2092" s="7"/>
      <c r="CH2092" s="7"/>
      <c r="CI2092" s="6" t="n">
        <f aca="false">SUMIF($AH2092:$CH2092,35,Base!$B$5:$BB$5)*7*$Z2092</f>
        <v>0</v>
      </c>
      <c r="CJ2092" s="6" t="n">
        <f aca="false">SUMIF($AH2092:$CH2092,"PR",Base!$B$5:$BB$5)*7*$Z2092</f>
        <v>70</v>
      </c>
      <c r="CK2092" s="6"/>
      <c r="CL2092" s="6"/>
    </row>
    <row r="2093" customFormat="false" ht="13.8" hidden="false" customHeight="false" outlineLevel="0" collapsed="false">
      <c r="A2093" s="7" t="s">
        <v>1890</v>
      </c>
      <c r="B2093" s="7" t="s">
        <v>4192</v>
      </c>
      <c r="C2093" s="7" t="s">
        <v>1393</v>
      </c>
      <c r="D2093" s="7" t="s">
        <v>4520</v>
      </c>
      <c r="E2093" s="7" t="s">
        <v>1003</v>
      </c>
      <c r="F2093" s="7" t="s">
        <v>17</v>
      </c>
      <c r="G2093" s="7" t="s">
        <v>2523</v>
      </c>
      <c r="H2093" s="7" t="s">
        <v>2524</v>
      </c>
      <c r="I2093" s="7" t="s">
        <v>84</v>
      </c>
      <c r="J2093" s="7" t="s">
        <v>85</v>
      </c>
      <c r="K2093" s="8" t="n">
        <v>0</v>
      </c>
      <c r="L2093" s="7"/>
      <c r="M2093" s="8" t="n">
        <v>0</v>
      </c>
      <c r="N2093" s="7"/>
      <c r="O2093" s="7" t="s">
        <v>2525</v>
      </c>
      <c r="P2093" s="7" t="s">
        <v>87</v>
      </c>
      <c r="Q2093" s="8" t="s">
        <v>91</v>
      </c>
      <c r="R2093" s="8" t="s">
        <v>91</v>
      </c>
      <c r="S2093" s="8" t="s">
        <v>110</v>
      </c>
      <c r="T2093" s="8" t="s">
        <v>100</v>
      </c>
      <c r="U2093" s="7" t="s">
        <v>87</v>
      </c>
      <c r="V2093" s="7" t="s">
        <v>92</v>
      </c>
      <c r="W2093" s="7"/>
      <c r="X2093" s="7"/>
      <c r="Y2093" s="7" t="s">
        <v>112</v>
      </c>
      <c r="Z2093" s="8" t="s">
        <v>108</v>
      </c>
      <c r="AA2093" s="7"/>
      <c r="AB2093" s="7"/>
      <c r="AC2093" s="7"/>
      <c r="AD2093" s="7"/>
      <c r="AE2093" s="8"/>
      <c r="AF2093" s="9" t="s">
        <v>2428</v>
      </c>
      <c r="AG2093" s="9" t="s">
        <v>3007</v>
      </c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7"/>
      <c r="AW2093" s="7"/>
      <c r="AX2093" s="7"/>
      <c r="AY2093" s="7"/>
      <c r="AZ2093" s="7"/>
      <c r="BA2093" s="7"/>
      <c r="BB2093" s="7"/>
      <c r="BC2093" s="7"/>
      <c r="BD2093" s="7"/>
      <c r="BE2093" s="7"/>
      <c r="BF2093" s="7"/>
      <c r="BG2093" s="7"/>
      <c r="BH2093" s="7"/>
      <c r="BI2093" s="7"/>
      <c r="BJ2093" s="7"/>
      <c r="BK2093" s="7"/>
      <c r="BL2093" s="7"/>
      <c r="BM2093" s="7" t="s">
        <v>97</v>
      </c>
      <c r="BN2093" s="7" t="s">
        <v>97</v>
      </c>
      <c r="BO2093" s="7"/>
      <c r="BP2093" s="7"/>
      <c r="BQ2093" s="7"/>
      <c r="BR2093" s="7"/>
      <c r="BS2093" s="7"/>
      <c r="BT2093" s="7"/>
      <c r="BU2093" s="7" t="s">
        <v>98</v>
      </c>
      <c r="BV2093" s="7"/>
      <c r="BW2093" s="7"/>
      <c r="BX2093" s="7"/>
      <c r="BY2093" s="7"/>
      <c r="BZ2093" s="7"/>
      <c r="CA2093" s="7"/>
      <c r="CB2093" s="7"/>
      <c r="CC2093" s="7"/>
      <c r="CD2093" s="7"/>
      <c r="CE2093" s="7"/>
      <c r="CF2093" s="7"/>
      <c r="CG2093" s="7"/>
      <c r="CH2093" s="7"/>
      <c r="CI2093" s="6" t="n">
        <f aca="false">SUMIF($AH2093:$CH2093,35,Base!$B$5:$BB$5)*7*$Z2093</f>
        <v>0</v>
      </c>
      <c r="CJ2093" s="6" t="n">
        <f aca="false">SUMIF($AH2093:$CH2093,"PR",Base!$B$5:$BB$5)*7*$Z2093</f>
        <v>280</v>
      </c>
      <c r="CK2093" s="6"/>
      <c r="CL2093" s="6"/>
    </row>
    <row r="2094" customFormat="false" ht="13.8" hidden="false" customHeight="false" outlineLevel="0" collapsed="false">
      <c r="A2094" s="7" t="s">
        <v>1890</v>
      </c>
      <c r="B2094" s="7" t="s">
        <v>4192</v>
      </c>
      <c r="C2094" s="7" t="s">
        <v>1393</v>
      </c>
      <c r="D2094" s="7" t="s">
        <v>4521</v>
      </c>
      <c r="E2094" s="7" t="s">
        <v>1010</v>
      </c>
      <c r="F2094" s="7" t="s">
        <v>17</v>
      </c>
      <c r="G2094" s="7" t="s">
        <v>2523</v>
      </c>
      <c r="H2094" s="7" t="s">
        <v>2524</v>
      </c>
      <c r="I2094" s="7" t="s">
        <v>84</v>
      </c>
      <c r="J2094" s="7" t="s">
        <v>85</v>
      </c>
      <c r="K2094" s="8" t="n">
        <v>0</v>
      </c>
      <c r="L2094" s="7"/>
      <c r="M2094" s="8" t="n">
        <v>0</v>
      </c>
      <c r="N2094" s="7"/>
      <c r="O2094" s="7" t="s">
        <v>2525</v>
      </c>
      <c r="P2094" s="7" t="s">
        <v>87</v>
      </c>
      <c r="Q2094" s="8" t="s">
        <v>91</v>
      </c>
      <c r="R2094" s="8" t="s">
        <v>91</v>
      </c>
      <c r="S2094" s="8" t="s">
        <v>110</v>
      </c>
      <c r="T2094" s="8" t="s">
        <v>100</v>
      </c>
      <c r="U2094" s="7" t="s">
        <v>87</v>
      </c>
      <c r="V2094" s="7" t="s">
        <v>92</v>
      </c>
      <c r="W2094" s="7"/>
      <c r="X2094" s="7"/>
      <c r="Y2094" s="7" t="s">
        <v>125</v>
      </c>
      <c r="Z2094" s="8" t="s">
        <v>94</v>
      </c>
      <c r="AA2094" s="7"/>
      <c r="AB2094" s="7"/>
      <c r="AC2094" s="7"/>
      <c r="AD2094" s="7"/>
      <c r="AE2094" s="8"/>
      <c r="AF2094" s="9" t="s">
        <v>148</v>
      </c>
      <c r="AG2094" s="9" t="s">
        <v>133</v>
      </c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7"/>
      <c r="AW2094" s="7"/>
      <c r="AX2094" s="7"/>
      <c r="AY2094" s="7"/>
      <c r="AZ2094" s="7"/>
      <c r="BA2094" s="7"/>
      <c r="BB2094" s="7"/>
      <c r="BC2094" s="7"/>
      <c r="BD2094" s="7"/>
      <c r="BE2094" s="7"/>
      <c r="BF2094" s="7"/>
      <c r="BG2094" s="7" t="s">
        <v>98</v>
      </c>
      <c r="BH2094" s="7"/>
      <c r="BI2094" s="7"/>
      <c r="BJ2094" s="7"/>
      <c r="BK2094" s="7"/>
      <c r="BL2094" s="7"/>
      <c r="BM2094" s="7" t="s">
        <v>97</v>
      </c>
      <c r="BN2094" s="7" t="s">
        <v>97</v>
      </c>
      <c r="BO2094" s="7"/>
      <c r="BP2094" s="7"/>
      <c r="BQ2094" s="7"/>
      <c r="BR2094" s="7"/>
      <c r="BS2094" s="7"/>
      <c r="BT2094" s="7"/>
      <c r="BU2094" s="7"/>
      <c r="BV2094" s="7"/>
      <c r="BW2094" s="7"/>
      <c r="BX2094" s="7"/>
      <c r="BY2094" s="7"/>
      <c r="BZ2094" s="7"/>
      <c r="CA2094" s="7"/>
      <c r="CB2094" s="7"/>
      <c r="CC2094" s="7"/>
      <c r="CD2094" s="7"/>
      <c r="CE2094" s="7"/>
      <c r="CF2094" s="7"/>
      <c r="CG2094" s="7"/>
      <c r="CH2094" s="7"/>
      <c r="CI2094" s="6" t="n">
        <f aca="false">SUMIF($AH2094:$CH2094,35,Base!$B$5:$BB$5)*7*$Z2094</f>
        <v>0</v>
      </c>
      <c r="CJ2094" s="6" t="n">
        <f aca="false">SUMIF($AH2094:$CH2094,"PR",Base!$B$5:$BB$5)*7*$Z2094</f>
        <v>70</v>
      </c>
      <c r="CK2094" s="6"/>
      <c r="CL2094" s="6"/>
    </row>
    <row r="2095" customFormat="false" ht="13.8" hidden="false" customHeight="false" outlineLevel="0" collapsed="false">
      <c r="A2095" s="7" t="s">
        <v>1890</v>
      </c>
      <c r="B2095" s="7" t="s">
        <v>4192</v>
      </c>
      <c r="C2095" s="7" t="s">
        <v>1393</v>
      </c>
      <c r="D2095" s="7" t="s">
        <v>4521</v>
      </c>
      <c r="E2095" s="7" t="s">
        <v>1010</v>
      </c>
      <c r="F2095" s="7" t="s">
        <v>17</v>
      </c>
      <c r="G2095" s="7" t="s">
        <v>2523</v>
      </c>
      <c r="H2095" s="7" t="s">
        <v>2524</v>
      </c>
      <c r="I2095" s="7" t="s">
        <v>84</v>
      </c>
      <c r="J2095" s="7" t="s">
        <v>85</v>
      </c>
      <c r="K2095" s="8" t="n">
        <v>0</v>
      </c>
      <c r="L2095" s="7"/>
      <c r="M2095" s="8" t="n">
        <v>0</v>
      </c>
      <c r="N2095" s="7"/>
      <c r="O2095" s="7" t="s">
        <v>2525</v>
      </c>
      <c r="P2095" s="7" t="s">
        <v>87</v>
      </c>
      <c r="Q2095" s="8" t="s">
        <v>91</v>
      </c>
      <c r="R2095" s="8" t="s">
        <v>91</v>
      </c>
      <c r="S2095" s="8" t="s">
        <v>110</v>
      </c>
      <c r="T2095" s="8" t="s">
        <v>100</v>
      </c>
      <c r="U2095" s="7" t="s">
        <v>87</v>
      </c>
      <c r="V2095" s="7" t="s">
        <v>92</v>
      </c>
      <c r="W2095" s="7"/>
      <c r="X2095" s="7"/>
      <c r="Y2095" s="7" t="s">
        <v>112</v>
      </c>
      <c r="Z2095" s="8" t="s">
        <v>108</v>
      </c>
      <c r="AA2095" s="7"/>
      <c r="AB2095" s="7"/>
      <c r="AC2095" s="7"/>
      <c r="AD2095" s="7"/>
      <c r="AE2095" s="8"/>
      <c r="AF2095" s="9" t="s">
        <v>148</v>
      </c>
      <c r="AG2095" s="9" t="s">
        <v>133</v>
      </c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7"/>
      <c r="AW2095" s="7"/>
      <c r="AX2095" s="7"/>
      <c r="AY2095" s="7"/>
      <c r="AZ2095" s="7"/>
      <c r="BA2095" s="7"/>
      <c r="BB2095" s="7"/>
      <c r="BC2095" s="7"/>
      <c r="BD2095" s="7"/>
      <c r="BE2095" s="7"/>
      <c r="BF2095" s="7"/>
      <c r="BG2095" s="7" t="s">
        <v>98</v>
      </c>
      <c r="BH2095" s="7"/>
      <c r="BI2095" s="7"/>
      <c r="BJ2095" s="7"/>
      <c r="BK2095" s="7"/>
      <c r="BL2095" s="7"/>
      <c r="BM2095" s="7" t="s">
        <v>97</v>
      </c>
      <c r="BN2095" s="7" t="s">
        <v>97</v>
      </c>
      <c r="BO2095" s="7"/>
      <c r="BP2095" s="7"/>
      <c r="BQ2095" s="7"/>
      <c r="BR2095" s="7"/>
      <c r="BS2095" s="7"/>
      <c r="BT2095" s="7"/>
      <c r="BU2095" s="7"/>
      <c r="BV2095" s="7"/>
      <c r="BW2095" s="7"/>
      <c r="BX2095" s="7"/>
      <c r="BY2095" s="7"/>
      <c r="BZ2095" s="7"/>
      <c r="CA2095" s="7"/>
      <c r="CB2095" s="7"/>
      <c r="CC2095" s="7"/>
      <c r="CD2095" s="7"/>
      <c r="CE2095" s="7"/>
      <c r="CF2095" s="7"/>
      <c r="CG2095" s="7"/>
      <c r="CH2095" s="7"/>
      <c r="CI2095" s="6" t="n">
        <f aca="false">SUMIF($AH2095:$CH2095,35,Base!$B$5:$BB$5)*7*$Z2095</f>
        <v>0</v>
      </c>
      <c r="CJ2095" s="6" t="n">
        <f aca="false">SUMIF($AH2095:$CH2095,"PR",Base!$B$5:$BB$5)*7*$Z2095</f>
        <v>280</v>
      </c>
      <c r="CK2095" s="6"/>
      <c r="CL2095" s="6"/>
    </row>
    <row r="2096" customFormat="false" ht="13.8" hidden="false" customHeight="false" outlineLevel="0" collapsed="false">
      <c r="A2096" s="7" t="s">
        <v>1890</v>
      </c>
      <c r="B2096" s="7" t="s">
        <v>4192</v>
      </c>
      <c r="C2096" s="7" t="s">
        <v>1892</v>
      </c>
      <c r="D2096" s="7" t="s">
        <v>4522</v>
      </c>
      <c r="E2096" s="7" t="s">
        <v>2228</v>
      </c>
      <c r="F2096" s="7" t="s">
        <v>17</v>
      </c>
      <c r="G2096" s="7" t="s">
        <v>4419</v>
      </c>
      <c r="H2096" s="7" t="s">
        <v>4420</v>
      </c>
      <c r="I2096" s="7" t="s">
        <v>84</v>
      </c>
      <c r="J2096" s="7" t="s">
        <v>85</v>
      </c>
      <c r="K2096" s="8" t="n">
        <v>0</v>
      </c>
      <c r="L2096" s="7"/>
      <c r="M2096" s="8" t="n">
        <v>0</v>
      </c>
      <c r="N2096" s="7"/>
      <c r="O2096" s="7" t="s">
        <v>4421</v>
      </c>
      <c r="P2096" s="7" t="s">
        <v>87</v>
      </c>
      <c r="Q2096" s="8" t="s">
        <v>77</v>
      </c>
      <c r="R2096" s="8" t="s">
        <v>77</v>
      </c>
      <c r="S2096" s="8" t="s">
        <v>110</v>
      </c>
      <c r="T2096" s="8" t="s">
        <v>100</v>
      </c>
      <c r="U2096" s="7" t="s">
        <v>87</v>
      </c>
      <c r="V2096" s="7" t="s">
        <v>92</v>
      </c>
      <c r="W2096" s="7"/>
      <c r="X2096" s="7"/>
      <c r="Y2096" s="7" t="s">
        <v>125</v>
      </c>
      <c r="Z2096" s="8" t="s">
        <v>94</v>
      </c>
      <c r="AA2096" s="7"/>
      <c r="AB2096" s="7"/>
      <c r="AC2096" s="7"/>
      <c r="AD2096" s="7"/>
      <c r="AE2096" s="8"/>
      <c r="AF2096" s="9" t="s">
        <v>734</v>
      </c>
      <c r="AG2096" s="9" t="s">
        <v>986</v>
      </c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7"/>
      <c r="AX2096" s="7"/>
      <c r="AY2096" s="7"/>
      <c r="AZ2096" s="7"/>
      <c r="BA2096" s="7"/>
      <c r="BB2096" s="7"/>
      <c r="BC2096" s="7"/>
      <c r="BD2096" s="7"/>
      <c r="BE2096" s="7"/>
      <c r="BF2096" s="7"/>
      <c r="BG2096" s="7"/>
      <c r="BH2096" s="7"/>
      <c r="BI2096" s="7"/>
      <c r="BJ2096" s="7"/>
      <c r="BK2096" s="7"/>
      <c r="BL2096" s="7"/>
      <c r="BM2096" s="7" t="s">
        <v>97</v>
      </c>
      <c r="BN2096" s="7" t="s">
        <v>97</v>
      </c>
      <c r="BO2096" s="7"/>
      <c r="BP2096" s="7"/>
      <c r="BQ2096" s="7"/>
      <c r="BR2096" s="7"/>
      <c r="BS2096" s="7"/>
      <c r="BT2096" s="7"/>
      <c r="BU2096" s="7"/>
      <c r="BV2096" s="7"/>
      <c r="BW2096" s="7"/>
      <c r="BX2096" s="7"/>
      <c r="BY2096" s="7"/>
      <c r="BZ2096" s="7"/>
      <c r="CA2096" s="7" t="s">
        <v>98</v>
      </c>
      <c r="CB2096" s="7"/>
      <c r="CC2096" s="7"/>
      <c r="CD2096" s="7"/>
      <c r="CE2096" s="7"/>
      <c r="CF2096" s="7"/>
      <c r="CG2096" s="7"/>
      <c r="CH2096" s="7"/>
      <c r="CI2096" s="6" t="n">
        <f aca="false">SUMIF($AH2096:$CH2096,35,Base!$B$5:$BB$5)*7*$Z2096</f>
        <v>0</v>
      </c>
      <c r="CJ2096" s="6" t="n">
        <f aca="false">SUMIF($AH2096:$CH2096,"PR",Base!$B$5:$BB$5)*7*$Z2096</f>
        <v>56</v>
      </c>
      <c r="CK2096" s="6"/>
      <c r="CL2096" s="6"/>
    </row>
    <row r="2097" customFormat="false" ht="13.8" hidden="false" customHeight="false" outlineLevel="0" collapsed="false">
      <c r="A2097" s="7" t="s">
        <v>1890</v>
      </c>
      <c r="B2097" s="7" t="s">
        <v>4192</v>
      </c>
      <c r="C2097" s="7" t="s">
        <v>1892</v>
      </c>
      <c r="D2097" s="7" t="s">
        <v>4522</v>
      </c>
      <c r="E2097" s="7" t="s">
        <v>2228</v>
      </c>
      <c r="F2097" s="7" t="s">
        <v>17</v>
      </c>
      <c r="G2097" s="7" t="s">
        <v>4419</v>
      </c>
      <c r="H2097" s="7" t="s">
        <v>4420</v>
      </c>
      <c r="I2097" s="7" t="s">
        <v>84</v>
      </c>
      <c r="J2097" s="7" t="s">
        <v>85</v>
      </c>
      <c r="K2097" s="8" t="n">
        <v>0</v>
      </c>
      <c r="L2097" s="7"/>
      <c r="M2097" s="8" t="n">
        <v>0</v>
      </c>
      <c r="N2097" s="7"/>
      <c r="O2097" s="7" t="s">
        <v>4421</v>
      </c>
      <c r="P2097" s="7" t="s">
        <v>87</v>
      </c>
      <c r="Q2097" s="8" t="s">
        <v>77</v>
      </c>
      <c r="R2097" s="8" t="s">
        <v>77</v>
      </c>
      <c r="S2097" s="8" t="s">
        <v>110</v>
      </c>
      <c r="T2097" s="8" t="s">
        <v>100</v>
      </c>
      <c r="U2097" s="7" t="s">
        <v>87</v>
      </c>
      <c r="V2097" s="7" t="s">
        <v>92</v>
      </c>
      <c r="W2097" s="7"/>
      <c r="X2097" s="7"/>
      <c r="Y2097" s="7" t="s">
        <v>112</v>
      </c>
      <c r="Z2097" s="8" t="s">
        <v>108</v>
      </c>
      <c r="AA2097" s="7"/>
      <c r="AB2097" s="7"/>
      <c r="AC2097" s="7"/>
      <c r="AD2097" s="7"/>
      <c r="AE2097" s="8"/>
      <c r="AF2097" s="9" t="s">
        <v>734</v>
      </c>
      <c r="AG2097" s="9" t="s">
        <v>986</v>
      </c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7"/>
      <c r="AX2097" s="7"/>
      <c r="AY2097" s="7"/>
      <c r="AZ2097" s="7"/>
      <c r="BA2097" s="7"/>
      <c r="BB2097" s="7"/>
      <c r="BC2097" s="7"/>
      <c r="BD2097" s="7"/>
      <c r="BE2097" s="7"/>
      <c r="BF2097" s="7"/>
      <c r="BG2097" s="7"/>
      <c r="BH2097" s="7"/>
      <c r="BI2097" s="7"/>
      <c r="BJ2097" s="7"/>
      <c r="BK2097" s="7"/>
      <c r="BL2097" s="7"/>
      <c r="BM2097" s="7" t="s">
        <v>97</v>
      </c>
      <c r="BN2097" s="7" t="s">
        <v>97</v>
      </c>
      <c r="BO2097" s="7"/>
      <c r="BP2097" s="7"/>
      <c r="BQ2097" s="7"/>
      <c r="BR2097" s="7"/>
      <c r="BS2097" s="7"/>
      <c r="BT2097" s="7"/>
      <c r="BU2097" s="7"/>
      <c r="BV2097" s="7"/>
      <c r="BW2097" s="7"/>
      <c r="BX2097" s="7"/>
      <c r="BY2097" s="7"/>
      <c r="BZ2097" s="7"/>
      <c r="CA2097" s="7" t="s">
        <v>98</v>
      </c>
      <c r="CB2097" s="7"/>
      <c r="CC2097" s="7"/>
      <c r="CD2097" s="7"/>
      <c r="CE2097" s="7"/>
      <c r="CF2097" s="7"/>
      <c r="CG2097" s="7"/>
      <c r="CH2097" s="7"/>
      <c r="CI2097" s="6" t="n">
        <f aca="false">SUMIF($AH2097:$CH2097,35,Base!$B$5:$BB$5)*7*$Z2097</f>
        <v>0</v>
      </c>
      <c r="CJ2097" s="6" t="n">
        <f aca="false">SUMIF($AH2097:$CH2097,"PR",Base!$B$5:$BB$5)*7*$Z2097</f>
        <v>224</v>
      </c>
      <c r="CK2097" s="6"/>
      <c r="CL2097" s="6"/>
    </row>
    <row r="2098" customFormat="false" ht="13.8" hidden="false" customHeight="false" outlineLevel="0" collapsed="false">
      <c r="A2098" s="7" t="s">
        <v>1890</v>
      </c>
      <c r="B2098" s="7" t="s">
        <v>4192</v>
      </c>
      <c r="C2098" s="7" t="s">
        <v>2257</v>
      </c>
      <c r="D2098" s="7" t="s">
        <v>4523</v>
      </c>
      <c r="E2098" s="7" t="s">
        <v>2208</v>
      </c>
      <c r="F2098" s="7" t="s">
        <v>17</v>
      </c>
      <c r="G2098" s="7" t="s">
        <v>2259</v>
      </c>
      <c r="H2098" s="7" t="s">
        <v>2260</v>
      </c>
      <c r="I2098" s="7" t="s">
        <v>84</v>
      </c>
      <c r="J2098" s="7" t="s">
        <v>85</v>
      </c>
      <c r="K2098" s="8" t="n">
        <v>0</v>
      </c>
      <c r="L2098" s="7"/>
      <c r="M2098" s="8" t="n">
        <v>15</v>
      </c>
      <c r="N2098" s="7"/>
      <c r="O2098" s="7" t="s">
        <v>2262</v>
      </c>
      <c r="P2098" s="7" t="s">
        <v>124</v>
      </c>
      <c r="Q2098" s="8" t="s">
        <v>3219</v>
      </c>
      <c r="R2098" s="8" t="s">
        <v>3955</v>
      </c>
      <c r="S2098" s="8" t="s">
        <v>336</v>
      </c>
      <c r="T2098" s="8" t="s">
        <v>113</v>
      </c>
      <c r="U2098" s="7" t="s">
        <v>87</v>
      </c>
      <c r="V2098" s="7" t="s">
        <v>92</v>
      </c>
      <c r="W2098" s="7"/>
      <c r="X2098" s="7"/>
      <c r="Y2098" s="7" t="s">
        <v>99</v>
      </c>
      <c r="Z2098" s="8" t="s">
        <v>155</v>
      </c>
      <c r="AA2098" s="7"/>
      <c r="AB2098" s="7"/>
      <c r="AC2098" s="7"/>
      <c r="AD2098" s="7"/>
      <c r="AE2098" s="8"/>
      <c r="AF2098" s="9" t="s">
        <v>4524</v>
      </c>
      <c r="AG2098" s="9" t="s">
        <v>1368</v>
      </c>
      <c r="AH2098" s="7" t="s">
        <v>98</v>
      </c>
      <c r="AI2098" s="7" t="s">
        <v>98</v>
      </c>
      <c r="AJ2098" s="7" t="s">
        <v>98</v>
      </c>
      <c r="AK2098" s="7" t="n">
        <v>35</v>
      </c>
      <c r="AL2098" s="7" t="n">
        <v>35</v>
      </c>
      <c r="AM2098" s="7" t="n">
        <v>35</v>
      </c>
      <c r="AN2098" s="7" t="s">
        <v>98</v>
      </c>
      <c r="AO2098" s="7" t="s">
        <v>98</v>
      </c>
      <c r="AP2098" s="7"/>
      <c r="AQ2098" s="7"/>
      <c r="AR2098" s="7"/>
      <c r="AS2098" s="7"/>
      <c r="AT2098" s="7"/>
      <c r="AU2098" s="7"/>
      <c r="AV2098" s="7"/>
      <c r="AW2098" s="7"/>
      <c r="AX2098" s="7"/>
      <c r="AY2098" s="7"/>
      <c r="AZ2098" s="7"/>
      <c r="BA2098" s="7"/>
      <c r="BB2098" s="7"/>
      <c r="BC2098" s="7"/>
      <c r="BD2098" s="7"/>
      <c r="BE2098" s="7"/>
      <c r="BF2098" s="7"/>
      <c r="BG2098" s="7"/>
      <c r="BH2098" s="7"/>
      <c r="BI2098" s="7"/>
      <c r="BJ2098" s="7"/>
      <c r="BK2098" s="7"/>
      <c r="BL2098" s="7"/>
      <c r="BM2098" s="7" t="s">
        <v>97</v>
      </c>
      <c r="BN2098" s="7" t="s">
        <v>97</v>
      </c>
      <c r="BO2098" s="7"/>
      <c r="BP2098" s="7"/>
      <c r="BQ2098" s="7"/>
      <c r="BR2098" s="7"/>
      <c r="BS2098" s="7"/>
      <c r="BT2098" s="7"/>
      <c r="BU2098" s="7"/>
      <c r="BV2098" s="7"/>
      <c r="BW2098" s="7"/>
      <c r="BX2098" s="7"/>
      <c r="BY2098" s="7"/>
      <c r="BZ2098" s="7"/>
      <c r="CA2098" s="7"/>
      <c r="CB2098" s="7"/>
      <c r="CC2098" s="7"/>
      <c r="CD2098" s="7"/>
      <c r="CE2098" s="7"/>
      <c r="CF2098" s="7"/>
      <c r="CG2098" s="7"/>
      <c r="CH2098" s="7"/>
      <c r="CI2098" s="6" t="n">
        <f aca="false">SUMIF($AH2098:$CH2098,35,Base!$B$5:$BB$5)*7*$Z2098</f>
        <v>315</v>
      </c>
      <c r="CJ2098" s="6" t="n">
        <f aca="false">SUMIF($AH2098:$CH2098,"PR",Base!$B$5:$BB$5)*7*$Z2098</f>
        <v>504</v>
      </c>
      <c r="CK2098" s="6"/>
      <c r="CL2098" s="6"/>
    </row>
    <row r="2099" customFormat="false" ht="13.8" hidden="false" customHeight="false" outlineLevel="0" collapsed="false">
      <c r="A2099" s="7" t="s">
        <v>1890</v>
      </c>
      <c r="B2099" s="7" t="s">
        <v>4192</v>
      </c>
      <c r="C2099" s="7" t="s">
        <v>2257</v>
      </c>
      <c r="D2099" s="7" t="s">
        <v>4525</v>
      </c>
      <c r="E2099" s="7" t="s">
        <v>3699</v>
      </c>
      <c r="F2099" s="7" t="s">
        <v>17</v>
      </c>
      <c r="G2099" s="7" t="s">
        <v>2301</v>
      </c>
      <c r="H2099" s="7" t="s">
        <v>2302</v>
      </c>
      <c r="I2099" s="7" t="s">
        <v>84</v>
      </c>
      <c r="J2099" s="7" t="s">
        <v>85</v>
      </c>
      <c r="K2099" s="8" t="n">
        <v>0</v>
      </c>
      <c r="L2099" s="7"/>
      <c r="M2099" s="8" t="n">
        <v>15</v>
      </c>
      <c r="N2099" s="7"/>
      <c r="O2099" s="7" t="s">
        <v>2304</v>
      </c>
      <c r="P2099" s="7" t="s">
        <v>178</v>
      </c>
      <c r="Q2099" s="8" t="s">
        <v>3219</v>
      </c>
      <c r="R2099" s="8" t="s">
        <v>3955</v>
      </c>
      <c r="S2099" s="8" t="s">
        <v>336</v>
      </c>
      <c r="T2099" s="8" t="s">
        <v>168</v>
      </c>
      <c r="U2099" s="7" t="s">
        <v>87</v>
      </c>
      <c r="V2099" s="7" t="s">
        <v>92</v>
      </c>
      <c r="W2099" s="7"/>
      <c r="X2099" s="7"/>
      <c r="Y2099" s="7" t="s">
        <v>99</v>
      </c>
      <c r="Z2099" s="8" t="s">
        <v>155</v>
      </c>
      <c r="AA2099" s="7"/>
      <c r="AB2099" s="7"/>
      <c r="AC2099" s="7"/>
      <c r="AD2099" s="7"/>
      <c r="AE2099" s="8"/>
      <c r="AF2099" s="9" t="s">
        <v>4524</v>
      </c>
      <c r="AG2099" s="9" t="s">
        <v>1368</v>
      </c>
      <c r="AH2099" s="7" t="s">
        <v>98</v>
      </c>
      <c r="AI2099" s="7" t="s">
        <v>98</v>
      </c>
      <c r="AJ2099" s="7" t="s">
        <v>98</v>
      </c>
      <c r="AK2099" s="7" t="n">
        <v>35</v>
      </c>
      <c r="AL2099" s="7" t="n">
        <v>35</v>
      </c>
      <c r="AM2099" s="7" t="n">
        <v>35</v>
      </c>
      <c r="AN2099" s="7" t="s">
        <v>98</v>
      </c>
      <c r="AO2099" s="7" t="s">
        <v>98</v>
      </c>
      <c r="AP2099" s="7"/>
      <c r="AQ2099" s="7"/>
      <c r="AR2099" s="7"/>
      <c r="AS2099" s="7"/>
      <c r="AT2099" s="7"/>
      <c r="AU2099" s="7"/>
      <c r="AV2099" s="7"/>
      <c r="AW2099" s="7"/>
      <c r="AX2099" s="7"/>
      <c r="AY2099" s="7"/>
      <c r="AZ2099" s="7"/>
      <c r="BA2099" s="7"/>
      <c r="BB2099" s="7"/>
      <c r="BC2099" s="7"/>
      <c r="BD2099" s="7"/>
      <c r="BE2099" s="7"/>
      <c r="BF2099" s="7"/>
      <c r="BG2099" s="7"/>
      <c r="BH2099" s="7"/>
      <c r="BI2099" s="7"/>
      <c r="BJ2099" s="7"/>
      <c r="BK2099" s="7"/>
      <c r="BL2099" s="7"/>
      <c r="BM2099" s="7" t="s">
        <v>97</v>
      </c>
      <c r="BN2099" s="7" t="s">
        <v>97</v>
      </c>
      <c r="BO2099" s="7"/>
      <c r="BP2099" s="7"/>
      <c r="BQ2099" s="7"/>
      <c r="BR2099" s="7"/>
      <c r="BS2099" s="7"/>
      <c r="BT2099" s="7"/>
      <c r="BU2099" s="7"/>
      <c r="BV2099" s="7"/>
      <c r="BW2099" s="7"/>
      <c r="BX2099" s="7"/>
      <c r="BY2099" s="7"/>
      <c r="BZ2099" s="7"/>
      <c r="CA2099" s="7"/>
      <c r="CB2099" s="7"/>
      <c r="CC2099" s="7"/>
      <c r="CD2099" s="7"/>
      <c r="CE2099" s="7"/>
      <c r="CF2099" s="7"/>
      <c r="CG2099" s="7"/>
      <c r="CH2099" s="7"/>
      <c r="CI2099" s="6" t="n">
        <f aca="false">SUMIF($AH2099:$CH2099,35,Base!$B$5:$BB$5)*7*$Z2099</f>
        <v>315</v>
      </c>
      <c r="CJ2099" s="6" t="n">
        <f aca="false">SUMIF($AH2099:$CH2099,"PR",Base!$B$5:$BB$5)*7*$Z2099</f>
        <v>504</v>
      </c>
      <c r="CK2099" s="6"/>
      <c r="CL2099" s="6"/>
    </row>
    <row r="2100" customFormat="false" ht="13.8" hidden="false" customHeight="false" outlineLevel="0" collapsed="false">
      <c r="A2100" s="7" t="s">
        <v>1890</v>
      </c>
      <c r="B2100" s="7" t="s">
        <v>4192</v>
      </c>
      <c r="C2100" s="7" t="s">
        <v>1383</v>
      </c>
      <c r="D2100" s="7" t="s">
        <v>4526</v>
      </c>
      <c r="E2100" s="7" t="s">
        <v>1014</v>
      </c>
      <c r="F2100" s="7" t="s">
        <v>17</v>
      </c>
      <c r="G2100" s="7" t="s">
        <v>1499</v>
      </c>
      <c r="H2100" s="7" t="s">
        <v>3134</v>
      </c>
      <c r="I2100" s="7" t="s">
        <v>84</v>
      </c>
      <c r="J2100" s="7" t="s">
        <v>85</v>
      </c>
      <c r="K2100" s="8" t="n">
        <v>0</v>
      </c>
      <c r="L2100" s="7"/>
      <c r="M2100" s="8" t="n">
        <v>10</v>
      </c>
      <c r="N2100" s="7"/>
      <c r="O2100" s="7" t="s">
        <v>1415</v>
      </c>
      <c r="P2100" s="7" t="s">
        <v>127</v>
      </c>
      <c r="Q2100" s="8" t="s">
        <v>906</v>
      </c>
      <c r="R2100" s="8" t="s">
        <v>737</v>
      </c>
      <c r="S2100" s="8" t="s">
        <v>362</v>
      </c>
      <c r="T2100" s="8" t="s">
        <v>178</v>
      </c>
      <c r="U2100" s="7" t="s">
        <v>87</v>
      </c>
      <c r="V2100" s="7" t="s">
        <v>92</v>
      </c>
      <c r="W2100" s="7"/>
      <c r="X2100" s="7"/>
      <c r="Y2100" s="7" t="s">
        <v>125</v>
      </c>
      <c r="Z2100" s="8" t="s">
        <v>178</v>
      </c>
      <c r="AA2100" s="7"/>
      <c r="AB2100" s="7"/>
      <c r="AC2100" s="7"/>
      <c r="AD2100" s="7"/>
      <c r="AE2100" s="8"/>
      <c r="AF2100" s="9" t="s">
        <v>4209</v>
      </c>
      <c r="AG2100" s="9" t="s">
        <v>419</v>
      </c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 t="s">
        <v>98</v>
      </c>
      <c r="AV2100" s="7" t="s">
        <v>98</v>
      </c>
      <c r="AW2100" s="7" t="s">
        <v>98</v>
      </c>
      <c r="AX2100" s="7" t="s">
        <v>98</v>
      </c>
      <c r="AY2100" s="7" t="s">
        <v>98</v>
      </c>
      <c r="AZ2100" s="7" t="s">
        <v>98</v>
      </c>
      <c r="BA2100" s="7" t="s">
        <v>98</v>
      </c>
      <c r="BB2100" s="7" t="s">
        <v>98</v>
      </c>
      <c r="BC2100" s="7" t="s">
        <v>98</v>
      </c>
      <c r="BD2100" s="7" t="s">
        <v>98</v>
      </c>
      <c r="BE2100" s="7" t="s">
        <v>98</v>
      </c>
      <c r="BF2100" s="7" t="s">
        <v>98</v>
      </c>
      <c r="BG2100" s="7" t="n">
        <v>35</v>
      </c>
      <c r="BH2100" s="7" t="n">
        <v>35</v>
      </c>
      <c r="BI2100" s="7" t="n">
        <v>35</v>
      </c>
      <c r="BJ2100" s="7" t="n">
        <v>35</v>
      </c>
      <c r="BK2100" s="7" t="n">
        <v>35</v>
      </c>
      <c r="BL2100" s="7" t="n">
        <v>35</v>
      </c>
      <c r="BM2100" s="7" t="s">
        <v>97</v>
      </c>
      <c r="BN2100" s="7" t="s">
        <v>97</v>
      </c>
      <c r="BO2100" s="7" t="s">
        <v>98</v>
      </c>
      <c r="BP2100" s="7" t="s">
        <v>98</v>
      </c>
      <c r="BQ2100" s="7" t="s">
        <v>98</v>
      </c>
      <c r="BR2100" s="7" t="s">
        <v>98</v>
      </c>
      <c r="BS2100" s="7" t="s">
        <v>98</v>
      </c>
      <c r="BT2100" s="7" t="s">
        <v>98</v>
      </c>
      <c r="BU2100" s="7"/>
      <c r="BV2100" s="7"/>
      <c r="BW2100" s="7"/>
      <c r="BX2100" s="7"/>
      <c r="BY2100" s="7"/>
      <c r="BZ2100" s="7"/>
      <c r="CA2100" s="7"/>
      <c r="CB2100" s="7"/>
      <c r="CC2100" s="7"/>
      <c r="CD2100" s="7"/>
      <c r="CE2100" s="7"/>
      <c r="CF2100" s="7"/>
      <c r="CG2100" s="7"/>
      <c r="CH2100" s="7"/>
      <c r="CI2100" s="6" t="n">
        <f aca="false">SUMIF($AH2100:$CH2100,35,Base!$B$5:$BB$5)*7*$Z2100</f>
        <v>1050</v>
      </c>
      <c r="CJ2100" s="6" t="n">
        <f aca="false">SUMIF($AH2100:$CH2100,"PR",Base!$B$5:$BB$5)*7*$Z2100</f>
        <v>2975</v>
      </c>
      <c r="CK2100" s="6"/>
      <c r="CL2100" s="6"/>
    </row>
    <row r="2101" customFormat="false" ht="13.8" hidden="false" customHeight="false" outlineLevel="0" collapsed="false">
      <c r="A2101" s="7" t="s">
        <v>1890</v>
      </c>
      <c r="B2101" s="7" t="s">
        <v>4192</v>
      </c>
      <c r="C2101" s="7" t="s">
        <v>319</v>
      </c>
      <c r="D2101" s="7" t="s">
        <v>4527</v>
      </c>
      <c r="E2101" s="7" t="s">
        <v>2187</v>
      </c>
      <c r="F2101" s="7" t="s">
        <v>17</v>
      </c>
      <c r="G2101" s="7" t="s">
        <v>4528</v>
      </c>
      <c r="H2101" s="7" t="s">
        <v>4529</v>
      </c>
      <c r="I2101" s="7" t="s">
        <v>84</v>
      </c>
      <c r="J2101" s="7" t="s">
        <v>85</v>
      </c>
      <c r="K2101" s="8" t="n">
        <v>0</v>
      </c>
      <c r="L2101" s="7"/>
      <c r="M2101" s="8" t="n">
        <v>0</v>
      </c>
      <c r="N2101" s="7"/>
      <c r="O2101" s="7" t="s">
        <v>1761</v>
      </c>
      <c r="P2101" s="7" t="s">
        <v>124</v>
      </c>
      <c r="Q2101" s="8" t="s">
        <v>336</v>
      </c>
      <c r="R2101" s="8" t="s">
        <v>336</v>
      </c>
      <c r="S2101" s="8" t="s">
        <v>110</v>
      </c>
      <c r="T2101" s="8" t="s">
        <v>100</v>
      </c>
      <c r="U2101" s="7" t="s">
        <v>87</v>
      </c>
      <c r="V2101" s="7" t="s">
        <v>92</v>
      </c>
      <c r="W2101" s="7"/>
      <c r="X2101" s="7"/>
      <c r="Y2101" s="7" t="s">
        <v>125</v>
      </c>
      <c r="Z2101" s="8" t="s">
        <v>94</v>
      </c>
      <c r="AA2101" s="7"/>
      <c r="AB2101" s="7"/>
      <c r="AC2101" s="7"/>
      <c r="AD2101" s="7"/>
      <c r="AE2101" s="8"/>
      <c r="AF2101" s="9" t="s">
        <v>2022</v>
      </c>
      <c r="AG2101" s="9" t="s">
        <v>680</v>
      </c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7"/>
      <c r="AX2101" s="7"/>
      <c r="AY2101" s="7"/>
      <c r="AZ2101" s="7"/>
      <c r="BA2101" s="7"/>
      <c r="BB2101" s="7"/>
      <c r="BC2101" s="7"/>
      <c r="BD2101" s="7"/>
      <c r="BE2101" s="7"/>
      <c r="BF2101" s="7" t="s">
        <v>98</v>
      </c>
      <c r="BG2101" s="7" t="s">
        <v>98</v>
      </c>
      <c r="BH2101" s="7" t="s">
        <v>98</v>
      </c>
      <c r="BI2101" s="7"/>
      <c r="BJ2101" s="7"/>
      <c r="BK2101" s="7"/>
      <c r="BL2101" s="7"/>
      <c r="BM2101" s="7" t="s">
        <v>97</v>
      </c>
      <c r="BN2101" s="7" t="s">
        <v>97</v>
      </c>
      <c r="BO2101" s="7"/>
      <c r="BP2101" s="7"/>
      <c r="BQ2101" s="7"/>
      <c r="BR2101" s="7"/>
      <c r="BS2101" s="7"/>
      <c r="BT2101" s="7"/>
      <c r="BU2101" s="7"/>
      <c r="BV2101" s="7"/>
      <c r="BW2101" s="7"/>
      <c r="BX2101" s="7"/>
      <c r="BY2101" s="7"/>
      <c r="BZ2101" s="7"/>
      <c r="CA2101" s="7"/>
      <c r="CB2101" s="7"/>
      <c r="CC2101" s="7"/>
      <c r="CD2101" s="7"/>
      <c r="CE2101" s="7"/>
      <c r="CF2101" s="7"/>
      <c r="CG2101" s="7"/>
      <c r="CH2101" s="7"/>
      <c r="CI2101" s="6" t="n">
        <f aca="false">SUMIF($AH2101:$CH2101,35,Base!$B$5:$BB$5)*7*$Z2101</f>
        <v>0</v>
      </c>
      <c r="CJ2101" s="6" t="n">
        <f aca="false">SUMIF($AH2101:$CH2101,"PR",Base!$B$5:$BB$5)*7*$Z2101</f>
        <v>210</v>
      </c>
      <c r="CK2101" s="6"/>
      <c r="CL2101" s="6"/>
    </row>
    <row r="2102" customFormat="false" ht="13.8" hidden="false" customHeight="false" outlineLevel="0" collapsed="false">
      <c r="A2102" s="7" t="s">
        <v>1890</v>
      </c>
      <c r="B2102" s="7" t="s">
        <v>4192</v>
      </c>
      <c r="C2102" s="7" t="s">
        <v>319</v>
      </c>
      <c r="D2102" s="7" t="s">
        <v>4527</v>
      </c>
      <c r="E2102" s="7" t="s">
        <v>2187</v>
      </c>
      <c r="F2102" s="7" t="s">
        <v>17</v>
      </c>
      <c r="G2102" s="7" t="s">
        <v>4528</v>
      </c>
      <c r="H2102" s="7" t="s">
        <v>4529</v>
      </c>
      <c r="I2102" s="7" t="s">
        <v>84</v>
      </c>
      <c r="J2102" s="7" t="s">
        <v>85</v>
      </c>
      <c r="K2102" s="8" t="n">
        <v>0</v>
      </c>
      <c r="L2102" s="7"/>
      <c r="M2102" s="8" t="n">
        <v>0</v>
      </c>
      <c r="N2102" s="7"/>
      <c r="O2102" s="7" t="s">
        <v>1761</v>
      </c>
      <c r="P2102" s="7" t="s">
        <v>124</v>
      </c>
      <c r="Q2102" s="8" t="s">
        <v>336</v>
      </c>
      <c r="R2102" s="8" t="s">
        <v>336</v>
      </c>
      <c r="S2102" s="8" t="s">
        <v>110</v>
      </c>
      <c r="T2102" s="8" t="s">
        <v>100</v>
      </c>
      <c r="U2102" s="7" t="s">
        <v>87</v>
      </c>
      <c r="V2102" s="7" t="s">
        <v>92</v>
      </c>
      <c r="W2102" s="7"/>
      <c r="X2102" s="7"/>
      <c r="Y2102" s="7" t="s">
        <v>112</v>
      </c>
      <c r="Z2102" s="8" t="s">
        <v>87</v>
      </c>
      <c r="AA2102" s="7"/>
      <c r="AB2102" s="7"/>
      <c r="AC2102" s="7"/>
      <c r="AD2102" s="7"/>
      <c r="AE2102" s="8"/>
      <c r="AF2102" s="9" t="s">
        <v>2022</v>
      </c>
      <c r="AG2102" s="9" t="s">
        <v>680</v>
      </c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7"/>
      <c r="AW2102" s="7"/>
      <c r="AX2102" s="7"/>
      <c r="AY2102" s="7"/>
      <c r="AZ2102" s="7"/>
      <c r="BA2102" s="7"/>
      <c r="BB2102" s="7"/>
      <c r="BC2102" s="7"/>
      <c r="BD2102" s="7"/>
      <c r="BE2102" s="7"/>
      <c r="BF2102" s="7" t="s">
        <v>98</v>
      </c>
      <c r="BG2102" s="7" t="s">
        <v>98</v>
      </c>
      <c r="BH2102" s="7" t="s">
        <v>98</v>
      </c>
      <c r="BI2102" s="7"/>
      <c r="BJ2102" s="7"/>
      <c r="BK2102" s="7"/>
      <c r="BL2102" s="7"/>
      <c r="BM2102" s="7" t="s">
        <v>97</v>
      </c>
      <c r="BN2102" s="7" t="s">
        <v>97</v>
      </c>
      <c r="BO2102" s="7"/>
      <c r="BP2102" s="7"/>
      <c r="BQ2102" s="7"/>
      <c r="BR2102" s="7"/>
      <c r="BS2102" s="7"/>
      <c r="BT2102" s="7"/>
      <c r="BU2102" s="7"/>
      <c r="BV2102" s="7"/>
      <c r="BW2102" s="7"/>
      <c r="BX2102" s="7"/>
      <c r="BY2102" s="7"/>
      <c r="BZ2102" s="7"/>
      <c r="CA2102" s="7"/>
      <c r="CB2102" s="7"/>
      <c r="CC2102" s="7"/>
      <c r="CD2102" s="7"/>
      <c r="CE2102" s="7"/>
      <c r="CF2102" s="7"/>
      <c r="CG2102" s="7"/>
      <c r="CH2102" s="7"/>
      <c r="CI2102" s="6" t="n">
        <f aca="false">SUMIF($AH2102:$CH2102,35,Base!$B$5:$BB$5)*7*$Z2102</f>
        <v>0</v>
      </c>
      <c r="CJ2102" s="6" t="n">
        <f aca="false">SUMIF($AH2102:$CH2102,"PR",Base!$B$5:$BB$5)*7*$Z2102</f>
        <v>105</v>
      </c>
      <c r="CK2102" s="6"/>
      <c r="CL2102" s="6"/>
    </row>
    <row r="2103" customFormat="false" ht="13.8" hidden="false" customHeight="false" outlineLevel="0" collapsed="false">
      <c r="A2103" s="7" t="s">
        <v>1890</v>
      </c>
      <c r="B2103" s="7" t="s">
        <v>4192</v>
      </c>
      <c r="C2103" s="7" t="s">
        <v>319</v>
      </c>
      <c r="D2103" s="7" t="s">
        <v>4527</v>
      </c>
      <c r="E2103" s="7" t="s">
        <v>2187</v>
      </c>
      <c r="F2103" s="7" t="s">
        <v>17</v>
      </c>
      <c r="G2103" s="7" t="s">
        <v>4528</v>
      </c>
      <c r="H2103" s="7" t="s">
        <v>4529</v>
      </c>
      <c r="I2103" s="7" t="s">
        <v>84</v>
      </c>
      <c r="J2103" s="7" t="s">
        <v>85</v>
      </c>
      <c r="K2103" s="8" t="n">
        <v>0</v>
      </c>
      <c r="L2103" s="7"/>
      <c r="M2103" s="8" t="n">
        <v>0</v>
      </c>
      <c r="N2103" s="7"/>
      <c r="O2103" s="7" t="s">
        <v>1761</v>
      </c>
      <c r="P2103" s="7" t="s">
        <v>124</v>
      </c>
      <c r="Q2103" s="8" t="s">
        <v>336</v>
      </c>
      <c r="R2103" s="8" t="s">
        <v>336</v>
      </c>
      <c r="S2103" s="8" t="s">
        <v>110</v>
      </c>
      <c r="T2103" s="8" t="s">
        <v>100</v>
      </c>
      <c r="U2103" s="7" t="s">
        <v>87</v>
      </c>
      <c r="V2103" s="7" t="s">
        <v>92</v>
      </c>
      <c r="W2103" s="7"/>
      <c r="X2103" s="7"/>
      <c r="Y2103" s="7" t="s">
        <v>102</v>
      </c>
      <c r="Z2103" s="8" t="s">
        <v>155</v>
      </c>
      <c r="AA2103" s="7"/>
      <c r="AB2103" s="7"/>
      <c r="AC2103" s="7"/>
      <c r="AD2103" s="7"/>
      <c r="AE2103" s="8"/>
      <c r="AF2103" s="9" t="s">
        <v>2022</v>
      </c>
      <c r="AG2103" s="9" t="s">
        <v>680</v>
      </c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  <c r="AY2103" s="7"/>
      <c r="AZ2103" s="7"/>
      <c r="BA2103" s="7"/>
      <c r="BB2103" s="7"/>
      <c r="BC2103" s="7"/>
      <c r="BD2103" s="7"/>
      <c r="BE2103" s="7"/>
      <c r="BF2103" s="7" t="s">
        <v>98</v>
      </c>
      <c r="BG2103" s="7" t="s">
        <v>98</v>
      </c>
      <c r="BH2103" s="7" t="s">
        <v>98</v>
      </c>
      <c r="BI2103" s="7"/>
      <c r="BJ2103" s="7"/>
      <c r="BK2103" s="7"/>
      <c r="BL2103" s="7"/>
      <c r="BM2103" s="7" t="s">
        <v>97</v>
      </c>
      <c r="BN2103" s="7" t="s">
        <v>97</v>
      </c>
      <c r="BO2103" s="7"/>
      <c r="BP2103" s="7"/>
      <c r="BQ2103" s="7"/>
      <c r="BR2103" s="7"/>
      <c r="BS2103" s="7"/>
      <c r="BT2103" s="7"/>
      <c r="BU2103" s="7"/>
      <c r="BV2103" s="7"/>
      <c r="BW2103" s="7"/>
      <c r="BX2103" s="7"/>
      <c r="BY2103" s="7"/>
      <c r="BZ2103" s="7"/>
      <c r="CA2103" s="7"/>
      <c r="CB2103" s="7"/>
      <c r="CC2103" s="7"/>
      <c r="CD2103" s="7"/>
      <c r="CE2103" s="7"/>
      <c r="CF2103" s="7"/>
      <c r="CG2103" s="7"/>
      <c r="CH2103" s="7"/>
      <c r="CI2103" s="6" t="n">
        <f aca="false">SUMIF($AH2103:$CH2103,35,Base!$B$5:$BB$5)*7*$Z2103</f>
        <v>0</v>
      </c>
      <c r="CJ2103" s="6" t="n">
        <f aca="false">SUMIF($AH2103:$CH2103,"PR",Base!$B$5:$BB$5)*7*$Z2103</f>
        <v>315</v>
      </c>
      <c r="CK2103" s="6"/>
      <c r="CL2103" s="6"/>
    </row>
    <row r="2104" customFormat="false" ht="13.8" hidden="false" customHeight="false" outlineLevel="0" collapsed="false">
      <c r="A2104" s="7" t="s">
        <v>1890</v>
      </c>
      <c r="B2104" s="7" t="s">
        <v>4192</v>
      </c>
      <c r="C2104" s="7" t="s">
        <v>2257</v>
      </c>
      <c r="D2104" s="7" t="s">
        <v>4530</v>
      </c>
      <c r="E2104" s="7" t="s">
        <v>2185</v>
      </c>
      <c r="F2104" s="7" t="s">
        <v>17</v>
      </c>
      <c r="G2104" s="7" t="s">
        <v>4531</v>
      </c>
      <c r="H2104" s="7" t="s">
        <v>4532</v>
      </c>
      <c r="I2104" s="7" t="s">
        <v>84</v>
      </c>
      <c r="J2104" s="7" t="s">
        <v>85</v>
      </c>
      <c r="K2104" s="8" t="n">
        <v>0</v>
      </c>
      <c r="L2104" s="7"/>
      <c r="M2104" s="8" t="n">
        <v>15</v>
      </c>
      <c r="N2104" s="7"/>
      <c r="O2104" s="7" t="s">
        <v>4386</v>
      </c>
      <c r="P2104" s="7" t="s">
        <v>178</v>
      </c>
      <c r="Q2104" s="8" t="s">
        <v>396</v>
      </c>
      <c r="R2104" s="8" t="s">
        <v>396</v>
      </c>
      <c r="S2104" s="8" t="s">
        <v>110</v>
      </c>
      <c r="T2104" s="8" t="s">
        <v>100</v>
      </c>
      <c r="U2104" s="7" t="s">
        <v>87</v>
      </c>
      <c r="V2104" s="7" t="s">
        <v>92</v>
      </c>
      <c r="W2104" s="7"/>
      <c r="X2104" s="7"/>
      <c r="Y2104" s="7" t="s">
        <v>125</v>
      </c>
      <c r="Z2104" s="8" t="s">
        <v>94</v>
      </c>
      <c r="AA2104" s="7"/>
      <c r="AB2104" s="7"/>
      <c r="AC2104" s="7"/>
      <c r="AD2104" s="7"/>
      <c r="AE2104" s="8"/>
      <c r="AF2104" s="9" t="s">
        <v>147</v>
      </c>
      <c r="AG2104" s="9" t="s">
        <v>1785</v>
      </c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  <c r="AY2104" s="7"/>
      <c r="AZ2104" s="7"/>
      <c r="BA2104" s="7"/>
      <c r="BB2104" s="7"/>
      <c r="BC2104" s="7"/>
      <c r="BD2104" s="7"/>
      <c r="BE2104" s="7"/>
      <c r="BF2104" s="7"/>
      <c r="BG2104" s="7" t="s">
        <v>98</v>
      </c>
      <c r="BH2104" s="7" t="s">
        <v>98</v>
      </c>
      <c r="BI2104" s="7" t="s">
        <v>98</v>
      </c>
      <c r="BJ2104" s="7" t="s">
        <v>98</v>
      </c>
      <c r="BK2104" s="7" t="s">
        <v>98</v>
      </c>
      <c r="BL2104" s="7" t="s">
        <v>98</v>
      </c>
      <c r="BM2104" s="7" t="s">
        <v>97</v>
      </c>
      <c r="BN2104" s="7" t="s">
        <v>97</v>
      </c>
      <c r="BO2104" s="7" t="s">
        <v>98</v>
      </c>
      <c r="BP2104" s="7" t="s">
        <v>98</v>
      </c>
      <c r="BQ2104" s="7"/>
      <c r="BR2104" s="7"/>
      <c r="BS2104" s="7"/>
      <c r="BT2104" s="7"/>
      <c r="BU2104" s="7"/>
      <c r="BV2104" s="7"/>
      <c r="BW2104" s="7"/>
      <c r="BX2104" s="7"/>
      <c r="BY2104" s="7"/>
      <c r="BZ2104" s="7"/>
      <c r="CA2104" s="7"/>
      <c r="CB2104" s="7"/>
      <c r="CC2104" s="7"/>
      <c r="CD2104" s="7"/>
      <c r="CE2104" s="7"/>
      <c r="CF2104" s="7"/>
      <c r="CG2104" s="7"/>
      <c r="CH2104" s="7"/>
      <c r="CI2104" s="6" t="n">
        <f aca="false">SUMIF($AH2104:$CH2104,35,Base!$B$5:$BB$5)*7*$Z2104</f>
        <v>0</v>
      </c>
      <c r="CJ2104" s="6" t="n">
        <f aca="false">SUMIF($AH2104:$CH2104,"PR",Base!$B$5:$BB$5)*7*$Z2104</f>
        <v>560</v>
      </c>
      <c r="CK2104" s="6"/>
      <c r="CL2104" s="6"/>
    </row>
    <row r="2105" customFormat="false" ht="13.8" hidden="false" customHeight="false" outlineLevel="0" collapsed="false">
      <c r="A2105" s="7" t="s">
        <v>1890</v>
      </c>
      <c r="B2105" s="7" t="s">
        <v>4192</v>
      </c>
      <c r="C2105" s="7" t="s">
        <v>2257</v>
      </c>
      <c r="D2105" s="7" t="s">
        <v>4530</v>
      </c>
      <c r="E2105" s="7" t="s">
        <v>2185</v>
      </c>
      <c r="F2105" s="7" t="s">
        <v>17</v>
      </c>
      <c r="G2105" s="7" t="s">
        <v>4531</v>
      </c>
      <c r="H2105" s="7" t="s">
        <v>4532</v>
      </c>
      <c r="I2105" s="7" t="s">
        <v>84</v>
      </c>
      <c r="J2105" s="7" t="s">
        <v>85</v>
      </c>
      <c r="K2105" s="8" t="n">
        <v>0</v>
      </c>
      <c r="L2105" s="7"/>
      <c r="M2105" s="8" t="n">
        <v>15</v>
      </c>
      <c r="N2105" s="7"/>
      <c r="O2105" s="7" t="s">
        <v>4386</v>
      </c>
      <c r="P2105" s="7" t="s">
        <v>178</v>
      </c>
      <c r="Q2105" s="8" t="s">
        <v>396</v>
      </c>
      <c r="R2105" s="8" t="s">
        <v>396</v>
      </c>
      <c r="S2105" s="8" t="s">
        <v>110</v>
      </c>
      <c r="T2105" s="8" t="s">
        <v>100</v>
      </c>
      <c r="U2105" s="7" t="s">
        <v>87</v>
      </c>
      <c r="V2105" s="7" t="s">
        <v>92</v>
      </c>
      <c r="W2105" s="7"/>
      <c r="X2105" s="7"/>
      <c r="Y2105" s="7" t="s">
        <v>112</v>
      </c>
      <c r="Z2105" s="8" t="s">
        <v>178</v>
      </c>
      <c r="AA2105" s="7"/>
      <c r="AB2105" s="7"/>
      <c r="AC2105" s="7"/>
      <c r="AD2105" s="7"/>
      <c r="AE2105" s="8"/>
      <c r="AF2105" s="9" t="s">
        <v>147</v>
      </c>
      <c r="AG2105" s="9" t="s">
        <v>1785</v>
      </c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  <c r="AY2105" s="7"/>
      <c r="AZ2105" s="7"/>
      <c r="BA2105" s="7"/>
      <c r="BB2105" s="7"/>
      <c r="BC2105" s="7"/>
      <c r="BD2105" s="7"/>
      <c r="BE2105" s="7"/>
      <c r="BF2105" s="7"/>
      <c r="BG2105" s="7" t="s">
        <v>98</v>
      </c>
      <c r="BH2105" s="7" t="s">
        <v>98</v>
      </c>
      <c r="BI2105" s="7" t="s">
        <v>98</v>
      </c>
      <c r="BJ2105" s="7" t="s">
        <v>98</v>
      </c>
      <c r="BK2105" s="7" t="s">
        <v>98</v>
      </c>
      <c r="BL2105" s="7" t="s">
        <v>98</v>
      </c>
      <c r="BM2105" s="7" t="s">
        <v>97</v>
      </c>
      <c r="BN2105" s="7" t="s">
        <v>97</v>
      </c>
      <c r="BO2105" s="7" t="s">
        <v>98</v>
      </c>
      <c r="BP2105" s="7" t="s">
        <v>98</v>
      </c>
      <c r="BQ2105" s="7"/>
      <c r="BR2105" s="7"/>
      <c r="BS2105" s="7"/>
      <c r="BT2105" s="7"/>
      <c r="BU2105" s="7"/>
      <c r="BV2105" s="7"/>
      <c r="BW2105" s="7"/>
      <c r="BX2105" s="7"/>
      <c r="BY2105" s="7"/>
      <c r="BZ2105" s="7"/>
      <c r="CA2105" s="7"/>
      <c r="CB2105" s="7"/>
      <c r="CC2105" s="7"/>
      <c r="CD2105" s="7"/>
      <c r="CE2105" s="7"/>
      <c r="CF2105" s="7"/>
      <c r="CG2105" s="7"/>
      <c r="CH2105" s="7"/>
      <c r="CI2105" s="6" t="n">
        <f aca="false">SUMIF($AH2105:$CH2105,35,Base!$B$5:$BB$5)*7*$Z2105</f>
        <v>0</v>
      </c>
      <c r="CJ2105" s="6" t="n">
        <f aca="false">SUMIF($AH2105:$CH2105,"PR",Base!$B$5:$BB$5)*7*$Z2105</f>
        <v>1400</v>
      </c>
      <c r="CK2105" s="6"/>
      <c r="CL2105" s="6"/>
    </row>
    <row r="2106" customFormat="false" ht="13.8" hidden="false" customHeight="false" outlineLevel="0" collapsed="false">
      <c r="A2106" s="7" t="s">
        <v>1890</v>
      </c>
      <c r="B2106" s="7" t="s">
        <v>4192</v>
      </c>
      <c r="C2106" s="7" t="s">
        <v>2257</v>
      </c>
      <c r="D2106" s="7" t="s">
        <v>4530</v>
      </c>
      <c r="E2106" s="7" t="s">
        <v>2185</v>
      </c>
      <c r="F2106" s="7" t="s">
        <v>17</v>
      </c>
      <c r="G2106" s="7" t="s">
        <v>4531</v>
      </c>
      <c r="H2106" s="7" t="s">
        <v>4532</v>
      </c>
      <c r="I2106" s="7" t="s">
        <v>84</v>
      </c>
      <c r="J2106" s="7" t="s">
        <v>85</v>
      </c>
      <c r="K2106" s="8" t="n">
        <v>0</v>
      </c>
      <c r="L2106" s="7"/>
      <c r="M2106" s="8" t="n">
        <v>15</v>
      </c>
      <c r="N2106" s="7"/>
      <c r="O2106" s="7" t="s">
        <v>4386</v>
      </c>
      <c r="P2106" s="7" t="s">
        <v>178</v>
      </c>
      <c r="Q2106" s="8" t="s">
        <v>396</v>
      </c>
      <c r="R2106" s="8" t="s">
        <v>396</v>
      </c>
      <c r="S2106" s="8" t="s">
        <v>110</v>
      </c>
      <c r="T2106" s="8" t="s">
        <v>100</v>
      </c>
      <c r="U2106" s="7" t="s">
        <v>87</v>
      </c>
      <c r="V2106" s="7" t="s">
        <v>92</v>
      </c>
      <c r="W2106" s="7"/>
      <c r="X2106" s="7"/>
      <c r="Y2106" s="7" t="s">
        <v>102</v>
      </c>
      <c r="Z2106" s="8" t="s">
        <v>155</v>
      </c>
      <c r="AA2106" s="7"/>
      <c r="AB2106" s="7"/>
      <c r="AC2106" s="7"/>
      <c r="AD2106" s="7"/>
      <c r="AE2106" s="8"/>
      <c r="AF2106" s="9" t="s">
        <v>147</v>
      </c>
      <c r="AG2106" s="9" t="s">
        <v>1785</v>
      </c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  <c r="AY2106" s="7"/>
      <c r="AZ2106" s="7"/>
      <c r="BA2106" s="7"/>
      <c r="BB2106" s="7"/>
      <c r="BC2106" s="7"/>
      <c r="BD2106" s="7"/>
      <c r="BE2106" s="7"/>
      <c r="BF2106" s="7"/>
      <c r="BG2106" s="7" t="s">
        <v>98</v>
      </c>
      <c r="BH2106" s="7" t="s">
        <v>98</v>
      </c>
      <c r="BI2106" s="7" t="s">
        <v>98</v>
      </c>
      <c r="BJ2106" s="7" t="s">
        <v>98</v>
      </c>
      <c r="BK2106" s="7" t="s">
        <v>98</v>
      </c>
      <c r="BL2106" s="7" t="s">
        <v>98</v>
      </c>
      <c r="BM2106" s="7" t="s">
        <v>97</v>
      </c>
      <c r="BN2106" s="7" t="s">
        <v>97</v>
      </c>
      <c r="BO2106" s="7" t="s">
        <v>98</v>
      </c>
      <c r="BP2106" s="7" t="s">
        <v>98</v>
      </c>
      <c r="BQ2106" s="7"/>
      <c r="BR2106" s="7"/>
      <c r="BS2106" s="7"/>
      <c r="BT2106" s="7"/>
      <c r="BU2106" s="7"/>
      <c r="BV2106" s="7"/>
      <c r="BW2106" s="7"/>
      <c r="BX2106" s="7"/>
      <c r="BY2106" s="7"/>
      <c r="BZ2106" s="7"/>
      <c r="CA2106" s="7"/>
      <c r="CB2106" s="7"/>
      <c r="CC2106" s="7"/>
      <c r="CD2106" s="7"/>
      <c r="CE2106" s="7"/>
      <c r="CF2106" s="7"/>
      <c r="CG2106" s="7"/>
      <c r="CH2106" s="7"/>
      <c r="CI2106" s="6" t="n">
        <f aca="false">SUMIF($AH2106:$CH2106,35,Base!$B$5:$BB$5)*7*$Z2106</f>
        <v>0</v>
      </c>
      <c r="CJ2106" s="6" t="n">
        <f aca="false">SUMIF($AH2106:$CH2106,"PR",Base!$B$5:$BB$5)*7*$Z2106</f>
        <v>840</v>
      </c>
      <c r="CK2106" s="6"/>
      <c r="CL2106" s="6"/>
    </row>
    <row r="2107" customFormat="false" ht="13.8" hidden="false" customHeight="false" outlineLevel="0" collapsed="false">
      <c r="A2107" s="7" t="s">
        <v>1890</v>
      </c>
      <c r="B2107" s="7" t="s">
        <v>4192</v>
      </c>
      <c r="C2107" s="7" t="s">
        <v>2257</v>
      </c>
      <c r="D2107" s="7" t="s">
        <v>4533</v>
      </c>
      <c r="E2107" s="7" t="s">
        <v>2173</v>
      </c>
      <c r="F2107" s="7" t="s">
        <v>17</v>
      </c>
      <c r="G2107" s="7" t="s">
        <v>4534</v>
      </c>
      <c r="H2107" s="7" t="s">
        <v>4535</v>
      </c>
      <c r="I2107" s="7" t="s">
        <v>84</v>
      </c>
      <c r="J2107" s="7" t="s">
        <v>85</v>
      </c>
      <c r="K2107" s="8" t="n">
        <v>0</v>
      </c>
      <c r="L2107" s="7"/>
      <c r="M2107" s="8" t="n">
        <v>5</v>
      </c>
      <c r="N2107" s="7"/>
      <c r="O2107" s="7" t="s">
        <v>4386</v>
      </c>
      <c r="P2107" s="7" t="s">
        <v>178</v>
      </c>
      <c r="Q2107" s="8" t="s">
        <v>1818</v>
      </c>
      <c r="R2107" s="8" t="s">
        <v>1818</v>
      </c>
      <c r="S2107" s="8" t="s">
        <v>110</v>
      </c>
      <c r="T2107" s="8" t="s">
        <v>100</v>
      </c>
      <c r="U2107" s="7" t="s">
        <v>87</v>
      </c>
      <c r="V2107" s="7" t="s">
        <v>92</v>
      </c>
      <c r="W2107" s="7"/>
      <c r="X2107" s="7"/>
      <c r="Y2107" s="7" t="s">
        <v>125</v>
      </c>
      <c r="Z2107" s="8" t="s">
        <v>94</v>
      </c>
      <c r="AA2107" s="7"/>
      <c r="AB2107" s="7"/>
      <c r="AC2107" s="7"/>
      <c r="AD2107" s="7"/>
      <c r="AE2107" s="8"/>
      <c r="AF2107" s="9" t="s">
        <v>2046</v>
      </c>
      <c r="AG2107" s="9" t="s">
        <v>234</v>
      </c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  <c r="AZ2107" s="7"/>
      <c r="BA2107" s="7"/>
      <c r="BB2107" s="7"/>
      <c r="BC2107" s="7"/>
      <c r="BD2107" s="7"/>
      <c r="BE2107" s="7"/>
      <c r="BF2107" s="7"/>
      <c r="BG2107" s="7"/>
      <c r="BH2107" s="7"/>
      <c r="BI2107" s="7"/>
      <c r="BJ2107" s="7"/>
      <c r="BK2107" s="7"/>
      <c r="BL2107" s="7"/>
      <c r="BM2107" s="7" t="s">
        <v>97</v>
      </c>
      <c r="BN2107" s="7" t="s">
        <v>97</v>
      </c>
      <c r="BO2107" s="7" t="s">
        <v>98</v>
      </c>
      <c r="BP2107" s="7" t="s">
        <v>98</v>
      </c>
      <c r="BQ2107" s="7" t="s">
        <v>98</v>
      </c>
      <c r="BR2107" s="7" t="s">
        <v>98</v>
      </c>
      <c r="BS2107" s="7"/>
      <c r="BT2107" s="7"/>
      <c r="BU2107" s="7"/>
      <c r="BV2107" s="7"/>
      <c r="BW2107" s="7"/>
      <c r="BX2107" s="7"/>
      <c r="BY2107" s="7"/>
      <c r="BZ2107" s="7"/>
      <c r="CA2107" s="7"/>
      <c r="CB2107" s="7"/>
      <c r="CC2107" s="7"/>
      <c r="CD2107" s="7"/>
      <c r="CE2107" s="7"/>
      <c r="CF2107" s="7"/>
      <c r="CG2107" s="7"/>
      <c r="CH2107" s="7"/>
      <c r="CI2107" s="6" t="n">
        <f aca="false">SUMIF($AH2107:$CH2107,35,Base!$B$5:$BB$5)*7*$Z2107</f>
        <v>0</v>
      </c>
      <c r="CJ2107" s="6" t="n">
        <f aca="false">SUMIF($AH2107:$CH2107,"PR",Base!$B$5:$BB$5)*7*$Z2107</f>
        <v>280</v>
      </c>
      <c r="CK2107" s="6"/>
      <c r="CL2107" s="6"/>
    </row>
    <row r="2108" customFormat="false" ht="13.8" hidden="false" customHeight="false" outlineLevel="0" collapsed="false">
      <c r="A2108" s="7" t="s">
        <v>1890</v>
      </c>
      <c r="B2108" s="7" t="s">
        <v>4192</v>
      </c>
      <c r="C2108" s="7" t="s">
        <v>2257</v>
      </c>
      <c r="D2108" s="7" t="s">
        <v>4533</v>
      </c>
      <c r="E2108" s="7" t="s">
        <v>2173</v>
      </c>
      <c r="F2108" s="7" t="s">
        <v>17</v>
      </c>
      <c r="G2108" s="7" t="s">
        <v>4534</v>
      </c>
      <c r="H2108" s="7" t="s">
        <v>4535</v>
      </c>
      <c r="I2108" s="7" t="s">
        <v>84</v>
      </c>
      <c r="J2108" s="7" t="s">
        <v>85</v>
      </c>
      <c r="K2108" s="8" t="n">
        <v>0</v>
      </c>
      <c r="L2108" s="7"/>
      <c r="M2108" s="8" t="n">
        <v>5</v>
      </c>
      <c r="N2108" s="7"/>
      <c r="O2108" s="7" t="s">
        <v>4386</v>
      </c>
      <c r="P2108" s="7" t="s">
        <v>178</v>
      </c>
      <c r="Q2108" s="8" t="s">
        <v>1818</v>
      </c>
      <c r="R2108" s="8" t="s">
        <v>1818</v>
      </c>
      <c r="S2108" s="8" t="s">
        <v>110</v>
      </c>
      <c r="T2108" s="8" t="s">
        <v>100</v>
      </c>
      <c r="U2108" s="7" t="s">
        <v>87</v>
      </c>
      <c r="V2108" s="7" t="s">
        <v>92</v>
      </c>
      <c r="W2108" s="7"/>
      <c r="X2108" s="7"/>
      <c r="Y2108" s="7" t="s">
        <v>112</v>
      </c>
      <c r="Z2108" s="8" t="s">
        <v>178</v>
      </c>
      <c r="AA2108" s="7"/>
      <c r="AB2108" s="7"/>
      <c r="AC2108" s="7"/>
      <c r="AD2108" s="7"/>
      <c r="AE2108" s="8"/>
      <c r="AF2108" s="9" t="s">
        <v>2046</v>
      </c>
      <c r="AG2108" s="9" t="s">
        <v>234</v>
      </c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7"/>
      <c r="AX2108" s="7"/>
      <c r="AY2108" s="7"/>
      <c r="AZ2108" s="7"/>
      <c r="BA2108" s="7"/>
      <c r="BB2108" s="7"/>
      <c r="BC2108" s="7"/>
      <c r="BD2108" s="7"/>
      <c r="BE2108" s="7"/>
      <c r="BF2108" s="7"/>
      <c r="BG2108" s="7"/>
      <c r="BH2108" s="7"/>
      <c r="BI2108" s="7"/>
      <c r="BJ2108" s="7"/>
      <c r="BK2108" s="7"/>
      <c r="BL2108" s="7"/>
      <c r="BM2108" s="7" t="s">
        <v>97</v>
      </c>
      <c r="BN2108" s="7" t="s">
        <v>97</v>
      </c>
      <c r="BO2108" s="7" t="s">
        <v>98</v>
      </c>
      <c r="BP2108" s="7" t="s">
        <v>98</v>
      </c>
      <c r="BQ2108" s="7" t="s">
        <v>98</v>
      </c>
      <c r="BR2108" s="7" t="s">
        <v>98</v>
      </c>
      <c r="BS2108" s="7"/>
      <c r="BT2108" s="7"/>
      <c r="BU2108" s="7"/>
      <c r="BV2108" s="7"/>
      <c r="BW2108" s="7"/>
      <c r="BX2108" s="7"/>
      <c r="BY2108" s="7"/>
      <c r="BZ2108" s="7"/>
      <c r="CA2108" s="7"/>
      <c r="CB2108" s="7"/>
      <c r="CC2108" s="7"/>
      <c r="CD2108" s="7"/>
      <c r="CE2108" s="7"/>
      <c r="CF2108" s="7"/>
      <c r="CG2108" s="7"/>
      <c r="CH2108" s="7"/>
      <c r="CI2108" s="6" t="n">
        <f aca="false">SUMIF($AH2108:$CH2108,35,Base!$B$5:$BB$5)*7*$Z2108</f>
        <v>0</v>
      </c>
      <c r="CJ2108" s="6" t="n">
        <f aca="false">SUMIF($AH2108:$CH2108,"PR",Base!$B$5:$BB$5)*7*$Z2108</f>
        <v>700</v>
      </c>
      <c r="CK2108" s="6"/>
      <c r="CL2108" s="6"/>
    </row>
    <row r="2109" customFormat="false" ht="13.8" hidden="false" customHeight="false" outlineLevel="0" collapsed="false">
      <c r="A2109" s="7" t="s">
        <v>1890</v>
      </c>
      <c r="B2109" s="7" t="s">
        <v>4192</v>
      </c>
      <c r="C2109" s="7" t="s">
        <v>2257</v>
      </c>
      <c r="D2109" s="7" t="s">
        <v>4533</v>
      </c>
      <c r="E2109" s="7" t="s">
        <v>2173</v>
      </c>
      <c r="F2109" s="7" t="s">
        <v>17</v>
      </c>
      <c r="G2109" s="7" t="s">
        <v>4534</v>
      </c>
      <c r="H2109" s="7" t="s">
        <v>4535</v>
      </c>
      <c r="I2109" s="7" t="s">
        <v>84</v>
      </c>
      <c r="J2109" s="7" t="s">
        <v>85</v>
      </c>
      <c r="K2109" s="8" t="n">
        <v>0</v>
      </c>
      <c r="L2109" s="7"/>
      <c r="M2109" s="8" t="n">
        <v>5</v>
      </c>
      <c r="N2109" s="7"/>
      <c r="O2109" s="7" t="s">
        <v>4386</v>
      </c>
      <c r="P2109" s="7" t="s">
        <v>178</v>
      </c>
      <c r="Q2109" s="8" t="s">
        <v>1818</v>
      </c>
      <c r="R2109" s="8" t="s">
        <v>1818</v>
      </c>
      <c r="S2109" s="8" t="s">
        <v>110</v>
      </c>
      <c r="T2109" s="8" t="s">
        <v>100</v>
      </c>
      <c r="U2109" s="7" t="s">
        <v>87</v>
      </c>
      <c r="V2109" s="7" t="s">
        <v>92</v>
      </c>
      <c r="W2109" s="7"/>
      <c r="X2109" s="7"/>
      <c r="Y2109" s="7" t="s">
        <v>102</v>
      </c>
      <c r="Z2109" s="8" t="s">
        <v>155</v>
      </c>
      <c r="AA2109" s="7"/>
      <c r="AB2109" s="7"/>
      <c r="AC2109" s="7"/>
      <c r="AD2109" s="7"/>
      <c r="AE2109" s="8"/>
      <c r="AF2109" s="9" t="s">
        <v>2046</v>
      </c>
      <c r="AG2109" s="9" t="s">
        <v>234</v>
      </c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7"/>
      <c r="AX2109" s="7"/>
      <c r="AY2109" s="7"/>
      <c r="AZ2109" s="7"/>
      <c r="BA2109" s="7"/>
      <c r="BB2109" s="7"/>
      <c r="BC2109" s="7"/>
      <c r="BD2109" s="7"/>
      <c r="BE2109" s="7"/>
      <c r="BF2109" s="7"/>
      <c r="BG2109" s="7"/>
      <c r="BH2109" s="7"/>
      <c r="BI2109" s="7"/>
      <c r="BJ2109" s="7"/>
      <c r="BK2109" s="7"/>
      <c r="BL2109" s="7"/>
      <c r="BM2109" s="7" t="s">
        <v>97</v>
      </c>
      <c r="BN2109" s="7" t="s">
        <v>97</v>
      </c>
      <c r="BO2109" s="7" t="s">
        <v>98</v>
      </c>
      <c r="BP2109" s="7" t="s">
        <v>98</v>
      </c>
      <c r="BQ2109" s="7" t="s">
        <v>98</v>
      </c>
      <c r="BR2109" s="7" t="s">
        <v>98</v>
      </c>
      <c r="BS2109" s="7"/>
      <c r="BT2109" s="7"/>
      <c r="BU2109" s="7"/>
      <c r="BV2109" s="7"/>
      <c r="BW2109" s="7"/>
      <c r="BX2109" s="7"/>
      <c r="BY2109" s="7"/>
      <c r="BZ2109" s="7"/>
      <c r="CA2109" s="7"/>
      <c r="CB2109" s="7"/>
      <c r="CC2109" s="7"/>
      <c r="CD2109" s="7"/>
      <c r="CE2109" s="7"/>
      <c r="CF2109" s="7"/>
      <c r="CG2109" s="7"/>
      <c r="CH2109" s="7"/>
      <c r="CI2109" s="6" t="n">
        <f aca="false">SUMIF($AH2109:$CH2109,35,Base!$B$5:$BB$5)*7*$Z2109</f>
        <v>0</v>
      </c>
      <c r="CJ2109" s="6" t="n">
        <f aca="false">SUMIF($AH2109:$CH2109,"PR",Base!$B$5:$BB$5)*7*$Z2109</f>
        <v>420</v>
      </c>
      <c r="CK2109" s="6"/>
      <c r="CL2109" s="6"/>
    </row>
    <row r="2110" customFormat="false" ht="13.8" hidden="false" customHeight="false" outlineLevel="0" collapsed="false">
      <c r="A2110" s="7" t="s">
        <v>1890</v>
      </c>
      <c r="B2110" s="7" t="s">
        <v>4192</v>
      </c>
      <c r="C2110" s="7" t="s">
        <v>2257</v>
      </c>
      <c r="D2110" s="7" t="s">
        <v>4536</v>
      </c>
      <c r="E2110" s="7" t="s">
        <v>3707</v>
      </c>
      <c r="F2110" s="7" t="s">
        <v>17</v>
      </c>
      <c r="G2110" s="7" t="s">
        <v>4537</v>
      </c>
      <c r="H2110" s="7" t="s">
        <v>4255</v>
      </c>
      <c r="I2110" s="7" t="s">
        <v>84</v>
      </c>
      <c r="J2110" s="7" t="s">
        <v>85</v>
      </c>
      <c r="K2110" s="8" t="n">
        <v>0</v>
      </c>
      <c r="L2110" s="7"/>
      <c r="M2110" s="8" t="n">
        <v>5</v>
      </c>
      <c r="N2110" s="7"/>
      <c r="O2110" s="7" t="s">
        <v>4386</v>
      </c>
      <c r="P2110" s="7" t="s">
        <v>178</v>
      </c>
      <c r="Q2110" s="8" t="s">
        <v>4538</v>
      </c>
      <c r="R2110" s="8" t="s">
        <v>4538</v>
      </c>
      <c r="S2110" s="8" t="s">
        <v>110</v>
      </c>
      <c r="T2110" s="8" t="s">
        <v>87</v>
      </c>
      <c r="U2110" s="7" t="s">
        <v>87</v>
      </c>
      <c r="V2110" s="7" t="s">
        <v>92</v>
      </c>
      <c r="W2110" s="7"/>
      <c r="X2110" s="7"/>
      <c r="Y2110" s="7" t="s">
        <v>125</v>
      </c>
      <c r="Z2110" s="8" t="s">
        <v>94</v>
      </c>
      <c r="AA2110" s="7"/>
      <c r="AB2110" s="7"/>
      <c r="AC2110" s="7"/>
      <c r="AD2110" s="7"/>
      <c r="AE2110" s="8"/>
      <c r="AF2110" s="9" t="s">
        <v>686</v>
      </c>
      <c r="AG2110" s="9" t="s">
        <v>538</v>
      </c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7"/>
      <c r="AX2110" s="7"/>
      <c r="AY2110" s="7"/>
      <c r="AZ2110" s="7"/>
      <c r="BA2110" s="7"/>
      <c r="BB2110" s="7"/>
      <c r="BC2110" s="7"/>
      <c r="BD2110" s="7"/>
      <c r="BE2110" s="7"/>
      <c r="BF2110" s="7"/>
      <c r="BG2110" s="7"/>
      <c r="BH2110" s="7" t="s">
        <v>98</v>
      </c>
      <c r="BI2110" s="7" t="s">
        <v>98</v>
      </c>
      <c r="BJ2110" s="7" t="s">
        <v>98</v>
      </c>
      <c r="BK2110" s="7" t="s">
        <v>98</v>
      </c>
      <c r="BL2110" s="7" t="s">
        <v>98</v>
      </c>
      <c r="BM2110" s="7" t="s">
        <v>97</v>
      </c>
      <c r="BN2110" s="7" t="s">
        <v>97</v>
      </c>
      <c r="BO2110" s="7"/>
      <c r="BP2110" s="7"/>
      <c r="BQ2110" s="7"/>
      <c r="BR2110" s="7"/>
      <c r="BS2110" s="7"/>
      <c r="BT2110" s="7"/>
      <c r="BU2110" s="7"/>
      <c r="BV2110" s="7"/>
      <c r="BW2110" s="7"/>
      <c r="BX2110" s="7"/>
      <c r="BY2110" s="7"/>
      <c r="BZ2110" s="7"/>
      <c r="CA2110" s="7"/>
      <c r="CB2110" s="7"/>
      <c r="CC2110" s="7"/>
      <c r="CD2110" s="7"/>
      <c r="CE2110" s="7"/>
      <c r="CF2110" s="7"/>
      <c r="CG2110" s="7"/>
      <c r="CH2110" s="7"/>
      <c r="CI2110" s="6" t="n">
        <f aca="false">SUMIF($AH2110:$CH2110,35,Base!$B$5:$BB$5)*7*$Z2110</f>
        <v>0</v>
      </c>
      <c r="CJ2110" s="6" t="n">
        <f aca="false">SUMIF($AH2110:$CH2110,"PR",Base!$B$5:$BB$5)*7*$Z2110</f>
        <v>350</v>
      </c>
      <c r="CK2110" s="6"/>
      <c r="CL2110" s="6"/>
    </row>
    <row r="2111" customFormat="false" ht="13.8" hidden="false" customHeight="false" outlineLevel="0" collapsed="false">
      <c r="A2111" s="7" t="s">
        <v>1890</v>
      </c>
      <c r="B2111" s="7" t="s">
        <v>4192</v>
      </c>
      <c r="C2111" s="7" t="s">
        <v>2257</v>
      </c>
      <c r="D2111" s="7" t="s">
        <v>4536</v>
      </c>
      <c r="E2111" s="7" t="s">
        <v>3707</v>
      </c>
      <c r="F2111" s="7" t="s">
        <v>17</v>
      </c>
      <c r="G2111" s="7" t="s">
        <v>4537</v>
      </c>
      <c r="H2111" s="7" t="s">
        <v>4255</v>
      </c>
      <c r="I2111" s="7" t="s">
        <v>84</v>
      </c>
      <c r="J2111" s="7" t="s">
        <v>85</v>
      </c>
      <c r="K2111" s="8" t="n">
        <v>0</v>
      </c>
      <c r="L2111" s="7"/>
      <c r="M2111" s="8" t="n">
        <v>5</v>
      </c>
      <c r="N2111" s="7"/>
      <c r="O2111" s="7" t="s">
        <v>4386</v>
      </c>
      <c r="P2111" s="7" t="s">
        <v>178</v>
      </c>
      <c r="Q2111" s="8" t="s">
        <v>4538</v>
      </c>
      <c r="R2111" s="8" t="s">
        <v>4538</v>
      </c>
      <c r="S2111" s="8" t="s">
        <v>110</v>
      </c>
      <c r="T2111" s="8" t="s">
        <v>87</v>
      </c>
      <c r="U2111" s="7" t="s">
        <v>87</v>
      </c>
      <c r="V2111" s="7" t="s">
        <v>92</v>
      </c>
      <c r="W2111" s="7"/>
      <c r="X2111" s="7"/>
      <c r="Y2111" s="7" t="s">
        <v>112</v>
      </c>
      <c r="Z2111" s="8" t="s">
        <v>178</v>
      </c>
      <c r="AA2111" s="7"/>
      <c r="AB2111" s="7"/>
      <c r="AC2111" s="7"/>
      <c r="AD2111" s="7"/>
      <c r="AE2111" s="8"/>
      <c r="AF2111" s="9" t="s">
        <v>686</v>
      </c>
      <c r="AG2111" s="9" t="s">
        <v>538</v>
      </c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7"/>
      <c r="AW2111" s="7"/>
      <c r="AX2111" s="7"/>
      <c r="AY2111" s="7"/>
      <c r="AZ2111" s="7"/>
      <c r="BA2111" s="7"/>
      <c r="BB2111" s="7"/>
      <c r="BC2111" s="7"/>
      <c r="BD2111" s="7"/>
      <c r="BE2111" s="7"/>
      <c r="BF2111" s="7"/>
      <c r="BG2111" s="7"/>
      <c r="BH2111" s="7" t="s">
        <v>98</v>
      </c>
      <c r="BI2111" s="7" t="s">
        <v>98</v>
      </c>
      <c r="BJ2111" s="7" t="s">
        <v>98</v>
      </c>
      <c r="BK2111" s="7" t="s">
        <v>98</v>
      </c>
      <c r="BL2111" s="7" t="s">
        <v>98</v>
      </c>
      <c r="BM2111" s="7" t="s">
        <v>97</v>
      </c>
      <c r="BN2111" s="7" t="s">
        <v>97</v>
      </c>
      <c r="BO2111" s="7"/>
      <c r="BP2111" s="7"/>
      <c r="BQ2111" s="7"/>
      <c r="BR2111" s="7"/>
      <c r="BS2111" s="7"/>
      <c r="BT2111" s="7"/>
      <c r="BU2111" s="7"/>
      <c r="BV2111" s="7"/>
      <c r="BW2111" s="7"/>
      <c r="BX2111" s="7"/>
      <c r="BY2111" s="7"/>
      <c r="BZ2111" s="7"/>
      <c r="CA2111" s="7"/>
      <c r="CB2111" s="7"/>
      <c r="CC2111" s="7"/>
      <c r="CD2111" s="7"/>
      <c r="CE2111" s="7"/>
      <c r="CF2111" s="7"/>
      <c r="CG2111" s="7"/>
      <c r="CH2111" s="7"/>
      <c r="CI2111" s="6" t="n">
        <f aca="false">SUMIF($AH2111:$CH2111,35,Base!$B$5:$BB$5)*7*$Z2111</f>
        <v>0</v>
      </c>
      <c r="CJ2111" s="6" t="n">
        <f aca="false">SUMIF($AH2111:$CH2111,"PR",Base!$B$5:$BB$5)*7*$Z2111</f>
        <v>875</v>
      </c>
      <c r="CK2111" s="6"/>
      <c r="CL2111" s="6"/>
    </row>
    <row r="2112" customFormat="false" ht="13.8" hidden="false" customHeight="false" outlineLevel="0" collapsed="false">
      <c r="A2112" s="7" t="s">
        <v>1890</v>
      </c>
      <c r="B2112" s="7" t="s">
        <v>4192</v>
      </c>
      <c r="C2112" s="7" t="s">
        <v>2257</v>
      </c>
      <c r="D2112" s="7" t="s">
        <v>4536</v>
      </c>
      <c r="E2112" s="7" t="s">
        <v>3707</v>
      </c>
      <c r="F2112" s="7" t="s">
        <v>17</v>
      </c>
      <c r="G2112" s="7" t="s">
        <v>4537</v>
      </c>
      <c r="H2112" s="7" t="s">
        <v>4255</v>
      </c>
      <c r="I2112" s="7" t="s">
        <v>84</v>
      </c>
      <c r="J2112" s="7" t="s">
        <v>85</v>
      </c>
      <c r="K2112" s="8" t="n">
        <v>0</v>
      </c>
      <c r="L2112" s="7"/>
      <c r="M2112" s="8" t="n">
        <v>5</v>
      </c>
      <c r="N2112" s="7"/>
      <c r="O2112" s="7" t="s">
        <v>4386</v>
      </c>
      <c r="P2112" s="7" t="s">
        <v>178</v>
      </c>
      <c r="Q2112" s="8" t="s">
        <v>4538</v>
      </c>
      <c r="R2112" s="8" t="s">
        <v>4538</v>
      </c>
      <c r="S2112" s="8" t="s">
        <v>110</v>
      </c>
      <c r="T2112" s="8" t="s">
        <v>87</v>
      </c>
      <c r="U2112" s="7" t="s">
        <v>87</v>
      </c>
      <c r="V2112" s="7" t="s">
        <v>92</v>
      </c>
      <c r="W2112" s="7"/>
      <c r="X2112" s="7"/>
      <c r="Y2112" s="7" t="s">
        <v>102</v>
      </c>
      <c r="Z2112" s="8" t="s">
        <v>155</v>
      </c>
      <c r="AA2112" s="7"/>
      <c r="AB2112" s="7"/>
      <c r="AC2112" s="7"/>
      <c r="AD2112" s="7"/>
      <c r="AE2112" s="8"/>
      <c r="AF2112" s="9" t="s">
        <v>686</v>
      </c>
      <c r="AG2112" s="9" t="s">
        <v>538</v>
      </c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7"/>
      <c r="AX2112" s="7"/>
      <c r="AY2112" s="7"/>
      <c r="AZ2112" s="7"/>
      <c r="BA2112" s="7"/>
      <c r="BB2112" s="7"/>
      <c r="BC2112" s="7"/>
      <c r="BD2112" s="7"/>
      <c r="BE2112" s="7"/>
      <c r="BF2112" s="7"/>
      <c r="BG2112" s="7"/>
      <c r="BH2112" s="7" t="s">
        <v>98</v>
      </c>
      <c r="BI2112" s="7" t="s">
        <v>98</v>
      </c>
      <c r="BJ2112" s="7" t="s">
        <v>98</v>
      </c>
      <c r="BK2112" s="7" t="s">
        <v>98</v>
      </c>
      <c r="BL2112" s="7" t="s">
        <v>98</v>
      </c>
      <c r="BM2112" s="7" t="s">
        <v>97</v>
      </c>
      <c r="BN2112" s="7" t="s">
        <v>97</v>
      </c>
      <c r="BO2112" s="7"/>
      <c r="BP2112" s="7"/>
      <c r="BQ2112" s="7"/>
      <c r="BR2112" s="7"/>
      <c r="BS2112" s="7"/>
      <c r="BT2112" s="7"/>
      <c r="BU2112" s="7"/>
      <c r="BV2112" s="7"/>
      <c r="BW2112" s="7"/>
      <c r="BX2112" s="7"/>
      <c r="BY2112" s="7"/>
      <c r="BZ2112" s="7"/>
      <c r="CA2112" s="7"/>
      <c r="CB2112" s="7"/>
      <c r="CC2112" s="7"/>
      <c r="CD2112" s="7"/>
      <c r="CE2112" s="7"/>
      <c r="CF2112" s="7"/>
      <c r="CG2112" s="7"/>
      <c r="CH2112" s="7"/>
      <c r="CI2112" s="6" t="n">
        <f aca="false">SUMIF($AH2112:$CH2112,35,Base!$B$5:$BB$5)*7*$Z2112</f>
        <v>0</v>
      </c>
      <c r="CJ2112" s="6" t="n">
        <f aca="false">SUMIF($AH2112:$CH2112,"PR",Base!$B$5:$BB$5)*7*$Z2112</f>
        <v>525</v>
      </c>
      <c r="CK2112" s="6"/>
      <c r="CL2112" s="6"/>
    </row>
    <row r="2113" customFormat="false" ht="13.8" hidden="false" customHeight="false" outlineLevel="0" collapsed="false">
      <c r="A2113" s="7" t="s">
        <v>1890</v>
      </c>
      <c r="B2113" s="7" t="s">
        <v>4192</v>
      </c>
      <c r="C2113" s="7" t="s">
        <v>1334</v>
      </c>
      <c r="D2113" s="7" t="s">
        <v>4539</v>
      </c>
      <c r="E2113" s="7" t="s">
        <v>4540</v>
      </c>
      <c r="F2113" s="7" t="s">
        <v>17</v>
      </c>
      <c r="G2113" s="7" t="s">
        <v>4541</v>
      </c>
      <c r="H2113" s="7" t="s">
        <v>4542</v>
      </c>
      <c r="I2113" s="7" t="s">
        <v>84</v>
      </c>
      <c r="J2113" s="7" t="s">
        <v>85</v>
      </c>
      <c r="K2113" s="8" t="n">
        <v>0</v>
      </c>
      <c r="L2113" s="7"/>
      <c r="M2113" s="8" t="n">
        <v>10</v>
      </c>
      <c r="N2113" s="7"/>
      <c r="O2113" s="7" t="s">
        <v>4228</v>
      </c>
      <c r="P2113" s="7" t="s">
        <v>155</v>
      </c>
      <c r="Q2113" s="8" t="s">
        <v>1108</v>
      </c>
      <c r="R2113" s="8" t="s">
        <v>1108</v>
      </c>
      <c r="S2113" s="8" t="s">
        <v>110</v>
      </c>
      <c r="T2113" s="8" t="s">
        <v>100</v>
      </c>
      <c r="U2113" s="7" t="s">
        <v>87</v>
      </c>
      <c r="V2113" s="7" t="s">
        <v>92</v>
      </c>
      <c r="W2113" s="7"/>
      <c r="X2113" s="7"/>
      <c r="Y2113" s="7" t="s">
        <v>125</v>
      </c>
      <c r="Z2113" s="8" t="s">
        <v>94</v>
      </c>
      <c r="AA2113" s="7"/>
      <c r="AB2113" s="7"/>
      <c r="AC2113" s="7"/>
      <c r="AD2113" s="7"/>
      <c r="AE2113" s="8"/>
      <c r="AF2113" s="9" t="s">
        <v>552</v>
      </c>
      <c r="AG2113" s="9" t="s">
        <v>143</v>
      </c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7"/>
      <c r="AX2113" s="7"/>
      <c r="AY2113" s="7" t="s">
        <v>98</v>
      </c>
      <c r="AZ2113" s="7" t="s">
        <v>98</v>
      </c>
      <c r="BA2113" s="7" t="s">
        <v>98</v>
      </c>
      <c r="BB2113" s="7" t="s">
        <v>98</v>
      </c>
      <c r="BC2113" s="7" t="s">
        <v>98</v>
      </c>
      <c r="BD2113" s="7" t="s">
        <v>98</v>
      </c>
      <c r="BE2113" s="7" t="s">
        <v>98</v>
      </c>
      <c r="BF2113" s="7" t="s">
        <v>98</v>
      </c>
      <c r="BG2113" s="7" t="s">
        <v>98</v>
      </c>
      <c r="BH2113" s="7" t="s">
        <v>98</v>
      </c>
      <c r="BI2113" s="7"/>
      <c r="BJ2113" s="7"/>
      <c r="BK2113" s="7"/>
      <c r="BL2113" s="7"/>
      <c r="BM2113" s="7" t="s">
        <v>97</v>
      </c>
      <c r="BN2113" s="7" t="s">
        <v>97</v>
      </c>
      <c r="BO2113" s="7"/>
      <c r="BP2113" s="7"/>
      <c r="BQ2113" s="7"/>
      <c r="BR2113" s="7"/>
      <c r="BS2113" s="7"/>
      <c r="BT2113" s="7"/>
      <c r="BU2113" s="7"/>
      <c r="BV2113" s="7"/>
      <c r="BW2113" s="7"/>
      <c r="BX2113" s="7"/>
      <c r="BY2113" s="7"/>
      <c r="BZ2113" s="7"/>
      <c r="CA2113" s="7"/>
      <c r="CB2113" s="7"/>
      <c r="CC2113" s="7"/>
      <c r="CD2113" s="7"/>
      <c r="CE2113" s="7"/>
      <c r="CF2113" s="7"/>
      <c r="CG2113" s="7"/>
      <c r="CH2113" s="7"/>
      <c r="CI2113" s="6" t="n">
        <f aca="false">SUMIF($AH2113:$CH2113,35,Base!$B$5:$BB$5)*7*$Z2113</f>
        <v>0</v>
      </c>
      <c r="CJ2113" s="6" t="n">
        <f aca="false">SUMIF($AH2113:$CH2113,"PR",Base!$B$5:$BB$5)*7*$Z2113</f>
        <v>644</v>
      </c>
      <c r="CK2113" s="6"/>
      <c r="CL2113" s="6"/>
    </row>
    <row r="2114" customFormat="false" ht="13.8" hidden="false" customHeight="false" outlineLevel="0" collapsed="false">
      <c r="A2114" s="7" t="s">
        <v>1890</v>
      </c>
      <c r="B2114" s="7" t="s">
        <v>4192</v>
      </c>
      <c r="C2114" s="7" t="s">
        <v>1334</v>
      </c>
      <c r="D2114" s="7" t="s">
        <v>4539</v>
      </c>
      <c r="E2114" s="7" t="s">
        <v>4540</v>
      </c>
      <c r="F2114" s="7" t="s">
        <v>17</v>
      </c>
      <c r="G2114" s="7" t="s">
        <v>4541</v>
      </c>
      <c r="H2114" s="7" t="s">
        <v>4542</v>
      </c>
      <c r="I2114" s="7" t="s">
        <v>84</v>
      </c>
      <c r="J2114" s="7" t="s">
        <v>85</v>
      </c>
      <c r="K2114" s="8" t="n">
        <v>0</v>
      </c>
      <c r="L2114" s="7"/>
      <c r="M2114" s="8" t="n">
        <v>10</v>
      </c>
      <c r="N2114" s="7"/>
      <c r="O2114" s="7" t="s">
        <v>4228</v>
      </c>
      <c r="P2114" s="7" t="s">
        <v>155</v>
      </c>
      <c r="Q2114" s="8" t="s">
        <v>1108</v>
      </c>
      <c r="R2114" s="8" t="s">
        <v>1108</v>
      </c>
      <c r="S2114" s="8" t="s">
        <v>110</v>
      </c>
      <c r="T2114" s="8" t="s">
        <v>100</v>
      </c>
      <c r="U2114" s="7" t="s">
        <v>87</v>
      </c>
      <c r="V2114" s="7" t="s">
        <v>92</v>
      </c>
      <c r="W2114" s="7"/>
      <c r="X2114" s="7"/>
      <c r="Y2114" s="7" t="s">
        <v>112</v>
      </c>
      <c r="Z2114" s="8" t="s">
        <v>127</v>
      </c>
      <c r="AA2114" s="7"/>
      <c r="AB2114" s="7"/>
      <c r="AC2114" s="7"/>
      <c r="AD2114" s="7"/>
      <c r="AE2114" s="8"/>
      <c r="AF2114" s="9" t="s">
        <v>552</v>
      </c>
      <c r="AG2114" s="9" t="s">
        <v>143</v>
      </c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 t="s">
        <v>98</v>
      </c>
      <c r="AZ2114" s="7" t="s">
        <v>98</v>
      </c>
      <c r="BA2114" s="7" t="s">
        <v>98</v>
      </c>
      <c r="BB2114" s="7" t="s">
        <v>98</v>
      </c>
      <c r="BC2114" s="7" t="s">
        <v>98</v>
      </c>
      <c r="BD2114" s="7" t="s">
        <v>98</v>
      </c>
      <c r="BE2114" s="7" t="s">
        <v>98</v>
      </c>
      <c r="BF2114" s="7" t="s">
        <v>98</v>
      </c>
      <c r="BG2114" s="7" t="s">
        <v>98</v>
      </c>
      <c r="BH2114" s="7" t="s">
        <v>98</v>
      </c>
      <c r="BI2114" s="7"/>
      <c r="BJ2114" s="7"/>
      <c r="BK2114" s="7"/>
      <c r="BL2114" s="7"/>
      <c r="BM2114" s="7" t="s">
        <v>97</v>
      </c>
      <c r="BN2114" s="7" t="s">
        <v>97</v>
      </c>
      <c r="BO2114" s="7"/>
      <c r="BP2114" s="7"/>
      <c r="BQ2114" s="7"/>
      <c r="BR2114" s="7"/>
      <c r="BS2114" s="7"/>
      <c r="BT2114" s="7"/>
      <c r="BU2114" s="7"/>
      <c r="BV2114" s="7"/>
      <c r="BW2114" s="7"/>
      <c r="BX2114" s="7"/>
      <c r="BY2114" s="7"/>
      <c r="BZ2114" s="7"/>
      <c r="CA2114" s="7"/>
      <c r="CB2114" s="7"/>
      <c r="CC2114" s="7"/>
      <c r="CD2114" s="7"/>
      <c r="CE2114" s="7"/>
      <c r="CF2114" s="7"/>
      <c r="CG2114" s="7"/>
      <c r="CH2114" s="7"/>
      <c r="CI2114" s="6" t="n">
        <f aca="false">SUMIF($AH2114:$CH2114,35,Base!$B$5:$BB$5)*7*$Z2114</f>
        <v>0</v>
      </c>
      <c r="CJ2114" s="6" t="n">
        <f aca="false">SUMIF($AH2114:$CH2114,"PR",Base!$B$5:$BB$5)*7*$Z2114</f>
        <v>1288</v>
      </c>
      <c r="CK2114" s="6"/>
      <c r="CL2114" s="6"/>
    </row>
    <row r="2115" customFormat="false" ht="13.8" hidden="false" customHeight="false" outlineLevel="0" collapsed="false">
      <c r="A2115" s="7" t="s">
        <v>1890</v>
      </c>
      <c r="B2115" s="7" t="s">
        <v>4192</v>
      </c>
      <c r="C2115" s="7" t="s">
        <v>1334</v>
      </c>
      <c r="D2115" s="7" t="s">
        <v>4539</v>
      </c>
      <c r="E2115" s="7" t="s">
        <v>4540</v>
      </c>
      <c r="F2115" s="7" t="s">
        <v>17</v>
      </c>
      <c r="G2115" s="7" t="s">
        <v>4541</v>
      </c>
      <c r="H2115" s="7" t="s">
        <v>4542</v>
      </c>
      <c r="I2115" s="7" t="s">
        <v>84</v>
      </c>
      <c r="J2115" s="7" t="s">
        <v>85</v>
      </c>
      <c r="K2115" s="8" t="n">
        <v>0</v>
      </c>
      <c r="L2115" s="7"/>
      <c r="M2115" s="8" t="n">
        <v>10</v>
      </c>
      <c r="N2115" s="7"/>
      <c r="O2115" s="7" t="s">
        <v>4228</v>
      </c>
      <c r="P2115" s="7" t="s">
        <v>155</v>
      </c>
      <c r="Q2115" s="8" t="s">
        <v>1108</v>
      </c>
      <c r="R2115" s="8" t="s">
        <v>1108</v>
      </c>
      <c r="S2115" s="8" t="s">
        <v>110</v>
      </c>
      <c r="T2115" s="8" t="s">
        <v>100</v>
      </c>
      <c r="U2115" s="7" t="s">
        <v>87</v>
      </c>
      <c r="V2115" s="7" t="s">
        <v>92</v>
      </c>
      <c r="W2115" s="7"/>
      <c r="X2115" s="7"/>
      <c r="Y2115" s="7" t="s">
        <v>102</v>
      </c>
      <c r="Z2115" s="8" t="s">
        <v>155</v>
      </c>
      <c r="AA2115" s="7"/>
      <c r="AB2115" s="7"/>
      <c r="AC2115" s="7"/>
      <c r="AD2115" s="7"/>
      <c r="AE2115" s="8"/>
      <c r="AF2115" s="9" t="s">
        <v>552</v>
      </c>
      <c r="AG2115" s="9" t="s">
        <v>143</v>
      </c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7"/>
      <c r="AW2115" s="7"/>
      <c r="AX2115" s="7"/>
      <c r="AY2115" s="7" t="s">
        <v>98</v>
      </c>
      <c r="AZ2115" s="7" t="s">
        <v>98</v>
      </c>
      <c r="BA2115" s="7" t="s">
        <v>98</v>
      </c>
      <c r="BB2115" s="7" t="s">
        <v>98</v>
      </c>
      <c r="BC2115" s="7" t="s">
        <v>98</v>
      </c>
      <c r="BD2115" s="7" t="s">
        <v>98</v>
      </c>
      <c r="BE2115" s="7" t="s">
        <v>98</v>
      </c>
      <c r="BF2115" s="7" t="s">
        <v>98</v>
      </c>
      <c r="BG2115" s="7" t="s">
        <v>98</v>
      </c>
      <c r="BH2115" s="7" t="s">
        <v>98</v>
      </c>
      <c r="BI2115" s="7"/>
      <c r="BJ2115" s="7"/>
      <c r="BK2115" s="7"/>
      <c r="BL2115" s="7"/>
      <c r="BM2115" s="7" t="s">
        <v>97</v>
      </c>
      <c r="BN2115" s="7" t="s">
        <v>97</v>
      </c>
      <c r="BO2115" s="7"/>
      <c r="BP2115" s="7"/>
      <c r="BQ2115" s="7"/>
      <c r="BR2115" s="7"/>
      <c r="BS2115" s="7"/>
      <c r="BT2115" s="7"/>
      <c r="BU2115" s="7"/>
      <c r="BV2115" s="7"/>
      <c r="BW2115" s="7"/>
      <c r="BX2115" s="7"/>
      <c r="BY2115" s="7"/>
      <c r="BZ2115" s="7"/>
      <c r="CA2115" s="7"/>
      <c r="CB2115" s="7"/>
      <c r="CC2115" s="7"/>
      <c r="CD2115" s="7"/>
      <c r="CE2115" s="7"/>
      <c r="CF2115" s="7"/>
      <c r="CG2115" s="7"/>
      <c r="CH2115" s="7"/>
      <c r="CI2115" s="6" t="n">
        <f aca="false">SUMIF($AH2115:$CH2115,35,Base!$B$5:$BB$5)*7*$Z2115</f>
        <v>0</v>
      </c>
      <c r="CJ2115" s="6" t="n">
        <f aca="false">SUMIF($AH2115:$CH2115,"PR",Base!$B$5:$BB$5)*7*$Z2115</f>
        <v>966</v>
      </c>
      <c r="CK2115" s="6"/>
      <c r="CL2115" s="6"/>
    </row>
    <row r="2116" customFormat="false" ht="13.8" hidden="false" customHeight="false" outlineLevel="0" collapsed="false">
      <c r="A2116" s="7" t="s">
        <v>1890</v>
      </c>
      <c r="B2116" s="7" t="s">
        <v>4192</v>
      </c>
      <c r="C2116" s="7" t="s">
        <v>118</v>
      </c>
      <c r="D2116" s="7" t="s">
        <v>4543</v>
      </c>
      <c r="E2116" s="7" t="s">
        <v>4544</v>
      </c>
      <c r="F2116" s="7" t="s">
        <v>17</v>
      </c>
      <c r="G2116" s="7" t="s">
        <v>4545</v>
      </c>
      <c r="H2116" s="7" t="s">
        <v>4546</v>
      </c>
      <c r="I2116" s="7" t="s">
        <v>84</v>
      </c>
      <c r="J2116" s="7" t="s">
        <v>85</v>
      </c>
      <c r="K2116" s="8" t="n">
        <v>0</v>
      </c>
      <c r="L2116" s="7"/>
      <c r="M2116" s="8" t="n">
        <v>17</v>
      </c>
      <c r="N2116" s="7"/>
      <c r="O2116" s="7" t="s">
        <v>317</v>
      </c>
      <c r="P2116" s="7" t="s">
        <v>124</v>
      </c>
      <c r="Q2116" s="8" t="s">
        <v>411</v>
      </c>
      <c r="R2116" s="8" t="s">
        <v>411</v>
      </c>
      <c r="S2116" s="8" t="s">
        <v>110</v>
      </c>
      <c r="T2116" s="8" t="s">
        <v>100</v>
      </c>
      <c r="U2116" s="7" t="s">
        <v>87</v>
      </c>
      <c r="V2116" s="7" t="s">
        <v>92</v>
      </c>
      <c r="W2116" s="7"/>
      <c r="X2116" s="7"/>
      <c r="Y2116" s="7" t="s">
        <v>112</v>
      </c>
      <c r="Z2116" s="8" t="s">
        <v>178</v>
      </c>
      <c r="AA2116" s="7"/>
      <c r="AB2116" s="7"/>
      <c r="AC2116" s="7"/>
      <c r="AD2116" s="7"/>
      <c r="AE2116" s="8"/>
      <c r="AF2116" s="9" t="s">
        <v>734</v>
      </c>
      <c r="AG2116" s="9" t="s">
        <v>397</v>
      </c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  <c r="AZ2116" s="7"/>
      <c r="BA2116" s="7"/>
      <c r="BB2116" s="7"/>
      <c r="BC2116" s="7"/>
      <c r="BD2116" s="7"/>
      <c r="BE2116" s="7"/>
      <c r="BF2116" s="7"/>
      <c r="BG2116" s="7"/>
      <c r="BH2116" s="7"/>
      <c r="BI2116" s="7"/>
      <c r="BJ2116" s="7"/>
      <c r="BK2116" s="7"/>
      <c r="BL2116" s="7"/>
      <c r="BM2116" s="7" t="s">
        <v>97</v>
      </c>
      <c r="BN2116" s="7" t="s">
        <v>97</v>
      </c>
      <c r="BO2116" s="7"/>
      <c r="BP2116" s="7"/>
      <c r="BQ2116" s="7"/>
      <c r="BR2116" s="7"/>
      <c r="BS2116" s="7"/>
      <c r="BT2116" s="7"/>
      <c r="BU2116" s="7"/>
      <c r="BV2116" s="7"/>
      <c r="BW2116" s="7"/>
      <c r="BX2116" s="7"/>
      <c r="BY2116" s="7"/>
      <c r="BZ2116" s="7"/>
      <c r="CA2116" s="7" t="s">
        <v>98</v>
      </c>
      <c r="CB2116" s="7" t="s">
        <v>98</v>
      </c>
      <c r="CC2116" s="7" t="s">
        <v>98</v>
      </c>
      <c r="CD2116" s="7"/>
      <c r="CE2116" s="7"/>
      <c r="CF2116" s="7"/>
      <c r="CG2116" s="7"/>
      <c r="CH2116" s="7"/>
      <c r="CI2116" s="6" t="n">
        <f aca="false">SUMIF($AH2116:$CH2116,35,Base!$B$5:$BB$5)*7*$Z2116</f>
        <v>0</v>
      </c>
      <c r="CJ2116" s="6" t="n">
        <f aca="false">SUMIF($AH2116:$CH2116,"PR",Base!$B$5:$BB$5)*7*$Z2116</f>
        <v>490</v>
      </c>
      <c r="CK2116" s="6"/>
      <c r="CL2116" s="6"/>
    </row>
    <row r="2117" customFormat="false" ht="13.8" hidden="false" customHeight="false" outlineLevel="0" collapsed="false">
      <c r="A2117" s="7" t="s">
        <v>1890</v>
      </c>
      <c r="B2117" s="7" t="s">
        <v>4192</v>
      </c>
      <c r="C2117" s="7" t="s">
        <v>118</v>
      </c>
      <c r="D2117" s="7" t="s">
        <v>4547</v>
      </c>
      <c r="E2117" s="7" t="s">
        <v>4548</v>
      </c>
      <c r="F2117" s="7" t="s">
        <v>17</v>
      </c>
      <c r="G2117" s="7" t="s">
        <v>4545</v>
      </c>
      <c r="H2117" s="7" t="s">
        <v>4546</v>
      </c>
      <c r="I2117" s="7" t="s">
        <v>84</v>
      </c>
      <c r="J2117" s="7" t="s">
        <v>85</v>
      </c>
      <c r="K2117" s="8" t="n">
        <v>0</v>
      </c>
      <c r="L2117" s="7"/>
      <c r="M2117" s="8" t="n">
        <v>17</v>
      </c>
      <c r="N2117" s="7"/>
      <c r="O2117" s="7" t="s">
        <v>317</v>
      </c>
      <c r="P2117" s="7" t="s">
        <v>124</v>
      </c>
      <c r="Q2117" s="8" t="s">
        <v>336</v>
      </c>
      <c r="R2117" s="8" t="s">
        <v>336</v>
      </c>
      <c r="S2117" s="8" t="s">
        <v>110</v>
      </c>
      <c r="T2117" s="8" t="s">
        <v>100</v>
      </c>
      <c r="U2117" s="7" t="s">
        <v>87</v>
      </c>
      <c r="V2117" s="7" t="s">
        <v>92</v>
      </c>
      <c r="W2117" s="7"/>
      <c r="X2117" s="7"/>
      <c r="Y2117" s="7" t="s">
        <v>125</v>
      </c>
      <c r="Z2117" s="8" t="s">
        <v>94</v>
      </c>
      <c r="AA2117" s="7"/>
      <c r="AB2117" s="7"/>
      <c r="AC2117" s="7"/>
      <c r="AD2117" s="7"/>
      <c r="AE2117" s="8"/>
      <c r="AF2117" s="9" t="s">
        <v>143</v>
      </c>
      <c r="AG2117" s="9" t="s">
        <v>465</v>
      </c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  <c r="AZ2117" s="7"/>
      <c r="BA2117" s="7"/>
      <c r="BB2117" s="7"/>
      <c r="BC2117" s="7"/>
      <c r="BD2117" s="7"/>
      <c r="BE2117" s="7"/>
      <c r="BF2117" s="7"/>
      <c r="BG2117" s="7"/>
      <c r="BH2117" s="7" t="s">
        <v>98</v>
      </c>
      <c r="BI2117" s="7" t="s">
        <v>98</v>
      </c>
      <c r="BJ2117" s="7" t="s">
        <v>98</v>
      </c>
      <c r="BK2117" s="7"/>
      <c r="BL2117" s="7"/>
      <c r="BM2117" s="7" t="s">
        <v>97</v>
      </c>
      <c r="BN2117" s="7" t="s">
        <v>97</v>
      </c>
      <c r="BO2117" s="7"/>
      <c r="BP2117" s="7"/>
      <c r="BQ2117" s="7"/>
      <c r="BR2117" s="7"/>
      <c r="BS2117" s="7"/>
      <c r="BT2117" s="7"/>
      <c r="BU2117" s="7"/>
      <c r="BV2117" s="7"/>
      <c r="BW2117" s="7"/>
      <c r="BX2117" s="7"/>
      <c r="BY2117" s="7"/>
      <c r="BZ2117" s="7"/>
      <c r="CA2117" s="7"/>
      <c r="CB2117" s="7"/>
      <c r="CC2117" s="7"/>
      <c r="CD2117" s="7"/>
      <c r="CE2117" s="7"/>
      <c r="CF2117" s="7"/>
      <c r="CG2117" s="7"/>
      <c r="CH2117" s="7"/>
      <c r="CI2117" s="6" t="n">
        <f aca="false">SUMIF($AH2117:$CH2117,35,Base!$B$5:$BB$5)*7*$Z2117</f>
        <v>0</v>
      </c>
      <c r="CJ2117" s="6" t="n">
        <f aca="false">SUMIF($AH2117:$CH2117,"PR",Base!$B$5:$BB$5)*7*$Z2117</f>
        <v>210</v>
      </c>
      <c r="CK2117" s="6"/>
      <c r="CL2117" s="6"/>
    </row>
    <row r="2118" customFormat="false" ht="13.8" hidden="false" customHeight="false" outlineLevel="0" collapsed="false">
      <c r="A2118" s="7" t="s">
        <v>1890</v>
      </c>
      <c r="B2118" s="7" t="s">
        <v>4192</v>
      </c>
      <c r="C2118" s="7" t="s">
        <v>118</v>
      </c>
      <c r="D2118" s="7" t="s">
        <v>4547</v>
      </c>
      <c r="E2118" s="7" t="s">
        <v>4548</v>
      </c>
      <c r="F2118" s="7" t="s">
        <v>17</v>
      </c>
      <c r="G2118" s="7" t="s">
        <v>4545</v>
      </c>
      <c r="H2118" s="7" t="s">
        <v>4546</v>
      </c>
      <c r="I2118" s="7" t="s">
        <v>84</v>
      </c>
      <c r="J2118" s="7" t="s">
        <v>85</v>
      </c>
      <c r="K2118" s="8" t="n">
        <v>0</v>
      </c>
      <c r="L2118" s="7"/>
      <c r="M2118" s="8" t="n">
        <v>17</v>
      </c>
      <c r="N2118" s="7"/>
      <c r="O2118" s="7" t="s">
        <v>317</v>
      </c>
      <c r="P2118" s="7" t="s">
        <v>124</v>
      </c>
      <c r="Q2118" s="8" t="s">
        <v>336</v>
      </c>
      <c r="R2118" s="8" t="s">
        <v>336</v>
      </c>
      <c r="S2118" s="8" t="s">
        <v>110</v>
      </c>
      <c r="T2118" s="8" t="s">
        <v>100</v>
      </c>
      <c r="U2118" s="7" t="s">
        <v>87</v>
      </c>
      <c r="V2118" s="7" t="s">
        <v>92</v>
      </c>
      <c r="W2118" s="7"/>
      <c r="X2118" s="7"/>
      <c r="Y2118" s="7" t="s">
        <v>112</v>
      </c>
      <c r="Z2118" s="8" t="s">
        <v>178</v>
      </c>
      <c r="AA2118" s="7"/>
      <c r="AB2118" s="7"/>
      <c r="AC2118" s="7"/>
      <c r="AD2118" s="7"/>
      <c r="AE2118" s="8"/>
      <c r="AF2118" s="9" t="s">
        <v>143</v>
      </c>
      <c r="AG2118" s="9" t="s">
        <v>465</v>
      </c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  <c r="AY2118" s="7"/>
      <c r="AZ2118" s="7"/>
      <c r="BA2118" s="7"/>
      <c r="BB2118" s="7"/>
      <c r="BC2118" s="7"/>
      <c r="BD2118" s="7"/>
      <c r="BE2118" s="7"/>
      <c r="BF2118" s="7"/>
      <c r="BG2118" s="7"/>
      <c r="BH2118" s="7" t="s">
        <v>98</v>
      </c>
      <c r="BI2118" s="7" t="s">
        <v>98</v>
      </c>
      <c r="BJ2118" s="7" t="s">
        <v>98</v>
      </c>
      <c r="BK2118" s="7"/>
      <c r="BL2118" s="7"/>
      <c r="BM2118" s="7" t="s">
        <v>97</v>
      </c>
      <c r="BN2118" s="7" t="s">
        <v>97</v>
      </c>
      <c r="BO2118" s="7"/>
      <c r="BP2118" s="7"/>
      <c r="BQ2118" s="7"/>
      <c r="BR2118" s="7"/>
      <c r="BS2118" s="7"/>
      <c r="BT2118" s="7"/>
      <c r="BU2118" s="7"/>
      <c r="BV2118" s="7"/>
      <c r="BW2118" s="7"/>
      <c r="BX2118" s="7"/>
      <c r="BY2118" s="7"/>
      <c r="BZ2118" s="7"/>
      <c r="CA2118" s="7"/>
      <c r="CB2118" s="7"/>
      <c r="CC2118" s="7"/>
      <c r="CD2118" s="7"/>
      <c r="CE2118" s="7"/>
      <c r="CF2118" s="7"/>
      <c r="CG2118" s="7"/>
      <c r="CH2118" s="7"/>
      <c r="CI2118" s="6" t="n">
        <f aca="false">SUMIF($AH2118:$CH2118,35,Base!$B$5:$BB$5)*7*$Z2118</f>
        <v>0</v>
      </c>
      <c r="CJ2118" s="6" t="n">
        <f aca="false">SUMIF($AH2118:$CH2118,"PR",Base!$B$5:$BB$5)*7*$Z2118</f>
        <v>525</v>
      </c>
      <c r="CK2118" s="6"/>
      <c r="CL2118" s="6"/>
    </row>
    <row r="2119" customFormat="false" ht="13.8" hidden="false" customHeight="false" outlineLevel="0" collapsed="false">
      <c r="A2119" s="7" t="s">
        <v>1890</v>
      </c>
      <c r="B2119" s="7" t="s">
        <v>4192</v>
      </c>
      <c r="C2119" s="7" t="s">
        <v>118</v>
      </c>
      <c r="D2119" s="7" t="s">
        <v>4547</v>
      </c>
      <c r="E2119" s="7" t="s">
        <v>4548</v>
      </c>
      <c r="F2119" s="7" t="s">
        <v>17</v>
      </c>
      <c r="G2119" s="7" t="s">
        <v>4545</v>
      </c>
      <c r="H2119" s="7" t="s">
        <v>4546</v>
      </c>
      <c r="I2119" s="7" t="s">
        <v>84</v>
      </c>
      <c r="J2119" s="7" t="s">
        <v>85</v>
      </c>
      <c r="K2119" s="8" t="n">
        <v>0</v>
      </c>
      <c r="L2119" s="7"/>
      <c r="M2119" s="8" t="n">
        <v>17</v>
      </c>
      <c r="N2119" s="7"/>
      <c r="O2119" s="7" t="s">
        <v>317</v>
      </c>
      <c r="P2119" s="7" t="s">
        <v>124</v>
      </c>
      <c r="Q2119" s="8" t="s">
        <v>336</v>
      </c>
      <c r="R2119" s="8" t="s">
        <v>336</v>
      </c>
      <c r="S2119" s="8" t="s">
        <v>110</v>
      </c>
      <c r="T2119" s="8" t="s">
        <v>100</v>
      </c>
      <c r="U2119" s="7" t="s">
        <v>87</v>
      </c>
      <c r="V2119" s="7" t="s">
        <v>92</v>
      </c>
      <c r="W2119" s="7"/>
      <c r="X2119" s="7"/>
      <c r="Y2119" s="7" t="s">
        <v>102</v>
      </c>
      <c r="Z2119" s="8" t="s">
        <v>155</v>
      </c>
      <c r="AA2119" s="7"/>
      <c r="AB2119" s="7"/>
      <c r="AC2119" s="7"/>
      <c r="AD2119" s="7"/>
      <c r="AE2119" s="8"/>
      <c r="AF2119" s="9" t="s">
        <v>143</v>
      </c>
      <c r="AG2119" s="9" t="s">
        <v>465</v>
      </c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  <c r="AY2119" s="7"/>
      <c r="AZ2119" s="7"/>
      <c r="BA2119" s="7"/>
      <c r="BB2119" s="7"/>
      <c r="BC2119" s="7"/>
      <c r="BD2119" s="7"/>
      <c r="BE2119" s="7"/>
      <c r="BF2119" s="7"/>
      <c r="BG2119" s="7"/>
      <c r="BH2119" s="7" t="s">
        <v>98</v>
      </c>
      <c r="BI2119" s="7" t="s">
        <v>98</v>
      </c>
      <c r="BJ2119" s="7" t="s">
        <v>98</v>
      </c>
      <c r="BK2119" s="7"/>
      <c r="BL2119" s="7"/>
      <c r="BM2119" s="7" t="s">
        <v>97</v>
      </c>
      <c r="BN2119" s="7" t="s">
        <v>97</v>
      </c>
      <c r="BO2119" s="7"/>
      <c r="BP2119" s="7"/>
      <c r="BQ2119" s="7"/>
      <c r="BR2119" s="7"/>
      <c r="BS2119" s="7"/>
      <c r="BT2119" s="7"/>
      <c r="BU2119" s="7"/>
      <c r="BV2119" s="7"/>
      <c r="BW2119" s="7"/>
      <c r="BX2119" s="7"/>
      <c r="BY2119" s="7"/>
      <c r="BZ2119" s="7"/>
      <c r="CA2119" s="7"/>
      <c r="CB2119" s="7"/>
      <c r="CC2119" s="7"/>
      <c r="CD2119" s="7"/>
      <c r="CE2119" s="7"/>
      <c r="CF2119" s="7"/>
      <c r="CG2119" s="7"/>
      <c r="CH2119" s="7"/>
      <c r="CI2119" s="6" t="n">
        <f aca="false">SUMIF($AH2119:$CH2119,35,Base!$B$5:$BB$5)*7*$Z2119</f>
        <v>0</v>
      </c>
      <c r="CJ2119" s="6" t="n">
        <f aca="false">SUMIF($AH2119:$CH2119,"PR",Base!$B$5:$BB$5)*7*$Z2119</f>
        <v>315</v>
      </c>
      <c r="CK2119" s="6"/>
      <c r="CL2119" s="6"/>
    </row>
    <row r="2120" customFormat="false" ht="13.8" hidden="false" customHeight="false" outlineLevel="0" collapsed="false">
      <c r="A2120" s="7" t="s">
        <v>1890</v>
      </c>
      <c r="B2120" s="7" t="s">
        <v>4192</v>
      </c>
      <c r="C2120" s="7" t="s">
        <v>118</v>
      </c>
      <c r="D2120" s="7" t="s">
        <v>4549</v>
      </c>
      <c r="E2120" s="7" t="s">
        <v>3711</v>
      </c>
      <c r="F2120" s="7" t="s">
        <v>17</v>
      </c>
      <c r="G2120" s="7" t="s">
        <v>4550</v>
      </c>
      <c r="H2120" s="7" t="s">
        <v>4551</v>
      </c>
      <c r="I2120" s="7" t="s">
        <v>84</v>
      </c>
      <c r="J2120" s="7" t="s">
        <v>85</v>
      </c>
      <c r="K2120" s="8" t="n">
        <v>0</v>
      </c>
      <c r="L2120" s="7"/>
      <c r="M2120" s="8" t="n">
        <v>17</v>
      </c>
      <c r="N2120" s="7"/>
      <c r="O2120" s="7" t="s">
        <v>317</v>
      </c>
      <c r="P2120" s="7" t="s">
        <v>124</v>
      </c>
      <c r="Q2120" s="8" t="s">
        <v>2052</v>
      </c>
      <c r="R2120" s="8" t="s">
        <v>2052</v>
      </c>
      <c r="S2120" s="8" t="s">
        <v>110</v>
      </c>
      <c r="T2120" s="8" t="s">
        <v>100</v>
      </c>
      <c r="U2120" s="7" t="s">
        <v>87</v>
      </c>
      <c r="V2120" s="7" t="s">
        <v>92</v>
      </c>
      <c r="W2120" s="7"/>
      <c r="X2120" s="7"/>
      <c r="Y2120" s="7" t="s">
        <v>112</v>
      </c>
      <c r="Z2120" s="8" t="s">
        <v>178</v>
      </c>
      <c r="AA2120" s="7"/>
      <c r="AB2120" s="7"/>
      <c r="AC2120" s="7"/>
      <c r="AD2120" s="7"/>
      <c r="AE2120" s="8"/>
      <c r="AF2120" s="9" t="s">
        <v>95</v>
      </c>
      <c r="AG2120" s="9" t="s">
        <v>1133</v>
      </c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  <c r="AZ2120" s="7"/>
      <c r="BA2120" s="7"/>
      <c r="BB2120" s="7"/>
      <c r="BC2120" s="7"/>
      <c r="BD2120" s="7"/>
      <c r="BE2120" s="7"/>
      <c r="BF2120" s="7"/>
      <c r="BG2120" s="7"/>
      <c r="BH2120" s="7"/>
      <c r="BI2120" s="7"/>
      <c r="BJ2120" s="7"/>
      <c r="BK2120" s="7"/>
      <c r="BL2120" s="7"/>
      <c r="BM2120" s="7" t="s">
        <v>97</v>
      </c>
      <c r="BN2120" s="7" t="s">
        <v>97</v>
      </c>
      <c r="BO2120" s="7"/>
      <c r="BP2120" s="7"/>
      <c r="BQ2120" s="7"/>
      <c r="BR2120" s="7"/>
      <c r="BS2120" s="7"/>
      <c r="BT2120" s="7" t="s">
        <v>98</v>
      </c>
      <c r="BU2120" s="7" t="s">
        <v>98</v>
      </c>
      <c r="BV2120" s="7" t="s">
        <v>98</v>
      </c>
      <c r="BW2120" s="7" t="s">
        <v>98</v>
      </c>
      <c r="BX2120" s="7" t="s">
        <v>98</v>
      </c>
      <c r="BY2120" s="7"/>
      <c r="BZ2120" s="7"/>
      <c r="CA2120" s="7"/>
      <c r="CB2120" s="7"/>
      <c r="CC2120" s="7"/>
      <c r="CD2120" s="7"/>
      <c r="CE2120" s="7"/>
      <c r="CF2120" s="7"/>
      <c r="CG2120" s="7"/>
      <c r="CH2120" s="7"/>
      <c r="CI2120" s="6" t="n">
        <f aca="false">SUMIF($AH2120:$CH2120,35,Base!$B$5:$BB$5)*7*$Z2120</f>
        <v>0</v>
      </c>
      <c r="CJ2120" s="6" t="n">
        <f aca="false">SUMIF($AH2120:$CH2120,"PR",Base!$B$5:$BB$5)*7*$Z2120</f>
        <v>875</v>
      </c>
      <c r="CK2120" s="6"/>
      <c r="CL2120" s="6"/>
    </row>
    <row r="2121" customFormat="false" ht="13.8" hidden="false" customHeight="false" outlineLevel="0" collapsed="false">
      <c r="A2121" s="7" t="s">
        <v>1890</v>
      </c>
      <c r="B2121" s="7" t="s">
        <v>4192</v>
      </c>
      <c r="C2121" s="7" t="s">
        <v>118</v>
      </c>
      <c r="D2121" s="7" t="s">
        <v>4552</v>
      </c>
      <c r="E2121" s="7" t="s">
        <v>3720</v>
      </c>
      <c r="F2121" s="7" t="s">
        <v>17</v>
      </c>
      <c r="G2121" s="7" t="s">
        <v>4550</v>
      </c>
      <c r="H2121" s="7" t="s">
        <v>4551</v>
      </c>
      <c r="I2121" s="7" t="s">
        <v>84</v>
      </c>
      <c r="J2121" s="7" t="s">
        <v>85</v>
      </c>
      <c r="K2121" s="8" t="n">
        <v>0</v>
      </c>
      <c r="L2121" s="7"/>
      <c r="M2121" s="8" t="n">
        <v>17</v>
      </c>
      <c r="N2121" s="7"/>
      <c r="O2121" s="7" t="s">
        <v>317</v>
      </c>
      <c r="P2121" s="7" t="s">
        <v>124</v>
      </c>
      <c r="Q2121" s="8" t="s">
        <v>4538</v>
      </c>
      <c r="R2121" s="8" t="s">
        <v>4538</v>
      </c>
      <c r="S2121" s="8" t="s">
        <v>110</v>
      </c>
      <c r="T2121" s="8" t="s">
        <v>100</v>
      </c>
      <c r="U2121" s="7" t="s">
        <v>87</v>
      </c>
      <c r="V2121" s="7" t="s">
        <v>92</v>
      </c>
      <c r="W2121" s="7"/>
      <c r="X2121" s="7"/>
      <c r="Y2121" s="7" t="s">
        <v>125</v>
      </c>
      <c r="Z2121" s="8" t="s">
        <v>94</v>
      </c>
      <c r="AA2121" s="7"/>
      <c r="AB2121" s="7"/>
      <c r="AC2121" s="7"/>
      <c r="AD2121" s="7"/>
      <c r="AE2121" s="8"/>
      <c r="AF2121" s="9" t="s">
        <v>1497</v>
      </c>
      <c r="AG2121" s="9" t="s">
        <v>349</v>
      </c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 t="s">
        <v>98</v>
      </c>
      <c r="AT2121" s="7" t="s">
        <v>98</v>
      </c>
      <c r="AU2121" s="7" t="s">
        <v>98</v>
      </c>
      <c r="AV2121" s="7" t="s">
        <v>98</v>
      </c>
      <c r="AW2121" s="7" t="s">
        <v>98</v>
      </c>
      <c r="AX2121" s="7"/>
      <c r="AY2121" s="7"/>
      <c r="AZ2121" s="7"/>
      <c r="BA2121" s="7"/>
      <c r="BB2121" s="7"/>
      <c r="BC2121" s="7"/>
      <c r="BD2121" s="7"/>
      <c r="BE2121" s="7"/>
      <c r="BF2121" s="7"/>
      <c r="BG2121" s="7"/>
      <c r="BH2121" s="7"/>
      <c r="BI2121" s="7"/>
      <c r="BJ2121" s="7"/>
      <c r="BK2121" s="7"/>
      <c r="BL2121" s="7"/>
      <c r="BM2121" s="7" t="s">
        <v>97</v>
      </c>
      <c r="BN2121" s="7" t="s">
        <v>97</v>
      </c>
      <c r="BO2121" s="7"/>
      <c r="BP2121" s="7"/>
      <c r="BQ2121" s="7"/>
      <c r="BR2121" s="7"/>
      <c r="BS2121" s="7"/>
      <c r="BT2121" s="7"/>
      <c r="BU2121" s="7"/>
      <c r="BV2121" s="7"/>
      <c r="BW2121" s="7"/>
      <c r="BX2121" s="7"/>
      <c r="BY2121" s="7"/>
      <c r="BZ2121" s="7"/>
      <c r="CA2121" s="7"/>
      <c r="CB2121" s="7"/>
      <c r="CC2121" s="7"/>
      <c r="CD2121" s="7"/>
      <c r="CE2121" s="7"/>
      <c r="CF2121" s="7"/>
      <c r="CG2121" s="7"/>
      <c r="CH2121" s="7"/>
      <c r="CI2121" s="6" t="n">
        <f aca="false">SUMIF($AH2121:$CH2121,35,Base!$B$5:$BB$5)*7*$Z2121</f>
        <v>0</v>
      </c>
      <c r="CJ2121" s="6" t="n">
        <f aca="false">SUMIF($AH2121:$CH2121,"PR",Base!$B$5:$BB$5)*7*$Z2121</f>
        <v>350</v>
      </c>
      <c r="CK2121" s="6"/>
      <c r="CL2121" s="6"/>
    </row>
    <row r="2122" customFormat="false" ht="13.8" hidden="false" customHeight="false" outlineLevel="0" collapsed="false">
      <c r="A2122" s="7" t="s">
        <v>1890</v>
      </c>
      <c r="B2122" s="7" t="s">
        <v>4192</v>
      </c>
      <c r="C2122" s="7" t="s">
        <v>118</v>
      </c>
      <c r="D2122" s="7" t="s">
        <v>4552</v>
      </c>
      <c r="E2122" s="7" t="s">
        <v>3720</v>
      </c>
      <c r="F2122" s="7" t="s">
        <v>17</v>
      </c>
      <c r="G2122" s="7" t="s">
        <v>4550</v>
      </c>
      <c r="H2122" s="7" t="s">
        <v>4551</v>
      </c>
      <c r="I2122" s="7" t="s">
        <v>84</v>
      </c>
      <c r="J2122" s="7" t="s">
        <v>85</v>
      </c>
      <c r="K2122" s="8" t="n">
        <v>0</v>
      </c>
      <c r="L2122" s="7"/>
      <c r="M2122" s="8" t="n">
        <v>17</v>
      </c>
      <c r="N2122" s="7"/>
      <c r="O2122" s="7" t="s">
        <v>317</v>
      </c>
      <c r="P2122" s="7" t="s">
        <v>124</v>
      </c>
      <c r="Q2122" s="8" t="s">
        <v>4538</v>
      </c>
      <c r="R2122" s="8" t="s">
        <v>4538</v>
      </c>
      <c r="S2122" s="8" t="s">
        <v>110</v>
      </c>
      <c r="T2122" s="8" t="s">
        <v>100</v>
      </c>
      <c r="U2122" s="7" t="s">
        <v>87</v>
      </c>
      <c r="V2122" s="7" t="s">
        <v>92</v>
      </c>
      <c r="W2122" s="7"/>
      <c r="X2122" s="7"/>
      <c r="Y2122" s="7" t="s">
        <v>112</v>
      </c>
      <c r="Z2122" s="8" t="s">
        <v>178</v>
      </c>
      <c r="AA2122" s="7"/>
      <c r="AB2122" s="7"/>
      <c r="AC2122" s="7"/>
      <c r="AD2122" s="7"/>
      <c r="AE2122" s="8"/>
      <c r="AF2122" s="9" t="s">
        <v>1497</v>
      </c>
      <c r="AG2122" s="9" t="s">
        <v>349</v>
      </c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 t="s">
        <v>98</v>
      </c>
      <c r="AT2122" s="7" t="s">
        <v>98</v>
      </c>
      <c r="AU2122" s="7" t="s">
        <v>98</v>
      </c>
      <c r="AV2122" s="7" t="s">
        <v>98</v>
      </c>
      <c r="AW2122" s="7" t="s">
        <v>98</v>
      </c>
      <c r="AX2122" s="7"/>
      <c r="AY2122" s="7"/>
      <c r="AZ2122" s="7"/>
      <c r="BA2122" s="7"/>
      <c r="BB2122" s="7"/>
      <c r="BC2122" s="7"/>
      <c r="BD2122" s="7"/>
      <c r="BE2122" s="7"/>
      <c r="BF2122" s="7"/>
      <c r="BG2122" s="7"/>
      <c r="BH2122" s="7"/>
      <c r="BI2122" s="7"/>
      <c r="BJ2122" s="7"/>
      <c r="BK2122" s="7"/>
      <c r="BL2122" s="7"/>
      <c r="BM2122" s="7" t="s">
        <v>97</v>
      </c>
      <c r="BN2122" s="7" t="s">
        <v>97</v>
      </c>
      <c r="BO2122" s="7"/>
      <c r="BP2122" s="7"/>
      <c r="BQ2122" s="7"/>
      <c r="BR2122" s="7"/>
      <c r="BS2122" s="7"/>
      <c r="BT2122" s="7"/>
      <c r="BU2122" s="7"/>
      <c r="BV2122" s="7"/>
      <c r="BW2122" s="7"/>
      <c r="BX2122" s="7"/>
      <c r="BY2122" s="7"/>
      <c r="BZ2122" s="7"/>
      <c r="CA2122" s="7"/>
      <c r="CB2122" s="7"/>
      <c r="CC2122" s="7"/>
      <c r="CD2122" s="7"/>
      <c r="CE2122" s="7"/>
      <c r="CF2122" s="7"/>
      <c r="CG2122" s="7"/>
      <c r="CH2122" s="7"/>
      <c r="CI2122" s="6" t="n">
        <f aca="false">SUMIF($AH2122:$CH2122,35,Base!$B$5:$BB$5)*7*$Z2122</f>
        <v>0</v>
      </c>
      <c r="CJ2122" s="6" t="n">
        <f aca="false">SUMIF($AH2122:$CH2122,"PR",Base!$B$5:$BB$5)*7*$Z2122</f>
        <v>875</v>
      </c>
      <c r="CK2122" s="6"/>
      <c r="CL2122" s="6"/>
    </row>
    <row r="2123" customFormat="false" ht="13.8" hidden="false" customHeight="false" outlineLevel="0" collapsed="false">
      <c r="A2123" s="7" t="s">
        <v>1890</v>
      </c>
      <c r="B2123" s="7" t="s">
        <v>4192</v>
      </c>
      <c r="C2123" s="7" t="s">
        <v>118</v>
      </c>
      <c r="D2123" s="7" t="s">
        <v>4552</v>
      </c>
      <c r="E2123" s="7" t="s">
        <v>3720</v>
      </c>
      <c r="F2123" s="7" t="s">
        <v>17</v>
      </c>
      <c r="G2123" s="7" t="s">
        <v>4550</v>
      </c>
      <c r="H2123" s="7" t="s">
        <v>4551</v>
      </c>
      <c r="I2123" s="7" t="s">
        <v>84</v>
      </c>
      <c r="J2123" s="7" t="s">
        <v>85</v>
      </c>
      <c r="K2123" s="8" t="n">
        <v>0</v>
      </c>
      <c r="L2123" s="7"/>
      <c r="M2123" s="8" t="n">
        <v>17</v>
      </c>
      <c r="N2123" s="7"/>
      <c r="O2123" s="7" t="s">
        <v>317</v>
      </c>
      <c r="P2123" s="7" t="s">
        <v>124</v>
      </c>
      <c r="Q2123" s="8" t="s">
        <v>4538</v>
      </c>
      <c r="R2123" s="8" t="s">
        <v>4538</v>
      </c>
      <c r="S2123" s="8" t="s">
        <v>110</v>
      </c>
      <c r="T2123" s="8" t="s">
        <v>100</v>
      </c>
      <c r="U2123" s="7" t="s">
        <v>87</v>
      </c>
      <c r="V2123" s="7" t="s">
        <v>92</v>
      </c>
      <c r="W2123" s="7"/>
      <c r="X2123" s="7"/>
      <c r="Y2123" s="7" t="s">
        <v>102</v>
      </c>
      <c r="Z2123" s="8" t="s">
        <v>155</v>
      </c>
      <c r="AA2123" s="7"/>
      <c r="AB2123" s="7"/>
      <c r="AC2123" s="7"/>
      <c r="AD2123" s="7"/>
      <c r="AE2123" s="8"/>
      <c r="AF2123" s="9" t="s">
        <v>1497</v>
      </c>
      <c r="AG2123" s="9" t="s">
        <v>349</v>
      </c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 t="s">
        <v>98</v>
      </c>
      <c r="AT2123" s="7" t="s">
        <v>98</v>
      </c>
      <c r="AU2123" s="7" t="s">
        <v>98</v>
      </c>
      <c r="AV2123" s="7" t="s">
        <v>98</v>
      </c>
      <c r="AW2123" s="7" t="s">
        <v>98</v>
      </c>
      <c r="AX2123" s="7"/>
      <c r="AY2123" s="7"/>
      <c r="AZ2123" s="7"/>
      <c r="BA2123" s="7"/>
      <c r="BB2123" s="7"/>
      <c r="BC2123" s="7"/>
      <c r="BD2123" s="7"/>
      <c r="BE2123" s="7"/>
      <c r="BF2123" s="7"/>
      <c r="BG2123" s="7"/>
      <c r="BH2123" s="7"/>
      <c r="BI2123" s="7"/>
      <c r="BJ2123" s="7"/>
      <c r="BK2123" s="7"/>
      <c r="BL2123" s="7"/>
      <c r="BM2123" s="7" t="s">
        <v>97</v>
      </c>
      <c r="BN2123" s="7" t="s">
        <v>97</v>
      </c>
      <c r="BO2123" s="7"/>
      <c r="BP2123" s="7"/>
      <c r="BQ2123" s="7"/>
      <c r="BR2123" s="7"/>
      <c r="BS2123" s="7"/>
      <c r="BT2123" s="7"/>
      <c r="BU2123" s="7"/>
      <c r="BV2123" s="7"/>
      <c r="BW2123" s="7"/>
      <c r="BX2123" s="7"/>
      <c r="BY2123" s="7"/>
      <c r="BZ2123" s="7"/>
      <c r="CA2123" s="7"/>
      <c r="CB2123" s="7"/>
      <c r="CC2123" s="7"/>
      <c r="CD2123" s="7"/>
      <c r="CE2123" s="7"/>
      <c r="CF2123" s="7"/>
      <c r="CG2123" s="7"/>
      <c r="CH2123" s="7"/>
      <c r="CI2123" s="6" t="n">
        <f aca="false">SUMIF($AH2123:$CH2123,35,Base!$B$5:$BB$5)*7*$Z2123</f>
        <v>0</v>
      </c>
      <c r="CJ2123" s="6" t="n">
        <f aca="false">SUMIF($AH2123:$CH2123,"PR",Base!$B$5:$BB$5)*7*$Z2123</f>
        <v>525</v>
      </c>
      <c r="CK2123" s="6"/>
      <c r="CL2123" s="6"/>
    </row>
    <row r="2124" customFormat="false" ht="13.8" hidden="false" customHeight="false" outlineLevel="0" collapsed="false">
      <c r="A2124" s="7" t="s">
        <v>1890</v>
      </c>
      <c r="B2124" s="7" t="s">
        <v>4192</v>
      </c>
      <c r="C2124" s="7" t="s">
        <v>118</v>
      </c>
      <c r="D2124" s="7" t="s">
        <v>4553</v>
      </c>
      <c r="E2124" s="7" t="s">
        <v>2156</v>
      </c>
      <c r="F2124" s="7" t="s">
        <v>17</v>
      </c>
      <c r="G2124" s="7" t="s">
        <v>4550</v>
      </c>
      <c r="H2124" s="7" t="s">
        <v>4551</v>
      </c>
      <c r="I2124" s="7" t="s">
        <v>84</v>
      </c>
      <c r="J2124" s="7" t="s">
        <v>85</v>
      </c>
      <c r="K2124" s="8" t="n">
        <v>0</v>
      </c>
      <c r="L2124" s="7"/>
      <c r="M2124" s="8" t="n">
        <v>17</v>
      </c>
      <c r="N2124" s="7"/>
      <c r="O2124" s="7" t="s">
        <v>317</v>
      </c>
      <c r="P2124" s="7" t="s">
        <v>124</v>
      </c>
      <c r="Q2124" s="8" t="s">
        <v>2052</v>
      </c>
      <c r="R2124" s="8" t="s">
        <v>2052</v>
      </c>
      <c r="S2124" s="8" t="s">
        <v>110</v>
      </c>
      <c r="T2124" s="8" t="s">
        <v>100</v>
      </c>
      <c r="U2124" s="7" t="s">
        <v>87</v>
      </c>
      <c r="V2124" s="7" t="s">
        <v>92</v>
      </c>
      <c r="W2124" s="7"/>
      <c r="X2124" s="7"/>
      <c r="Y2124" s="7" t="s">
        <v>112</v>
      </c>
      <c r="Z2124" s="8" t="s">
        <v>178</v>
      </c>
      <c r="AA2124" s="7"/>
      <c r="AB2124" s="7"/>
      <c r="AC2124" s="7"/>
      <c r="AD2124" s="7"/>
      <c r="AE2124" s="8"/>
      <c r="AF2124" s="9" t="s">
        <v>701</v>
      </c>
      <c r="AG2124" s="9" t="s">
        <v>221</v>
      </c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7"/>
      <c r="AX2124" s="7"/>
      <c r="AY2124" s="7"/>
      <c r="AZ2124" s="7"/>
      <c r="BA2124" s="7"/>
      <c r="BB2124" s="7"/>
      <c r="BC2124" s="7"/>
      <c r="BD2124" s="7"/>
      <c r="BE2124" s="7"/>
      <c r="BF2124" s="7"/>
      <c r="BG2124" s="7"/>
      <c r="BH2124" s="7"/>
      <c r="BI2124" s="7"/>
      <c r="BJ2124" s="7"/>
      <c r="BK2124" s="7" t="s">
        <v>98</v>
      </c>
      <c r="BL2124" s="7" t="s">
        <v>98</v>
      </c>
      <c r="BM2124" s="7" t="s">
        <v>97</v>
      </c>
      <c r="BN2124" s="7" t="s">
        <v>97</v>
      </c>
      <c r="BO2124" s="7" t="s">
        <v>98</v>
      </c>
      <c r="BP2124" s="7" t="s">
        <v>98</v>
      </c>
      <c r="BQ2124" s="7" t="s">
        <v>98</v>
      </c>
      <c r="BR2124" s="7"/>
      <c r="BS2124" s="7"/>
      <c r="BT2124" s="7"/>
      <c r="BU2124" s="7"/>
      <c r="BV2124" s="7"/>
      <c r="BW2124" s="7"/>
      <c r="BX2124" s="7"/>
      <c r="BY2124" s="7"/>
      <c r="BZ2124" s="7"/>
      <c r="CA2124" s="7"/>
      <c r="CB2124" s="7"/>
      <c r="CC2124" s="7"/>
      <c r="CD2124" s="7"/>
      <c r="CE2124" s="7"/>
      <c r="CF2124" s="7"/>
      <c r="CG2124" s="7"/>
      <c r="CH2124" s="7"/>
      <c r="CI2124" s="6" t="n">
        <f aca="false">SUMIF($AH2124:$CH2124,35,Base!$B$5:$BB$5)*7*$Z2124</f>
        <v>0</v>
      </c>
      <c r="CJ2124" s="6" t="n">
        <f aca="false">SUMIF($AH2124:$CH2124,"PR",Base!$B$5:$BB$5)*7*$Z2124</f>
        <v>875</v>
      </c>
      <c r="CK2124" s="6"/>
      <c r="CL2124" s="6"/>
    </row>
    <row r="2125" customFormat="false" ht="13.8" hidden="false" customHeight="false" outlineLevel="0" collapsed="false">
      <c r="A2125" s="7" t="s">
        <v>1890</v>
      </c>
      <c r="B2125" s="7" t="s">
        <v>4192</v>
      </c>
      <c r="C2125" s="7" t="s">
        <v>118</v>
      </c>
      <c r="D2125" s="7" t="s">
        <v>4554</v>
      </c>
      <c r="E2125" s="7" t="s">
        <v>2153</v>
      </c>
      <c r="F2125" s="7" t="s">
        <v>17</v>
      </c>
      <c r="G2125" s="7" t="s">
        <v>4555</v>
      </c>
      <c r="H2125" s="7" t="s">
        <v>4556</v>
      </c>
      <c r="I2125" s="7" t="s">
        <v>84</v>
      </c>
      <c r="J2125" s="7" t="s">
        <v>85</v>
      </c>
      <c r="K2125" s="8" t="n">
        <v>0</v>
      </c>
      <c r="L2125" s="7"/>
      <c r="M2125" s="8" t="n">
        <v>17</v>
      </c>
      <c r="N2125" s="7"/>
      <c r="O2125" s="7" t="s">
        <v>2486</v>
      </c>
      <c r="P2125" s="7" t="s">
        <v>124</v>
      </c>
      <c r="Q2125" s="8" t="s">
        <v>546</v>
      </c>
      <c r="R2125" s="8" t="s">
        <v>546</v>
      </c>
      <c r="S2125" s="8" t="s">
        <v>110</v>
      </c>
      <c r="T2125" s="8" t="s">
        <v>100</v>
      </c>
      <c r="U2125" s="7" t="s">
        <v>87</v>
      </c>
      <c r="V2125" s="7" t="s">
        <v>92</v>
      </c>
      <c r="W2125" s="7"/>
      <c r="X2125" s="7"/>
      <c r="Y2125" s="7" t="s">
        <v>112</v>
      </c>
      <c r="Z2125" s="8" t="s">
        <v>178</v>
      </c>
      <c r="AA2125" s="7"/>
      <c r="AB2125" s="7"/>
      <c r="AC2125" s="7"/>
      <c r="AD2125" s="7"/>
      <c r="AE2125" s="8"/>
      <c r="AF2125" s="9" t="s">
        <v>217</v>
      </c>
      <c r="AG2125" s="9" t="s">
        <v>4557</v>
      </c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7"/>
      <c r="AX2125" s="7"/>
      <c r="AY2125" s="7"/>
      <c r="AZ2125" s="7"/>
      <c r="BA2125" s="7"/>
      <c r="BB2125" s="7"/>
      <c r="BC2125" s="7"/>
      <c r="BD2125" s="7"/>
      <c r="BE2125" s="7"/>
      <c r="BF2125" s="7"/>
      <c r="BG2125" s="7"/>
      <c r="BH2125" s="7"/>
      <c r="BI2125" s="7"/>
      <c r="BJ2125" s="7"/>
      <c r="BK2125" s="7"/>
      <c r="BL2125" s="7"/>
      <c r="BM2125" s="7" t="s">
        <v>97</v>
      </c>
      <c r="BN2125" s="7" t="s">
        <v>97</v>
      </c>
      <c r="BO2125" s="7"/>
      <c r="BP2125" s="7"/>
      <c r="BQ2125" s="7"/>
      <c r="BR2125" s="7"/>
      <c r="BS2125" s="7"/>
      <c r="BT2125" s="7"/>
      <c r="BU2125" s="7"/>
      <c r="BV2125" s="7"/>
      <c r="BW2125" s="7"/>
      <c r="BX2125" s="7"/>
      <c r="BY2125" s="7"/>
      <c r="BZ2125" s="7"/>
      <c r="CA2125" s="7"/>
      <c r="CB2125" s="7"/>
      <c r="CC2125" s="7"/>
      <c r="CD2125" s="7"/>
      <c r="CE2125" s="7" t="s">
        <v>98</v>
      </c>
      <c r="CF2125" s="7" t="s">
        <v>98</v>
      </c>
      <c r="CG2125" s="7" t="s">
        <v>98</v>
      </c>
      <c r="CH2125" s="7" t="s">
        <v>98</v>
      </c>
      <c r="CI2125" s="6" t="n">
        <f aca="false">SUMIF($AH2125:$CH2125,35,Base!$B$5:$BB$5)*7*$Z2125</f>
        <v>0</v>
      </c>
      <c r="CJ2125" s="6" t="n">
        <f aca="false">SUMIF($AH2125:$CH2125,"PR",Base!$B$5:$BB$5)*7*$Z2125</f>
        <v>630</v>
      </c>
      <c r="CK2125" s="6"/>
      <c r="CL2125" s="6"/>
    </row>
    <row r="2126" customFormat="false" ht="13.8" hidden="false" customHeight="false" outlineLevel="0" collapsed="false">
      <c r="A2126" s="7" t="s">
        <v>1890</v>
      </c>
      <c r="B2126" s="7" t="s">
        <v>4192</v>
      </c>
      <c r="C2126" s="7" t="s">
        <v>118</v>
      </c>
      <c r="D2126" s="7" t="s">
        <v>4558</v>
      </c>
      <c r="E2126" s="7" t="s">
        <v>2146</v>
      </c>
      <c r="F2126" s="7" t="s">
        <v>17</v>
      </c>
      <c r="G2126" s="7" t="s">
        <v>4555</v>
      </c>
      <c r="H2126" s="7" t="s">
        <v>4556</v>
      </c>
      <c r="I2126" s="7" t="s">
        <v>84</v>
      </c>
      <c r="J2126" s="7" t="s">
        <v>85</v>
      </c>
      <c r="K2126" s="8" t="n">
        <v>0</v>
      </c>
      <c r="L2126" s="7"/>
      <c r="M2126" s="8" t="n">
        <v>17</v>
      </c>
      <c r="N2126" s="7"/>
      <c r="O2126" s="7" t="s">
        <v>2486</v>
      </c>
      <c r="P2126" s="7" t="s">
        <v>124</v>
      </c>
      <c r="Q2126" s="8" t="s">
        <v>362</v>
      </c>
      <c r="R2126" s="8" t="s">
        <v>362</v>
      </c>
      <c r="S2126" s="8" t="s">
        <v>110</v>
      </c>
      <c r="T2126" s="8" t="s">
        <v>100</v>
      </c>
      <c r="U2126" s="7" t="s">
        <v>87</v>
      </c>
      <c r="V2126" s="7" t="s">
        <v>92</v>
      </c>
      <c r="W2126" s="7"/>
      <c r="X2126" s="7"/>
      <c r="Y2126" s="7" t="s">
        <v>125</v>
      </c>
      <c r="Z2126" s="8" t="s">
        <v>94</v>
      </c>
      <c r="AA2126" s="7"/>
      <c r="AB2126" s="7"/>
      <c r="AC2126" s="7"/>
      <c r="AD2126" s="7"/>
      <c r="AE2126" s="8"/>
      <c r="AF2126" s="9" t="s">
        <v>1007</v>
      </c>
      <c r="AG2126" s="9" t="s">
        <v>886</v>
      </c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7"/>
      <c r="AX2126" s="7"/>
      <c r="AY2126" s="7"/>
      <c r="AZ2126" s="7"/>
      <c r="BA2126" s="7"/>
      <c r="BB2126" s="7"/>
      <c r="BC2126" s="7"/>
      <c r="BD2126" s="7"/>
      <c r="BE2126" s="7"/>
      <c r="BF2126" s="7"/>
      <c r="BG2126" s="7"/>
      <c r="BH2126" s="7"/>
      <c r="BI2126" s="7"/>
      <c r="BJ2126" s="7"/>
      <c r="BK2126" s="7"/>
      <c r="BL2126" s="7"/>
      <c r="BM2126" s="7" t="s">
        <v>97</v>
      </c>
      <c r="BN2126" s="7" t="s">
        <v>97</v>
      </c>
      <c r="BO2126" s="7"/>
      <c r="BP2126" s="7" t="s">
        <v>98</v>
      </c>
      <c r="BQ2126" s="7" t="s">
        <v>98</v>
      </c>
      <c r="BR2126" s="7" t="s">
        <v>98</v>
      </c>
      <c r="BS2126" s="7" t="s">
        <v>98</v>
      </c>
      <c r="BT2126" s="7" t="s">
        <v>98</v>
      </c>
      <c r="BU2126" s="7" t="s">
        <v>98</v>
      </c>
      <c r="BV2126" s="7"/>
      <c r="BW2126" s="7"/>
      <c r="BX2126" s="7"/>
      <c r="BY2126" s="7"/>
      <c r="BZ2126" s="7"/>
      <c r="CA2126" s="7"/>
      <c r="CB2126" s="7"/>
      <c r="CC2126" s="7"/>
      <c r="CD2126" s="7"/>
      <c r="CE2126" s="7"/>
      <c r="CF2126" s="7"/>
      <c r="CG2126" s="7"/>
      <c r="CH2126" s="7"/>
      <c r="CI2126" s="6" t="n">
        <f aca="false">SUMIF($AH2126:$CH2126,35,Base!$B$5:$BB$5)*7*$Z2126</f>
        <v>0</v>
      </c>
      <c r="CJ2126" s="6" t="n">
        <f aca="false">SUMIF($AH2126:$CH2126,"PR",Base!$B$5:$BB$5)*7*$Z2126</f>
        <v>420</v>
      </c>
      <c r="CK2126" s="6"/>
      <c r="CL2126" s="6"/>
    </row>
    <row r="2127" customFormat="false" ht="13.8" hidden="false" customHeight="false" outlineLevel="0" collapsed="false">
      <c r="A2127" s="7" t="s">
        <v>1890</v>
      </c>
      <c r="B2127" s="7" t="s">
        <v>4192</v>
      </c>
      <c r="C2127" s="7" t="s">
        <v>118</v>
      </c>
      <c r="D2127" s="7" t="s">
        <v>4558</v>
      </c>
      <c r="E2127" s="7" t="s">
        <v>2146</v>
      </c>
      <c r="F2127" s="7" t="s">
        <v>17</v>
      </c>
      <c r="G2127" s="7" t="s">
        <v>4555</v>
      </c>
      <c r="H2127" s="7" t="s">
        <v>4556</v>
      </c>
      <c r="I2127" s="7" t="s">
        <v>84</v>
      </c>
      <c r="J2127" s="7" t="s">
        <v>85</v>
      </c>
      <c r="K2127" s="8" t="n">
        <v>0</v>
      </c>
      <c r="L2127" s="7"/>
      <c r="M2127" s="8" t="n">
        <v>17</v>
      </c>
      <c r="N2127" s="7"/>
      <c r="O2127" s="7" t="s">
        <v>2486</v>
      </c>
      <c r="P2127" s="7" t="s">
        <v>124</v>
      </c>
      <c r="Q2127" s="8" t="s">
        <v>362</v>
      </c>
      <c r="R2127" s="8" t="s">
        <v>362</v>
      </c>
      <c r="S2127" s="8" t="s">
        <v>110</v>
      </c>
      <c r="T2127" s="8" t="s">
        <v>100</v>
      </c>
      <c r="U2127" s="7" t="s">
        <v>87</v>
      </c>
      <c r="V2127" s="7" t="s">
        <v>92</v>
      </c>
      <c r="W2127" s="7"/>
      <c r="X2127" s="7"/>
      <c r="Y2127" s="7" t="s">
        <v>112</v>
      </c>
      <c r="Z2127" s="8" t="s">
        <v>178</v>
      </c>
      <c r="AA2127" s="7"/>
      <c r="AB2127" s="7"/>
      <c r="AC2127" s="7"/>
      <c r="AD2127" s="7"/>
      <c r="AE2127" s="8"/>
      <c r="AF2127" s="9" t="s">
        <v>1007</v>
      </c>
      <c r="AG2127" s="9" t="s">
        <v>886</v>
      </c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7"/>
      <c r="AX2127" s="7"/>
      <c r="AY2127" s="7"/>
      <c r="AZ2127" s="7"/>
      <c r="BA2127" s="7"/>
      <c r="BB2127" s="7"/>
      <c r="BC2127" s="7"/>
      <c r="BD2127" s="7"/>
      <c r="BE2127" s="7"/>
      <c r="BF2127" s="7"/>
      <c r="BG2127" s="7"/>
      <c r="BH2127" s="7"/>
      <c r="BI2127" s="7"/>
      <c r="BJ2127" s="7"/>
      <c r="BK2127" s="7"/>
      <c r="BL2127" s="7"/>
      <c r="BM2127" s="7" t="s">
        <v>97</v>
      </c>
      <c r="BN2127" s="7" t="s">
        <v>97</v>
      </c>
      <c r="BO2127" s="7"/>
      <c r="BP2127" s="7" t="s">
        <v>98</v>
      </c>
      <c r="BQ2127" s="7" t="s">
        <v>98</v>
      </c>
      <c r="BR2127" s="7" t="s">
        <v>98</v>
      </c>
      <c r="BS2127" s="7" t="s">
        <v>98</v>
      </c>
      <c r="BT2127" s="7" t="s">
        <v>98</v>
      </c>
      <c r="BU2127" s="7" t="s">
        <v>98</v>
      </c>
      <c r="BV2127" s="7"/>
      <c r="BW2127" s="7"/>
      <c r="BX2127" s="7"/>
      <c r="BY2127" s="7"/>
      <c r="BZ2127" s="7"/>
      <c r="CA2127" s="7"/>
      <c r="CB2127" s="7"/>
      <c r="CC2127" s="7"/>
      <c r="CD2127" s="7"/>
      <c r="CE2127" s="7"/>
      <c r="CF2127" s="7"/>
      <c r="CG2127" s="7"/>
      <c r="CH2127" s="7"/>
      <c r="CI2127" s="6" t="n">
        <f aca="false">SUMIF($AH2127:$CH2127,35,Base!$B$5:$BB$5)*7*$Z2127</f>
        <v>0</v>
      </c>
      <c r="CJ2127" s="6" t="n">
        <f aca="false">SUMIF($AH2127:$CH2127,"PR",Base!$B$5:$BB$5)*7*$Z2127</f>
        <v>1050</v>
      </c>
      <c r="CK2127" s="6"/>
      <c r="CL2127" s="6"/>
    </row>
    <row r="2128" customFormat="false" ht="13.8" hidden="false" customHeight="false" outlineLevel="0" collapsed="false">
      <c r="A2128" s="7" t="s">
        <v>1890</v>
      </c>
      <c r="B2128" s="7" t="s">
        <v>4192</v>
      </c>
      <c r="C2128" s="7" t="s">
        <v>118</v>
      </c>
      <c r="D2128" s="7" t="s">
        <v>4558</v>
      </c>
      <c r="E2128" s="7" t="s">
        <v>2146</v>
      </c>
      <c r="F2128" s="7" t="s">
        <v>17</v>
      </c>
      <c r="G2128" s="7" t="s">
        <v>4555</v>
      </c>
      <c r="H2128" s="7" t="s">
        <v>4556</v>
      </c>
      <c r="I2128" s="7" t="s">
        <v>84</v>
      </c>
      <c r="J2128" s="7" t="s">
        <v>85</v>
      </c>
      <c r="K2128" s="8" t="n">
        <v>0</v>
      </c>
      <c r="L2128" s="7"/>
      <c r="M2128" s="8" t="n">
        <v>17</v>
      </c>
      <c r="N2128" s="7"/>
      <c r="O2128" s="7" t="s">
        <v>2486</v>
      </c>
      <c r="P2128" s="7" t="s">
        <v>124</v>
      </c>
      <c r="Q2128" s="8" t="s">
        <v>362</v>
      </c>
      <c r="R2128" s="8" t="s">
        <v>362</v>
      </c>
      <c r="S2128" s="8" t="s">
        <v>110</v>
      </c>
      <c r="T2128" s="8" t="s">
        <v>100</v>
      </c>
      <c r="U2128" s="7" t="s">
        <v>87</v>
      </c>
      <c r="V2128" s="7" t="s">
        <v>92</v>
      </c>
      <c r="W2128" s="7"/>
      <c r="X2128" s="7"/>
      <c r="Y2128" s="7" t="s">
        <v>102</v>
      </c>
      <c r="Z2128" s="8" t="s">
        <v>155</v>
      </c>
      <c r="AA2128" s="7"/>
      <c r="AB2128" s="7"/>
      <c r="AC2128" s="7"/>
      <c r="AD2128" s="7"/>
      <c r="AE2128" s="8"/>
      <c r="AF2128" s="9" t="s">
        <v>1007</v>
      </c>
      <c r="AG2128" s="9" t="s">
        <v>886</v>
      </c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7"/>
      <c r="AW2128" s="7"/>
      <c r="AX2128" s="7"/>
      <c r="AY2128" s="7"/>
      <c r="AZ2128" s="7"/>
      <c r="BA2128" s="7"/>
      <c r="BB2128" s="7"/>
      <c r="BC2128" s="7"/>
      <c r="BD2128" s="7"/>
      <c r="BE2128" s="7"/>
      <c r="BF2128" s="7"/>
      <c r="BG2128" s="7"/>
      <c r="BH2128" s="7"/>
      <c r="BI2128" s="7"/>
      <c r="BJ2128" s="7"/>
      <c r="BK2128" s="7"/>
      <c r="BL2128" s="7"/>
      <c r="BM2128" s="7" t="s">
        <v>97</v>
      </c>
      <c r="BN2128" s="7" t="s">
        <v>97</v>
      </c>
      <c r="BO2128" s="7"/>
      <c r="BP2128" s="7" t="s">
        <v>98</v>
      </c>
      <c r="BQ2128" s="7" t="s">
        <v>98</v>
      </c>
      <c r="BR2128" s="7" t="s">
        <v>98</v>
      </c>
      <c r="BS2128" s="7" t="s">
        <v>98</v>
      </c>
      <c r="BT2128" s="7" t="s">
        <v>98</v>
      </c>
      <c r="BU2128" s="7" t="s">
        <v>98</v>
      </c>
      <c r="BV2128" s="7"/>
      <c r="BW2128" s="7"/>
      <c r="BX2128" s="7"/>
      <c r="BY2128" s="7"/>
      <c r="BZ2128" s="7"/>
      <c r="CA2128" s="7"/>
      <c r="CB2128" s="7"/>
      <c r="CC2128" s="7"/>
      <c r="CD2128" s="7"/>
      <c r="CE2128" s="7"/>
      <c r="CF2128" s="7"/>
      <c r="CG2128" s="7"/>
      <c r="CH2128" s="7"/>
      <c r="CI2128" s="6" t="n">
        <f aca="false">SUMIF($AH2128:$CH2128,35,Base!$B$5:$BB$5)*7*$Z2128</f>
        <v>0</v>
      </c>
      <c r="CJ2128" s="6" t="n">
        <f aca="false">SUMIF($AH2128:$CH2128,"PR",Base!$B$5:$BB$5)*7*$Z2128</f>
        <v>630</v>
      </c>
      <c r="CK2128" s="6"/>
      <c r="CL2128" s="6"/>
    </row>
    <row r="2129" customFormat="false" ht="13.8" hidden="false" customHeight="false" outlineLevel="0" collapsed="false">
      <c r="A2129" s="7" t="s">
        <v>1890</v>
      </c>
      <c r="B2129" s="7" t="s">
        <v>4192</v>
      </c>
      <c r="C2129" s="7" t="s">
        <v>118</v>
      </c>
      <c r="D2129" s="7" t="s">
        <v>4559</v>
      </c>
      <c r="E2129" s="7" t="s">
        <v>4560</v>
      </c>
      <c r="F2129" s="7" t="s">
        <v>17</v>
      </c>
      <c r="G2129" s="7" t="s">
        <v>4555</v>
      </c>
      <c r="H2129" s="7" t="s">
        <v>4556</v>
      </c>
      <c r="I2129" s="7" t="s">
        <v>84</v>
      </c>
      <c r="J2129" s="7" t="s">
        <v>85</v>
      </c>
      <c r="K2129" s="8" t="n">
        <v>0</v>
      </c>
      <c r="L2129" s="7"/>
      <c r="M2129" s="8" t="n">
        <v>17</v>
      </c>
      <c r="N2129" s="7"/>
      <c r="O2129" s="7" t="s">
        <v>2486</v>
      </c>
      <c r="P2129" s="7" t="s">
        <v>124</v>
      </c>
      <c r="Q2129" s="8" t="s">
        <v>347</v>
      </c>
      <c r="R2129" s="8" t="s">
        <v>347</v>
      </c>
      <c r="S2129" s="8" t="s">
        <v>110</v>
      </c>
      <c r="T2129" s="8" t="s">
        <v>100</v>
      </c>
      <c r="U2129" s="7" t="s">
        <v>87</v>
      </c>
      <c r="V2129" s="7" t="s">
        <v>92</v>
      </c>
      <c r="W2129" s="7"/>
      <c r="X2129" s="7"/>
      <c r="Y2129" s="7" t="s">
        <v>125</v>
      </c>
      <c r="Z2129" s="8" t="s">
        <v>94</v>
      </c>
      <c r="AA2129" s="7"/>
      <c r="AB2129" s="7"/>
      <c r="AC2129" s="7"/>
      <c r="AD2129" s="7"/>
      <c r="AE2129" s="8"/>
      <c r="AF2129" s="9" t="s">
        <v>2022</v>
      </c>
      <c r="AG2129" s="9" t="s">
        <v>465</v>
      </c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7"/>
      <c r="AX2129" s="7"/>
      <c r="AY2129" s="7"/>
      <c r="AZ2129" s="7"/>
      <c r="BA2129" s="7"/>
      <c r="BB2129" s="7"/>
      <c r="BC2129" s="7"/>
      <c r="BD2129" s="7"/>
      <c r="BE2129" s="7"/>
      <c r="BF2129" s="7" t="s">
        <v>98</v>
      </c>
      <c r="BG2129" s="7" t="s">
        <v>98</v>
      </c>
      <c r="BH2129" s="7" t="s">
        <v>98</v>
      </c>
      <c r="BI2129" s="7" t="s">
        <v>98</v>
      </c>
      <c r="BJ2129" s="7" t="s">
        <v>98</v>
      </c>
      <c r="BK2129" s="7"/>
      <c r="BL2129" s="7"/>
      <c r="BM2129" s="7" t="s">
        <v>97</v>
      </c>
      <c r="BN2129" s="7" t="s">
        <v>97</v>
      </c>
      <c r="BO2129" s="7"/>
      <c r="BP2129" s="7"/>
      <c r="BQ2129" s="7"/>
      <c r="BR2129" s="7"/>
      <c r="BS2129" s="7"/>
      <c r="BT2129" s="7"/>
      <c r="BU2129" s="7"/>
      <c r="BV2129" s="7"/>
      <c r="BW2129" s="7"/>
      <c r="BX2129" s="7"/>
      <c r="BY2129" s="7"/>
      <c r="BZ2129" s="7"/>
      <c r="CA2129" s="7"/>
      <c r="CB2129" s="7"/>
      <c r="CC2129" s="7"/>
      <c r="CD2129" s="7"/>
      <c r="CE2129" s="7"/>
      <c r="CF2129" s="7"/>
      <c r="CG2129" s="7"/>
      <c r="CH2129" s="7"/>
      <c r="CI2129" s="6" t="n">
        <f aca="false">SUMIF($AH2129:$CH2129,35,Base!$B$5:$BB$5)*7*$Z2129</f>
        <v>0</v>
      </c>
      <c r="CJ2129" s="6" t="n">
        <f aca="false">SUMIF($AH2129:$CH2129,"PR",Base!$B$5:$BB$5)*7*$Z2129</f>
        <v>350</v>
      </c>
      <c r="CK2129" s="6"/>
      <c r="CL2129" s="6"/>
    </row>
    <row r="2130" customFormat="false" ht="13.8" hidden="false" customHeight="false" outlineLevel="0" collapsed="false">
      <c r="A2130" s="7" t="s">
        <v>1890</v>
      </c>
      <c r="B2130" s="7" t="s">
        <v>4192</v>
      </c>
      <c r="C2130" s="7" t="s">
        <v>118</v>
      </c>
      <c r="D2130" s="7" t="s">
        <v>4559</v>
      </c>
      <c r="E2130" s="7" t="s">
        <v>4560</v>
      </c>
      <c r="F2130" s="7" t="s">
        <v>17</v>
      </c>
      <c r="G2130" s="7" t="s">
        <v>4555</v>
      </c>
      <c r="H2130" s="7" t="s">
        <v>4556</v>
      </c>
      <c r="I2130" s="7" t="s">
        <v>84</v>
      </c>
      <c r="J2130" s="7" t="s">
        <v>85</v>
      </c>
      <c r="K2130" s="8" t="n">
        <v>0</v>
      </c>
      <c r="L2130" s="7"/>
      <c r="M2130" s="8" t="n">
        <v>17</v>
      </c>
      <c r="N2130" s="7"/>
      <c r="O2130" s="7" t="s">
        <v>2486</v>
      </c>
      <c r="P2130" s="7" t="s">
        <v>124</v>
      </c>
      <c r="Q2130" s="8" t="s">
        <v>347</v>
      </c>
      <c r="R2130" s="8" t="s">
        <v>347</v>
      </c>
      <c r="S2130" s="8" t="s">
        <v>110</v>
      </c>
      <c r="T2130" s="8" t="s">
        <v>100</v>
      </c>
      <c r="U2130" s="7" t="s">
        <v>87</v>
      </c>
      <c r="V2130" s="7" t="s">
        <v>92</v>
      </c>
      <c r="W2130" s="7"/>
      <c r="X2130" s="7"/>
      <c r="Y2130" s="7" t="s">
        <v>112</v>
      </c>
      <c r="Z2130" s="8" t="s">
        <v>178</v>
      </c>
      <c r="AA2130" s="7"/>
      <c r="AB2130" s="7"/>
      <c r="AC2130" s="7"/>
      <c r="AD2130" s="7"/>
      <c r="AE2130" s="8"/>
      <c r="AF2130" s="9" t="s">
        <v>2022</v>
      </c>
      <c r="AG2130" s="9" t="s">
        <v>465</v>
      </c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  <c r="AY2130" s="7"/>
      <c r="AZ2130" s="7"/>
      <c r="BA2130" s="7"/>
      <c r="BB2130" s="7"/>
      <c r="BC2130" s="7"/>
      <c r="BD2130" s="7"/>
      <c r="BE2130" s="7"/>
      <c r="BF2130" s="7" t="s">
        <v>98</v>
      </c>
      <c r="BG2130" s="7" t="s">
        <v>98</v>
      </c>
      <c r="BH2130" s="7" t="s">
        <v>98</v>
      </c>
      <c r="BI2130" s="7" t="s">
        <v>98</v>
      </c>
      <c r="BJ2130" s="7" t="s">
        <v>98</v>
      </c>
      <c r="BK2130" s="7"/>
      <c r="BL2130" s="7"/>
      <c r="BM2130" s="7" t="s">
        <v>97</v>
      </c>
      <c r="BN2130" s="7" t="s">
        <v>97</v>
      </c>
      <c r="BO2130" s="7"/>
      <c r="BP2130" s="7"/>
      <c r="BQ2130" s="7"/>
      <c r="BR2130" s="7"/>
      <c r="BS2130" s="7"/>
      <c r="BT2130" s="7"/>
      <c r="BU2130" s="7"/>
      <c r="BV2130" s="7"/>
      <c r="BW2130" s="7"/>
      <c r="BX2130" s="7"/>
      <c r="BY2130" s="7"/>
      <c r="BZ2130" s="7"/>
      <c r="CA2130" s="7"/>
      <c r="CB2130" s="7"/>
      <c r="CC2130" s="7"/>
      <c r="CD2130" s="7"/>
      <c r="CE2130" s="7"/>
      <c r="CF2130" s="7"/>
      <c r="CG2130" s="7"/>
      <c r="CH2130" s="7"/>
      <c r="CI2130" s="6" t="n">
        <f aca="false">SUMIF($AH2130:$CH2130,35,Base!$B$5:$BB$5)*7*$Z2130</f>
        <v>0</v>
      </c>
      <c r="CJ2130" s="6" t="n">
        <f aca="false">SUMIF($AH2130:$CH2130,"PR",Base!$B$5:$BB$5)*7*$Z2130</f>
        <v>875</v>
      </c>
      <c r="CK2130" s="6"/>
      <c r="CL2130" s="6"/>
    </row>
    <row r="2131" customFormat="false" ht="13.8" hidden="false" customHeight="false" outlineLevel="0" collapsed="false">
      <c r="A2131" s="7" t="s">
        <v>1890</v>
      </c>
      <c r="B2131" s="7" t="s">
        <v>4192</v>
      </c>
      <c r="C2131" s="7" t="s">
        <v>118</v>
      </c>
      <c r="D2131" s="7" t="s">
        <v>4559</v>
      </c>
      <c r="E2131" s="7" t="s">
        <v>4560</v>
      </c>
      <c r="F2131" s="7" t="s">
        <v>17</v>
      </c>
      <c r="G2131" s="7" t="s">
        <v>4555</v>
      </c>
      <c r="H2131" s="7" t="s">
        <v>4556</v>
      </c>
      <c r="I2131" s="7" t="s">
        <v>84</v>
      </c>
      <c r="J2131" s="7" t="s">
        <v>85</v>
      </c>
      <c r="K2131" s="8" t="n">
        <v>0</v>
      </c>
      <c r="L2131" s="7"/>
      <c r="M2131" s="8" t="n">
        <v>17</v>
      </c>
      <c r="N2131" s="7"/>
      <c r="O2131" s="7" t="s">
        <v>2486</v>
      </c>
      <c r="P2131" s="7" t="s">
        <v>124</v>
      </c>
      <c r="Q2131" s="8" t="s">
        <v>347</v>
      </c>
      <c r="R2131" s="8" t="s">
        <v>347</v>
      </c>
      <c r="S2131" s="8" t="s">
        <v>110</v>
      </c>
      <c r="T2131" s="8" t="s">
        <v>100</v>
      </c>
      <c r="U2131" s="7" t="s">
        <v>87</v>
      </c>
      <c r="V2131" s="7" t="s">
        <v>92</v>
      </c>
      <c r="W2131" s="7"/>
      <c r="X2131" s="7"/>
      <c r="Y2131" s="7" t="s">
        <v>102</v>
      </c>
      <c r="Z2131" s="8" t="s">
        <v>155</v>
      </c>
      <c r="AA2131" s="7"/>
      <c r="AB2131" s="7"/>
      <c r="AC2131" s="7"/>
      <c r="AD2131" s="7"/>
      <c r="AE2131" s="8"/>
      <c r="AF2131" s="9" t="s">
        <v>2022</v>
      </c>
      <c r="AG2131" s="9" t="s">
        <v>465</v>
      </c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  <c r="AY2131" s="7"/>
      <c r="AZ2131" s="7"/>
      <c r="BA2131" s="7"/>
      <c r="BB2131" s="7"/>
      <c r="BC2131" s="7"/>
      <c r="BD2131" s="7"/>
      <c r="BE2131" s="7"/>
      <c r="BF2131" s="7" t="s">
        <v>98</v>
      </c>
      <c r="BG2131" s="7" t="s">
        <v>98</v>
      </c>
      <c r="BH2131" s="7" t="s">
        <v>98</v>
      </c>
      <c r="BI2131" s="7" t="s">
        <v>98</v>
      </c>
      <c r="BJ2131" s="7" t="s">
        <v>98</v>
      </c>
      <c r="BK2131" s="7"/>
      <c r="BL2131" s="7"/>
      <c r="BM2131" s="7" t="s">
        <v>97</v>
      </c>
      <c r="BN2131" s="7" t="s">
        <v>97</v>
      </c>
      <c r="BO2131" s="7"/>
      <c r="BP2131" s="7"/>
      <c r="BQ2131" s="7"/>
      <c r="BR2131" s="7"/>
      <c r="BS2131" s="7"/>
      <c r="BT2131" s="7"/>
      <c r="BU2131" s="7"/>
      <c r="BV2131" s="7"/>
      <c r="BW2131" s="7"/>
      <c r="BX2131" s="7"/>
      <c r="BY2131" s="7"/>
      <c r="BZ2131" s="7"/>
      <c r="CA2131" s="7"/>
      <c r="CB2131" s="7"/>
      <c r="CC2131" s="7"/>
      <c r="CD2131" s="7"/>
      <c r="CE2131" s="7"/>
      <c r="CF2131" s="7"/>
      <c r="CG2131" s="7"/>
      <c r="CH2131" s="7"/>
      <c r="CI2131" s="6" t="n">
        <f aca="false">SUMIF($AH2131:$CH2131,35,Base!$B$5:$BB$5)*7*$Z2131</f>
        <v>0</v>
      </c>
      <c r="CJ2131" s="6" t="n">
        <f aca="false">SUMIF($AH2131:$CH2131,"PR",Base!$B$5:$BB$5)*7*$Z2131</f>
        <v>525</v>
      </c>
      <c r="CK2131" s="6"/>
      <c r="CL2131" s="6"/>
    </row>
    <row r="2132" customFormat="false" ht="13.8" hidden="false" customHeight="false" outlineLevel="0" collapsed="false">
      <c r="A2132" s="7" t="s">
        <v>1890</v>
      </c>
      <c r="B2132" s="7" t="s">
        <v>4192</v>
      </c>
      <c r="C2132" s="7" t="s">
        <v>118</v>
      </c>
      <c r="D2132" s="7" t="s">
        <v>4561</v>
      </c>
      <c r="E2132" s="7" t="s">
        <v>4562</v>
      </c>
      <c r="F2132" s="7" t="s">
        <v>17</v>
      </c>
      <c r="G2132" s="7" t="s">
        <v>4563</v>
      </c>
      <c r="H2132" s="7" t="s">
        <v>4564</v>
      </c>
      <c r="I2132" s="7" t="s">
        <v>84</v>
      </c>
      <c r="J2132" s="7" t="s">
        <v>85</v>
      </c>
      <c r="K2132" s="8" t="n">
        <v>0</v>
      </c>
      <c r="L2132" s="7"/>
      <c r="M2132" s="8" t="n">
        <v>17</v>
      </c>
      <c r="N2132" s="7"/>
      <c r="O2132" s="7" t="s">
        <v>2486</v>
      </c>
      <c r="P2132" s="7" t="s">
        <v>124</v>
      </c>
      <c r="Q2132" s="8" t="s">
        <v>4565</v>
      </c>
      <c r="R2132" s="8" t="s">
        <v>4565</v>
      </c>
      <c r="S2132" s="8" t="s">
        <v>110</v>
      </c>
      <c r="T2132" s="8" t="s">
        <v>100</v>
      </c>
      <c r="U2132" s="7" t="s">
        <v>87</v>
      </c>
      <c r="V2132" s="7" t="s">
        <v>92</v>
      </c>
      <c r="W2132" s="7"/>
      <c r="X2132" s="7"/>
      <c r="Y2132" s="7" t="s">
        <v>112</v>
      </c>
      <c r="Z2132" s="8" t="s">
        <v>178</v>
      </c>
      <c r="AA2132" s="7"/>
      <c r="AB2132" s="7"/>
      <c r="AC2132" s="7"/>
      <c r="AD2132" s="7"/>
      <c r="AE2132" s="8"/>
      <c r="AF2132" s="9" t="s">
        <v>827</v>
      </c>
      <c r="AG2132" s="9" t="s">
        <v>307</v>
      </c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  <c r="AY2132" s="7"/>
      <c r="AZ2132" s="7"/>
      <c r="BA2132" s="7"/>
      <c r="BB2132" s="7"/>
      <c r="BC2132" s="7"/>
      <c r="BD2132" s="7"/>
      <c r="BE2132" s="7"/>
      <c r="BF2132" s="7"/>
      <c r="BG2132" s="7"/>
      <c r="BH2132" s="7"/>
      <c r="BI2132" s="7"/>
      <c r="BJ2132" s="7"/>
      <c r="BK2132" s="7"/>
      <c r="BL2132" s="7"/>
      <c r="BM2132" s="7" t="s">
        <v>97</v>
      </c>
      <c r="BN2132" s="7" t="s">
        <v>97</v>
      </c>
      <c r="BO2132" s="7"/>
      <c r="BP2132" s="7"/>
      <c r="BQ2132" s="7"/>
      <c r="BR2132" s="7"/>
      <c r="BS2132" s="7"/>
      <c r="BT2132" s="7"/>
      <c r="BU2132" s="7"/>
      <c r="BV2132" s="7"/>
      <c r="BW2132" s="7"/>
      <c r="BX2132" s="7"/>
      <c r="BY2132" s="7" t="s">
        <v>98</v>
      </c>
      <c r="BZ2132" s="7" t="s">
        <v>98</v>
      </c>
      <c r="CA2132" s="7" t="s">
        <v>98</v>
      </c>
      <c r="CB2132" s="7" t="s">
        <v>98</v>
      </c>
      <c r="CC2132" s="7" t="s">
        <v>98</v>
      </c>
      <c r="CD2132" s="7" t="s">
        <v>98</v>
      </c>
      <c r="CE2132" s="7"/>
      <c r="CF2132" s="7"/>
      <c r="CG2132" s="7"/>
      <c r="CH2132" s="7"/>
      <c r="CI2132" s="6" t="n">
        <f aca="false">SUMIF($AH2132:$CH2132,35,Base!$B$5:$BB$5)*7*$Z2132</f>
        <v>0</v>
      </c>
      <c r="CJ2132" s="6" t="n">
        <f aca="false">SUMIF($AH2132:$CH2132,"PR",Base!$B$5:$BB$5)*7*$Z2132</f>
        <v>980</v>
      </c>
      <c r="CK2132" s="6"/>
      <c r="CL2132" s="6"/>
    </row>
    <row r="2133" customFormat="false" ht="13.8" hidden="false" customHeight="false" outlineLevel="0" collapsed="false">
      <c r="A2133" s="7" t="s">
        <v>1890</v>
      </c>
      <c r="B2133" s="7" t="s">
        <v>4192</v>
      </c>
      <c r="C2133" s="7" t="s">
        <v>118</v>
      </c>
      <c r="D2133" s="7" t="s">
        <v>4566</v>
      </c>
      <c r="E2133" s="7" t="s">
        <v>4567</v>
      </c>
      <c r="F2133" s="7" t="s">
        <v>17</v>
      </c>
      <c r="G2133" s="7" t="s">
        <v>4563</v>
      </c>
      <c r="H2133" s="7" t="s">
        <v>4564</v>
      </c>
      <c r="I2133" s="7" t="s">
        <v>84</v>
      </c>
      <c r="J2133" s="7" t="s">
        <v>85</v>
      </c>
      <c r="K2133" s="8" t="n">
        <v>0</v>
      </c>
      <c r="L2133" s="7"/>
      <c r="M2133" s="8" t="n">
        <v>17</v>
      </c>
      <c r="N2133" s="7"/>
      <c r="O2133" s="7" t="s">
        <v>2486</v>
      </c>
      <c r="P2133" s="7" t="s">
        <v>124</v>
      </c>
      <c r="Q2133" s="8" t="s">
        <v>1304</v>
      </c>
      <c r="R2133" s="8" t="s">
        <v>1304</v>
      </c>
      <c r="S2133" s="8" t="s">
        <v>110</v>
      </c>
      <c r="T2133" s="8" t="s">
        <v>100</v>
      </c>
      <c r="U2133" s="7" t="s">
        <v>87</v>
      </c>
      <c r="V2133" s="7" t="s">
        <v>92</v>
      </c>
      <c r="W2133" s="7"/>
      <c r="X2133" s="7"/>
      <c r="Y2133" s="7" t="s">
        <v>112</v>
      </c>
      <c r="Z2133" s="8" t="s">
        <v>178</v>
      </c>
      <c r="AA2133" s="7"/>
      <c r="AB2133" s="7"/>
      <c r="AC2133" s="7"/>
      <c r="AD2133" s="7"/>
      <c r="AE2133" s="8"/>
      <c r="AF2133" s="9" t="s">
        <v>326</v>
      </c>
      <c r="AG2133" s="9" t="s">
        <v>363</v>
      </c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7"/>
      <c r="BB2133" s="7"/>
      <c r="BC2133" s="7"/>
      <c r="BD2133" s="7"/>
      <c r="BE2133" s="7"/>
      <c r="BF2133" s="7"/>
      <c r="BG2133" s="7"/>
      <c r="BH2133" s="7"/>
      <c r="BI2133" s="7"/>
      <c r="BJ2133" s="7"/>
      <c r="BK2133" s="7"/>
      <c r="BL2133" s="7"/>
      <c r="BM2133" s="7" t="s">
        <v>97</v>
      </c>
      <c r="BN2133" s="7" t="s">
        <v>97</v>
      </c>
      <c r="BO2133" s="7"/>
      <c r="BP2133" s="7"/>
      <c r="BQ2133" s="7" t="s">
        <v>98</v>
      </c>
      <c r="BR2133" s="7" t="s">
        <v>98</v>
      </c>
      <c r="BS2133" s="7" t="s">
        <v>98</v>
      </c>
      <c r="BT2133" s="7" t="s">
        <v>98</v>
      </c>
      <c r="BU2133" s="7" t="s">
        <v>98</v>
      </c>
      <c r="BV2133" s="7" t="s">
        <v>98</v>
      </c>
      <c r="BW2133" s="7"/>
      <c r="BX2133" s="7"/>
      <c r="BY2133" s="7"/>
      <c r="BZ2133" s="7"/>
      <c r="CA2133" s="7"/>
      <c r="CB2133" s="7"/>
      <c r="CC2133" s="7"/>
      <c r="CD2133" s="7"/>
      <c r="CE2133" s="7"/>
      <c r="CF2133" s="7"/>
      <c r="CG2133" s="7"/>
      <c r="CH2133" s="7"/>
      <c r="CI2133" s="6" t="n">
        <f aca="false">SUMIF($AH2133:$CH2133,35,Base!$B$5:$BB$5)*7*$Z2133</f>
        <v>0</v>
      </c>
      <c r="CJ2133" s="6" t="n">
        <f aca="false">SUMIF($AH2133:$CH2133,"PR",Base!$B$5:$BB$5)*7*$Z2133</f>
        <v>1050</v>
      </c>
      <c r="CK2133" s="6"/>
      <c r="CL2133" s="6"/>
    </row>
    <row r="2134" customFormat="false" ht="13.8" hidden="false" customHeight="false" outlineLevel="0" collapsed="false">
      <c r="A2134" s="7" t="s">
        <v>1890</v>
      </c>
      <c r="B2134" s="7" t="s">
        <v>4192</v>
      </c>
      <c r="C2134" s="7" t="s">
        <v>118</v>
      </c>
      <c r="D2134" s="7" t="s">
        <v>4568</v>
      </c>
      <c r="E2134" s="7" t="s">
        <v>4569</v>
      </c>
      <c r="F2134" s="7" t="s">
        <v>17</v>
      </c>
      <c r="G2134" s="7" t="s">
        <v>4563</v>
      </c>
      <c r="H2134" s="7" t="s">
        <v>4564</v>
      </c>
      <c r="I2134" s="7" t="s">
        <v>84</v>
      </c>
      <c r="J2134" s="7" t="s">
        <v>85</v>
      </c>
      <c r="K2134" s="8" t="n">
        <v>0</v>
      </c>
      <c r="L2134" s="7"/>
      <c r="M2134" s="8" t="n">
        <v>17</v>
      </c>
      <c r="N2134" s="7"/>
      <c r="O2134" s="7" t="s">
        <v>2486</v>
      </c>
      <c r="P2134" s="7" t="s">
        <v>124</v>
      </c>
      <c r="Q2134" s="8" t="s">
        <v>1304</v>
      </c>
      <c r="R2134" s="8" t="s">
        <v>1304</v>
      </c>
      <c r="S2134" s="8" t="s">
        <v>110</v>
      </c>
      <c r="T2134" s="8" t="s">
        <v>100</v>
      </c>
      <c r="U2134" s="7" t="s">
        <v>87</v>
      </c>
      <c r="V2134" s="7" t="s">
        <v>92</v>
      </c>
      <c r="W2134" s="7"/>
      <c r="X2134" s="7"/>
      <c r="Y2134" s="7" t="s">
        <v>125</v>
      </c>
      <c r="Z2134" s="8" t="s">
        <v>94</v>
      </c>
      <c r="AA2134" s="7"/>
      <c r="AB2134" s="7"/>
      <c r="AC2134" s="7"/>
      <c r="AD2134" s="7"/>
      <c r="AE2134" s="8"/>
      <c r="AF2134" s="9" t="s">
        <v>4298</v>
      </c>
      <c r="AG2134" s="9" t="s">
        <v>1340</v>
      </c>
      <c r="AH2134" s="7"/>
      <c r="AI2134" s="7"/>
      <c r="AJ2134" s="7"/>
      <c r="AK2134" s="7"/>
      <c r="AL2134" s="7"/>
      <c r="AM2134" s="7"/>
      <c r="AN2134" s="7"/>
      <c r="AO2134" s="7"/>
      <c r="AP2134" s="7"/>
      <c r="AQ2134" s="7" t="s">
        <v>98</v>
      </c>
      <c r="AR2134" s="7" t="s">
        <v>98</v>
      </c>
      <c r="AS2134" s="7" t="s">
        <v>98</v>
      </c>
      <c r="AT2134" s="7" t="s">
        <v>98</v>
      </c>
      <c r="AU2134" s="7" t="s">
        <v>98</v>
      </c>
      <c r="AV2134" s="7" t="s">
        <v>98</v>
      </c>
      <c r="AW2134" s="7"/>
      <c r="AX2134" s="7"/>
      <c r="AY2134" s="7"/>
      <c r="AZ2134" s="7"/>
      <c r="BA2134" s="7"/>
      <c r="BB2134" s="7"/>
      <c r="BC2134" s="7"/>
      <c r="BD2134" s="7"/>
      <c r="BE2134" s="7"/>
      <c r="BF2134" s="7"/>
      <c r="BG2134" s="7"/>
      <c r="BH2134" s="7"/>
      <c r="BI2134" s="7"/>
      <c r="BJ2134" s="7"/>
      <c r="BK2134" s="7"/>
      <c r="BL2134" s="7"/>
      <c r="BM2134" s="7" t="s">
        <v>97</v>
      </c>
      <c r="BN2134" s="7" t="s">
        <v>97</v>
      </c>
      <c r="BO2134" s="7"/>
      <c r="BP2134" s="7"/>
      <c r="BQ2134" s="7"/>
      <c r="BR2134" s="7"/>
      <c r="BS2134" s="7"/>
      <c r="BT2134" s="7"/>
      <c r="BU2134" s="7"/>
      <c r="BV2134" s="7"/>
      <c r="BW2134" s="7"/>
      <c r="BX2134" s="7"/>
      <c r="BY2134" s="7"/>
      <c r="BZ2134" s="7"/>
      <c r="CA2134" s="7"/>
      <c r="CB2134" s="7"/>
      <c r="CC2134" s="7"/>
      <c r="CD2134" s="7"/>
      <c r="CE2134" s="7"/>
      <c r="CF2134" s="7"/>
      <c r="CG2134" s="7"/>
      <c r="CH2134" s="7"/>
      <c r="CI2134" s="6" t="n">
        <f aca="false">SUMIF($AH2134:$CH2134,35,Base!$B$5:$BB$5)*7*$Z2134</f>
        <v>0</v>
      </c>
      <c r="CJ2134" s="6" t="n">
        <f aca="false">SUMIF($AH2134:$CH2134,"PR",Base!$B$5:$BB$5)*7*$Z2134</f>
        <v>420</v>
      </c>
      <c r="CK2134" s="6"/>
      <c r="CL2134" s="6"/>
    </row>
    <row r="2135" customFormat="false" ht="13.8" hidden="false" customHeight="false" outlineLevel="0" collapsed="false">
      <c r="A2135" s="7" t="s">
        <v>1890</v>
      </c>
      <c r="B2135" s="7" t="s">
        <v>4192</v>
      </c>
      <c r="C2135" s="7" t="s">
        <v>118</v>
      </c>
      <c r="D2135" s="7" t="s">
        <v>4568</v>
      </c>
      <c r="E2135" s="7" t="s">
        <v>4569</v>
      </c>
      <c r="F2135" s="7" t="s">
        <v>17</v>
      </c>
      <c r="G2135" s="7" t="s">
        <v>4563</v>
      </c>
      <c r="H2135" s="7" t="s">
        <v>4564</v>
      </c>
      <c r="I2135" s="7" t="s">
        <v>84</v>
      </c>
      <c r="J2135" s="7" t="s">
        <v>85</v>
      </c>
      <c r="K2135" s="8" t="n">
        <v>0</v>
      </c>
      <c r="L2135" s="7"/>
      <c r="M2135" s="8" t="n">
        <v>17</v>
      </c>
      <c r="N2135" s="7"/>
      <c r="O2135" s="7" t="s">
        <v>2486</v>
      </c>
      <c r="P2135" s="7" t="s">
        <v>124</v>
      </c>
      <c r="Q2135" s="8" t="s">
        <v>1304</v>
      </c>
      <c r="R2135" s="8" t="s">
        <v>1304</v>
      </c>
      <c r="S2135" s="8" t="s">
        <v>110</v>
      </c>
      <c r="T2135" s="8" t="s">
        <v>100</v>
      </c>
      <c r="U2135" s="7" t="s">
        <v>87</v>
      </c>
      <c r="V2135" s="7" t="s">
        <v>92</v>
      </c>
      <c r="W2135" s="7"/>
      <c r="X2135" s="7"/>
      <c r="Y2135" s="7" t="s">
        <v>112</v>
      </c>
      <c r="Z2135" s="8" t="s">
        <v>178</v>
      </c>
      <c r="AA2135" s="7"/>
      <c r="AB2135" s="7"/>
      <c r="AC2135" s="7"/>
      <c r="AD2135" s="7"/>
      <c r="AE2135" s="8"/>
      <c r="AF2135" s="9" t="s">
        <v>4298</v>
      </c>
      <c r="AG2135" s="9" t="s">
        <v>1340</v>
      </c>
      <c r="AH2135" s="7"/>
      <c r="AI2135" s="7"/>
      <c r="AJ2135" s="7"/>
      <c r="AK2135" s="7"/>
      <c r="AL2135" s="7"/>
      <c r="AM2135" s="7"/>
      <c r="AN2135" s="7"/>
      <c r="AO2135" s="7"/>
      <c r="AP2135" s="7"/>
      <c r="AQ2135" s="7" t="s">
        <v>98</v>
      </c>
      <c r="AR2135" s="7" t="s">
        <v>98</v>
      </c>
      <c r="AS2135" s="7" t="s">
        <v>98</v>
      </c>
      <c r="AT2135" s="7" t="s">
        <v>98</v>
      </c>
      <c r="AU2135" s="7" t="s">
        <v>98</v>
      </c>
      <c r="AV2135" s="7" t="s">
        <v>98</v>
      </c>
      <c r="AW2135" s="7"/>
      <c r="AX2135" s="7"/>
      <c r="AY2135" s="7"/>
      <c r="AZ2135" s="7"/>
      <c r="BA2135" s="7"/>
      <c r="BB2135" s="7"/>
      <c r="BC2135" s="7"/>
      <c r="BD2135" s="7"/>
      <c r="BE2135" s="7"/>
      <c r="BF2135" s="7"/>
      <c r="BG2135" s="7"/>
      <c r="BH2135" s="7"/>
      <c r="BI2135" s="7"/>
      <c r="BJ2135" s="7"/>
      <c r="BK2135" s="7"/>
      <c r="BL2135" s="7"/>
      <c r="BM2135" s="7" t="s">
        <v>97</v>
      </c>
      <c r="BN2135" s="7" t="s">
        <v>97</v>
      </c>
      <c r="BO2135" s="7"/>
      <c r="BP2135" s="7"/>
      <c r="BQ2135" s="7"/>
      <c r="BR2135" s="7"/>
      <c r="BS2135" s="7"/>
      <c r="BT2135" s="7"/>
      <c r="BU2135" s="7"/>
      <c r="BV2135" s="7"/>
      <c r="BW2135" s="7"/>
      <c r="BX2135" s="7"/>
      <c r="BY2135" s="7"/>
      <c r="BZ2135" s="7"/>
      <c r="CA2135" s="7"/>
      <c r="CB2135" s="7"/>
      <c r="CC2135" s="7"/>
      <c r="CD2135" s="7"/>
      <c r="CE2135" s="7"/>
      <c r="CF2135" s="7"/>
      <c r="CG2135" s="7"/>
      <c r="CH2135" s="7"/>
      <c r="CI2135" s="6" t="n">
        <f aca="false">SUMIF($AH2135:$CH2135,35,Base!$B$5:$BB$5)*7*$Z2135</f>
        <v>0</v>
      </c>
      <c r="CJ2135" s="6" t="n">
        <f aca="false">SUMIF($AH2135:$CH2135,"PR",Base!$B$5:$BB$5)*7*$Z2135</f>
        <v>1050</v>
      </c>
      <c r="CK2135" s="6"/>
      <c r="CL2135" s="6"/>
    </row>
    <row r="2136" customFormat="false" ht="13.8" hidden="false" customHeight="false" outlineLevel="0" collapsed="false">
      <c r="A2136" s="7" t="s">
        <v>1890</v>
      </c>
      <c r="B2136" s="7" t="s">
        <v>4192</v>
      </c>
      <c r="C2136" s="7" t="s">
        <v>118</v>
      </c>
      <c r="D2136" s="7" t="s">
        <v>4568</v>
      </c>
      <c r="E2136" s="7" t="s">
        <v>4569</v>
      </c>
      <c r="F2136" s="7" t="s">
        <v>17</v>
      </c>
      <c r="G2136" s="7" t="s">
        <v>4563</v>
      </c>
      <c r="H2136" s="7" t="s">
        <v>4564</v>
      </c>
      <c r="I2136" s="7" t="s">
        <v>84</v>
      </c>
      <c r="J2136" s="7" t="s">
        <v>85</v>
      </c>
      <c r="K2136" s="8" t="n">
        <v>0</v>
      </c>
      <c r="L2136" s="7"/>
      <c r="M2136" s="8" t="n">
        <v>17</v>
      </c>
      <c r="N2136" s="7"/>
      <c r="O2136" s="7" t="s">
        <v>2486</v>
      </c>
      <c r="P2136" s="7" t="s">
        <v>124</v>
      </c>
      <c r="Q2136" s="8" t="s">
        <v>1304</v>
      </c>
      <c r="R2136" s="8" t="s">
        <v>1304</v>
      </c>
      <c r="S2136" s="8" t="s">
        <v>110</v>
      </c>
      <c r="T2136" s="8" t="s">
        <v>100</v>
      </c>
      <c r="U2136" s="7" t="s">
        <v>87</v>
      </c>
      <c r="V2136" s="7" t="s">
        <v>92</v>
      </c>
      <c r="W2136" s="7"/>
      <c r="X2136" s="7"/>
      <c r="Y2136" s="7" t="s">
        <v>102</v>
      </c>
      <c r="Z2136" s="8" t="s">
        <v>155</v>
      </c>
      <c r="AA2136" s="7"/>
      <c r="AB2136" s="7"/>
      <c r="AC2136" s="7"/>
      <c r="AD2136" s="7"/>
      <c r="AE2136" s="8"/>
      <c r="AF2136" s="9" t="s">
        <v>4298</v>
      </c>
      <c r="AG2136" s="9" t="s">
        <v>1340</v>
      </c>
      <c r="AH2136" s="7"/>
      <c r="AI2136" s="7"/>
      <c r="AJ2136" s="7"/>
      <c r="AK2136" s="7"/>
      <c r="AL2136" s="7"/>
      <c r="AM2136" s="7"/>
      <c r="AN2136" s="7"/>
      <c r="AO2136" s="7"/>
      <c r="AP2136" s="7"/>
      <c r="AQ2136" s="7" t="s">
        <v>98</v>
      </c>
      <c r="AR2136" s="7" t="s">
        <v>98</v>
      </c>
      <c r="AS2136" s="7" t="s">
        <v>98</v>
      </c>
      <c r="AT2136" s="7" t="s">
        <v>98</v>
      </c>
      <c r="AU2136" s="7" t="s">
        <v>98</v>
      </c>
      <c r="AV2136" s="7" t="s">
        <v>98</v>
      </c>
      <c r="AW2136" s="7"/>
      <c r="AX2136" s="7"/>
      <c r="AY2136" s="7"/>
      <c r="AZ2136" s="7"/>
      <c r="BA2136" s="7"/>
      <c r="BB2136" s="7"/>
      <c r="BC2136" s="7"/>
      <c r="BD2136" s="7"/>
      <c r="BE2136" s="7"/>
      <c r="BF2136" s="7"/>
      <c r="BG2136" s="7"/>
      <c r="BH2136" s="7"/>
      <c r="BI2136" s="7"/>
      <c r="BJ2136" s="7"/>
      <c r="BK2136" s="7"/>
      <c r="BL2136" s="7"/>
      <c r="BM2136" s="7" t="s">
        <v>97</v>
      </c>
      <c r="BN2136" s="7" t="s">
        <v>97</v>
      </c>
      <c r="BO2136" s="7"/>
      <c r="BP2136" s="7"/>
      <c r="BQ2136" s="7"/>
      <c r="BR2136" s="7"/>
      <c r="BS2136" s="7"/>
      <c r="BT2136" s="7"/>
      <c r="BU2136" s="7"/>
      <c r="BV2136" s="7"/>
      <c r="BW2136" s="7"/>
      <c r="BX2136" s="7"/>
      <c r="BY2136" s="7"/>
      <c r="BZ2136" s="7"/>
      <c r="CA2136" s="7"/>
      <c r="CB2136" s="7"/>
      <c r="CC2136" s="7"/>
      <c r="CD2136" s="7"/>
      <c r="CE2136" s="7"/>
      <c r="CF2136" s="7"/>
      <c r="CG2136" s="7"/>
      <c r="CH2136" s="7"/>
      <c r="CI2136" s="6" t="n">
        <f aca="false">SUMIF($AH2136:$CH2136,35,Base!$B$5:$BB$5)*7*$Z2136</f>
        <v>0</v>
      </c>
      <c r="CJ2136" s="6" t="n">
        <f aca="false">SUMIF($AH2136:$CH2136,"PR",Base!$B$5:$BB$5)*7*$Z2136</f>
        <v>630</v>
      </c>
      <c r="CK2136" s="6"/>
      <c r="CL2136" s="6"/>
    </row>
    <row r="2137" customFormat="false" ht="13.8" hidden="false" customHeight="false" outlineLevel="0" collapsed="false">
      <c r="A2137" s="7" t="s">
        <v>1890</v>
      </c>
      <c r="B2137" s="7" t="s">
        <v>4192</v>
      </c>
      <c r="C2137" s="7" t="s">
        <v>118</v>
      </c>
      <c r="D2137" s="7" t="s">
        <v>4570</v>
      </c>
      <c r="E2137" s="7" t="s">
        <v>1061</v>
      </c>
      <c r="F2137" s="7" t="s">
        <v>17</v>
      </c>
      <c r="G2137" s="7" t="s">
        <v>4571</v>
      </c>
      <c r="H2137" s="7" t="s">
        <v>4572</v>
      </c>
      <c r="I2137" s="7" t="s">
        <v>84</v>
      </c>
      <c r="J2137" s="7" t="s">
        <v>85</v>
      </c>
      <c r="K2137" s="8" t="n">
        <v>0</v>
      </c>
      <c r="L2137" s="7"/>
      <c r="M2137" s="8" t="n">
        <v>17</v>
      </c>
      <c r="N2137" s="7"/>
      <c r="O2137" s="7" t="s">
        <v>4292</v>
      </c>
      <c r="P2137" s="7" t="s">
        <v>178</v>
      </c>
      <c r="Q2137" s="8" t="s">
        <v>319</v>
      </c>
      <c r="R2137" s="8" t="s">
        <v>319</v>
      </c>
      <c r="S2137" s="8" t="s">
        <v>110</v>
      </c>
      <c r="T2137" s="8" t="s">
        <v>100</v>
      </c>
      <c r="U2137" s="7" t="s">
        <v>87</v>
      </c>
      <c r="V2137" s="7" t="s">
        <v>92</v>
      </c>
      <c r="W2137" s="7"/>
      <c r="X2137" s="7"/>
      <c r="Y2137" s="7" t="s">
        <v>125</v>
      </c>
      <c r="Z2137" s="8" t="s">
        <v>94</v>
      </c>
      <c r="AA2137" s="7"/>
      <c r="AB2137" s="7"/>
      <c r="AC2137" s="7"/>
      <c r="AD2137" s="7"/>
      <c r="AE2137" s="8"/>
      <c r="AF2137" s="9" t="s">
        <v>1001</v>
      </c>
      <c r="AG2137" s="9" t="s">
        <v>1340</v>
      </c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 t="s">
        <v>98</v>
      </c>
      <c r="AS2137" s="7" t="s">
        <v>98</v>
      </c>
      <c r="AT2137" s="7" t="s">
        <v>98</v>
      </c>
      <c r="AU2137" s="7" t="s">
        <v>98</v>
      </c>
      <c r="AV2137" s="7" t="s">
        <v>98</v>
      </c>
      <c r="AW2137" s="7"/>
      <c r="AX2137" s="7"/>
      <c r="AY2137" s="7"/>
      <c r="AZ2137" s="7"/>
      <c r="BA2137" s="7"/>
      <c r="BB2137" s="7"/>
      <c r="BC2137" s="7"/>
      <c r="BD2137" s="7"/>
      <c r="BE2137" s="7"/>
      <c r="BF2137" s="7"/>
      <c r="BG2137" s="7"/>
      <c r="BH2137" s="7"/>
      <c r="BI2137" s="7"/>
      <c r="BJ2137" s="7"/>
      <c r="BK2137" s="7"/>
      <c r="BL2137" s="7"/>
      <c r="BM2137" s="7" t="s">
        <v>97</v>
      </c>
      <c r="BN2137" s="7" t="s">
        <v>97</v>
      </c>
      <c r="BO2137" s="7"/>
      <c r="BP2137" s="7"/>
      <c r="BQ2137" s="7"/>
      <c r="BR2137" s="7"/>
      <c r="BS2137" s="7"/>
      <c r="BT2137" s="7"/>
      <c r="BU2137" s="7"/>
      <c r="BV2137" s="7"/>
      <c r="BW2137" s="7"/>
      <c r="BX2137" s="7"/>
      <c r="BY2137" s="7"/>
      <c r="BZ2137" s="7"/>
      <c r="CA2137" s="7"/>
      <c r="CB2137" s="7"/>
      <c r="CC2137" s="7"/>
      <c r="CD2137" s="7"/>
      <c r="CE2137" s="7"/>
      <c r="CF2137" s="7"/>
      <c r="CG2137" s="7"/>
      <c r="CH2137" s="7"/>
      <c r="CI2137" s="6" t="n">
        <f aca="false">SUMIF($AH2137:$CH2137,35,Base!$B$5:$BB$5)*7*$Z2137</f>
        <v>0</v>
      </c>
      <c r="CJ2137" s="6" t="n">
        <f aca="false">SUMIF($AH2137:$CH2137,"PR",Base!$B$5:$BB$5)*7*$Z2137</f>
        <v>350</v>
      </c>
      <c r="CK2137" s="6"/>
      <c r="CL2137" s="6"/>
    </row>
    <row r="2138" customFormat="false" ht="13.8" hidden="false" customHeight="false" outlineLevel="0" collapsed="false">
      <c r="A2138" s="7" t="s">
        <v>1890</v>
      </c>
      <c r="B2138" s="7" t="s">
        <v>4192</v>
      </c>
      <c r="C2138" s="7" t="s">
        <v>118</v>
      </c>
      <c r="D2138" s="7" t="s">
        <v>4570</v>
      </c>
      <c r="E2138" s="7" t="s">
        <v>1061</v>
      </c>
      <c r="F2138" s="7" t="s">
        <v>17</v>
      </c>
      <c r="G2138" s="7" t="s">
        <v>4571</v>
      </c>
      <c r="H2138" s="7" t="s">
        <v>4572</v>
      </c>
      <c r="I2138" s="7" t="s">
        <v>84</v>
      </c>
      <c r="J2138" s="7" t="s">
        <v>85</v>
      </c>
      <c r="K2138" s="8" t="n">
        <v>0</v>
      </c>
      <c r="L2138" s="7"/>
      <c r="M2138" s="8" t="n">
        <v>17</v>
      </c>
      <c r="N2138" s="7"/>
      <c r="O2138" s="7" t="s">
        <v>4292</v>
      </c>
      <c r="P2138" s="7" t="s">
        <v>178</v>
      </c>
      <c r="Q2138" s="8" t="s">
        <v>319</v>
      </c>
      <c r="R2138" s="8" t="s">
        <v>319</v>
      </c>
      <c r="S2138" s="8" t="s">
        <v>110</v>
      </c>
      <c r="T2138" s="8" t="s">
        <v>100</v>
      </c>
      <c r="U2138" s="7" t="s">
        <v>87</v>
      </c>
      <c r="V2138" s="7" t="s">
        <v>92</v>
      </c>
      <c r="W2138" s="7"/>
      <c r="X2138" s="7"/>
      <c r="Y2138" s="7" t="s">
        <v>112</v>
      </c>
      <c r="Z2138" s="8" t="s">
        <v>178</v>
      </c>
      <c r="AA2138" s="7"/>
      <c r="AB2138" s="7"/>
      <c r="AC2138" s="7"/>
      <c r="AD2138" s="7"/>
      <c r="AE2138" s="8"/>
      <c r="AF2138" s="9" t="s">
        <v>1001</v>
      </c>
      <c r="AG2138" s="9" t="s">
        <v>1340</v>
      </c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 t="s">
        <v>98</v>
      </c>
      <c r="AS2138" s="7" t="s">
        <v>98</v>
      </c>
      <c r="AT2138" s="7" t="s">
        <v>98</v>
      </c>
      <c r="AU2138" s="7" t="s">
        <v>98</v>
      </c>
      <c r="AV2138" s="7" t="s">
        <v>98</v>
      </c>
      <c r="AW2138" s="7"/>
      <c r="AX2138" s="7"/>
      <c r="AY2138" s="7"/>
      <c r="AZ2138" s="7"/>
      <c r="BA2138" s="7"/>
      <c r="BB2138" s="7"/>
      <c r="BC2138" s="7"/>
      <c r="BD2138" s="7"/>
      <c r="BE2138" s="7"/>
      <c r="BF2138" s="7"/>
      <c r="BG2138" s="7"/>
      <c r="BH2138" s="7"/>
      <c r="BI2138" s="7"/>
      <c r="BJ2138" s="7"/>
      <c r="BK2138" s="7"/>
      <c r="BL2138" s="7"/>
      <c r="BM2138" s="7" t="s">
        <v>97</v>
      </c>
      <c r="BN2138" s="7" t="s">
        <v>97</v>
      </c>
      <c r="BO2138" s="7"/>
      <c r="BP2138" s="7"/>
      <c r="BQ2138" s="7"/>
      <c r="BR2138" s="7"/>
      <c r="BS2138" s="7"/>
      <c r="BT2138" s="7"/>
      <c r="BU2138" s="7"/>
      <c r="BV2138" s="7"/>
      <c r="BW2138" s="7"/>
      <c r="BX2138" s="7"/>
      <c r="BY2138" s="7"/>
      <c r="BZ2138" s="7"/>
      <c r="CA2138" s="7"/>
      <c r="CB2138" s="7"/>
      <c r="CC2138" s="7"/>
      <c r="CD2138" s="7"/>
      <c r="CE2138" s="7"/>
      <c r="CF2138" s="7"/>
      <c r="CG2138" s="7"/>
      <c r="CH2138" s="7"/>
      <c r="CI2138" s="6" t="n">
        <f aca="false">SUMIF($AH2138:$CH2138,35,Base!$B$5:$BB$5)*7*$Z2138</f>
        <v>0</v>
      </c>
      <c r="CJ2138" s="6" t="n">
        <f aca="false">SUMIF($AH2138:$CH2138,"PR",Base!$B$5:$BB$5)*7*$Z2138</f>
        <v>875</v>
      </c>
      <c r="CK2138" s="6"/>
      <c r="CL2138" s="6"/>
    </row>
    <row r="2139" customFormat="false" ht="13.8" hidden="false" customHeight="false" outlineLevel="0" collapsed="false">
      <c r="A2139" s="7" t="s">
        <v>1890</v>
      </c>
      <c r="B2139" s="7" t="s">
        <v>4192</v>
      </c>
      <c r="C2139" s="7" t="s">
        <v>118</v>
      </c>
      <c r="D2139" s="7" t="s">
        <v>4570</v>
      </c>
      <c r="E2139" s="7" t="s">
        <v>1061</v>
      </c>
      <c r="F2139" s="7" t="s">
        <v>17</v>
      </c>
      <c r="G2139" s="7" t="s">
        <v>4571</v>
      </c>
      <c r="H2139" s="7" t="s">
        <v>4572</v>
      </c>
      <c r="I2139" s="7" t="s">
        <v>84</v>
      </c>
      <c r="J2139" s="7" t="s">
        <v>85</v>
      </c>
      <c r="K2139" s="8" t="n">
        <v>0</v>
      </c>
      <c r="L2139" s="7"/>
      <c r="M2139" s="8" t="n">
        <v>17</v>
      </c>
      <c r="N2139" s="7"/>
      <c r="O2139" s="7" t="s">
        <v>4292</v>
      </c>
      <c r="P2139" s="7" t="s">
        <v>178</v>
      </c>
      <c r="Q2139" s="8" t="s">
        <v>319</v>
      </c>
      <c r="R2139" s="8" t="s">
        <v>319</v>
      </c>
      <c r="S2139" s="8" t="s">
        <v>110</v>
      </c>
      <c r="T2139" s="8" t="s">
        <v>100</v>
      </c>
      <c r="U2139" s="7" t="s">
        <v>87</v>
      </c>
      <c r="V2139" s="7" t="s">
        <v>92</v>
      </c>
      <c r="W2139" s="7"/>
      <c r="X2139" s="7"/>
      <c r="Y2139" s="7" t="s">
        <v>102</v>
      </c>
      <c r="Z2139" s="8" t="s">
        <v>155</v>
      </c>
      <c r="AA2139" s="7"/>
      <c r="AB2139" s="7"/>
      <c r="AC2139" s="7"/>
      <c r="AD2139" s="7"/>
      <c r="AE2139" s="8"/>
      <c r="AF2139" s="9" t="s">
        <v>1001</v>
      </c>
      <c r="AG2139" s="9" t="s">
        <v>1340</v>
      </c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 t="s">
        <v>98</v>
      </c>
      <c r="AS2139" s="7" t="s">
        <v>98</v>
      </c>
      <c r="AT2139" s="7" t="s">
        <v>98</v>
      </c>
      <c r="AU2139" s="7" t="s">
        <v>98</v>
      </c>
      <c r="AV2139" s="7" t="s">
        <v>98</v>
      </c>
      <c r="AW2139" s="7"/>
      <c r="AX2139" s="7"/>
      <c r="AY2139" s="7"/>
      <c r="AZ2139" s="7"/>
      <c r="BA2139" s="7"/>
      <c r="BB2139" s="7"/>
      <c r="BC2139" s="7"/>
      <c r="BD2139" s="7"/>
      <c r="BE2139" s="7"/>
      <c r="BF2139" s="7"/>
      <c r="BG2139" s="7"/>
      <c r="BH2139" s="7"/>
      <c r="BI2139" s="7"/>
      <c r="BJ2139" s="7"/>
      <c r="BK2139" s="7"/>
      <c r="BL2139" s="7"/>
      <c r="BM2139" s="7" t="s">
        <v>97</v>
      </c>
      <c r="BN2139" s="7" t="s">
        <v>97</v>
      </c>
      <c r="BO2139" s="7"/>
      <c r="BP2139" s="7"/>
      <c r="BQ2139" s="7"/>
      <c r="BR2139" s="7"/>
      <c r="BS2139" s="7"/>
      <c r="BT2139" s="7"/>
      <c r="BU2139" s="7"/>
      <c r="BV2139" s="7"/>
      <c r="BW2139" s="7"/>
      <c r="BX2139" s="7"/>
      <c r="BY2139" s="7"/>
      <c r="BZ2139" s="7"/>
      <c r="CA2139" s="7"/>
      <c r="CB2139" s="7"/>
      <c r="CC2139" s="7"/>
      <c r="CD2139" s="7"/>
      <c r="CE2139" s="7"/>
      <c r="CF2139" s="7"/>
      <c r="CG2139" s="7"/>
      <c r="CH2139" s="7"/>
      <c r="CI2139" s="6" t="n">
        <f aca="false">SUMIF($AH2139:$CH2139,35,Base!$B$5:$BB$5)*7*$Z2139</f>
        <v>0</v>
      </c>
      <c r="CJ2139" s="6" t="n">
        <f aca="false">SUMIF($AH2139:$CH2139,"PR",Base!$B$5:$BB$5)*7*$Z2139</f>
        <v>525</v>
      </c>
      <c r="CK2139" s="6"/>
      <c r="CL2139" s="6"/>
    </row>
    <row r="2140" customFormat="false" ht="13.8" hidden="false" customHeight="false" outlineLevel="0" collapsed="false">
      <c r="A2140" s="7" t="s">
        <v>1890</v>
      </c>
      <c r="B2140" s="7" t="s">
        <v>4192</v>
      </c>
      <c r="C2140" s="7" t="s">
        <v>79</v>
      </c>
      <c r="D2140" s="7" t="s">
        <v>4573</v>
      </c>
      <c r="E2140" s="7" t="s">
        <v>2138</v>
      </c>
      <c r="F2140" s="7" t="s">
        <v>17</v>
      </c>
      <c r="G2140" s="7" t="s">
        <v>4158</v>
      </c>
      <c r="H2140" s="7" t="s">
        <v>4159</v>
      </c>
      <c r="I2140" s="7" t="s">
        <v>84</v>
      </c>
      <c r="J2140" s="7" t="s">
        <v>85</v>
      </c>
      <c r="K2140" s="8" t="n">
        <v>0</v>
      </c>
      <c r="L2140" s="7"/>
      <c r="M2140" s="8" t="n">
        <v>0</v>
      </c>
      <c r="N2140" s="7" t="s">
        <v>4574</v>
      </c>
      <c r="O2140" s="7" t="s">
        <v>844</v>
      </c>
      <c r="P2140" s="7" t="s">
        <v>124</v>
      </c>
      <c r="Q2140" s="8" t="s">
        <v>591</v>
      </c>
      <c r="R2140" s="8" t="s">
        <v>1229</v>
      </c>
      <c r="S2140" s="8" t="s">
        <v>347</v>
      </c>
      <c r="T2140" s="8" t="s">
        <v>109</v>
      </c>
      <c r="U2140" s="7" t="s">
        <v>87</v>
      </c>
      <c r="V2140" s="7" t="s">
        <v>92</v>
      </c>
      <c r="W2140" s="7"/>
      <c r="X2140" s="7"/>
      <c r="Y2140" s="7" t="s">
        <v>93</v>
      </c>
      <c r="Z2140" s="8" t="s">
        <v>87</v>
      </c>
      <c r="AA2140" s="7"/>
      <c r="AB2140" s="7"/>
      <c r="AC2140" s="7"/>
      <c r="AD2140" s="7"/>
      <c r="AE2140" s="8"/>
      <c r="AF2140" s="9" t="s">
        <v>2180</v>
      </c>
      <c r="AG2140" s="9" t="s">
        <v>1117</v>
      </c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7"/>
      <c r="AW2140" s="7"/>
      <c r="AX2140" s="7"/>
      <c r="AY2140" s="7"/>
      <c r="AZ2140" s="7"/>
      <c r="BA2140" s="7"/>
      <c r="BB2140" s="7"/>
      <c r="BC2140" s="7"/>
      <c r="BD2140" s="7"/>
      <c r="BE2140" s="7"/>
      <c r="BF2140" s="7"/>
      <c r="BG2140" s="7"/>
      <c r="BH2140" s="7"/>
      <c r="BI2140" s="7"/>
      <c r="BJ2140" s="7" t="s">
        <v>98</v>
      </c>
      <c r="BK2140" s="7" t="s">
        <v>98</v>
      </c>
      <c r="BL2140" s="7" t="s">
        <v>98</v>
      </c>
      <c r="BM2140" s="7" t="s">
        <v>97</v>
      </c>
      <c r="BN2140" s="7" t="s">
        <v>97</v>
      </c>
      <c r="BO2140" s="7" t="s">
        <v>98</v>
      </c>
      <c r="BP2140" s="7" t="s">
        <v>98</v>
      </c>
      <c r="BQ2140" s="7" t="s">
        <v>98</v>
      </c>
      <c r="BR2140" s="7" t="s">
        <v>98</v>
      </c>
      <c r="BS2140" s="7" t="s">
        <v>98</v>
      </c>
      <c r="BT2140" s="7" t="n">
        <v>35</v>
      </c>
      <c r="BU2140" s="7" t="n">
        <v>35</v>
      </c>
      <c r="BV2140" s="7" t="n">
        <v>35</v>
      </c>
      <c r="BW2140" s="7" t="n">
        <v>35</v>
      </c>
      <c r="BX2140" s="7" t="s">
        <v>98</v>
      </c>
      <c r="BY2140" s="7" t="s">
        <v>98</v>
      </c>
      <c r="BZ2140" s="7" t="s">
        <v>98</v>
      </c>
      <c r="CA2140" s="7" t="s">
        <v>98</v>
      </c>
      <c r="CB2140" s="7" t="n">
        <v>35</v>
      </c>
      <c r="CC2140" s="7" t="n">
        <v>35</v>
      </c>
      <c r="CD2140" s="7" t="n">
        <v>35</v>
      </c>
      <c r="CE2140" s="7" t="s">
        <v>98</v>
      </c>
      <c r="CF2140" s="7" t="s">
        <v>98</v>
      </c>
      <c r="CG2140" s="7"/>
      <c r="CH2140" s="7"/>
      <c r="CI2140" s="6" t="n">
        <f aca="false">SUMIF($AH2140:$CH2140,35,Base!$B$5:$BB$5)*7*$Z2140</f>
        <v>245</v>
      </c>
      <c r="CJ2140" s="6" t="n">
        <f aca="false">SUMIF($AH2140:$CH2140,"PR",Base!$B$5:$BB$5)*7*$Z2140</f>
        <v>476</v>
      </c>
      <c r="CK2140" s="6"/>
      <c r="CL2140" s="6"/>
    </row>
    <row r="2141" customFormat="false" ht="13.8" hidden="false" customHeight="false" outlineLevel="0" collapsed="false">
      <c r="A2141" s="7" t="s">
        <v>1890</v>
      </c>
      <c r="B2141" s="7" t="s">
        <v>4192</v>
      </c>
      <c r="C2141" s="7" t="s">
        <v>79</v>
      </c>
      <c r="D2141" s="7" t="s">
        <v>4573</v>
      </c>
      <c r="E2141" s="7" t="s">
        <v>2138</v>
      </c>
      <c r="F2141" s="7" t="s">
        <v>17</v>
      </c>
      <c r="G2141" s="7" t="s">
        <v>4158</v>
      </c>
      <c r="H2141" s="7" t="s">
        <v>4159</v>
      </c>
      <c r="I2141" s="7" t="s">
        <v>84</v>
      </c>
      <c r="J2141" s="7" t="s">
        <v>85</v>
      </c>
      <c r="K2141" s="8" t="n">
        <v>0</v>
      </c>
      <c r="L2141" s="7"/>
      <c r="M2141" s="8" t="n">
        <v>0</v>
      </c>
      <c r="N2141" s="7" t="s">
        <v>4574</v>
      </c>
      <c r="O2141" s="7" t="s">
        <v>844</v>
      </c>
      <c r="P2141" s="7" t="s">
        <v>124</v>
      </c>
      <c r="Q2141" s="8" t="s">
        <v>591</v>
      </c>
      <c r="R2141" s="8" t="s">
        <v>1229</v>
      </c>
      <c r="S2141" s="8" t="s">
        <v>347</v>
      </c>
      <c r="T2141" s="8" t="s">
        <v>109</v>
      </c>
      <c r="U2141" s="7" t="s">
        <v>87</v>
      </c>
      <c r="V2141" s="7" t="s">
        <v>92</v>
      </c>
      <c r="W2141" s="7"/>
      <c r="X2141" s="7"/>
      <c r="Y2141" s="7" t="s">
        <v>101</v>
      </c>
      <c r="Z2141" s="8" t="s">
        <v>87</v>
      </c>
      <c r="AA2141" s="7"/>
      <c r="AB2141" s="7"/>
      <c r="AC2141" s="7"/>
      <c r="AD2141" s="7"/>
      <c r="AE2141" s="8"/>
      <c r="AF2141" s="9" t="s">
        <v>2180</v>
      </c>
      <c r="AG2141" s="9" t="s">
        <v>1117</v>
      </c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7"/>
      <c r="BB2141" s="7"/>
      <c r="BC2141" s="7"/>
      <c r="BD2141" s="7"/>
      <c r="BE2141" s="7"/>
      <c r="BF2141" s="7"/>
      <c r="BG2141" s="7"/>
      <c r="BH2141" s="7"/>
      <c r="BI2141" s="7"/>
      <c r="BJ2141" s="7" t="s">
        <v>98</v>
      </c>
      <c r="BK2141" s="7" t="s">
        <v>98</v>
      </c>
      <c r="BL2141" s="7" t="s">
        <v>98</v>
      </c>
      <c r="BM2141" s="7" t="s">
        <v>97</v>
      </c>
      <c r="BN2141" s="7" t="s">
        <v>97</v>
      </c>
      <c r="BO2141" s="7" t="s">
        <v>98</v>
      </c>
      <c r="BP2141" s="7" t="s">
        <v>98</v>
      </c>
      <c r="BQ2141" s="7" t="s">
        <v>98</v>
      </c>
      <c r="BR2141" s="7" t="s">
        <v>98</v>
      </c>
      <c r="BS2141" s="7" t="s">
        <v>98</v>
      </c>
      <c r="BT2141" s="7" t="n">
        <v>35</v>
      </c>
      <c r="BU2141" s="7" t="n">
        <v>35</v>
      </c>
      <c r="BV2141" s="7" t="n">
        <v>35</v>
      </c>
      <c r="BW2141" s="7" t="n">
        <v>35</v>
      </c>
      <c r="BX2141" s="7" t="s">
        <v>98</v>
      </c>
      <c r="BY2141" s="7" t="s">
        <v>98</v>
      </c>
      <c r="BZ2141" s="7" t="s">
        <v>98</v>
      </c>
      <c r="CA2141" s="7" t="s">
        <v>98</v>
      </c>
      <c r="CB2141" s="7" t="n">
        <v>35</v>
      </c>
      <c r="CC2141" s="7" t="n">
        <v>35</v>
      </c>
      <c r="CD2141" s="7" t="n">
        <v>35</v>
      </c>
      <c r="CE2141" s="7" t="s">
        <v>98</v>
      </c>
      <c r="CF2141" s="7" t="s">
        <v>98</v>
      </c>
      <c r="CG2141" s="7"/>
      <c r="CH2141" s="7"/>
      <c r="CI2141" s="6" t="n">
        <f aca="false">SUMIF($AH2141:$CH2141,35,Base!$B$5:$BB$5)*7*$Z2141</f>
        <v>245</v>
      </c>
      <c r="CJ2141" s="6" t="n">
        <f aca="false">SUMIF($AH2141:$CH2141,"PR",Base!$B$5:$BB$5)*7*$Z2141</f>
        <v>476</v>
      </c>
      <c r="CK2141" s="6"/>
      <c r="CL2141" s="6"/>
    </row>
    <row r="2142" customFormat="false" ht="13.8" hidden="false" customHeight="false" outlineLevel="0" collapsed="false">
      <c r="A2142" s="7" t="s">
        <v>1890</v>
      </c>
      <c r="B2142" s="7" t="s">
        <v>4192</v>
      </c>
      <c r="C2142" s="7" t="s">
        <v>79</v>
      </c>
      <c r="D2142" s="7" t="s">
        <v>4573</v>
      </c>
      <c r="E2142" s="7" t="s">
        <v>2138</v>
      </c>
      <c r="F2142" s="7" t="s">
        <v>17</v>
      </c>
      <c r="G2142" s="7" t="s">
        <v>4158</v>
      </c>
      <c r="H2142" s="7" t="s">
        <v>4159</v>
      </c>
      <c r="I2142" s="7" t="s">
        <v>84</v>
      </c>
      <c r="J2142" s="7" t="s">
        <v>85</v>
      </c>
      <c r="K2142" s="8" t="n">
        <v>0</v>
      </c>
      <c r="L2142" s="7"/>
      <c r="M2142" s="8" t="n">
        <v>0</v>
      </c>
      <c r="N2142" s="7" t="s">
        <v>4574</v>
      </c>
      <c r="O2142" s="7" t="s">
        <v>844</v>
      </c>
      <c r="P2142" s="7" t="s">
        <v>124</v>
      </c>
      <c r="Q2142" s="8" t="s">
        <v>591</v>
      </c>
      <c r="R2142" s="8" t="s">
        <v>1229</v>
      </c>
      <c r="S2142" s="8" t="s">
        <v>347</v>
      </c>
      <c r="T2142" s="8" t="s">
        <v>109</v>
      </c>
      <c r="U2142" s="7" t="s">
        <v>87</v>
      </c>
      <c r="V2142" s="7" t="s">
        <v>92</v>
      </c>
      <c r="W2142" s="7"/>
      <c r="X2142" s="7"/>
      <c r="Y2142" s="7" t="s">
        <v>99</v>
      </c>
      <c r="Z2142" s="8" t="s">
        <v>113</v>
      </c>
      <c r="AA2142" s="7"/>
      <c r="AB2142" s="7"/>
      <c r="AC2142" s="7"/>
      <c r="AD2142" s="7"/>
      <c r="AE2142" s="8"/>
      <c r="AF2142" s="9" t="s">
        <v>2180</v>
      </c>
      <c r="AG2142" s="9" t="s">
        <v>1117</v>
      </c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  <c r="AZ2142" s="7"/>
      <c r="BA2142" s="7"/>
      <c r="BB2142" s="7"/>
      <c r="BC2142" s="7"/>
      <c r="BD2142" s="7"/>
      <c r="BE2142" s="7"/>
      <c r="BF2142" s="7"/>
      <c r="BG2142" s="7"/>
      <c r="BH2142" s="7"/>
      <c r="BI2142" s="7"/>
      <c r="BJ2142" s="7" t="s">
        <v>98</v>
      </c>
      <c r="BK2142" s="7" t="s">
        <v>98</v>
      </c>
      <c r="BL2142" s="7" t="s">
        <v>98</v>
      </c>
      <c r="BM2142" s="7" t="s">
        <v>97</v>
      </c>
      <c r="BN2142" s="7" t="s">
        <v>97</v>
      </c>
      <c r="BO2142" s="7" t="s">
        <v>98</v>
      </c>
      <c r="BP2142" s="7" t="s">
        <v>98</v>
      </c>
      <c r="BQ2142" s="7" t="s">
        <v>98</v>
      </c>
      <c r="BR2142" s="7" t="s">
        <v>98</v>
      </c>
      <c r="BS2142" s="7" t="s">
        <v>98</v>
      </c>
      <c r="BT2142" s="7" t="n">
        <v>35</v>
      </c>
      <c r="BU2142" s="7" t="n">
        <v>35</v>
      </c>
      <c r="BV2142" s="7" t="n">
        <v>35</v>
      </c>
      <c r="BW2142" s="7" t="n">
        <v>35</v>
      </c>
      <c r="BX2142" s="7" t="s">
        <v>98</v>
      </c>
      <c r="BY2142" s="7" t="s">
        <v>98</v>
      </c>
      <c r="BZ2142" s="7" t="s">
        <v>98</v>
      </c>
      <c r="CA2142" s="7" t="s">
        <v>98</v>
      </c>
      <c r="CB2142" s="7" t="n">
        <v>35</v>
      </c>
      <c r="CC2142" s="7" t="n">
        <v>35</v>
      </c>
      <c r="CD2142" s="7" t="n">
        <v>35</v>
      </c>
      <c r="CE2142" s="7" t="s">
        <v>98</v>
      </c>
      <c r="CF2142" s="7" t="s">
        <v>98</v>
      </c>
      <c r="CG2142" s="7"/>
      <c r="CH2142" s="7"/>
      <c r="CI2142" s="6" t="n">
        <f aca="false">SUMIF($AH2142:$CH2142,35,Base!$B$5:$BB$5)*7*$Z2142</f>
        <v>1715</v>
      </c>
      <c r="CJ2142" s="6" t="n">
        <f aca="false">SUMIF($AH2142:$CH2142,"PR",Base!$B$5:$BB$5)*7*$Z2142</f>
        <v>3332</v>
      </c>
      <c r="CK2142" s="6"/>
      <c r="CL2142" s="6"/>
    </row>
    <row r="2143" customFormat="false" ht="13.8" hidden="false" customHeight="false" outlineLevel="0" collapsed="false">
      <c r="A2143" s="7" t="s">
        <v>1890</v>
      </c>
      <c r="B2143" s="7" t="s">
        <v>4192</v>
      </c>
      <c r="C2143" s="7" t="s">
        <v>79</v>
      </c>
      <c r="D2143" s="7" t="s">
        <v>4573</v>
      </c>
      <c r="E2143" s="7" t="s">
        <v>2138</v>
      </c>
      <c r="F2143" s="7" t="s">
        <v>17</v>
      </c>
      <c r="G2143" s="7" t="s">
        <v>4158</v>
      </c>
      <c r="H2143" s="7" t="s">
        <v>4159</v>
      </c>
      <c r="I2143" s="7" t="s">
        <v>84</v>
      </c>
      <c r="J2143" s="7" t="s">
        <v>85</v>
      </c>
      <c r="K2143" s="8" t="n">
        <v>0</v>
      </c>
      <c r="L2143" s="7"/>
      <c r="M2143" s="8" t="n">
        <v>0</v>
      </c>
      <c r="N2143" s="7" t="s">
        <v>4574</v>
      </c>
      <c r="O2143" s="7" t="s">
        <v>844</v>
      </c>
      <c r="P2143" s="7" t="s">
        <v>124</v>
      </c>
      <c r="Q2143" s="8" t="s">
        <v>591</v>
      </c>
      <c r="R2143" s="8" t="s">
        <v>1229</v>
      </c>
      <c r="S2143" s="8" t="s">
        <v>347</v>
      </c>
      <c r="T2143" s="8" t="s">
        <v>109</v>
      </c>
      <c r="U2143" s="7" t="s">
        <v>87</v>
      </c>
      <c r="V2143" s="7" t="s">
        <v>92</v>
      </c>
      <c r="W2143" s="7"/>
      <c r="X2143" s="7"/>
      <c r="Y2143" s="7" t="s">
        <v>112</v>
      </c>
      <c r="Z2143" s="8" t="s">
        <v>94</v>
      </c>
      <c r="AA2143" s="7"/>
      <c r="AB2143" s="7"/>
      <c r="AC2143" s="7"/>
      <c r="AD2143" s="7"/>
      <c r="AE2143" s="8"/>
      <c r="AF2143" s="9" t="s">
        <v>2180</v>
      </c>
      <c r="AG2143" s="9" t="s">
        <v>1117</v>
      </c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7"/>
      <c r="AX2143" s="7"/>
      <c r="AY2143" s="7"/>
      <c r="AZ2143" s="7"/>
      <c r="BA2143" s="7"/>
      <c r="BB2143" s="7"/>
      <c r="BC2143" s="7"/>
      <c r="BD2143" s="7"/>
      <c r="BE2143" s="7"/>
      <c r="BF2143" s="7"/>
      <c r="BG2143" s="7"/>
      <c r="BH2143" s="7"/>
      <c r="BI2143" s="7"/>
      <c r="BJ2143" s="7" t="s">
        <v>98</v>
      </c>
      <c r="BK2143" s="7" t="s">
        <v>98</v>
      </c>
      <c r="BL2143" s="7" t="s">
        <v>98</v>
      </c>
      <c r="BM2143" s="7" t="s">
        <v>97</v>
      </c>
      <c r="BN2143" s="7" t="s">
        <v>97</v>
      </c>
      <c r="BO2143" s="7" t="s">
        <v>98</v>
      </c>
      <c r="BP2143" s="7" t="s">
        <v>98</v>
      </c>
      <c r="BQ2143" s="7" t="s">
        <v>98</v>
      </c>
      <c r="BR2143" s="7" t="s">
        <v>98</v>
      </c>
      <c r="BS2143" s="7" t="s">
        <v>98</v>
      </c>
      <c r="BT2143" s="7" t="n">
        <v>35</v>
      </c>
      <c r="BU2143" s="7" t="n">
        <v>35</v>
      </c>
      <c r="BV2143" s="7" t="n">
        <v>35</v>
      </c>
      <c r="BW2143" s="7" t="n">
        <v>35</v>
      </c>
      <c r="BX2143" s="7" t="s">
        <v>98</v>
      </c>
      <c r="BY2143" s="7" t="s">
        <v>98</v>
      </c>
      <c r="BZ2143" s="7" t="s">
        <v>98</v>
      </c>
      <c r="CA2143" s="7" t="s">
        <v>98</v>
      </c>
      <c r="CB2143" s="7" t="n">
        <v>35</v>
      </c>
      <c r="CC2143" s="7" t="n">
        <v>35</v>
      </c>
      <c r="CD2143" s="7" t="n">
        <v>35</v>
      </c>
      <c r="CE2143" s="7" t="s">
        <v>98</v>
      </c>
      <c r="CF2143" s="7" t="s">
        <v>98</v>
      </c>
      <c r="CG2143" s="7"/>
      <c r="CH2143" s="7"/>
      <c r="CI2143" s="6" t="n">
        <f aca="false">SUMIF($AH2143:$CH2143,35,Base!$B$5:$BB$5)*7*$Z2143</f>
        <v>490</v>
      </c>
      <c r="CJ2143" s="6" t="n">
        <f aca="false">SUMIF($AH2143:$CH2143,"PR",Base!$B$5:$BB$5)*7*$Z2143</f>
        <v>952</v>
      </c>
      <c r="CK2143" s="6"/>
      <c r="CL2143" s="6"/>
    </row>
    <row r="2144" customFormat="false" ht="13.8" hidden="false" customHeight="false" outlineLevel="0" collapsed="false">
      <c r="A2144" s="7" t="s">
        <v>1890</v>
      </c>
      <c r="B2144" s="7" t="s">
        <v>4192</v>
      </c>
      <c r="C2144" s="7" t="s">
        <v>79</v>
      </c>
      <c r="D2144" s="7" t="s">
        <v>4573</v>
      </c>
      <c r="E2144" s="7" t="s">
        <v>2138</v>
      </c>
      <c r="F2144" s="7" t="s">
        <v>17</v>
      </c>
      <c r="G2144" s="7" t="s">
        <v>4158</v>
      </c>
      <c r="H2144" s="7" t="s">
        <v>4159</v>
      </c>
      <c r="I2144" s="7" t="s">
        <v>84</v>
      </c>
      <c r="J2144" s="7" t="s">
        <v>85</v>
      </c>
      <c r="K2144" s="8" t="n">
        <v>0</v>
      </c>
      <c r="L2144" s="7"/>
      <c r="M2144" s="8" t="n">
        <v>0</v>
      </c>
      <c r="N2144" s="7" t="s">
        <v>4574</v>
      </c>
      <c r="O2144" s="7" t="s">
        <v>844</v>
      </c>
      <c r="P2144" s="7" t="s">
        <v>124</v>
      </c>
      <c r="Q2144" s="8" t="s">
        <v>591</v>
      </c>
      <c r="R2144" s="8" t="s">
        <v>1229</v>
      </c>
      <c r="S2144" s="8" t="s">
        <v>347</v>
      </c>
      <c r="T2144" s="8" t="s">
        <v>109</v>
      </c>
      <c r="U2144" s="7" t="s">
        <v>87</v>
      </c>
      <c r="V2144" s="7" t="s">
        <v>92</v>
      </c>
      <c r="W2144" s="7"/>
      <c r="X2144" s="7"/>
      <c r="Y2144" s="7" t="s">
        <v>102</v>
      </c>
      <c r="Z2144" s="8" t="s">
        <v>87</v>
      </c>
      <c r="AA2144" s="7"/>
      <c r="AB2144" s="7"/>
      <c r="AC2144" s="7"/>
      <c r="AD2144" s="7"/>
      <c r="AE2144" s="8"/>
      <c r="AF2144" s="9" t="s">
        <v>2180</v>
      </c>
      <c r="AG2144" s="9" t="s">
        <v>1117</v>
      </c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  <c r="AZ2144" s="7"/>
      <c r="BA2144" s="7"/>
      <c r="BB2144" s="7"/>
      <c r="BC2144" s="7"/>
      <c r="BD2144" s="7"/>
      <c r="BE2144" s="7"/>
      <c r="BF2144" s="7"/>
      <c r="BG2144" s="7"/>
      <c r="BH2144" s="7"/>
      <c r="BI2144" s="7"/>
      <c r="BJ2144" s="7" t="s">
        <v>98</v>
      </c>
      <c r="BK2144" s="7" t="s">
        <v>98</v>
      </c>
      <c r="BL2144" s="7" t="s">
        <v>98</v>
      </c>
      <c r="BM2144" s="7" t="s">
        <v>97</v>
      </c>
      <c r="BN2144" s="7" t="s">
        <v>97</v>
      </c>
      <c r="BO2144" s="7" t="s">
        <v>98</v>
      </c>
      <c r="BP2144" s="7" t="s">
        <v>98</v>
      </c>
      <c r="BQ2144" s="7" t="s">
        <v>98</v>
      </c>
      <c r="BR2144" s="7" t="s">
        <v>98</v>
      </c>
      <c r="BS2144" s="7" t="s">
        <v>98</v>
      </c>
      <c r="BT2144" s="7" t="n">
        <v>35</v>
      </c>
      <c r="BU2144" s="7" t="n">
        <v>35</v>
      </c>
      <c r="BV2144" s="7" t="n">
        <v>35</v>
      </c>
      <c r="BW2144" s="7" t="n">
        <v>35</v>
      </c>
      <c r="BX2144" s="7" t="s">
        <v>98</v>
      </c>
      <c r="BY2144" s="7" t="s">
        <v>98</v>
      </c>
      <c r="BZ2144" s="7" t="s">
        <v>98</v>
      </c>
      <c r="CA2144" s="7" t="s">
        <v>98</v>
      </c>
      <c r="CB2144" s="7" t="n">
        <v>35</v>
      </c>
      <c r="CC2144" s="7" t="n">
        <v>35</v>
      </c>
      <c r="CD2144" s="7" t="n">
        <v>35</v>
      </c>
      <c r="CE2144" s="7" t="s">
        <v>98</v>
      </c>
      <c r="CF2144" s="7" t="s">
        <v>98</v>
      </c>
      <c r="CG2144" s="7"/>
      <c r="CH2144" s="7"/>
      <c r="CI2144" s="6" t="n">
        <f aca="false">SUMIF($AH2144:$CH2144,35,Base!$B$5:$BB$5)*7*$Z2144</f>
        <v>245</v>
      </c>
      <c r="CJ2144" s="6" t="n">
        <f aca="false">SUMIF($AH2144:$CH2144,"PR",Base!$B$5:$BB$5)*7*$Z2144</f>
        <v>476</v>
      </c>
      <c r="CK2144" s="6"/>
      <c r="CL2144" s="6"/>
    </row>
    <row r="2145" customFormat="false" ht="13.8" hidden="false" customHeight="false" outlineLevel="0" collapsed="false">
      <c r="A2145" s="7" t="s">
        <v>1890</v>
      </c>
      <c r="B2145" s="7" t="s">
        <v>4192</v>
      </c>
      <c r="C2145" s="7" t="s">
        <v>2257</v>
      </c>
      <c r="D2145" s="7" t="s">
        <v>4575</v>
      </c>
      <c r="E2145" s="7" t="s">
        <v>1074</v>
      </c>
      <c r="F2145" s="7" t="s">
        <v>17</v>
      </c>
      <c r="G2145" s="7" t="s">
        <v>2301</v>
      </c>
      <c r="H2145" s="7" t="s">
        <v>2302</v>
      </c>
      <c r="I2145" s="7" t="s">
        <v>84</v>
      </c>
      <c r="J2145" s="7" t="s">
        <v>85</v>
      </c>
      <c r="K2145" s="8" t="n">
        <v>0</v>
      </c>
      <c r="L2145" s="7"/>
      <c r="M2145" s="8" t="n">
        <v>15</v>
      </c>
      <c r="N2145" s="7"/>
      <c r="O2145" s="7" t="s">
        <v>2304</v>
      </c>
      <c r="P2145" s="7" t="s">
        <v>178</v>
      </c>
      <c r="Q2145" s="8" t="s">
        <v>1090</v>
      </c>
      <c r="R2145" s="8" t="s">
        <v>4576</v>
      </c>
      <c r="S2145" s="8" t="s">
        <v>336</v>
      </c>
      <c r="T2145" s="8" t="s">
        <v>168</v>
      </c>
      <c r="U2145" s="7" t="s">
        <v>87</v>
      </c>
      <c r="V2145" s="7" t="s">
        <v>92</v>
      </c>
      <c r="W2145" s="7"/>
      <c r="X2145" s="7"/>
      <c r="Y2145" s="7" t="s">
        <v>99</v>
      </c>
      <c r="Z2145" s="8" t="s">
        <v>155</v>
      </c>
      <c r="AA2145" s="7"/>
      <c r="AB2145" s="7"/>
      <c r="AC2145" s="7"/>
      <c r="AD2145" s="7"/>
      <c r="AE2145" s="8"/>
      <c r="AF2145" s="9" t="s">
        <v>4577</v>
      </c>
      <c r="AG2145" s="9" t="s">
        <v>1368</v>
      </c>
      <c r="AH2145" s="7" t="s">
        <v>98</v>
      </c>
      <c r="AI2145" s="7" t="s">
        <v>98</v>
      </c>
      <c r="AJ2145" s="7" t="s">
        <v>98</v>
      </c>
      <c r="AK2145" s="7" t="n">
        <v>35</v>
      </c>
      <c r="AL2145" s="7" t="n">
        <v>35</v>
      </c>
      <c r="AM2145" s="7" t="n">
        <v>35</v>
      </c>
      <c r="AN2145" s="7" t="s">
        <v>98</v>
      </c>
      <c r="AO2145" s="7" t="s">
        <v>98</v>
      </c>
      <c r="AP2145" s="7"/>
      <c r="AQ2145" s="7"/>
      <c r="AR2145" s="7"/>
      <c r="AS2145" s="7"/>
      <c r="AT2145" s="7"/>
      <c r="AU2145" s="7"/>
      <c r="AV2145" s="7"/>
      <c r="AW2145" s="7"/>
      <c r="AX2145" s="7"/>
      <c r="AY2145" s="7"/>
      <c r="AZ2145" s="7"/>
      <c r="BA2145" s="7"/>
      <c r="BB2145" s="7"/>
      <c r="BC2145" s="7"/>
      <c r="BD2145" s="7"/>
      <c r="BE2145" s="7"/>
      <c r="BF2145" s="7"/>
      <c r="BG2145" s="7"/>
      <c r="BH2145" s="7"/>
      <c r="BI2145" s="7"/>
      <c r="BJ2145" s="7"/>
      <c r="BK2145" s="7"/>
      <c r="BL2145" s="7"/>
      <c r="BM2145" s="7" t="s">
        <v>97</v>
      </c>
      <c r="BN2145" s="7" t="s">
        <v>97</v>
      </c>
      <c r="BO2145" s="7"/>
      <c r="BP2145" s="7"/>
      <c r="BQ2145" s="7"/>
      <c r="BR2145" s="7"/>
      <c r="BS2145" s="7"/>
      <c r="BT2145" s="7"/>
      <c r="BU2145" s="7"/>
      <c r="BV2145" s="7"/>
      <c r="BW2145" s="7"/>
      <c r="BX2145" s="7"/>
      <c r="BY2145" s="7"/>
      <c r="BZ2145" s="7"/>
      <c r="CA2145" s="7"/>
      <c r="CB2145" s="7"/>
      <c r="CC2145" s="7"/>
      <c r="CD2145" s="7"/>
      <c r="CE2145" s="7"/>
      <c r="CF2145" s="7"/>
      <c r="CG2145" s="7"/>
      <c r="CH2145" s="7"/>
      <c r="CI2145" s="6" t="n">
        <f aca="false">SUMIF($AH2145:$CH2145,35,Base!$B$5:$BB$5)*7*$Z2145</f>
        <v>315</v>
      </c>
      <c r="CJ2145" s="6" t="n">
        <f aca="false">SUMIF($AH2145:$CH2145,"PR",Base!$B$5:$BB$5)*7*$Z2145</f>
        <v>504</v>
      </c>
      <c r="CK2145" s="6"/>
      <c r="CL2145" s="6"/>
    </row>
    <row r="2146" customFormat="false" ht="13.8" hidden="false" customHeight="false" outlineLevel="0" collapsed="false">
      <c r="A2146" s="7" t="s">
        <v>1890</v>
      </c>
      <c r="B2146" s="7" t="s">
        <v>4192</v>
      </c>
      <c r="C2146" s="7" t="s">
        <v>2257</v>
      </c>
      <c r="D2146" s="7" t="s">
        <v>4578</v>
      </c>
      <c r="E2146" s="7" t="s">
        <v>3749</v>
      </c>
      <c r="F2146" s="7" t="s">
        <v>17</v>
      </c>
      <c r="G2146" s="7" t="s">
        <v>2259</v>
      </c>
      <c r="H2146" s="7" t="s">
        <v>2260</v>
      </c>
      <c r="I2146" s="7" t="s">
        <v>84</v>
      </c>
      <c r="J2146" s="7" t="s">
        <v>85</v>
      </c>
      <c r="K2146" s="8" t="n">
        <v>0</v>
      </c>
      <c r="L2146" s="7"/>
      <c r="M2146" s="8" t="n">
        <v>15</v>
      </c>
      <c r="N2146" s="7"/>
      <c r="O2146" s="7" t="s">
        <v>2262</v>
      </c>
      <c r="P2146" s="7" t="s">
        <v>124</v>
      </c>
      <c r="Q2146" s="8" t="s">
        <v>1090</v>
      </c>
      <c r="R2146" s="8" t="s">
        <v>4576</v>
      </c>
      <c r="S2146" s="8" t="s">
        <v>336</v>
      </c>
      <c r="T2146" s="8" t="s">
        <v>113</v>
      </c>
      <c r="U2146" s="7" t="s">
        <v>87</v>
      </c>
      <c r="V2146" s="7" t="s">
        <v>92</v>
      </c>
      <c r="W2146" s="7"/>
      <c r="X2146" s="7"/>
      <c r="Y2146" s="7" t="s">
        <v>99</v>
      </c>
      <c r="Z2146" s="8" t="s">
        <v>155</v>
      </c>
      <c r="AA2146" s="7"/>
      <c r="AB2146" s="7"/>
      <c r="AC2146" s="7"/>
      <c r="AD2146" s="7"/>
      <c r="AE2146" s="8"/>
      <c r="AF2146" s="9" t="s">
        <v>4577</v>
      </c>
      <c r="AG2146" s="9" t="s">
        <v>1368</v>
      </c>
      <c r="AH2146" s="7" t="s">
        <v>98</v>
      </c>
      <c r="AI2146" s="7" t="s">
        <v>98</v>
      </c>
      <c r="AJ2146" s="7" t="s">
        <v>98</v>
      </c>
      <c r="AK2146" s="7" t="n">
        <v>35</v>
      </c>
      <c r="AL2146" s="7" t="n">
        <v>35</v>
      </c>
      <c r="AM2146" s="7" t="n">
        <v>35</v>
      </c>
      <c r="AN2146" s="7" t="s">
        <v>98</v>
      </c>
      <c r="AO2146" s="7" t="s">
        <v>98</v>
      </c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  <c r="AZ2146" s="7"/>
      <c r="BA2146" s="7"/>
      <c r="BB2146" s="7"/>
      <c r="BC2146" s="7"/>
      <c r="BD2146" s="7"/>
      <c r="BE2146" s="7"/>
      <c r="BF2146" s="7"/>
      <c r="BG2146" s="7"/>
      <c r="BH2146" s="7"/>
      <c r="BI2146" s="7"/>
      <c r="BJ2146" s="7"/>
      <c r="BK2146" s="7"/>
      <c r="BL2146" s="7"/>
      <c r="BM2146" s="7" t="s">
        <v>97</v>
      </c>
      <c r="BN2146" s="7" t="s">
        <v>97</v>
      </c>
      <c r="BO2146" s="7"/>
      <c r="BP2146" s="7"/>
      <c r="BQ2146" s="7"/>
      <c r="BR2146" s="7"/>
      <c r="BS2146" s="7"/>
      <c r="BT2146" s="7"/>
      <c r="BU2146" s="7"/>
      <c r="BV2146" s="7"/>
      <c r="BW2146" s="7"/>
      <c r="BX2146" s="7"/>
      <c r="BY2146" s="7"/>
      <c r="BZ2146" s="7"/>
      <c r="CA2146" s="7"/>
      <c r="CB2146" s="7"/>
      <c r="CC2146" s="7"/>
      <c r="CD2146" s="7"/>
      <c r="CE2146" s="7"/>
      <c r="CF2146" s="7"/>
      <c r="CG2146" s="7"/>
      <c r="CH2146" s="7"/>
      <c r="CI2146" s="6" t="n">
        <f aca="false">SUMIF($AH2146:$CH2146,35,Base!$B$5:$BB$5)*7*$Z2146</f>
        <v>315</v>
      </c>
      <c r="CJ2146" s="6" t="n">
        <f aca="false">SUMIF($AH2146:$CH2146,"PR",Base!$B$5:$BB$5)*7*$Z2146</f>
        <v>504</v>
      </c>
      <c r="CK2146" s="6"/>
      <c r="CL2146" s="6"/>
    </row>
    <row r="2147" customFormat="false" ht="13.8" hidden="false" customHeight="false" outlineLevel="0" collapsed="false">
      <c r="A2147" s="7" t="s">
        <v>1890</v>
      </c>
      <c r="B2147" s="7" t="s">
        <v>4192</v>
      </c>
      <c r="C2147" s="7" t="s">
        <v>2257</v>
      </c>
      <c r="D2147" s="7" t="s">
        <v>4578</v>
      </c>
      <c r="E2147" s="7" t="s">
        <v>3749</v>
      </c>
      <c r="F2147" s="7" t="s">
        <v>17</v>
      </c>
      <c r="G2147" s="7" t="s">
        <v>2259</v>
      </c>
      <c r="H2147" s="7" t="s">
        <v>2260</v>
      </c>
      <c r="I2147" s="7" t="s">
        <v>84</v>
      </c>
      <c r="J2147" s="7" t="s">
        <v>85</v>
      </c>
      <c r="K2147" s="8" t="n">
        <v>0</v>
      </c>
      <c r="L2147" s="7"/>
      <c r="M2147" s="8" t="n">
        <v>15</v>
      </c>
      <c r="N2147" s="7"/>
      <c r="O2147" s="7" t="s">
        <v>2262</v>
      </c>
      <c r="P2147" s="7" t="s">
        <v>124</v>
      </c>
      <c r="Q2147" s="8" t="s">
        <v>1090</v>
      </c>
      <c r="R2147" s="8" t="s">
        <v>4576</v>
      </c>
      <c r="S2147" s="8" t="s">
        <v>336</v>
      </c>
      <c r="T2147" s="8" t="s">
        <v>113</v>
      </c>
      <c r="U2147" s="7" t="s">
        <v>87</v>
      </c>
      <c r="V2147" s="7" t="s">
        <v>92</v>
      </c>
      <c r="W2147" s="7"/>
      <c r="X2147" s="7"/>
      <c r="Y2147" s="7" t="s">
        <v>430</v>
      </c>
      <c r="Z2147" s="8" t="s">
        <v>87</v>
      </c>
      <c r="AA2147" s="7"/>
      <c r="AB2147" s="7"/>
      <c r="AC2147" s="7"/>
      <c r="AD2147" s="7"/>
      <c r="AE2147" s="8"/>
      <c r="AF2147" s="9" t="s">
        <v>4577</v>
      </c>
      <c r="AG2147" s="9" t="s">
        <v>1368</v>
      </c>
      <c r="AH2147" s="7" t="s">
        <v>98</v>
      </c>
      <c r="AI2147" s="7" t="s">
        <v>98</v>
      </c>
      <c r="AJ2147" s="7" t="s">
        <v>98</v>
      </c>
      <c r="AK2147" s="7" t="n">
        <v>35</v>
      </c>
      <c r="AL2147" s="7" t="n">
        <v>35</v>
      </c>
      <c r="AM2147" s="7" t="n">
        <v>35</v>
      </c>
      <c r="AN2147" s="7" t="s">
        <v>98</v>
      </c>
      <c r="AO2147" s="7" t="s">
        <v>98</v>
      </c>
      <c r="AP2147" s="7"/>
      <c r="AQ2147" s="7"/>
      <c r="AR2147" s="7"/>
      <c r="AS2147" s="7"/>
      <c r="AT2147" s="7"/>
      <c r="AU2147" s="7"/>
      <c r="AV2147" s="7"/>
      <c r="AW2147" s="7"/>
      <c r="AX2147" s="7"/>
      <c r="AY2147" s="7"/>
      <c r="AZ2147" s="7"/>
      <c r="BA2147" s="7"/>
      <c r="BB2147" s="7"/>
      <c r="BC2147" s="7"/>
      <c r="BD2147" s="7"/>
      <c r="BE2147" s="7"/>
      <c r="BF2147" s="7"/>
      <c r="BG2147" s="7"/>
      <c r="BH2147" s="7"/>
      <c r="BI2147" s="7"/>
      <c r="BJ2147" s="7"/>
      <c r="BK2147" s="7"/>
      <c r="BL2147" s="7"/>
      <c r="BM2147" s="7" t="s">
        <v>97</v>
      </c>
      <c r="BN2147" s="7" t="s">
        <v>97</v>
      </c>
      <c r="BO2147" s="7"/>
      <c r="BP2147" s="7"/>
      <c r="BQ2147" s="7"/>
      <c r="BR2147" s="7"/>
      <c r="BS2147" s="7"/>
      <c r="BT2147" s="7"/>
      <c r="BU2147" s="7"/>
      <c r="BV2147" s="7"/>
      <c r="BW2147" s="7"/>
      <c r="BX2147" s="7"/>
      <c r="BY2147" s="7"/>
      <c r="BZ2147" s="7"/>
      <c r="CA2147" s="7"/>
      <c r="CB2147" s="7"/>
      <c r="CC2147" s="7"/>
      <c r="CD2147" s="7"/>
      <c r="CE2147" s="7"/>
      <c r="CF2147" s="7"/>
      <c r="CG2147" s="7"/>
      <c r="CH2147" s="7"/>
      <c r="CI2147" s="6" t="n">
        <f aca="false">SUMIF($AH2147:$CH2147,35,Base!$B$5:$BB$5)*7*$Z2147</f>
        <v>105</v>
      </c>
      <c r="CJ2147" s="6" t="n">
        <f aca="false">SUMIF($AH2147:$CH2147,"PR",Base!$B$5:$BB$5)*7*$Z2147</f>
        <v>168</v>
      </c>
      <c r="CK2147" s="6"/>
      <c r="CL2147" s="6"/>
    </row>
    <row r="2148" customFormat="false" ht="13.8" hidden="false" customHeight="false" outlineLevel="0" collapsed="false">
      <c r="A2148" s="7" t="s">
        <v>1890</v>
      </c>
      <c r="B2148" s="7" t="s">
        <v>4192</v>
      </c>
      <c r="C2148" s="7" t="s">
        <v>1383</v>
      </c>
      <c r="D2148" s="7" t="s">
        <v>4579</v>
      </c>
      <c r="E2148" s="7" t="s">
        <v>4580</v>
      </c>
      <c r="F2148" s="7" t="s">
        <v>17</v>
      </c>
      <c r="G2148" s="7" t="s">
        <v>2684</v>
      </c>
      <c r="H2148" s="7" t="s">
        <v>2685</v>
      </c>
      <c r="I2148" s="7" t="s">
        <v>84</v>
      </c>
      <c r="J2148" s="7" t="s">
        <v>85</v>
      </c>
      <c r="K2148" s="8" t="n">
        <v>0</v>
      </c>
      <c r="L2148" s="7"/>
      <c r="M2148" s="8" t="n">
        <v>0</v>
      </c>
      <c r="N2148" s="7"/>
      <c r="O2148" s="7" t="s">
        <v>1439</v>
      </c>
      <c r="P2148" s="7" t="s">
        <v>94</v>
      </c>
      <c r="Q2148" s="8" t="s">
        <v>4581</v>
      </c>
      <c r="R2148" s="8" t="s">
        <v>4582</v>
      </c>
      <c r="S2148" s="8" t="s">
        <v>4583</v>
      </c>
      <c r="T2148" s="8" t="s">
        <v>87</v>
      </c>
      <c r="U2148" s="7" t="s">
        <v>87</v>
      </c>
      <c r="V2148" s="7" t="s">
        <v>159</v>
      </c>
      <c r="W2148" s="7"/>
      <c r="X2148" s="7"/>
      <c r="Y2148" s="7" t="s">
        <v>160</v>
      </c>
      <c r="Z2148" s="8" t="s">
        <v>87</v>
      </c>
      <c r="AA2148" s="7"/>
      <c r="AB2148" s="7"/>
      <c r="AC2148" s="7"/>
      <c r="AD2148" s="7"/>
      <c r="AE2148" s="8"/>
      <c r="AF2148" s="9" t="s">
        <v>915</v>
      </c>
      <c r="AG2148" s="9" t="s">
        <v>1548</v>
      </c>
      <c r="AH2148" s="7"/>
      <c r="AI2148" s="7" t="s">
        <v>98</v>
      </c>
      <c r="AJ2148" s="7"/>
      <c r="AK2148" s="7"/>
      <c r="AL2148" s="7"/>
      <c r="AM2148" s="7"/>
      <c r="AN2148" s="7" t="s">
        <v>98</v>
      </c>
      <c r="AO2148" s="7"/>
      <c r="AP2148" s="7"/>
      <c r="AQ2148" s="7"/>
      <c r="AR2148" s="7" t="n">
        <v>35</v>
      </c>
      <c r="AS2148" s="7" t="n">
        <v>35</v>
      </c>
      <c r="AT2148" s="7" t="n">
        <v>35</v>
      </c>
      <c r="AU2148" s="7" t="n">
        <v>35</v>
      </c>
      <c r="AV2148" s="7" t="n">
        <v>35</v>
      </c>
      <c r="AW2148" s="7" t="n">
        <v>35</v>
      </c>
      <c r="AX2148" s="7" t="n">
        <v>35</v>
      </c>
      <c r="AY2148" s="7" t="n">
        <v>35</v>
      </c>
      <c r="AZ2148" s="7" t="n">
        <v>35</v>
      </c>
      <c r="BA2148" s="7" t="n">
        <v>35</v>
      </c>
      <c r="BB2148" s="7" t="n">
        <v>35</v>
      </c>
      <c r="BC2148" s="7" t="n">
        <v>35</v>
      </c>
      <c r="BD2148" s="7" t="n">
        <v>35</v>
      </c>
      <c r="BE2148" s="7" t="n">
        <v>35</v>
      </c>
      <c r="BF2148" s="7" t="n">
        <v>35</v>
      </c>
      <c r="BG2148" s="7" t="n">
        <v>35</v>
      </c>
      <c r="BH2148" s="7" t="n">
        <v>35</v>
      </c>
      <c r="BI2148" s="7" t="n">
        <v>35</v>
      </c>
      <c r="BJ2148" s="7" t="n">
        <v>35</v>
      </c>
      <c r="BK2148" s="7" t="n">
        <v>35</v>
      </c>
      <c r="BL2148" s="7" t="n">
        <v>35</v>
      </c>
      <c r="BM2148" s="7" t="s">
        <v>97</v>
      </c>
      <c r="BN2148" s="7" t="s">
        <v>97</v>
      </c>
      <c r="BO2148" s="7" t="n">
        <v>35</v>
      </c>
      <c r="BP2148" s="7" t="n">
        <v>35</v>
      </c>
      <c r="BQ2148" s="7" t="n">
        <v>35</v>
      </c>
      <c r="BR2148" s="7" t="n">
        <v>35</v>
      </c>
      <c r="BS2148" s="7" t="n">
        <v>35</v>
      </c>
      <c r="BT2148" s="7" t="n">
        <v>35</v>
      </c>
      <c r="BU2148" s="7" t="n">
        <v>35</v>
      </c>
      <c r="BV2148" s="7" t="n">
        <v>35</v>
      </c>
      <c r="BW2148" s="7" t="n">
        <v>35</v>
      </c>
      <c r="BX2148" s="7" t="n">
        <v>35</v>
      </c>
      <c r="BY2148" s="7" t="n">
        <v>35</v>
      </c>
      <c r="BZ2148" s="7" t="n">
        <v>35</v>
      </c>
      <c r="CA2148" s="7" t="n">
        <v>35</v>
      </c>
      <c r="CB2148" s="7" t="n">
        <v>35</v>
      </c>
      <c r="CC2148" s="7" t="n">
        <v>35</v>
      </c>
      <c r="CD2148" s="7" t="n">
        <v>35</v>
      </c>
      <c r="CE2148" s="7" t="n">
        <v>35</v>
      </c>
      <c r="CF2148" s="7" t="n">
        <v>35</v>
      </c>
      <c r="CG2148" s="7" t="n">
        <v>35</v>
      </c>
      <c r="CH2148" s="7" t="n">
        <v>35</v>
      </c>
      <c r="CI2148" s="6" t="n">
        <f aca="false">SUMIF($AH2148:$CH2148,35,Base!$B$5:$BB$5)*7*$Z2148</f>
        <v>1372</v>
      </c>
      <c r="CJ2148" s="6" t="n">
        <f aca="false">SUMIF($AH2148:$CH2148,"PR",Base!$B$5:$BB$5)*7*$Z2148</f>
        <v>70</v>
      </c>
      <c r="CK2148" s="6"/>
      <c r="CL2148" s="6"/>
    </row>
    <row r="2149" customFormat="false" ht="13.8" hidden="false" customHeight="false" outlineLevel="0" collapsed="false">
      <c r="A2149" s="7" t="s">
        <v>1890</v>
      </c>
      <c r="B2149" s="7" t="s">
        <v>4192</v>
      </c>
      <c r="C2149" s="7" t="s">
        <v>756</v>
      </c>
      <c r="D2149" s="7" t="s">
        <v>4584</v>
      </c>
      <c r="E2149" s="7" t="s">
        <v>3286</v>
      </c>
      <c r="F2149" s="7" t="s">
        <v>17</v>
      </c>
      <c r="G2149" s="7" t="s">
        <v>1234</v>
      </c>
      <c r="H2149" s="7" t="s">
        <v>1235</v>
      </c>
      <c r="I2149" s="7" t="s">
        <v>84</v>
      </c>
      <c r="J2149" s="7" t="s">
        <v>85</v>
      </c>
      <c r="K2149" s="8" t="n">
        <v>0</v>
      </c>
      <c r="L2149" s="7"/>
      <c r="M2149" s="8" t="n">
        <v>0</v>
      </c>
      <c r="N2149" s="7"/>
      <c r="O2149" s="7" t="s">
        <v>1236</v>
      </c>
      <c r="P2149" s="7" t="s">
        <v>87</v>
      </c>
      <c r="Q2149" s="8" t="s">
        <v>1237</v>
      </c>
      <c r="R2149" s="8" t="s">
        <v>1237</v>
      </c>
      <c r="S2149" s="8" t="s">
        <v>110</v>
      </c>
      <c r="T2149" s="8" t="s">
        <v>1115</v>
      </c>
      <c r="U2149" s="7" t="s">
        <v>94</v>
      </c>
      <c r="V2149" s="7" t="s">
        <v>92</v>
      </c>
      <c r="W2149" s="7"/>
      <c r="X2149" s="7"/>
      <c r="Y2149" s="7" t="s">
        <v>101</v>
      </c>
      <c r="Z2149" s="8" t="s">
        <v>1115</v>
      </c>
      <c r="AA2149" s="7"/>
      <c r="AB2149" s="7"/>
      <c r="AC2149" s="7"/>
      <c r="AD2149" s="7"/>
      <c r="AE2149" s="8"/>
      <c r="AF2149" s="9" t="s">
        <v>1238</v>
      </c>
      <c r="AG2149" s="9" t="s">
        <v>1224</v>
      </c>
      <c r="AH2149" s="7" t="s">
        <v>98</v>
      </c>
      <c r="AI2149" s="7" t="s">
        <v>98</v>
      </c>
      <c r="AJ2149" s="7" t="s">
        <v>98</v>
      </c>
      <c r="AK2149" s="7" t="s">
        <v>98</v>
      </c>
      <c r="AL2149" s="7" t="s">
        <v>98</v>
      </c>
      <c r="AM2149" s="7" t="s">
        <v>98</v>
      </c>
      <c r="AN2149" s="7" t="s">
        <v>98</v>
      </c>
      <c r="AO2149" s="7" t="s">
        <v>98</v>
      </c>
      <c r="AP2149" s="7" t="s">
        <v>98</v>
      </c>
      <c r="AQ2149" s="7" t="s">
        <v>98</v>
      </c>
      <c r="AR2149" s="7" t="s">
        <v>98</v>
      </c>
      <c r="AS2149" s="7" t="s">
        <v>98</v>
      </c>
      <c r="AT2149" s="7" t="s">
        <v>98</v>
      </c>
      <c r="AU2149" s="7" t="s">
        <v>98</v>
      </c>
      <c r="AV2149" s="7" t="s">
        <v>98</v>
      </c>
      <c r="AW2149" s="7" t="s">
        <v>98</v>
      </c>
      <c r="AX2149" s="7" t="s">
        <v>98</v>
      </c>
      <c r="AY2149" s="7" t="s">
        <v>98</v>
      </c>
      <c r="AZ2149" s="7" t="s">
        <v>98</v>
      </c>
      <c r="BA2149" s="7" t="s">
        <v>98</v>
      </c>
      <c r="BB2149" s="7" t="s">
        <v>98</v>
      </c>
      <c r="BC2149" s="7" t="s">
        <v>98</v>
      </c>
      <c r="BD2149" s="7" t="s">
        <v>98</v>
      </c>
      <c r="BE2149" s="7" t="s">
        <v>98</v>
      </c>
      <c r="BF2149" s="7" t="s">
        <v>98</v>
      </c>
      <c r="BG2149" s="7" t="s">
        <v>98</v>
      </c>
      <c r="BH2149" s="7"/>
      <c r="BI2149" s="7"/>
      <c r="BJ2149" s="7"/>
      <c r="BK2149" s="7"/>
      <c r="BL2149" s="7"/>
      <c r="BM2149" s="7" t="s">
        <v>97</v>
      </c>
      <c r="BN2149" s="7" t="s">
        <v>97</v>
      </c>
      <c r="BO2149" s="7"/>
      <c r="BP2149" s="7"/>
      <c r="BQ2149" s="7"/>
      <c r="BR2149" s="7"/>
      <c r="BS2149" s="7"/>
      <c r="BT2149" s="7"/>
      <c r="BU2149" s="7"/>
      <c r="BV2149" s="7"/>
      <c r="BW2149" s="7"/>
      <c r="BX2149" s="7"/>
      <c r="BY2149" s="7"/>
      <c r="BZ2149" s="7"/>
      <c r="CA2149" s="7"/>
      <c r="CB2149" s="7"/>
      <c r="CC2149" s="7"/>
      <c r="CD2149" s="7"/>
      <c r="CE2149" s="7"/>
      <c r="CF2149" s="7"/>
      <c r="CG2149" s="7"/>
      <c r="CH2149" s="7"/>
      <c r="CI2149" s="6" t="n">
        <f aca="false">SUMIF($AH2149:$CH2149,35,Base!$B$5:$BB$5)*7*$Z2149</f>
        <v>0</v>
      </c>
      <c r="CJ2149" s="6" t="n">
        <f aca="false">SUMIF($AH2149:$CH2149,"PR",Base!$B$5:$BB$5)*7*$Z2149</f>
        <v>217000</v>
      </c>
      <c r="CK2149" s="6"/>
      <c r="CL2149" s="6"/>
    </row>
    <row r="2150" customFormat="false" ht="13.8" hidden="false" customHeight="false" outlineLevel="0" collapsed="false">
      <c r="A2150" s="7" t="s">
        <v>1890</v>
      </c>
      <c r="B2150" s="7" t="s">
        <v>4192</v>
      </c>
      <c r="C2150" s="7" t="s">
        <v>756</v>
      </c>
      <c r="D2150" s="7" t="s">
        <v>4585</v>
      </c>
      <c r="E2150" s="7" t="s">
        <v>4095</v>
      </c>
      <c r="F2150" s="7" t="s">
        <v>17</v>
      </c>
      <c r="G2150" s="7" t="s">
        <v>1241</v>
      </c>
      <c r="H2150" s="7" t="s">
        <v>1242</v>
      </c>
      <c r="I2150" s="7" t="s">
        <v>84</v>
      </c>
      <c r="J2150" s="7" t="s">
        <v>85</v>
      </c>
      <c r="K2150" s="8" t="n">
        <v>0</v>
      </c>
      <c r="L2150" s="7"/>
      <c r="M2150" s="8" t="n">
        <v>0</v>
      </c>
      <c r="N2150" s="7"/>
      <c r="O2150" s="7" t="s">
        <v>1243</v>
      </c>
      <c r="P2150" s="7" t="s">
        <v>87</v>
      </c>
      <c r="Q2150" s="8" t="s">
        <v>1237</v>
      </c>
      <c r="R2150" s="8" t="s">
        <v>1237</v>
      </c>
      <c r="S2150" s="8" t="s">
        <v>110</v>
      </c>
      <c r="T2150" s="8" t="s">
        <v>1115</v>
      </c>
      <c r="U2150" s="7" t="s">
        <v>94</v>
      </c>
      <c r="V2150" s="7" t="s">
        <v>92</v>
      </c>
      <c r="W2150" s="7"/>
      <c r="X2150" s="7"/>
      <c r="Y2150" s="7" t="s">
        <v>101</v>
      </c>
      <c r="Z2150" s="8" t="s">
        <v>1115</v>
      </c>
      <c r="AA2150" s="7"/>
      <c r="AB2150" s="7"/>
      <c r="AC2150" s="7"/>
      <c r="AD2150" s="7"/>
      <c r="AE2150" s="8"/>
      <c r="AF2150" s="9" t="s">
        <v>1238</v>
      </c>
      <c r="AG2150" s="9" t="s">
        <v>1224</v>
      </c>
      <c r="AH2150" s="7" t="s">
        <v>98</v>
      </c>
      <c r="AI2150" s="7" t="s">
        <v>98</v>
      </c>
      <c r="AJ2150" s="7" t="s">
        <v>98</v>
      </c>
      <c r="AK2150" s="7" t="s">
        <v>98</v>
      </c>
      <c r="AL2150" s="7" t="s">
        <v>98</v>
      </c>
      <c r="AM2150" s="7" t="s">
        <v>98</v>
      </c>
      <c r="AN2150" s="7" t="s">
        <v>98</v>
      </c>
      <c r="AO2150" s="7" t="s">
        <v>98</v>
      </c>
      <c r="AP2150" s="7" t="s">
        <v>98</v>
      </c>
      <c r="AQ2150" s="7" t="s">
        <v>98</v>
      </c>
      <c r="AR2150" s="7" t="s">
        <v>98</v>
      </c>
      <c r="AS2150" s="7" t="s">
        <v>98</v>
      </c>
      <c r="AT2150" s="7" t="s">
        <v>98</v>
      </c>
      <c r="AU2150" s="7" t="s">
        <v>98</v>
      </c>
      <c r="AV2150" s="7" t="s">
        <v>98</v>
      </c>
      <c r="AW2150" s="7" t="s">
        <v>98</v>
      </c>
      <c r="AX2150" s="7" t="s">
        <v>98</v>
      </c>
      <c r="AY2150" s="7" t="s">
        <v>98</v>
      </c>
      <c r="AZ2150" s="7" t="s">
        <v>98</v>
      </c>
      <c r="BA2150" s="7" t="s">
        <v>98</v>
      </c>
      <c r="BB2150" s="7" t="s">
        <v>98</v>
      </c>
      <c r="BC2150" s="7" t="s">
        <v>98</v>
      </c>
      <c r="BD2150" s="7" t="s">
        <v>98</v>
      </c>
      <c r="BE2150" s="7" t="s">
        <v>98</v>
      </c>
      <c r="BF2150" s="7" t="s">
        <v>98</v>
      </c>
      <c r="BG2150" s="7" t="s">
        <v>98</v>
      </c>
      <c r="BH2150" s="7"/>
      <c r="BI2150" s="7"/>
      <c r="BJ2150" s="7"/>
      <c r="BK2150" s="7"/>
      <c r="BL2150" s="7"/>
      <c r="BM2150" s="7" t="s">
        <v>97</v>
      </c>
      <c r="BN2150" s="7" t="s">
        <v>97</v>
      </c>
      <c r="BO2150" s="7"/>
      <c r="BP2150" s="7"/>
      <c r="BQ2150" s="7"/>
      <c r="BR2150" s="7"/>
      <c r="BS2150" s="7"/>
      <c r="BT2150" s="7"/>
      <c r="BU2150" s="7"/>
      <c r="BV2150" s="7"/>
      <c r="BW2150" s="7"/>
      <c r="BX2150" s="7"/>
      <c r="BY2150" s="7"/>
      <c r="BZ2150" s="7"/>
      <c r="CA2150" s="7"/>
      <c r="CB2150" s="7"/>
      <c r="CC2150" s="7"/>
      <c r="CD2150" s="7"/>
      <c r="CE2150" s="7"/>
      <c r="CF2150" s="7"/>
      <c r="CG2150" s="7"/>
      <c r="CH2150" s="7"/>
      <c r="CI2150" s="6" t="n">
        <f aca="false">SUMIF($AH2150:$CH2150,35,Base!$B$5:$BB$5)*7*$Z2150</f>
        <v>0</v>
      </c>
      <c r="CJ2150" s="6" t="n">
        <f aca="false">SUMIF($AH2150:$CH2150,"PR",Base!$B$5:$BB$5)*7*$Z2150</f>
        <v>217000</v>
      </c>
      <c r="CK2150" s="6"/>
      <c r="CL2150" s="6"/>
    </row>
    <row r="2151" customFormat="false" ht="13.8" hidden="false" customHeight="false" outlineLevel="0" collapsed="false">
      <c r="A2151" s="7" t="s">
        <v>1890</v>
      </c>
      <c r="B2151" s="7" t="s">
        <v>4192</v>
      </c>
      <c r="C2151" s="7" t="s">
        <v>1383</v>
      </c>
      <c r="D2151" s="7" t="s">
        <v>4586</v>
      </c>
      <c r="E2151" s="7" t="s">
        <v>4587</v>
      </c>
      <c r="F2151" s="7" t="s">
        <v>17</v>
      </c>
      <c r="G2151" s="7" t="s">
        <v>2684</v>
      </c>
      <c r="H2151" s="7" t="s">
        <v>2685</v>
      </c>
      <c r="I2151" s="7" t="s">
        <v>84</v>
      </c>
      <c r="J2151" s="7" t="s">
        <v>85</v>
      </c>
      <c r="K2151" s="8" t="n">
        <v>0</v>
      </c>
      <c r="L2151" s="7"/>
      <c r="M2151" s="8" t="n">
        <v>10</v>
      </c>
      <c r="N2151" s="7"/>
      <c r="O2151" s="7" t="s">
        <v>1439</v>
      </c>
      <c r="P2151" s="7" t="s">
        <v>94</v>
      </c>
      <c r="Q2151" s="8" t="s">
        <v>1976</v>
      </c>
      <c r="R2151" s="8" t="s">
        <v>3188</v>
      </c>
      <c r="S2151" s="8" t="s">
        <v>1686</v>
      </c>
      <c r="T2151" s="8" t="s">
        <v>127</v>
      </c>
      <c r="U2151" s="7" t="s">
        <v>87</v>
      </c>
      <c r="V2151" s="7" t="s">
        <v>92</v>
      </c>
      <c r="W2151" s="7"/>
      <c r="X2151" s="7"/>
      <c r="Y2151" s="7" t="s">
        <v>99</v>
      </c>
      <c r="Z2151" s="8" t="s">
        <v>155</v>
      </c>
      <c r="AA2151" s="7"/>
      <c r="AB2151" s="7"/>
      <c r="AC2151" s="7"/>
      <c r="AD2151" s="7"/>
      <c r="AE2151" s="8"/>
      <c r="AF2151" s="9" t="s">
        <v>2874</v>
      </c>
      <c r="AG2151" s="9" t="s">
        <v>3279</v>
      </c>
      <c r="AH2151" s="7" t="n">
        <v>35</v>
      </c>
      <c r="AI2151" s="7" t="n">
        <v>35</v>
      </c>
      <c r="AJ2151" s="7" t="s">
        <v>98</v>
      </c>
      <c r="AK2151" s="7" t="s">
        <v>98</v>
      </c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7"/>
      <c r="AX2151" s="7"/>
      <c r="AY2151" s="7"/>
      <c r="AZ2151" s="7"/>
      <c r="BA2151" s="7"/>
      <c r="BB2151" s="7"/>
      <c r="BC2151" s="7"/>
      <c r="BD2151" s="7"/>
      <c r="BE2151" s="7"/>
      <c r="BF2151" s="7"/>
      <c r="BG2151" s="7"/>
      <c r="BH2151" s="7"/>
      <c r="BI2151" s="7"/>
      <c r="BJ2151" s="7"/>
      <c r="BK2151" s="7"/>
      <c r="BL2151" s="7"/>
      <c r="BM2151" s="7" t="s">
        <v>97</v>
      </c>
      <c r="BN2151" s="7" t="s">
        <v>97</v>
      </c>
      <c r="BO2151" s="7"/>
      <c r="BP2151" s="7"/>
      <c r="BQ2151" s="7"/>
      <c r="BR2151" s="7"/>
      <c r="BS2151" s="7"/>
      <c r="BT2151" s="7"/>
      <c r="BU2151" s="7"/>
      <c r="BV2151" s="7"/>
      <c r="BW2151" s="7"/>
      <c r="BX2151" s="7"/>
      <c r="BY2151" s="7"/>
      <c r="BZ2151" s="7"/>
      <c r="CA2151" s="7"/>
      <c r="CB2151" s="7"/>
      <c r="CC2151" s="7"/>
      <c r="CD2151" s="7"/>
      <c r="CE2151" s="7"/>
      <c r="CF2151" s="7"/>
      <c r="CG2151" s="7"/>
      <c r="CH2151" s="7"/>
      <c r="CI2151" s="6" t="n">
        <f aca="false">SUMIF($AH2151:$CH2151,35,Base!$B$5:$BB$5)*7*$Z2151</f>
        <v>189</v>
      </c>
      <c r="CJ2151" s="6" t="n">
        <f aca="false">SUMIF($AH2151:$CH2151,"PR",Base!$B$5:$BB$5)*7*$Z2151</f>
        <v>210</v>
      </c>
      <c r="CK2151" s="6"/>
      <c r="CL2151" s="6"/>
    </row>
    <row r="2152" customFormat="false" ht="13.8" hidden="false" customHeight="false" outlineLevel="0" collapsed="false">
      <c r="A2152" s="7" t="s">
        <v>1890</v>
      </c>
      <c r="B2152" s="7" t="s">
        <v>4192</v>
      </c>
      <c r="C2152" s="7" t="s">
        <v>1383</v>
      </c>
      <c r="D2152" s="7" t="s">
        <v>4586</v>
      </c>
      <c r="E2152" s="7" t="s">
        <v>4587</v>
      </c>
      <c r="F2152" s="7" t="s">
        <v>17</v>
      </c>
      <c r="G2152" s="7" t="s">
        <v>2684</v>
      </c>
      <c r="H2152" s="7" t="s">
        <v>2685</v>
      </c>
      <c r="I2152" s="7" t="s">
        <v>84</v>
      </c>
      <c r="J2152" s="7" t="s">
        <v>85</v>
      </c>
      <c r="K2152" s="8" t="n">
        <v>0</v>
      </c>
      <c r="L2152" s="7"/>
      <c r="M2152" s="8" t="n">
        <v>10</v>
      </c>
      <c r="N2152" s="7"/>
      <c r="O2152" s="7" t="s">
        <v>1439</v>
      </c>
      <c r="P2152" s="7" t="s">
        <v>94</v>
      </c>
      <c r="Q2152" s="8" t="s">
        <v>1976</v>
      </c>
      <c r="R2152" s="8" t="s">
        <v>3188</v>
      </c>
      <c r="S2152" s="8" t="s">
        <v>1686</v>
      </c>
      <c r="T2152" s="8" t="s">
        <v>127</v>
      </c>
      <c r="U2152" s="7" t="s">
        <v>87</v>
      </c>
      <c r="V2152" s="7" t="s">
        <v>92</v>
      </c>
      <c r="W2152" s="7"/>
      <c r="X2152" s="7"/>
      <c r="Y2152" s="7" t="s">
        <v>160</v>
      </c>
      <c r="Z2152" s="8" t="s">
        <v>87</v>
      </c>
      <c r="AA2152" s="7"/>
      <c r="AB2152" s="7"/>
      <c r="AC2152" s="7"/>
      <c r="AD2152" s="7"/>
      <c r="AE2152" s="8"/>
      <c r="AF2152" s="9" t="s">
        <v>2874</v>
      </c>
      <c r="AG2152" s="9" t="s">
        <v>3279</v>
      </c>
      <c r="AH2152" s="7" t="n">
        <v>35</v>
      </c>
      <c r="AI2152" s="7" t="n">
        <v>35</v>
      </c>
      <c r="AJ2152" s="7" t="s">
        <v>98</v>
      </c>
      <c r="AK2152" s="7" t="s">
        <v>98</v>
      </c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7"/>
      <c r="AW2152" s="7"/>
      <c r="AX2152" s="7"/>
      <c r="AY2152" s="7"/>
      <c r="AZ2152" s="7"/>
      <c r="BA2152" s="7"/>
      <c r="BB2152" s="7"/>
      <c r="BC2152" s="7"/>
      <c r="BD2152" s="7"/>
      <c r="BE2152" s="7"/>
      <c r="BF2152" s="7"/>
      <c r="BG2152" s="7"/>
      <c r="BH2152" s="7"/>
      <c r="BI2152" s="7"/>
      <c r="BJ2152" s="7"/>
      <c r="BK2152" s="7"/>
      <c r="BL2152" s="7"/>
      <c r="BM2152" s="7" t="s">
        <v>97</v>
      </c>
      <c r="BN2152" s="7" t="s">
        <v>97</v>
      </c>
      <c r="BO2152" s="7"/>
      <c r="BP2152" s="7"/>
      <c r="BQ2152" s="7"/>
      <c r="BR2152" s="7"/>
      <c r="BS2152" s="7"/>
      <c r="BT2152" s="7"/>
      <c r="BU2152" s="7"/>
      <c r="BV2152" s="7"/>
      <c r="BW2152" s="7"/>
      <c r="BX2152" s="7"/>
      <c r="BY2152" s="7"/>
      <c r="BZ2152" s="7"/>
      <c r="CA2152" s="7"/>
      <c r="CB2152" s="7"/>
      <c r="CC2152" s="7"/>
      <c r="CD2152" s="7"/>
      <c r="CE2152" s="7"/>
      <c r="CF2152" s="7"/>
      <c r="CG2152" s="7"/>
      <c r="CH2152" s="7"/>
      <c r="CI2152" s="6" t="n">
        <f aca="false">SUMIF($AH2152:$CH2152,35,Base!$B$5:$BB$5)*7*$Z2152</f>
        <v>63</v>
      </c>
      <c r="CJ2152" s="6" t="n">
        <f aca="false">SUMIF($AH2152:$CH2152,"PR",Base!$B$5:$BB$5)*7*$Z2152</f>
        <v>70</v>
      </c>
      <c r="CK2152" s="6"/>
      <c r="CL2152" s="6"/>
    </row>
    <row r="2153" customFormat="false" ht="13.8" hidden="false" customHeight="false" outlineLevel="0" collapsed="false">
      <c r="A2153" s="7" t="s">
        <v>1890</v>
      </c>
      <c r="B2153" s="7" t="s">
        <v>4192</v>
      </c>
      <c r="C2153" s="7" t="s">
        <v>1383</v>
      </c>
      <c r="D2153" s="7" t="s">
        <v>4588</v>
      </c>
      <c r="E2153" s="7" t="s">
        <v>1034</v>
      </c>
      <c r="F2153" s="7" t="s">
        <v>17</v>
      </c>
      <c r="G2153" s="7" t="s">
        <v>2100</v>
      </c>
      <c r="H2153" s="7" t="s">
        <v>2101</v>
      </c>
      <c r="I2153" s="7" t="s">
        <v>84</v>
      </c>
      <c r="J2153" s="7" t="s">
        <v>85</v>
      </c>
      <c r="K2153" s="8" t="n">
        <v>0</v>
      </c>
      <c r="L2153" s="7"/>
      <c r="M2153" s="8" t="n">
        <v>10</v>
      </c>
      <c r="N2153" s="7"/>
      <c r="O2153" s="7" t="s">
        <v>1470</v>
      </c>
      <c r="P2153" s="7" t="s">
        <v>124</v>
      </c>
      <c r="Q2153" s="8" t="s">
        <v>3881</v>
      </c>
      <c r="R2153" s="8" t="s">
        <v>576</v>
      </c>
      <c r="S2153" s="8" t="s">
        <v>319</v>
      </c>
      <c r="T2153" s="8" t="s">
        <v>178</v>
      </c>
      <c r="U2153" s="7" t="s">
        <v>87</v>
      </c>
      <c r="V2153" s="7" t="s">
        <v>92</v>
      </c>
      <c r="W2153" s="7"/>
      <c r="X2153" s="7"/>
      <c r="Y2153" s="7" t="s">
        <v>93</v>
      </c>
      <c r="Z2153" s="8" t="s">
        <v>94</v>
      </c>
      <c r="AA2153" s="7"/>
      <c r="AB2153" s="7"/>
      <c r="AC2153" s="7"/>
      <c r="AD2153" s="7"/>
      <c r="AE2153" s="8"/>
      <c r="AF2153" s="9" t="s">
        <v>1041</v>
      </c>
      <c r="AG2153" s="9" t="s">
        <v>2126</v>
      </c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7"/>
      <c r="AX2153" s="7"/>
      <c r="AY2153" s="7"/>
      <c r="AZ2153" s="7"/>
      <c r="BA2153" s="7"/>
      <c r="BB2153" s="7"/>
      <c r="BC2153" s="7"/>
      <c r="BD2153" s="7"/>
      <c r="BE2153" s="7"/>
      <c r="BF2153" s="7"/>
      <c r="BG2153" s="7"/>
      <c r="BH2153" s="7"/>
      <c r="BI2153" s="7"/>
      <c r="BJ2153" s="7"/>
      <c r="BK2153" s="7"/>
      <c r="BL2153" s="7"/>
      <c r="BM2153" s="7" t="s">
        <v>97</v>
      </c>
      <c r="BN2153" s="7" t="s">
        <v>97</v>
      </c>
      <c r="BO2153" s="7"/>
      <c r="BP2153" s="7"/>
      <c r="BQ2153" s="7"/>
      <c r="BR2153" s="7"/>
      <c r="BS2153" s="7"/>
      <c r="BT2153" s="7"/>
      <c r="BU2153" s="7"/>
      <c r="BV2153" s="7"/>
      <c r="BW2153" s="7"/>
      <c r="BX2153" s="7"/>
      <c r="BY2153" s="7"/>
      <c r="BZ2153" s="7"/>
      <c r="CA2153" s="7"/>
      <c r="CB2153" s="7"/>
      <c r="CC2153" s="7"/>
      <c r="CD2153" s="7" t="s">
        <v>98</v>
      </c>
      <c r="CE2153" s="7" t="s">
        <v>98</v>
      </c>
      <c r="CF2153" s="7" t="s">
        <v>98</v>
      </c>
      <c r="CG2153" s="7" t="s">
        <v>98</v>
      </c>
      <c r="CH2153" s="7" t="s">
        <v>98</v>
      </c>
      <c r="CI2153" s="6" t="n">
        <f aca="false">SUMIF($AH2153:$CH2153,35,Base!$B$5:$BB$5)*7*$Z2153</f>
        <v>0</v>
      </c>
      <c r="CJ2153" s="6" t="n">
        <f aca="false">SUMIF($AH2153:$CH2153,"PR",Base!$B$5:$BB$5)*7*$Z2153</f>
        <v>322</v>
      </c>
      <c r="CK2153" s="6"/>
      <c r="CL2153" s="6"/>
    </row>
    <row r="2154" customFormat="false" ht="13.8" hidden="false" customHeight="false" outlineLevel="0" collapsed="false">
      <c r="A2154" s="7" t="s">
        <v>1890</v>
      </c>
      <c r="B2154" s="7" t="s">
        <v>4192</v>
      </c>
      <c r="C2154" s="7" t="s">
        <v>1383</v>
      </c>
      <c r="D2154" s="7" t="s">
        <v>4589</v>
      </c>
      <c r="E2154" s="7" t="s">
        <v>2204</v>
      </c>
      <c r="F2154" s="7" t="s">
        <v>17</v>
      </c>
      <c r="G2154" s="7" t="s">
        <v>1925</v>
      </c>
      <c r="H2154" s="7" t="s">
        <v>1926</v>
      </c>
      <c r="I2154" s="7" t="s">
        <v>84</v>
      </c>
      <c r="J2154" s="7" t="s">
        <v>85</v>
      </c>
      <c r="K2154" s="8" t="n">
        <v>0</v>
      </c>
      <c r="L2154" s="7"/>
      <c r="M2154" s="8" t="n">
        <v>10</v>
      </c>
      <c r="N2154" s="7"/>
      <c r="O2154" s="7" t="s">
        <v>1431</v>
      </c>
      <c r="P2154" s="7" t="s">
        <v>155</v>
      </c>
      <c r="Q2154" s="8" t="s">
        <v>2444</v>
      </c>
      <c r="R2154" s="8" t="s">
        <v>4135</v>
      </c>
      <c r="S2154" s="8" t="s">
        <v>2165</v>
      </c>
      <c r="T2154" s="8" t="s">
        <v>178</v>
      </c>
      <c r="U2154" s="7" t="s">
        <v>87</v>
      </c>
      <c r="V2154" s="7" t="s">
        <v>92</v>
      </c>
      <c r="W2154" s="7"/>
      <c r="X2154" s="7"/>
      <c r="Y2154" s="7" t="s">
        <v>93</v>
      </c>
      <c r="Z2154" s="8" t="s">
        <v>94</v>
      </c>
      <c r="AA2154" s="7"/>
      <c r="AB2154" s="7"/>
      <c r="AC2154" s="7"/>
      <c r="AD2154" s="7"/>
      <c r="AE2154" s="8"/>
      <c r="AF2154" s="9" t="s">
        <v>1041</v>
      </c>
      <c r="AG2154" s="9" t="s">
        <v>2737</v>
      </c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  <c r="AZ2154" s="7"/>
      <c r="BA2154" s="7"/>
      <c r="BB2154" s="7"/>
      <c r="BC2154" s="7"/>
      <c r="BD2154" s="7"/>
      <c r="BE2154" s="7"/>
      <c r="BF2154" s="7"/>
      <c r="BG2154" s="7"/>
      <c r="BH2154" s="7"/>
      <c r="BI2154" s="7"/>
      <c r="BJ2154" s="7"/>
      <c r="BK2154" s="7"/>
      <c r="BL2154" s="7"/>
      <c r="BM2154" s="7" t="s">
        <v>97</v>
      </c>
      <c r="BN2154" s="7" t="s">
        <v>97</v>
      </c>
      <c r="BO2154" s="7"/>
      <c r="BP2154" s="7"/>
      <c r="BQ2154" s="7"/>
      <c r="BR2154" s="7"/>
      <c r="BS2154" s="7"/>
      <c r="BT2154" s="7"/>
      <c r="BU2154" s="7"/>
      <c r="BV2154" s="7"/>
      <c r="BW2154" s="7"/>
      <c r="BX2154" s="7"/>
      <c r="BY2154" s="7"/>
      <c r="BZ2154" s="7"/>
      <c r="CA2154" s="7"/>
      <c r="CB2154" s="7"/>
      <c r="CC2154" s="7"/>
      <c r="CD2154" s="7" t="s">
        <v>98</v>
      </c>
      <c r="CE2154" s="7" t="s">
        <v>98</v>
      </c>
      <c r="CF2154" s="7" t="s">
        <v>98</v>
      </c>
      <c r="CG2154" s="7" t="s">
        <v>98</v>
      </c>
      <c r="CH2154" s="7" t="s">
        <v>98</v>
      </c>
      <c r="CI2154" s="6" t="n">
        <f aca="false">SUMIF($AH2154:$CH2154,35,Base!$B$5:$BB$5)*7*$Z2154</f>
        <v>0</v>
      </c>
      <c r="CJ2154" s="6" t="n">
        <f aca="false">SUMIF($AH2154:$CH2154,"PR",Base!$B$5:$BB$5)*7*$Z2154</f>
        <v>322</v>
      </c>
      <c r="CK2154" s="6"/>
      <c r="CL2154" s="6"/>
    </row>
    <row r="2155" customFormat="false" ht="13.8" hidden="false" customHeight="false" outlineLevel="0" collapsed="false">
      <c r="A2155" s="7" t="s">
        <v>1890</v>
      </c>
      <c r="B2155" s="7" t="s">
        <v>4192</v>
      </c>
      <c r="C2155" s="7" t="s">
        <v>1383</v>
      </c>
      <c r="D2155" s="7" t="s">
        <v>4590</v>
      </c>
      <c r="E2155" s="7" t="s">
        <v>3335</v>
      </c>
      <c r="F2155" s="7" t="s">
        <v>17</v>
      </c>
      <c r="G2155" s="7" t="s">
        <v>2684</v>
      </c>
      <c r="H2155" s="7" t="s">
        <v>2685</v>
      </c>
      <c r="I2155" s="7" t="s">
        <v>84</v>
      </c>
      <c r="J2155" s="7" t="s">
        <v>85</v>
      </c>
      <c r="K2155" s="8" t="n">
        <v>0</v>
      </c>
      <c r="L2155" s="7"/>
      <c r="M2155" s="8" t="n">
        <v>10</v>
      </c>
      <c r="N2155" s="7" t="s">
        <v>4591</v>
      </c>
      <c r="O2155" s="7" t="s">
        <v>1439</v>
      </c>
      <c r="P2155" s="7" t="s">
        <v>94</v>
      </c>
      <c r="Q2155" s="8" t="s">
        <v>1807</v>
      </c>
      <c r="R2155" s="8" t="s">
        <v>4592</v>
      </c>
      <c r="S2155" s="8" t="s">
        <v>2165</v>
      </c>
      <c r="T2155" s="8" t="s">
        <v>109</v>
      </c>
      <c r="U2155" s="7" t="s">
        <v>87</v>
      </c>
      <c r="V2155" s="7" t="s">
        <v>92</v>
      </c>
      <c r="W2155" s="7"/>
      <c r="X2155" s="7"/>
      <c r="Y2155" s="7" t="s">
        <v>93</v>
      </c>
      <c r="Z2155" s="8" t="s">
        <v>94</v>
      </c>
      <c r="AA2155" s="7"/>
      <c r="AB2155" s="7"/>
      <c r="AC2155" s="7"/>
      <c r="AD2155" s="7"/>
      <c r="AE2155" s="8"/>
      <c r="AF2155" s="9" t="s">
        <v>1041</v>
      </c>
      <c r="AG2155" s="9" t="s">
        <v>2924</v>
      </c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7"/>
      <c r="AX2155" s="7"/>
      <c r="AY2155" s="7"/>
      <c r="AZ2155" s="7"/>
      <c r="BA2155" s="7"/>
      <c r="BB2155" s="7"/>
      <c r="BC2155" s="7"/>
      <c r="BD2155" s="7"/>
      <c r="BE2155" s="7"/>
      <c r="BF2155" s="7"/>
      <c r="BG2155" s="7"/>
      <c r="BH2155" s="7"/>
      <c r="BI2155" s="7"/>
      <c r="BJ2155" s="7"/>
      <c r="BK2155" s="7"/>
      <c r="BL2155" s="7"/>
      <c r="BM2155" s="7" t="s">
        <v>97</v>
      </c>
      <c r="BN2155" s="7" t="s">
        <v>97</v>
      </c>
      <c r="BO2155" s="7"/>
      <c r="BP2155" s="7"/>
      <c r="BQ2155" s="7"/>
      <c r="BR2155" s="7"/>
      <c r="BS2155" s="7"/>
      <c r="BT2155" s="7"/>
      <c r="BU2155" s="7"/>
      <c r="BV2155" s="7"/>
      <c r="BW2155" s="7"/>
      <c r="BX2155" s="7"/>
      <c r="BY2155" s="7"/>
      <c r="BZ2155" s="7"/>
      <c r="CA2155" s="7"/>
      <c r="CB2155" s="7"/>
      <c r="CC2155" s="7"/>
      <c r="CD2155" s="7" t="s">
        <v>98</v>
      </c>
      <c r="CE2155" s="7" t="s">
        <v>98</v>
      </c>
      <c r="CF2155" s="7" t="s">
        <v>98</v>
      </c>
      <c r="CG2155" s="7" t="s">
        <v>98</v>
      </c>
      <c r="CH2155" s="7" t="s">
        <v>98</v>
      </c>
      <c r="CI2155" s="6" t="n">
        <f aca="false">SUMIF($AH2155:$CH2155,35,Base!$B$5:$BB$5)*7*$Z2155</f>
        <v>0</v>
      </c>
      <c r="CJ2155" s="6" t="n">
        <f aca="false">SUMIF($AH2155:$CH2155,"PR",Base!$B$5:$BB$5)*7*$Z2155</f>
        <v>322</v>
      </c>
      <c r="CK2155" s="6"/>
      <c r="CL2155" s="6"/>
    </row>
    <row r="2156" customFormat="false" ht="13.8" hidden="false" customHeight="false" outlineLevel="0" collapsed="false">
      <c r="A2156" s="7" t="s">
        <v>1890</v>
      </c>
      <c r="B2156" s="7" t="s">
        <v>4192</v>
      </c>
      <c r="C2156" s="7" t="s">
        <v>1383</v>
      </c>
      <c r="D2156" s="7" t="s">
        <v>4590</v>
      </c>
      <c r="E2156" s="7" t="s">
        <v>3335</v>
      </c>
      <c r="F2156" s="7" t="s">
        <v>17</v>
      </c>
      <c r="G2156" s="7" t="s">
        <v>2684</v>
      </c>
      <c r="H2156" s="7" t="s">
        <v>2685</v>
      </c>
      <c r="I2156" s="7" t="s">
        <v>84</v>
      </c>
      <c r="J2156" s="7" t="s">
        <v>85</v>
      </c>
      <c r="K2156" s="8" t="n">
        <v>0</v>
      </c>
      <c r="L2156" s="7"/>
      <c r="M2156" s="8" t="n">
        <v>10</v>
      </c>
      <c r="N2156" s="7" t="s">
        <v>4591</v>
      </c>
      <c r="O2156" s="7" t="s">
        <v>1439</v>
      </c>
      <c r="P2156" s="7" t="s">
        <v>94</v>
      </c>
      <c r="Q2156" s="8" t="s">
        <v>1807</v>
      </c>
      <c r="R2156" s="8" t="s">
        <v>4592</v>
      </c>
      <c r="S2156" s="8" t="s">
        <v>2165</v>
      </c>
      <c r="T2156" s="8" t="s">
        <v>109</v>
      </c>
      <c r="U2156" s="7" t="s">
        <v>87</v>
      </c>
      <c r="V2156" s="7" t="s">
        <v>92</v>
      </c>
      <c r="W2156" s="7"/>
      <c r="X2156" s="7"/>
      <c r="Y2156" s="7" t="s">
        <v>101</v>
      </c>
      <c r="Z2156" s="8" t="s">
        <v>94</v>
      </c>
      <c r="AA2156" s="7"/>
      <c r="AB2156" s="7"/>
      <c r="AC2156" s="7"/>
      <c r="AD2156" s="7"/>
      <c r="AE2156" s="8"/>
      <c r="AF2156" s="9" t="s">
        <v>1041</v>
      </c>
      <c r="AG2156" s="9" t="s">
        <v>2924</v>
      </c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7"/>
      <c r="AX2156" s="7"/>
      <c r="AY2156" s="7"/>
      <c r="AZ2156" s="7"/>
      <c r="BA2156" s="7"/>
      <c r="BB2156" s="7"/>
      <c r="BC2156" s="7"/>
      <c r="BD2156" s="7"/>
      <c r="BE2156" s="7"/>
      <c r="BF2156" s="7"/>
      <c r="BG2156" s="7"/>
      <c r="BH2156" s="7"/>
      <c r="BI2156" s="7"/>
      <c r="BJ2156" s="7"/>
      <c r="BK2156" s="7"/>
      <c r="BL2156" s="7"/>
      <c r="BM2156" s="7" t="s">
        <v>97</v>
      </c>
      <c r="BN2156" s="7" t="s">
        <v>97</v>
      </c>
      <c r="BO2156" s="7"/>
      <c r="BP2156" s="7"/>
      <c r="BQ2156" s="7"/>
      <c r="BR2156" s="7"/>
      <c r="BS2156" s="7"/>
      <c r="BT2156" s="7"/>
      <c r="BU2156" s="7"/>
      <c r="BV2156" s="7"/>
      <c r="BW2156" s="7"/>
      <c r="BX2156" s="7"/>
      <c r="BY2156" s="7"/>
      <c r="BZ2156" s="7"/>
      <c r="CA2156" s="7"/>
      <c r="CB2156" s="7"/>
      <c r="CC2156" s="7"/>
      <c r="CD2156" s="7" t="s">
        <v>98</v>
      </c>
      <c r="CE2156" s="7" t="s">
        <v>98</v>
      </c>
      <c r="CF2156" s="7" t="s">
        <v>98</v>
      </c>
      <c r="CG2156" s="7" t="s">
        <v>98</v>
      </c>
      <c r="CH2156" s="7" t="s">
        <v>98</v>
      </c>
      <c r="CI2156" s="6" t="n">
        <f aca="false">SUMIF($AH2156:$CH2156,35,Base!$B$5:$BB$5)*7*$Z2156</f>
        <v>0</v>
      </c>
      <c r="CJ2156" s="6" t="n">
        <f aca="false">SUMIF($AH2156:$CH2156,"PR",Base!$B$5:$BB$5)*7*$Z2156</f>
        <v>322</v>
      </c>
      <c r="CK2156" s="6"/>
      <c r="CL2156" s="6"/>
    </row>
    <row r="2157" customFormat="false" ht="13.8" hidden="false" customHeight="false" outlineLevel="0" collapsed="false">
      <c r="A2157" s="7" t="s">
        <v>1890</v>
      </c>
      <c r="B2157" s="7" t="s">
        <v>4192</v>
      </c>
      <c r="C2157" s="7" t="s">
        <v>1383</v>
      </c>
      <c r="D2157" s="7" t="s">
        <v>4590</v>
      </c>
      <c r="E2157" s="7" t="s">
        <v>3335</v>
      </c>
      <c r="F2157" s="7" t="s">
        <v>17</v>
      </c>
      <c r="G2157" s="7" t="s">
        <v>2684</v>
      </c>
      <c r="H2157" s="7" t="s">
        <v>2685</v>
      </c>
      <c r="I2157" s="7" t="s">
        <v>84</v>
      </c>
      <c r="J2157" s="7" t="s">
        <v>85</v>
      </c>
      <c r="K2157" s="8" t="n">
        <v>0</v>
      </c>
      <c r="L2157" s="7"/>
      <c r="M2157" s="8" t="n">
        <v>10</v>
      </c>
      <c r="N2157" s="7" t="s">
        <v>4591</v>
      </c>
      <c r="O2157" s="7" t="s">
        <v>1439</v>
      </c>
      <c r="P2157" s="7" t="s">
        <v>94</v>
      </c>
      <c r="Q2157" s="8" t="s">
        <v>1807</v>
      </c>
      <c r="R2157" s="8" t="s">
        <v>4592</v>
      </c>
      <c r="S2157" s="8" t="s">
        <v>2165</v>
      </c>
      <c r="T2157" s="8" t="s">
        <v>109</v>
      </c>
      <c r="U2157" s="7" t="s">
        <v>87</v>
      </c>
      <c r="V2157" s="7" t="s">
        <v>92</v>
      </c>
      <c r="W2157" s="7"/>
      <c r="X2157" s="7"/>
      <c r="Y2157" s="7" t="s">
        <v>179</v>
      </c>
      <c r="Z2157" s="8" t="s">
        <v>94</v>
      </c>
      <c r="AA2157" s="7"/>
      <c r="AB2157" s="7"/>
      <c r="AC2157" s="7"/>
      <c r="AD2157" s="7"/>
      <c r="AE2157" s="8"/>
      <c r="AF2157" s="9" t="s">
        <v>1041</v>
      </c>
      <c r="AG2157" s="9" t="s">
        <v>2924</v>
      </c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7"/>
      <c r="AX2157" s="7"/>
      <c r="AY2157" s="7"/>
      <c r="AZ2157" s="7"/>
      <c r="BA2157" s="7"/>
      <c r="BB2157" s="7"/>
      <c r="BC2157" s="7"/>
      <c r="BD2157" s="7"/>
      <c r="BE2157" s="7"/>
      <c r="BF2157" s="7"/>
      <c r="BG2157" s="7"/>
      <c r="BH2157" s="7"/>
      <c r="BI2157" s="7"/>
      <c r="BJ2157" s="7"/>
      <c r="BK2157" s="7"/>
      <c r="BL2157" s="7"/>
      <c r="BM2157" s="7" t="s">
        <v>97</v>
      </c>
      <c r="BN2157" s="7" t="s">
        <v>97</v>
      </c>
      <c r="BO2157" s="7"/>
      <c r="BP2157" s="7"/>
      <c r="BQ2157" s="7"/>
      <c r="BR2157" s="7"/>
      <c r="BS2157" s="7"/>
      <c r="BT2157" s="7"/>
      <c r="BU2157" s="7"/>
      <c r="BV2157" s="7"/>
      <c r="BW2157" s="7"/>
      <c r="BX2157" s="7"/>
      <c r="BY2157" s="7"/>
      <c r="BZ2157" s="7"/>
      <c r="CA2157" s="7"/>
      <c r="CB2157" s="7"/>
      <c r="CC2157" s="7"/>
      <c r="CD2157" s="7" t="s">
        <v>98</v>
      </c>
      <c r="CE2157" s="7" t="s">
        <v>98</v>
      </c>
      <c r="CF2157" s="7" t="s">
        <v>98</v>
      </c>
      <c r="CG2157" s="7" t="s">
        <v>98</v>
      </c>
      <c r="CH2157" s="7" t="s">
        <v>98</v>
      </c>
      <c r="CI2157" s="6" t="n">
        <f aca="false">SUMIF($AH2157:$CH2157,35,Base!$B$5:$BB$5)*7*$Z2157</f>
        <v>0</v>
      </c>
      <c r="CJ2157" s="6" t="n">
        <f aca="false">SUMIF($AH2157:$CH2157,"PR",Base!$B$5:$BB$5)*7*$Z2157</f>
        <v>322</v>
      </c>
      <c r="CK2157" s="6"/>
      <c r="CL2157" s="6"/>
    </row>
    <row r="2158" customFormat="false" ht="13.8" hidden="false" customHeight="false" outlineLevel="0" collapsed="false">
      <c r="A2158" s="7" t="s">
        <v>1890</v>
      </c>
      <c r="B2158" s="7" t="s">
        <v>4192</v>
      </c>
      <c r="C2158" s="7" t="s">
        <v>1383</v>
      </c>
      <c r="D2158" s="7" t="s">
        <v>4590</v>
      </c>
      <c r="E2158" s="7" t="s">
        <v>3335</v>
      </c>
      <c r="F2158" s="7" t="s">
        <v>17</v>
      </c>
      <c r="G2158" s="7" t="s">
        <v>2684</v>
      </c>
      <c r="H2158" s="7" t="s">
        <v>2685</v>
      </c>
      <c r="I2158" s="7" t="s">
        <v>84</v>
      </c>
      <c r="J2158" s="7" t="s">
        <v>85</v>
      </c>
      <c r="K2158" s="8" t="n">
        <v>0</v>
      </c>
      <c r="L2158" s="7"/>
      <c r="M2158" s="8" t="n">
        <v>10</v>
      </c>
      <c r="N2158" s="7" t="s">
        <v>4591</v>
      </c>
      <c r="O2158" s="7" t="s">
        <v>1439</v>
      </c>
      <c r="P2158" s="7" t="s">
        <v>94</v>
      </c>
      <c r="Q2158" s="8" t="s">
        <v>1807</v>
      </c>
      <c r="R2158" s="8" t="s">
        <v>4592</v>
      </c>
      <c r="S2158" s="8" t="s">
        <v>2165</v>
      </c>
      <c r="T2158" s="8" t="s">
        <v>109</v>
      </c>
      <c r="U2158" s="7" t="s">
        <v>87</v>
      </c>
      <c r="V2158" s="7" t="s">
        <v>92</v>
      </c>
      <c r="W2158" s="7"/>
      <c r="X2158" s="7"/>
      <c r="Y2158" s="7" t="s">
        <v>112</v>
      </c>
      <c r="Z2158" s="8" t="s">
        <v>127</v>
      </c>
      <c r="AA2158" s="7"/>
      <c r="AB2158" s="7"/>
      <c r="AC2158" s="7"/>
      <c r="AD2158" s="7"/>
      <c r="AE2158" s="8"/>
      <c r="AF2158" s="9" t="s">
        <v>1041</v>
      </c>
      <c r="AG2158" s="9" t="s">
        <v>2924</v>
      </c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  <c r="AZ2158" s="7"/>
      <c r="BA2158" s="7"/>
      <c r="BB2158" s="7"/>
      <c r="BC2158" s="7"/>
      <c r="BD2158" s="7"/>
      <c r="BE2158" s="7"/>
      <c r="BF2158" s="7"/>
      <c r="BG2158" s="7"/>
      <c r="BH2158" s="7"/>
      <c r="BI2158" s="7"/>
      <c r="BJ2158" s="7"/>
      <c r="BK2158" s="7"/>
      <c r="BL2158" s="7"/>
      <c r="BM2158" s="7" t="s">
        <v>97</v>
      </c>
      <c r="BN2158" s="7" t="s">
        <v>97</v>
      </c>
      <c r="BO2158" s="7"/>
      <c r="BP2158" s="7"/>
      <c r="BQ2158" s="7"/>
      <c r="BR2158" s="7"/>
      <c r="BS2158" s="7"/>
      <c r="BT2158" s="7"/>
      <c r="BU2158" s="7"/>
      <c r="BV2158" s="7"/>
      <c r="BW2158" s="7"/>
      <c r="BX2158" s="7"/>
      <c r="BY2158" s="7"/>
      <c r="BZ2158" s="7"/>
      <c r="CA2158" s="7"/>
      <c r="CB2158" s="7"/>
      <c r="CC2158" s="7"/>
      <c r="CD2158" s="7" t="s">
        <v>98</v>
      </c>
      <c r="CE2158" s="7" t="s">
        <v>98</v>
      </c>
      <c r="CF2158" s="7" t="s">
        <v>98</v>
      </c>
      <c r="CG2158" s="7" t="s">
        <v>98</v>
      </c>
      <c r="CH2158" s="7" t="s">
        <v>98</v>
      </c>
      <c r="CI2158" s="6" t="n">
        <f aca="false">SUMIF($AH2158:$CH2158,35,Base!$B$5:$BB$5)*7*$Z2158</f>
        <v>0</v>
      </c>
      <c r="CJ2158" s="6" t="n">
        <f aca="false">SUMIF($AH2158:$CH2158,"PR",Base!$B$5:$BB$5)*7*$Z2158</f>
        <v>644</v>
      </c>
      <c r="CK2158" s="6"/>
      <c r="CL2158" s="6"/>
    </row>
    <row r="2159" customFormat="false" ht="13.8" hidden="false" customHeight="false" outlineLevel="0" collapsed="false">
      <c r="A2159" s="7" t="s">
        <v>1890</v>
      </c>
      <c r="B2159" s="7" t="s">
        <v>4192</v>
      </c>
      <c r="C2159" s="7" t="s">
        <v>1383</v>
      </c>
      <c r="D2159" s="7" t="s">
        <v>4590</v>
      </c>
      <c r="E2159" s="7" t="s">
        <v>3335</v>
      </c>
      <c r="F2159" s="7" t="s">
        <v>17</v>
      </c>
      <c r="G2159" s="7" t="s">
        <v>2684</v>
      </c>
      <c r="H2159" s="7" t="s">
        <v>2685</v>
      </c>
      <c r="I2159" s="7" t="s">
        <v>84</v>
      </c>
      <c r="J2159" s="7" t="s">
        <v>85</v>
      </c>
      <c r="K2159" s="8" t="n">
        <v>0</v>
      </c>
      <c r="L2159" s="7"/>
      <c r="M2159" s="8" t="n">
        <v>10</v>
      </c>
      <c r="N2159" s="7" t="s">
        <v>4591</v>
      </c>
      <c r="O2159" s="7" t="s">
        <v>1439</v>
      </c>
      <c r="P2159" s="7" t="s">
        <v>94</v>
      </c>
      <c r="Q2159" s="8" t="s">
        <v>1807</v>
      </c>
      <c r="R2159" s="8" t="s">
        <v>4592</v>
      </c>
      <c r="S2159" s="8" t="s">
        <v>2165</v>
      </c>
      <c r="T2159" s="8" t="s">
        <v>109</v>
      </c>
      <c r="U2159" s="7" t="s">
        <v>87</v>
      </c>
      <c r="V2159" s="7" t="s">
        <v>92</v>
      </c>
      <c r="W2159" s="7"/>
      <c r="X2159" s="7"/>
      <c r="Y2159" s="7" t="s">
        <v>102</v>
      </c>
      <c r="Z2159" s="8" t="s">
        <v>87</v>
      </c>
      <c r="AA2159" s="7"/>
      <c r="AB2159" s="7"/>
      <c r="AC2159" s="7"/>
      <c r="AD2159" s="7"/>
      <c r="AE2159" s="8"/>
      <c r="AF2159" s="9" t="s">
        <v>1041</v>
      </c>
      <c r="AG2159" s="9" t="s">
        <v>2924</v>
      </c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  <c r="AY2159" s="7"/>
      <c r="AZ2159" s="7"/>
      <c r="BA2159" s="7"/>
      <c r="BB2159" s="7"/>
      <c r="BC2159" s="7"/>
      <c r="BD2159" s="7"/>
      <c r="BE2159" s="7"/>
      <c r="BF2159" s="7"/>
      <c r="BG2159" s="7"/>
      <c r="BH2159" s="7"/>
      <c r="BI2159" s="7"/>
      <c r="BJ2159" s="7"/>
      <c r="BK2159" s="7"/>
      <c r="BL2159" s="7"/>
      <c r="BM2159" s="7" t="s">
        <v>97</v>
      </c>
      <c r="BN2159" s="7" t="s">
        <v>97</v>
      </c>
      <c r="BO2159" s="7"/>
      <c r="BP2159" s="7"/>
      <c r="BQ2159" s="7"/>
      <c r="BR2159" s="7"/>
      <c r="BS2159" s="7"/>
      <c r="BT2159" s="7"/>
      <c r="BU2159" s="7"/>
      <c r="BV2159" s="7"/>
      <c r="BW2159" s="7"/>
      <c r="BX2159" s="7"/>
      <c r="BY2159" s="7"/>
      <c r="BZ2159" s="7"/>
      <c r="CA2159" s="7"/>
      <c r="CB2159" s="7"/>
      <c r="CC2159" s="7"/>
      <c r="CD2159" s="7" t="s">
        <v>98</v>
      </c>
      <c r="CE2159" s="7" t="s">
        <v>98</v>
      </c>
      <c r="CF2159" s="7" t="s">
        <v>98</v>
      </c>
      <c r="CG2159" s="7" t="s">
        <v>98</v>
      </c>
      <c r="CH2159" s="7" t="s">
        <v>98</v>
      </c>
      <c r="CI2159" s="6" t="n">
        <f aca="false">SUMIF($AH2159:$CH2159,35,Base!$B$5:$BB$5)*7*$Z2159</f>
        <v>0</v>
      </c>
      <c r="CJ2159" s="6" t="n">
        <f aca="false">SUMIF($AH2159:$CH2159,"PR",Base!$B$5:$BB$5)*7*$Z2159</f>
        <v>161</v>
      </c>
      <c r="CK2159" s="6"/>
      <c r="CL2159" s="6"/>
    </row>
    <row r="2160" customFormat="false" ht="13.8" hidden="false" customHeight="false" outlineLevel="0" collapsed="false">
      <c r="A2160" s="7" t="s">
        <v>1890</v>
      </c>
      <c r="B2160" s="7" t="s">
        <v>4192</v>
      </c>
      <c r="C2160" s="7" t="s">
        <v>1383</v>
      </c>
      <c r="D2160" s="7" t="s">
        <v>4593</v>
      </c>
      <c r="E2160" s="7" t="s">
        <v>1026</v>
      </c>
      <c r="F2160" s="7" t="s">
        <v>17</v>
      </c>
      <c r="G2160" s="7" t="s">
        <v>2100</v>
      </c>
      <c r="H2160" s="7" t="s">
        <v>2101</v>
      </c>
      <c r="I2160" s="7" t="s">
        <v>84</v>
      </c>
      <c r="J2160" s="7" t="s">
        <v>85</v>
      </c>
      <c r="K2160" s="8" t="n">
        <v>0</v>
      </c>
      <c r="L2160" s="7"/>
      <c r="M2160" s="8" t="n">
        <v>10</v>
      </c>
      <c r="N2160" s="7"/>
      <c r="O2160" s="7" t="s">
        <v>1470</v>
      </c>
      <c r="P2160" s="7" t="s">
        <v>124</v>
      </c>
      <c r="Q2160" s="8" t="s">
        <v>4265</v>
      </c>
      <c r="R2160" s="8" t="s">
        <v>4594</v>
      </c>
      <c r="S2160" s="8" t="s">
        <v>347</v>
      </c>
      <c r="T2160" s="8" t="s">
        <v>178</v>
      </c>
      <c r="U2160" s="7" t="s">
        <v>87</v>
      </c>
      <c r="V2160" s="7" t="s">
        <v>92</v>
      </c>
      <c r="W2160" s="7"/>
      <c r="X2160" s="7"/>
      <c r="Y2160" s="7" t="s">
        <v>93</v>
      </c>
      <c r="Z2160" s="8" t="s">
        <v>94</v>
      </c>
      <c r="AA2160" s="7"/>
      <c r="AB2160" s="7"/>
      <c r="AC2160" s="7"/>
      <c r="AD2160" s="7"/>
      <c r="AE2160" s="8"/>
      <c r="AF2160" s="9" t="s">
        <v>369</v>
      </c>
      <c r="AG2160" s="9" t="s">
        <v>1480</v>
      </c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  <c r="AY2160" s="7"/>
      <c r="AZ2160" s="7"/>
      <c r="BA2160" s="7"/>
      <c r="BB2160" s="7"/>
      <c r="BC2160" s="7"/>
      <c r="BD2160" s="7"/>
      <c r="BE2160" s="7"/>
      <c r="BF2160" s="7"/>
      <c r="BG2160" s="7"/>
      <c r="BH2160" s="7"/>
      <c r="BI2160" s="7"/>
      <c r="BJ2160" s="7"/>
      <c r="BK2160" s="7"/>
      <c r="BL2160" s="7"/>
      <c r="BM2160" s="7" t="s">
        <v>97</v>
      </c>
      <c r="BN2160" s="7" t="s">
        <v>97</v>
      </c>
      <c r="BO2160" s="7"/>
      <c r="BP2160" s="7"/>
      <c r="BQ2160" s="7"/>
      <c r="BR2160" s="7"/>
      <c r="BS2160" s="7"/>
      <c r="BT2160" s="7" t="s">
        <v>98</v>
      </c>
      <c r="BU2160" s="7" t="s">
        <v>98</v>
      </c>
      <c r="BV2160" s="7" t="s">
        <v>98</v>
      </c>
      <c r="BW2160" s="7" t="s">
        <v>98</v>
      </c>
      <c r="BX2160" s="7" t="s">
        <v>98</v>
      </c>
      <c r="BY2160" s="7" t="s">
        <v>98</v>
      </c>
      <c r="BZ2160" s="7" t="s">
        <v>98</v>
      </c>
      <c r="CA2160" s="7" t="s">
        <v>98</v>
      </c>
      <c r="CB2160" s="7" t="s">
        <v>98</v>
      </c>
      <c r="CC2160" s="7" t="s">
        <v>98</v>
      </c>
      <c r="CD2160" s="7" t="s">
        <v>98</v>
      </c>
      <c r="CE2160" s="7" t="s">
        <v>98</v>
      </c>
      <c r="CF2160" s="7" t="s">
        <v>98</v>
      </c>
      <c r="CG2160" s="7" t="s">
        <v>98</v>
      </c>
      <c r="CH2160" s="7" t="s">
        <v>98</v>
      </c>
      <c r="CI2160" s="6" t="n">
        <f aca="false">SUMIF($AH2160:$CH2160,35,Base!$B$5:$BB$5)*7*$Z2160</f>
        <v>0</v>
      </c>
      <c r="CJ2160" s="6" t="n">
        <f aca="false">SUMIF($AH2160:$CH2160,"PR",Base!$B$5:$BB$5)*7*$Z2160</f>
        <v>994</v>
      </c>
      <c r="CK2160" s="6"/>
      <c r="CL2160" s="6"/>
    </row>
    <row r="2161" customFormat="false" ht="13.8" hidden="false" customHeight="false" outlineLevel="0" collapsed="false">
      <c r="A2161" s="7" t="s">
        <v>1890</v>
      </c>
      <c r="B2161" s="7" t="s">
        <v>4192</v>
      </c>
      <c r="C2161" s="7" t="s">
        <v>1383</v>
      </c>
      <c r="D2161" s="7" t="s">
        <v>4595</v>
      </c>
      <c r="E2161" s="7" t="s">
        <v>1031</v>
      </c>
      <c r="F2161" s="7" t="s">
        <v>17</v>
      </c>
      <c r="G2161" s="7" t="s">
        <v>1925</v>
      </c>
      <c r="H2161" s="7" t="s">
        <v>1926</v>
      </c>
      <c r="I2161" s="7" t="s">
        <v>84</v>
      </c>
      <c r="J2161" s="7" t="s">
        <v>85</v>
      </c>
      <c r="K2161" s="8" t="n">
        <v>0</v>
      </c>
      <c r="L2161" s="7"/>
      <c r="M2161" s="8" t="n">
        <v>10</v>
      </c>
      <c r="N2161" s="7"/>
      <c r="O2161" s="7" t="s">
        <v>1431</v>
      </c>
      <c r="P2161" s="7" t="s">
        <v>155</v>
      </c>
      <c r="Q2161" s="8" t="s">
        <v>4596</v>
      </c>
      <c r="R2161" s="8" t="s">
        <v>4265</v>
      </c>
      <c r="S2161" s="8" t="s">
        <v>325</v>
      </c>
      <c r="T2161" s="8" t="s">
        <v>178</v>
      </c>
      <c r="U2161" s="7" t="s">
        <v>87</v>
      </c>
      <c r="V2161" s="7" t="s">
        <v>92</v>
      </c>
      <c r="W2161" s="7"/>
      <c r="X2161" s="7"/>
      <c r="Y2161" s="7" t="s">
        <v>93</v>
      </c>
      <c r="Z2161" s="8" t="s">
        <v>94</v>
      </c>
      <c r="AA2161" s="7"/>
      <c r="AB2161" s="7"/>
      <c r="AC2161" s="7"/>
      <c r="AD2161" s="7"/>
      <c r="AE2161" s="8"/>
      <c r="AF2161" s="9" t="s">
        <v>369</v>
      </c>
      <c r="AG2161" s="9" t="s">
        <v>1202</v>
      </c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  <c r="AY2161" s="7"/>
      <c r="AZ2161" s="7"/>
      <c r="BA2161" s="7"/>
      <c r="BB2161" s="7"/>
      <c r="BC2161" s="7"/>
      <c r="BD2161" s="7"/>
      <c r="BE2161" s="7"/>
      <c r="BF2161" s="7"/>
      <c r="BG2161" s="7"/>
      <c r="BH2161" s="7"/>
      <c r="BI2161" s="7"/>
      <c r="BJ2161" s="7"/>
      <c r="BK2161" s="7"/>
      <c r="BL2161" s="7"/>
      <c r="BM2161" s="7" t="s">
        <v>97</v>
      </c>
      <c r="BN2161" s="7" t="s">
        <v>97</v>
      </c>
      <c r="BO2161" s="7"/>
      <c r="BP2161" s="7"/>
      <c r="BQ2161" s="7"/>
      <c r="BR2161" s="7"/>
      <c r="BS2161" s="7"/>
      <c r="BT2161" s="7" t="s">
        <v>98</v>
      </c>
      <c r="BU2161" s="7" t="s">
        <v>98</v>
      </c>
      <c r="BV2161" s="7" t="s">
        <v>98</v>
      </c>
      <c r="BW2161" s="7" t="s">
        <v>98</v>
      </c>
      <c r="BX2161" s="7" t="s">
        <v>98</v>
      </c>
      <c r="BY2161" s="7" t="s">
        <v>98</v>
      </c>
      <c r="BZ2161" s="7" t="s">
        <v>98</v>
      </c>
      <c r="CA2161" s="7" t="s">
        <v>98</v>
      </c>
      <c r="CB2161" s="7" t="s">
        <v>98</v>
      </c>
      <c r="CC2161" s="7" t="s">
        <v>98</v>
      </c>
      <c r="CD2161" s="7" t="s">
        <v>98</v>
      </c>
      <c r="CE2161" s="7" t="s">
        <v>98</v>
      </c>
      <c r="CF2161" s="7" t="s">
        <v>98</v>
      </c>
      <c r="CG2161" s="7" t="s">
        <v>98</v>
      </c>
      <c r="CH2161" s="7" t="s">
        <v>98</v>
      </c>
      <c r="CI2161" s="6" t="n">
        <f aca="false">SUMIF($AH2161:$CH2161,35,Base!$B$5:$BB$5)*7*$Z2161</f>
        <v>0</v>
      </c>
      <c r="CJ2161" s="6" t="n">
        <f aca="false">SUMIF($AH2161:$CH2161,"PR",Base!$B$5:$BB$5)*7*$Z2161</f>
        <v>994</v>
      </c>
      <c r="CK2161" s="6"/>
      <c r="CL2161" s="6"/>
    </row>
    <row r="2162" customFormat="false" ht="13.8" hidden="false" customHeight="false" outlineLevel="0" collapsed="false">
      <c r="A2162" s="7" t="s">
        <v>1890</v>
      </c>
      <c r="B2162" s="7" t="s">
        <v>4192</v>
      </c>
      <c r="C2162" s="7" t="s">
        <v>1383</v>
      </c>
      <c r="D2162" s="7" t="s">
        <v>4597</v>
      </c>
      <c r="E2162" s="7" t="s">
        <v>1040</v>
      </c>
      <c r="F2162" s="7" t="s">
        <v>17</v>
      </c>
      <c r="G2162" s="7" t="s">
        <v>2684</v>
      </c>
      <c r="H2162" s="7" t="s">
        <v>2685</v>
      </c>
      <c r="I2162" s="7" t="s">
        <v>84</v>
      </c>
      <c r="J2162" s="7" t="s">
        <v>85</v>
      </c>
      <c r="K2162" s="8" t="n">
        <v>0</v>
      </c>
      <c r="L2162" s="7"/>
      <c r="M2162" s="8" t="n">
        <v>10</v>
      </c>
      <c r="N2162" s="7"/>
      <c r="O2162" s="7" t="s">
        <v>1439</v>
      </c>
      <c r="P2162" s="7" t="s">
        <v>94</v>
      </c>
      <c r="Q2162" s="8" t="s">
        <v>4366</v>
      </c>
      <c r="R2162" s="8" t="s">
        <v>4598</v>
      </c>
      <c r="S2162" s="8" t="s">
        <v>325</v>
      </c>
      <c r="T2162" s="8" t="s">
        <v>109</v>
      </c>
      <c r="U2162" s="7" t="s">
        <v>87</v>
      </c>
      <c r="V2162" s="7" t="s">
        <v>92</v>
      </c>
      <c r="W2162" s="7"/>
      <c r="X2162" s="7"/>
      <c r="Y2162" s="7" t="s">
        <v>93</v>
      </c>
      <c r="Z2162" s="8" t="s">
        <v>94</v>
      </c>
      <c r="AA2162" s="7"/>
      <c r="AB2162" s="7"/>
      <c r="AC2162" s="7"/>
      <c r="AD2162" s="7"/>
      <c r="AE2162" s="8"/>
      <c r="AF2162" s="9" t="s">
        <v>369</v>
      </c>
      <c r="AG2162" s="9" t="s">
        <v>4023</v>
      </c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  <c r="AZ2162" s="7"/>
      <c r="BA2162" s="7"/>
      <c r="BB2162" s="7"/>
      <c r="BC2162" s="7"/>
      <c r="BD2162" s="7"/>
      <c r="BE2162" s="7"/>
      <c r="BF2162" s="7"/>
      <c r="BG2162" s="7"/>
      <c r="BH2162" s="7"/>
      <c r="BI2162" s="7"/>
      <c r="BJ2162" s="7"/>
      <c r="BK2162" s="7"/>
      <c r="BL2162" s="7"/>
      <c r="BM2162" s="7" t="s">
        <v>97</v>
      </c>
      <c r="BN2162" s="7" t="s">
        <v>97</v>
      </c>
      <c r="BO2162" s="7"/>
      <c r="BP2162" s="7"/>
      <c r="BQ2162" s="7"/>
      <c r="BR2162" s="7"/>
      <c r="BS2162" s="7"/>
      <c r="BT2162" s="7" t="s">
        <v>98</v>
      </c>
      <c r="BU2162" s="7" t="s">
        <v>98</v>
      </c>
      <c r="BV2162" s="7" t="s">
        <v>98</v>
      </c>
      <c r="BW2162" s="7" t="s">
        <v>98</v>
      </c>
      <c r="BX2162" s="7" t="s">
        <v>98</v>
      </c>
      <c r="BY2162" s="7" t="s">
        <v>98</v>
      </c>
      <c r="BZ2162" s="7" t="s">
        <v>98</v>
      </c>
      <c r="CA2162" s="7" t="s">
        <v>98</v>
      </c>
      <c r="CB2162" s="7" t="s">
        <v>98</v>
      </c>
      <c r="CC2162" s="7" t="s">
        <v>98</v>
      </c>
      <c r="CD2162" s="7" t="s">
        <v>98</v>
      </c>
      <c r="CE2162" s="7" t="s">
        <v>98</v>
      </c>
      <c r="CF2162" s="7" t="s">
        <v>98</v>
      </c>
      <c r="CG2162" s="7" t="s">
        <v>98</v>
      </c>
      <c r="CH2162" s="7" t="s">
        <v>98</v>
      </c>
      <c r="CI2162" s="6" t="n">
        <f aca="false">SUMIF($AH2162:$CH2162,35,Base!$B$5:$BB$5)*7*$Z2162</f>
        <v>0</v>
      </c>
      <c r="CJ2162" s="6" t="n">
        <f aca="false">SUMIF($AH2162:$CH2162,"PR",Base!$B$5:$BB$5)*7*$Z2162</f>
        <v>994</v>
      </c>
      <c r="CK2162" s="6"/>
      <c r="CL2162" s="6"/>
    </row>
    <row r="2163" customFormat="false" ht="13.8" hidden="false" customHeight="false" outlineLevel="0" collapsed="false">
      <c r="A2163" s="7" t="s">
        <v>1890</v>
      </c>
      <c r="B2163" s="7" t="s">
        <v>4192</v>
      </c>
      <c r="C2163" s="7" t="s">
        <v>1383</v>
      </c>
      <c r="D2163" s="7" t="s">
        <v>4597</v>
      </c>
      <c r="E2163" s="7" t="s">
        <v>1040</v>
      </c>
      <c r="F2163" s="7" t="s">
        <v>17</v>
      </c>
      <c r="G2163" s="7" t="s">
        <v>2684</v>
      </c>
      <c r="H2163" s="7" t="s">
        <v>2685</v>
      </c>
      <c r="I2163" s="7" t="s">
        <v>84</v>
      </c>
      <c r="J2163" s="7" t="s">
        <v>85</v>
      </c>
      <c r="K2163" s="8" t="n">
        <v>0</v>
      </c>
      <c r="L2163" s="7"/>
      <c r="M2163" s="8" t="n">
        <v>10</v>
      </c>
      <c r="N2163" s="7"/>
      <c r="O2163" s="7" t="s">
        <v>1439</v>
      </c>
      <c r="P2163" s="7" t="s">
        <v>94</v>
      </c>
      <c r="Q2163" s="8" t="s">
        <v>4366</v>
      </c>
      <c r="R2163" s="8" t="s">
        <v>4598</v>
      </c>
      <c r="S2163" s="8" t="s">
        <v>325</v>
      </c>
      <c r="T2163" s="8" t="s">
        <v>109</v>
      </c>
      <c r="U2163" s="7" t="s">
        <v>87</v>
      </c>
      <c r="V2163" s="7" t="s">
        <v>92</v>
      </c>
      <c r="W2163" s="7"/>
      <c r="X2163" s="7"/>
      <c r="Y2163" s="7" t="s">
        <v>101</v>
      </c>
      <c r="Z2163" s="8" t="s">
        <v>94</v>
      </c>
      <c r="AA2163" s="7"/>
      <c r="AB2163" s="7"/>
      <c r="AC2163" s="7"/>
      <c r="AD2163" s="7"/>
      <c r="AE2163" s="8"/>
      <c r="AF2163" s="9" t="s">
        <v>369</v>
      </c>
      <c r="AG2163" s="9" t="s">
        <v>4023</v>
      </c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7"/>
      <c r="AW2163" s="7"/>
      <c r="AX2163" s="7"/>
      <c r="AY2163" s="7"/>
      <c r="AZ2163" s="7"/>
      <c r="BA2163" s="7"/>
      <c r="BB2163" s="7"/>
      <c r="BC2163" s="7"/>
      <c r="BD2163" s="7"/>
      <c r="BE2163" s="7"/>
      <c r="BF2163" s="7"/>
      <c r="BG2163" s="7"/>
      <c r="BH2163" s="7"/>
      <c r="BI2163" s="7"/>
      <c r="BJ2163" s="7"/>
      <c r="BK2163" s="7"/>
      <c r="BL2163" s="7"/>
      <c r="BM2163" s="7" t="s">
        <v>97</v>
      </c>
      <c r="BN2163" s="7" t="s">
        <v>97</v>
      </c>
      <c r="BO2163" s="7"/>
      <c r="BP2163" s="7"/>
      <c r="BQ2163" s="7"/>
      <c r="BR2163" s="7"/>
      <c r="BS2163" s="7"/>
      <c r="BT2163" s="7" t="s">
        <v>98</v>
      </c>
      <c r="BU2163" s="7" t="s">
        <v>98</v>
      </c>
      <c r="BV2163" s="7" t="s">
        <v>98</v>
      </c>
      <c r="BW2163" s="7" t="s">
        <v>98</v>
      </c>
      <c r="BX2163" s="7" t="s">
        <v>98</v>
      </c>
      <c r="BY2163" s="7" t="s">
        <v>98</v>
      </c>
      <c r="BZ2163" s="7" t="s">
        <v>98</v>
      </c>
      <c r="CA2163" s="7" t="s">
        <v>98</v>
      </c>
      <c r="CB2163" s="7" t="s">
        <v>98</v>
      </c>
      <c r="CC2163" s="7" t="s">
        <v>98</v>
      </c>
      <c r="CD2163" s="7" t="s">
        <v>98</v>
      </c>
      <c r="CE2163" s="7" t="s">
        <v>98</v>
      </c>
      <c r="CF2163" s="7" t="s">
        <v>98</v>
      </c>
      <c r="CG2163" s="7" t="s">
        <v>98</v>
      </c>
      <c r="CH2163" s="7" t="s">
        <v>98</v>
      </c>
      <c r="CI2163" s="6" t="n">
        <f aca="false">SUMIF($AH2163:$CH2163,35,Base!$B$5:$BB$5)*7*$Z2163</f>
        <v>0</v>
      </c>
      <c r="CJ2163" s="6" t="n">
        <f aca="false">SUMIF($AH2163:$CH2163,"PR",Base!$B$5:$BB$5)*7*$Z2163</f>
        <v>994</v>
      </c>
      <c r="CK2163" s="6"/>
      <c r="CL2163" s="6"/>
    </row>
    <row r="2164" customFormat="false" ht="13.8" hidden="false" customHeight="false" outlineLevel="0" collapsed="false">
      <c r="A2164" s="7" t="s">
        <v>1890</v>
      </c>
      <c r="B2164" s="7" t="s">
        <v>4192</v>
      </c>
      <c r="C2164" s="7" t="s">
        <v>1383</v>
      </c>
      <c r="D2164" s="7" t="s">
        <v>4597</v>
      </c>
      <c r="E2164" s="7" t="s">
        <v>1040</v>
      </c>
      <c r="F2164" s="7" t="s">
        <v>17</v>
      </c>
      <c r="G2164" s="7" t="s">
        <v>2684</v>
      </c>
      <c r="H2164" s="7" t="s">
        <v>2685</v>
      </c>
      <c r="I2164" s="7" t="s">
        <v>84</v>
      </c>
      <c r="J2164" s="7" t="s">
        <v>85</v>
      </c>
      <c r="K2164" s="8" t="n">
        <v>0</v>
      </c>
      <c r="L2164" s="7"/>
      <c r="M2164" s="8" t="n">
        <v>10</v>
      </c>
      <c r="N2164" s="7"/>
      <c r="O2164" s="7" t="s">
        <v>1439</v>
      </c>
      <c r="P2164" s="7" t="s">
        <v>94</v>
      </c>
      <c r="Q2164" s="8" t="s">
        <v>4366</v>
      </c>
      <c r="R2164" s="8" t="s">
        <v>4598</v>
      </c>
      <c r="S2164" s="8" t="s">
        <v>325</v>
      </c>
      <c r="T2164" s="8" t="s">
        <v>109</v>
      </c>
      <c r="U2164" s="7" t="s">
        <v>87</v>
      </c>
      <c r="V2164" s="7" t="s">
        <v>92</v>
      </c>
      <c r="W2164" s="7"/>
      <c r="X2164" s="7"/>
      <c r="Y2164" s="7" t="s">
        <v>430</v>
      </c>
      <c r="Z2164" s="8" t="s">
        <v>127</v>
      </c>
      <c r="AA2164" s="7"/>
      <c r="AB2164" s="7"/>
      <c r="AC2164" s="7"/>
      <c r="AD2164" s="7"/>
      <c r="AE2164" s="8"/>
      <c r="AF2164" s="9" t="s">
        <v>369</v>
      </c>
      <c r="AG2164" s="9" t="s">
        <v>4023</v>
      </c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7"/>
      <c r="AW2164" s="7"/>
      <c r="AX2164" s="7"/>
      <c r="AY2164" s="7"/>
      <c r="AZ2164" s="7"/>
      <c r="BA2164" s="7"/>
      <c r="BB2164" s="7"/>
      <c r="BC2164" s="7"/>
      <c r="BD2164" s="7"/>
      <c r="BE2164" s="7"/>
      <c r="BF2164" s="7"/>
      <c r="BG2164" s="7"/>
      <c r="BH2164" s="7"/>
      <c r="BI2164" s="7"/>
      <c r="BJ2164" s="7"/>
      <c r="BK2164" s="7"/>
      <c r="BL2164" s="7"/>
      <c r="BM2164" s="7" t="s">
        <v>97</v>
      </c>
      <c r="BN2164" s="7" t="s">
        <v>97</v>
      </c>
      <c r="BO2164" s="7"/>
      <c r="BP2164" s="7"/>
      <c r="BQ2164" s="7"/>
      <c r="BR2164" s="7"/>
      <c r="BS2164" s="7"/>
      <c r="BT2164" s="7" t="s">
        <v>98</v>
      </c>
      <c r="BU2164" s="7" t="s">
        <v>98</v>
      </c>
      <c r="BV2164" s="7" t="s">
        <v>98</v>
      </c>
      <c r="BW2164" s="7" t="s">
        <v>98</v>
      </c>
      <c r="BX2164" s="7" t="s">
        <v>98</v>
      </c>
      <c r="BY2164" s="7" t="s">
        <v>98</v>
      </c>
      <c r="BZ2164" s="7" t="s">
        <v>98</v>
      </c>
      <c r="CA2164" s="7" t="s">
        <v>98</v>
      </c>
      <c r="CB2164" s="7" t="s">
        <v>98</v>
      </c>
      <c r="CC2164" s="7" t="s">
        <v>98</v>
      </c>
      <c r="CD2164" s="7" t="s">
        <v>98</v>
      </c>
      <c r="CE2164" s="7" t="s">
        <v>98</v>
      </c>
      <c r="CF2164" s="7" t="s">
        <v>98</v>
      </c>
      <c r="CG2164" s="7" t="s">
        <v>98</v>
      </c>
      <c r="CH2164" s="7" t="s">
        <v>98</v>
      </c>
      <c r="CI2164" s="6" t="n">
        <f aca="false">SUMIF($AH2164:$CH2164,35,Base!$B$5:$BB$5)*7*$Z2164</f>
        <v>0</v>
      </c>
      <c r="CJ2164" s="6" t="n">
        <f aca="false">SUMIF($AH2164:$CH2164,"PR",Base!$B$5:$BB$5)*7*$Z2164</f>
        <v>1988</v>
      </c>
      <c r="CK2164" s="6"/>
      <c r="CL2164" s="6"/>
    </row>
    <row r="2165" customFormat="false" ht="13.8" hidden="false" customHeight="false" outlineLevel="0" collapsed="false">
      <c r="A2165" s="7" t="s">
        <v>1890</v>
      </c>
      <c r="B2165" s="7" t="s">
        <v>4192</v>
      </c>
      <c r="C2165" s="7" t="s">
        <v>1383</v>
      </c>
      <c r="D2165" s="7" t="s">
        <v>4597</v>
      </c>
      <c r="E2165" s="7" t="s">
        <v>1040</v>
      </c>
      <c r="F2165" s="7" t="s">
        <v>17</v>
      </c>
      <c r="G2165" s="7" t="s">
        <v>2684</v>
      </c>
      <c r="H2165" s="7" t="s">
        <v>2685</v>
      </c>
      <c r="I2165" s="7" t="s">
        <v>84</v>
      </c>
      <c r="J2165" s="7" t="s">
        <v>85</v>
      </c>
      <c r="K2165" s="8" t="n">
        <v>0</v>
      </c>
      <c r="L2165" s="7"/>
      <c r="M2165" s="8" t="n">
        <v>10</v>
      </c>
      <c r="N2165" s="7"/>
      <c r="O2165" s="7" t="s">
        <v>1439</v>
      </c>
      <c r="P2165" s="7" t="s">
        <v>94</v>
      </c>
      <c r="Q2165" s="8" t="s">
        <v>4366</v>
      </c>
      <c r="R2165" s="8" t="s">
        <v>4598</v>
      </c>
      <c r="S2165" s="8" t="s">
        <v>325</v>
      </c>
      <c r="T2165" s="8" t="s">
        <v>109</v>
      </c>
      <c r="U2165" s="7" t="s">
        <v>87</v>
      </c>
      <c r="V2165" s="7" t="s">
        <v>92</v>
      </c>
      <c r="W2165" s="7"/>
      <c r="X2165" s="7"/>
      <c r="Y2165" s="7" t="s">
        <v>99</v>
      </c>
      <c r="Z2165" s="8" t="s">
        <v>94</v>
      </c>
      <c r="AA2165" s="7"/>
      <c r="AB2165" s="7"/>
      <c r="AC2165" s="7"/>
      <c r="AD2165" s="7"/>
      <c r="AE2165" s="8"/>
      <c r="AF2165" s="9" t="s">
        <v>369</v>
      </c>
      <c r="AG2165" s="9" t="s">
        <v>4023</v>
      </c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  <c r="AZ2165" s="7"/>
      <c r="BA2165" s="7"/>
      <c r="BB2165" s="7"/>
      <c r="BC2165" s="7"/>
      <c r="BD2165" s="7"/>
      <c r="BE2165" s="7"/>
      <c r="BF2165" s="7"/>
      <c r="BG2165" s="7"/>
      <c r="BH2165" s="7"/>
      <c r="BI2165" s="7"/>
      <c r="BJ2165" s="7"/>
      <c r="BK2165" s="7"/>
      <c r="BL2165" s="7"/>
      <c r="BM2165" s="7" t="s">
        <v>97</v>
      </c>
      <c r="BN2165" s="7" t="s">
        <v>97</v>
      </c>
      <c r="BO2165" s="7"/>
      <c r="BP2165" s="7"/>
      <c r="BQ2165" s="7"/>
      <c r="BR2165" s="7"/>
      <c r="BS2165" s="7"/>
      <c r="BT2165" s="7" t="s">
        <v>98</v>
      </c>
      <c r="BU2165" s="7" t="s">
        <v>98</v>
      </c>
      <c r="BV2165" s="7" t="s">
        <v>98</v>
      </c>
      <c r="BW2165" s="7" t="s">
        <v>98</v>
      </c>
      <c r="BX2165" s="7" t="s">
        <v>98</v>
      </c>
      <c r="BY2165" s="7" t="s">
        <v>98</v>
      </c>
      <c r="BZ2165" s="7" t="s">
        <v>98</v>
      </c>
      <c r="CA2165" s="7" t="s">
        <v>98</v>
      </c>
      <c r="CB2165" s="7" t="s">
        <v>98</v>
      </c>
      <c r="CC2165" s="7" t="s">
        <v>98</v>
      </c>
      <c r="CD2165" s="7" t="s">
        <v>98</v>
      </c>
      <c r="CE2165" s="7" t="s">
        <v>98</v>
      </c>
      <c r="CF2165" s="7" t="s">
        <v>98</v>
      </c>
      <c r="CG2165" s="7" t="s">
        <v>98</v>
      </c>
      <c r="CH2165" s="7" t="s">
        <v>98</v>
      </c>
      <c r="CI2165" s="6" t="n">
        <f aca="false">SUMIF($AH2165:$CH2165,35,Base!$B$5:$BB$5)*7*$Z2165</f>
        <v>0</v>
      </c>
      <c r="CJ2165" s="6" t="n">
        <f aca="false">SUMIF($AH2165:$CH2165,"PR",Base!$B$5:$BB$5)*7*$Z2165</f>
        <v>994</v>
      </c>
      <c r="CK2165" s="6"/>
      <c r="CL2165" s="6"/>
    </row>
    <row r="2166" customFormat="false" ht="13.8" hidden="false" customHeight="false" outlineLevel="0" collapsed="false">
      <c r="A2166" s="7" t="s">
        <v>1890</v>
      </c>
      <c r="B2166" s="7" t="s">
        <v>4192</v>
      </c>
      <c r="C2166" s="7" t="s">
        <v>1383</v>
      </c>
      <c r="D2166" s="7" t="s">
        <v>4597</v>
      </c>
      <c r="E2166" s="7" t="s">
        <v>1040</v>
      </c>
      <c r="F2166" s="7" t="s">
        <v>17</v>
      </c>
      <c r="G2166" s="7" t="s">
        <v>2684</v>
      </c>
      <c r="H2166" s="7" t="s">
        <v>2685</v>
      </c>
      <c r="I2166" s="7" t="s">
        <v>84</v>
      </c>
      <c r="J2166" s="7" t="s">
        <v>85</v>
      </c>
      <c r="K2166" s="8" t="n">
        <v>0</v>
      </c>
      <c r="L2166" s="7"/>
      <c r="M2166" s="8" t="n">
        <v>10</v>
      </c>
      <c r="N2166" s="7"/>
      <c r="O2166" s="7" t="s">
        <v>1439</v>
      </c>
      <c r="P2166" s="7" t="s">
        <v>94</v>
      </c>
      <c r="Q2166" s="8" t="s">
        <v>4366</v>
      </c>
      <c r="R2166" s="8" t="s">
        <v>4598</v>
      </c>
      <c r="S2166" s="8" t="s">
        <v>325</v>
      </c>
      <c r="T2166" s="8" t="s">
        <v>109</v>
      </c>
      <c r="U2166" s="7" t="s">
        <v>87</v>
      </c>
      <c r="V2166" s="7" t="s">
        <v>92</v>
      </c>
      <c r="W2166" s="7"/>
      <c r="X2166" s="7"/>
      <c r="Y2166" s="7" t="s">
        <v>102</v>
      </c>
      <c r="Z2166" s="8" t="s">
        <v>87</v>
      </c>
      <c r="AA2166" s="7"/>
      <c r="AB2166" s="7"/>
      <c r="AC2166" s="7"/>
      <c r="AD2166" s="7"/>
      <c r="AE2166" s="8"/>
      <c r="AF2166" s="9" t="s">
        <v>369</v>
      </c>
      <c r="AG2166" s="9" t="s">
        <v>4023</v>
      </c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7"/>
      <c r="AX2166" s="7"/>
      <c r="AY2166" s="7"/>
      <c r="AZ2166" s="7"/>
      <c r="BA2166" s="7"/>
      <c r="BB2166" s="7"/>
      <c r="BC2166" s="7"/>
      <c r="BD2166" s="7"/>
      <c r="BE2166" s="7"/>
      <c r="BF2166" s="7"/>
      <c r="BG2166" s="7"/>
      <c r="BH2166" s="7"/>
      <c r="BI2166" s="7"/>
      <c r="BJ2166" s="7"/>
      <c r="BK2166" s="7"/>
      <c r="BL2166" s="7"/>
      <c r="BM2166" s="7" t="s">
        <v>97</v>
      </c>
      <c r="BN2166" s="7" t="s">
        <v>97</v>
      </c>
      <c r="BO2166" s="7"/>
      <c r="BP2166" s="7"/>
      <c r="BQ2166" s="7"/>
      <c r="BR2166" s="7"/>
      <c r="BS2166" s="7"/>
      <c r="BT2166" s="7" t="s">
        <v>98</v>
      </c>
      <c r="BU2166" s="7" t="s">
        <v>98</v>
      </c>
      <c r="BV2166" s="7" t="s">
        <v>98</v>
      </c>
      <c r="BW2166" s="7" t="s">
        <v>98</v>
      </c>
      <c r="BX2166" s="7" t="s">
        <v>98</v>
      </c>
      <c r="BY2166" s="7" t="s">
        <v>98</v>
      </c>
      <c r="BZ2166" s="7" t="s">
        <v>98</v>
      </c>
      <c r="CA2166" s="7" t="s">
        <v>98</v>
      </c>
      <c r="CB2166" s="7" t="s">
        <v>98</v>
      </c>
      <c r="CC2166" s="7" t="s">
        <v>98</v>
      </c>
      <c r="CD2166" s="7" t="s">
        <v>98</v>
      </c>
      <c r="CE2166" s="7" t="s">
        <v>98</v>
      </c>
      <c r="CF2166" s="7" t="s">
        <v>98</v>
      </c>
      <c r="CG2166" s="7" t="s">
        <v>98</v>
      </c>
      <c r="CH2166" s="7" t="s">
        <v>98</v>
      </c>
      <c r="CI2166" s="6" t="n">
        <f aca="false">SUMIF($AH2166:$CH2166,35,Base!$B$5:$BB$5)*7*$Z2166</f>
        <v>0</v>
      </c>
      <c r="CJ2166" s="6" t="n">
        <f aca="false">SUMIF($AH2166:$CH2166,"PR",Base!$B$5:$BB$5)*7*$Z2166</f>
        <v>497</v>
      </c>
      <c r="CK2166" s="6"/>
      <c r="CL2166" s="6"/>
    </row>
    <row r="2167" customFormat="false" ht="13.8" hidden="false" customHeight="false" outlineLevel="0" collapsed="false">
      <c r="A2167" s="7" t="s">
        <v>1890</v>
      </c>
      <c r="B2167" s="7" t="s">
        <v>4192</v>
      </c>
      <c r="C2167" s="7" t="s">
        <v>1383</v>
      </c>
      <c r="D2167" s="7" t="s">
        <v>4599</v>
      </c>
      <c r="E2167" s="7" t="s">
        <v>1043</v>
      </c>
      <c r="F2167" s="7" t="s">
        <v>17</v>
      </c>
      <c r="G2167" s="7" t="s">
        <v>2100</v>
      </c>
      <c r="H2167" s="7" t="s">
        <v>2101</v>
      </c>
      <c r="I2167" s="7" t="s">
        <v>84</v>
      </c>
      <c r="J2167" s="7" t="s">
        <v>85</v>
      </c>
      <c r="K2167" s="8" t="n">
        <v>0</v>
      </c>
      <c r="L2167" s="7"/>
      <c r="M2167" s="8" t="n">
        <v>10</v>
      </c>
      <c r="N2167" s="7"/>
      <c r="O2167" s="7" t="s">
        <v>1470</v>
      </c>
      <c r="P2167" s="7" t="s">
        <v>124</v>
      </c>
      <c r="Q2167" s="8" t="s">
        <v>1825</v>
      </c>
      <c r="R2167" s="8" t="s">
        <v>794</v>
      </c>
      <c r="S2167" s="8" t="s">
        <v>1649</v>
      </c>
      <c r="T2167" s="8" t="s">
        <v>178</v>
      </c>
      <c r="U2167" s="7" t="s">
        <v>87</v>
      </c>
      <c r="V2167" s="7" t="s">
        <v>92</v>
      </c>
      <c r="W2167" s="7"/>
      <c r="X2167" s="7"/>
      <c r="Y2167" s="7" t="s">
        <v>93</v>
      </c>
      <c r="Z2167" s="8" t="s">
        <v>94</v>
      </c>
      <c r="AA2167" s="7"/>
      <c r="AB2167" s="7"/>
      <c r="AC2167" s="7"/>
      <c r="AD2167" s="7"/>
      <c r="AE2167" s="8"/>
      <c r="AF2167" s="9" t="s">
        <v>2022</v>
      </c>
      <c r="AG2167" s="9" t="s">
        <v>230</v>
      </c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7"/>
      <c r="AX2167" s="7"/>
      <c r="AY2167" s="7"/>
      <c r="AZ2167" s="7"/>
      <c r="BA2167" s="7"/>
      <c r="BB2167" s="7"/>
      <c r="BC2167" s="7"/>
      <c r="BD2167" s="7"/>
      <c r="BE2167" s="7"/>
      <c r="BF2167" s="7" t="s">
        <v>98</v>
      </c>
      <c r="BG2167" s="7" t="s">
        <v>98</v>
      </c>
      <c r="BH2167" s="7" t="s">
        <v>98</v>
      </c>
      <c r="BI2167" s="7" t="s">
        <v>98</v>
      </c>
      <c r="BJ2167" s="7" t="s">
        <v>98</v>
      </c>
      <c r="BK2167" s="7" t="s">
        <v>98</v>
      </c>
      <c r="BL2167" s="7" t="s">
        <v>98</v>
      </c>
      <c r="BM2167" s="7" t="s">
        <v>97</v>
      </c>
      <c r="BN2167" s="7" t="s">
        <v>97</v>
      </c>
      <c r="BO2167" s="7" t="s">
        <v>98</v>
      </c>
      <c r="BP2167" s="7" t="s">
        <v>98</v>
      </c>
      <c r="BQ2167" s="7" t="s">
        <v>98</v>
      </c>
      <c r="BR2167" s="7" t="s">
        <v>98</v>
      </c>
      <c r="BS2167" s="7" t="s">
        <v>98</v>
      </c>
      <c r="BT2167" s="7" t="s">
        <v>98</v>
      </c>
      <c r="BU2167" s="7" t="s">
        <v>98</v>
      </c>
      <c r="BV2167" s="7" t="s">
        <v>98</v>
      </c>
      <c r="BW2167" s="7" t="s">
        <v>98</v>
      </c>
      <c r="BX2167" s="7" t="s">
        <v>98</v>
      </c>
      <c r="BY2167" s="7" t="n">
        <v>35</v>
      </c>
      <c r="BZ2167" s="7" t="n">
        <v>35</v>
      </c>
      <c r="CA2167" s="7" t="n">
        <v>35</v>
      </c>
      <c r="CB2167" s="7" t="n">
        <v>35</v>
      </c>
      <c r="CC2167" s="7" t="n">
        <v>35</v>
      </c>
      <c r="CD2167" s="7" t="s">
        <v>98</v>
      </c>
      <c r="CE2167" s="7" t="s">
        <v>98</v>
      </c>
      <c r="CF2167" s="7"/>
      <c r="CG2167" s="7"/>
      <c r="CH2167" s="7"/>
      <c r="CI2167" s="6" t="n">
        <f aca="false">SUMIF($AH2167:$CH2167,35,Base!$B$5:$BB$5)*7*$Z2167</f>
        <v>322</v>
      </c>
      <c r="CJ2167" s="6" t="n">
        <f aca="false">SUMIF($AH2167:$CH2167,"PR",Base!$B$5:$BB$5)*7*$Z2167</f>
        <v>1330</v>
      </c>
      <c r="CK2167" s="6"/>
      <c r="CL2167" s="6"/>
    </row>
    <row r="2168" customFormat="false" ht="13.8" hidden="false" customHeight="false" outlineLevel="0" collapsed="false">
      <c r="A2168" s="7" t="s">
        <v>1890</v>
      </c>
      <c r="B2168" s="7" t="s">
        <v>4192</v>
      </c>
      <c r="C2168" s="7" t="s">
        <v>1383</v>
      </c>
      <c r="D2168" s="7" t="s">
        <v>4599</v>
      </c>
      <c r="E2168" s="7" t="s">
        <v>1043</v>
      </c>
      <c r="F2168" s="7" t="s">
        <v>17</v>
      </c>
      <c r="G2168" s="7" t="s">
        <v>2100</v>
      </c>
      <c r="H2168" s="7" t="s">
        <v>2101</v>
      </c>
      <c r="I2168" s="7" t="s">
        <v>84</v>
      </c>
      <c r="J2168" s="7" t="s">
        <v>85</v>
      </c>
      <c r="K2168" s="8" t="n">
        <v>0</v>
      </c>
      <c r="L2168" s="7"/>
      <c r="M2168" s="8" t="n">
        <v>10</v>
      </c>
      <c r="N2168" s="7"/>
      <c r="O2168" s="7" t="s">
        <v>1470</v>
      </c>
      <c r="P2168" s="7" t="s">
        <v>124</v>
      </c>
      <c r="Q2168" s="8" t="s">
        <v>1825</v>
      </c>
      <c r="R2168" s="8" t="s">
        <v>794</v>
      </c>
      <c r="S2168" s="8" t="s">
        <v>1649</v>
      </c>
      <c r="T2168" s="8" t="s">
        <v>178</v>
      </c>
      <c r="U2168" s="7" t="s">
        <v>87</v>
      </c>
      <c r="V2168" s="7" t="s">
        <v>92</v>
      </c>
      <c r="W2168" s="7"/>
      <c r="X2168" s="7"/>
      <c r="Y2168" s="7" t="s">
        <v>125</v>
      </c>
      <c r="Z2168" s="8" t="s">
        <v>94</v>
      </c>
      <c r="AA2168" s="7"/>
      <c r="AB2168" s="7"/>
      <c r="AC2168" s="7"/>
      <c r="AD2168" s="7"/>
      <c r="AE2168" s="8"/>
      <c r="AF2168" s="9" t="s">
        <v>2022</v>
      </c>
      <c r="AG2168" s="9" t="s">
        <v>230</v>
      </c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7"/>
      <c r="AX2168" s="7"/>
      <c r="AY2168" s="7"/>
      <c r="AZ2168" s="7"/>
      <c r="BA2168" s="7"/>
      <c r="BB2168" s="7"/>
      <c r="BC2168" s="7"/>
      <c r="BD2168" s="7"/>
      <c r="BE2168" s="7"/>
      <c r="BF2168" s="7" t="s">
        <v>98</v>
      </c>
      <c r="BG2168" s="7" t="s">
        <v>98</v>
      </c>
      <c r="BH2168" s="7" t="s">
        <v>98</v>
      </c>
      <c r="BI2168" s="7" t="s">
        <v>98</v>
      </c>
      <c r="BJ2168" s="7" t="s">
        <v>98</v>
      </c>
      <c r="BK2168" s="7" t="s">
        <v>98</v>
      </c>
      <c r="BL2168" s="7" t="s">
        <v>98</v>
      </c>
      <c r="BM2168" s="7" t="s">
        <v>97</v>
      </c>
      <c r="BN2168" s="7" t="s">
        <v>97</v>
      </c>
      <c r="BO2168" s="7" t="s">
        <v>98</v>
      </c>
      <c r="BP2168" s="7" t="s">
        <v>98</v>
      </c>
      <c r="BQ2168" s="7" t="s">
        <v>98</v>
      </c>
      <c r="BR2168" s="7" t="s">
        <v>98</v>
      </c>
      <c r="BS2168" s="7" t="s">
        <v>98</v>
      </c>
      <c r="BT2168" s="7" t="s">
        <v>98</v>
      </c>
      <c r="BU2168" s="7" t="s">
        <v>98</v>
      </c>
      <c r="BV2168" s="7" t="s">
        <v>98</v>
      </c>
      <c r="BW2168" s="7" t="s">
        <v>98</v>
      </c>
      <c r="BX2168" s="7" t="s">
        <v>98</v>
      </c>
      <c r="BY2168" s="7" t="n">
        <v>35</v>
      </c>
      <c r="BZ2168" s="7" t="n">
        <v>35</v>
      </c>
      <c r="CA2168" s="7" t="n">
        <v>35</v>
      </c>
      <c r="CB2168" s="7" t="n">
        <v>35</v>
      </c>
      <c r="CC2168" s="7" t="n">
        <v>35</v>
      </c>
      <c r="CD2168" s="7" t="s">
        <v>98</v>
      </c>
      <c r="CE2168" s="7" t="s">
        <v>98</v>
      </c>
      <c r="CF2168" s="7"/>
      <c r="CG2168" s="7"/>
      <c r="CH2168" s="7"/>
      <c r="CI2168" s="6" t="n">
        <f aca="false">SUMIF($AH2168:$CH2168,35,Base!$B$5:$BB$5)*7*$Z2168</f>
        <v>322</v>
      </c>
      <c r="CJ2168" s="6" t="n">
        <f aca="false">SUMIF($AH2168:$CH2168,"PR",Base!$B$5:$BB$5)*7*$Z2168</f>
        <v>1330</v>
      </c>
      <c r="CK2168" s="6"/>
      <c r="CL2168" s="6"/>
    </row>
    <row r="2169" customFormat="false" ht="13.8" hidden="false" customHeight="false" outlineLevel="0" collapsed="false">
      <c r="A2169" s="7" t="s">
        <v>1890</v>
      </c>
      <c r="B2169" s="7" t="s">
        <v>4192</v>
      </c>
      <c r="C2169" s="7" t="s">
        <v>1383</v>
      </c>
      <c r="D2169" s="7" t="s">
        <v>4600</v>
      </c>
      <c r="E2169" s="7" t="s">
        <v>1045</v>
      </c>
      <c r="F2169" s="7" t="s">
        <v>17</v>
      </c>
      <c r="G2169" s="7" t="s">
        <v>1925</v>
      </c>
      <c r="H2169" s="7" t="s">
        <v>1926</v>
      </c>
      <c r="I2169" s="7" t="s">
        <v>84</v>
      </c>
      <c r="J2169" s="7" t="s">
        <v>85</v>
      </c>
      <c r="K2169" s="8" t="n">
        <v>0</v>
      </c>
      <c r="L2169" s="7"/>
      <c r="M2169" s="8" t="n">
        <v>10</v>
      </c>
      <c r="N2169" s="7"/>
      <c r="O2169" s="7" t="s">
        <v>1431</v>
      </c>
      <c r="P2169" s="7" t="s">
        <v>155</v>
      </c>
      <c r="Q2169" s="8" t="s">
        <v>2487</v>
      </c>
      <c r="R2169" s="8" t="s">
        <v>1825</v>
      </c>
      <c r="S2169" s="8" t="s">
        <v>3658</v>
      </c>
      <c r="T2169" s="8" t="s">
        <v>178</v>
      </c>
      <c r="U2169" s="7" t="s">
        <v>87</v>
      </c>
      <c r="V2169" s="7" t="s">
        <v>92</v>
      </c>
      <c r="W2169" s="7"/>
      <c r="X2169" s="7"/>
      <c r="Y2169" s="7" t="s">
        <v>93</v>
      </c>
      <c r="Z2169" s="8" t="s">
        <v>94</v>
      </c>
      <c r="AA2169" s="7"/>
      <c r="AB2169" s="7"/>
      <c r="AC2169" s="7"/>
      <c r="AD2169" s="7"/>
      <c r="AE2169" s="8"/>
      <c r="AF2169" s="9" t="s">
        <v>2022</v>
      </c>
      <c r="AG2169" s="9" t="s">
        <v>2488</v>
      </c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7"/>
      <c r="AX2169" s="7"/>
      <c r="AY2169" s="7"/>
      <c r="AZ2169" s="7"/>
      <c r="BA2169" s="7"/>
      <c r="BB2169" s="7"/>
      <c r="BC2169" s="7"/>
      <c r="BD2169" s="7"/>
      <c r="BE2169" s="7"/>
      <c r="BF2169" s="7" t="s">
        <v>98</v>
      </c>
      <c r="BG2169" s="7" t="s">
        <v>98</v>
      </c>
      <c r="BH2169" s="7" t="s">
        <v>98</v>
      </c>
      <c r="BI2169" s="7" t="s">
        <v>98</v>
      </c>
      <c r="BJ2169" s="7" t="s">
        <v>98</v>
      </c>
      <c r="BK2169" s="7" t="s">
        <v>98</v>
      </c>
      <c r="BL2169" s="7" t="s">
        <v>98</v>
      </c>
      <c r="BM2169" s="7" t="s">
        <v>97</v>
      </c>
      <c r="BN2169" s="7" t="s">
        <v>97</v>
      </c>
      <c r="BO2169" s="7" t="s">
        <v>98</v>
      </c>
      <c r="BP2169" s="7" t="s">
        <v>98</v>
      </c>
      <c r="BQ2169" s="7" t="s">
        <v>98</v>
      </c>
      <c r="BR2169" s="7" t="s">
        <v>98</v>
      </c>
      <c r="BS2169" s="7" t="s">
        <v>98</v>
      </c>
      <c r="BT2169" s="7" t="s">
        <v>98</v>
      </c>
      <c r="BU2169" s="7" t="s">
        <v>98</v>
      </c>
      <c r="BV2169" s="7" t="s">
        <v>98</v>
      </c>
      <c r="BW2169" s="7" t="s">
        <v>98</v>
      </c>
      <c r="BX2169" s="7" t="s">
        <v>98</v>
      </c>
      <c r="BY2169" s="7" t="s">
        <v>98</v>
      </c>
      <c r="BZ2169" s="7" t="s">
        <v>98</v>
      </c>
      <c r="CA2169" s="7" t="s">
        <v>98</v>
      </c>
      <c r="CB2169" s="7" t="s">
        <v>98</v>
      </c>
      <c r="CC2169" s="7" t="s">
        <v>98</v>
      </c>
      <c r="CD2169" s="7" t="n">
        <v>35</v>
      </c>
      <c r="CE2169" s="7" t="n">
        <v>35</v>
      </c>
      <c r="CF2169" s="7" t="n">
        <v>35</v>
      </c>
      <c r="CG2169" s="7" t="n">
        <v>35</v>
      </c>
      <c r="CH2169" s="7" t="n">
        <v>35</v>
      </c>
      <c r="CI2169" s="6" t="n">
        <f aca="false">SUMIF($AH2169:$CH2169,35,Base!$B$5:$BB$5)*7*$Z2169</f>
        <v>322</v>
      </c>
      <c r="CJ2169" s="6" t="n">
        <f aca="false">SUMIF($AH2169:$CH2169,"PR",Base!$B$5:$BB$5)*7*$Z2169</f>
        <v>1512</v>
      </c>
      <c r="CK2169" s="6"/>
      <c r="CL2169" s="6"/>
    </row>
    <row r="2170" customFormat="false" ht="13.8" hidden="false" customHeight="false" outlineLevel="0" collapsed="false">
      <c r="A2170" s="7" t="s">
        <v>1890</v>
      </c>
      <c r="B2170" s="7" t="s">
        <v>4192</v>
      </c>
      <c r="C2170" s="7" t="s">
        <v>1383</v>
      </c>
      <c r="D2170" s="7" t="s">
        <v>4600</v>
      </c>
      <c r="E2170" s="7" t="s">
        <v>1045</v>
      </c>
      <c r="F2170" s="7" t="s">
        <v>17</v>
      </c>
      <c r="G2170" s="7" t="s">
        <v>1925</v>
      </c>
      <c r="H2170" s="7" t="s">
        <v>1926</v>
      </c>
      <c r="I2170" s="7" t="s">
        <v>84</v>
      </c>
      <c r="J2170" s="7" t="s">
        <v>85</v>
      </c>
      <c r="K2170" s="8" t="n">
        <v>0</v>
      </c>
      <c r="L2170" s="7"/>
      <c r="M2170" s="8" t="n">
        <v>10</v>
      </c>
      <c r="N2170" s="7"/>
      <c r="O2170" s="7" t="s">
        <v>1431</v>
      </c>
      <c r="P2170" s="7" t="s">
        <v>155</v>
      </c>
      <c r="Q2170" s="8" t="s">
        <v>2487</v>
      </c>
      <c r="R2170" s="8" t="s">
        <v>1825</v>
      </c>
      <c r="S2170" s="8" t="s">
        <v>3658</v>
      </c>
      <c r="T2170" s="8" t="s">
        <v>178</v>
      </c>
      <c r="U2170" s="7" t="s">
        <v>87</v>
      </c>
      <c r="V2170" s="7" t="s">
        <v>92</v>
      </c>
      <c r="W2170" s="7"/>
      <c r="X2170" s="7"/>
      <c r="Y2170" s="7" t="s">
        <v>125</v>
      </c>
      <c r="Z2170" s="8" t="s">
        <v>94</v>
      </c>
      <c r="AA2170" s="7"/>
      <c r="AB2170" s="7"/>
      <c r="AC2170" s="7"/>
      <c r="AD2170" s="7"/>
      <c r="AE2170" s="8"/>
      <c r="AF2170" s="9" t="s">
        <v>2022</v>
      </c>
      <c r="AG2170" s="9" t="s">
        <v>2488</v>
      </c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7"/>
      <c r="AX2170" s="7"/>
      <c r="AY2170" s="7"/>
      <c r="AZ2170" s="7"/>
      <c r="BA2170" s="7"/>
      <c r="BB2170" s="7"/>
      <c r="BC2170" s="7"/>
      <c r="BD2170" s="7"/>
      <c r="BE2170" s="7"/>
      <c r="BF2170" s="7" t="s">
        <v>98</v>
      </c>
      <c r="BG2170" s="7" t="s">
        <v>98</v>
      </c>
      <c r="BH2170" s="7" t="s">
        <v>98</v>
      </c>
      <c r="BI2170" s="7" t="s">
        <v>98</v>
      </c>
      <c r="BJ2170" s="7" t="s">
        <v>98</v>
      </c>
      <c r="BK2170" s="7" t="s">
        <v>98</v>
      </c>
      <c r="BL2170" s="7" t="s">
        <v>98</v>
      </c>
      <c r="BM2170" s="7" t="s">
        <v>97</v>
      </c>
      <c r="BN2170" s="7" t="s">
        <v>97</v>
      </c>
      <c r="BO2170" s="7" t="s">
        <v>98</v>
      </c>
      <c r="BP2170" s="7" t="s">
        <v>98</v>
      </c>
      <c r="BQ2170" s="7" t="s">
        <v>98</v>
      </c>
      <c r="BR2170" s="7" t="s">
        <v>98</v>
      </c>
      <c r="BS2170" s="7" t="s">
        <v>98</v>
      </c>
      <c r="BT2170" s="7" t="s">
        <v>98</v>
      </c>
      <c r="BU2170" s="7" t="s">
        <v>98</v>
      </c>
      <c r="BV2170" s="7" t="s">
        <v>98</v>
      </c>
      <c r="BW2170" s="7" t="s">
        <v>98</v>
      </c>
      <c r="BX2170" s="7" t="s">
        <v>98</v>
      </c>
      <c r="BY2170" s="7" t="s">
        <v>98</v>
      </c>
      <c r="BZ2170" s="7" t="s">
        <v>98</v>
      </c>
      <c r="CA2170" s="7" t="s">
        <v>98</v>
      </c>
      <c r="CB2170" s="7" t="s">
        <v>98</v>
      </c>
      <c r="CC2170" s="7" t="s">
        <v>98</v>
      </c>
      <c r="CD2170" s="7" t="n">
        <v>35</v>
      </c>
      <c r="CE2170" s="7" t="n">
        <v>35</v>
      </c>
      <c r="CF2170" s="7" t="n">
        <v>35</v>
      </c>
      <c r="CG2170" s="7" t="n">
        <v>35</v>
      </c>
      <c r="CH2170" s="7" t="n">
        <v>35</v>
      </c>
      <c r="CI2170" s="6" t="n">
        <f aca="false">SUMIF($AH2170:$CH2170,35,Base!$B$5:$BB$5)*7*$Z2170</f>
        <v>322</v>
      </c>
      <c r="CJ2170" s="6" t="n">
        <f aca="false">SUMIF($AH2170:$CH2170,"PR",Base!$B$5:$BB$5)*7*$Z2170</f>
        <v>1512</v>
      </c>
      <c r="CK2170" s="6"/>
      <c r="CL2170" s="6"/>
    </row>
    <row r="2171" customFormat="false" ht="13.8" hidden="false" customHeight="false" outlineLevel="0" collapsed="false">
      <c r="A2171" s="7" t="s">
        <v>1890</v>
      </c>
      <c r="B2171" s="7" t="s">
        <v>4192</v>
      </c>
      <c r="C2171" s="7" t="s">
        <v>1383</v>
      </c>
      <c r="D2171" s="7" t="s">
        <v>4601</v>
      </c>
      <c r="E2171" s="7" t="s">
        <v>3321</v>
      </c>
      <c r="F2171" s="7" t="s">
        <v>17</v>
      </c>
      <c r="G2171" s="7" t="s">
        <v>2684</v>
      </c>
      <c r="H2171" s="7" t="s">
        <v>2685</v>
      </c>
      <c r="I2171" s="7" t="s">
        <v>84</v>
      </c>
      <c r="J2171" s="7" t="s">
        <v>85</v>
      </c>
      <c r="K2171" s="8" t="n">
        <v>0</v>
      </c>
      <c r="L2171" s="7"/>
      <c r="M2171" s="8" t="n">
        <v>10</v>
      </c>
      <c r="N2171" s="7" t="s">
        <v>4602</v>
      </c>
      <c r="O2171" s="7" t="s">
        <v>1439</v>
      </c>
      <c r="P2171" s="7" t="s">
        <v>94</v>
      </c>
      <c r="Q2171" s="8" t="s">
        <v>4366</v>
      </c>
      <c r="R2171" s="8" t="s">
        <v>4603</v>
      </c>
      <c r="S2171" s="8" t="s">
        <v>3658</v>
      </c>
      <c r="T2171" s="8" t="s">
        <v>100</v>
      </c>
      <c r="U2171" s="7" t="s">
        <v>87</v>
      </c>
      <c r="V2171" s="7" t="s">
        <v>92</v>
      </c>
      <c r="W2171" s="7"/>
      <c r="X2171" s="7"/>
      <c r="Y2171" s="7" t="s">
        <v>93</v>
      </c>
      <c r="Z2171" s="8" t="s">
        <v>94</v>
      </c>
      <c r="AA2171" s="7"/>
      <c r="AB2171" s="7"/>
      <c r="AC2171" s="7"/>
      <c r="AD2171" s="7"/>
      <c r="AE2171" s="8"/>
      <c r="AF2171" s="9" t="s">
        <v>2022</v>
      </c>
      <c r="AG2171" s="9" t="s">
        <v>2473</v>
      </c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7"/>
      <c r="AX2171" s="7"/>
      <c r="AY2171" s="7"/>
      <c r="AZ2171" s="7"/>
      <c r="BA2171" s="7"/>
      <c r="BB2171" s="7"/>
      <c r="BC2171" s="7"/>
      <c r="BD2171" s="7"/>
      <c r="BE2171" s="7"/>
      <c r="BF2171" s="7" t="s">
        <v>98</v>
      </c>
      <c r="BG2171" s="7" t="s">
        <v>98</v>
      </c>
      <c r="BH2171" s="7" t="s">
        <v>98</v>
      </c>
      <c r="BI2171" s="7" t="s">
        <v>98</v>
      </c>
      <c r="BJ2171" s="7" t="s">
        <v>98</v>
      </c>
      <c r="BK2171" s="7" t="s">
        <v>98</v>
      </c>
      <c r="BL2171" s="7" t="s">
        <v>98</v>
      </c>
      <c r="BM2171" s="7" t="s">
        <v>97</v>
      </c>
      <c r="BN2171" s="7" t="s">
        <v>97</v>
      </c>
      <c r="BO2171" s="7" t="s">
        <v>98</v>
      </c>
      <c r="BP2171" s="7" t="s">
        <v>98</v>
      </c>
      <c r="BQ2171" s="7" t="s">
        <v>98</v>
      </c>
      <c r="BR2171" s="7" t="s">
        <v>98</v>
      </c>
      <c r="BS2171" s="7" t="s">
        <v>98</v>
      </c>
      <c r="BT2171" s="7" t="s">
        <v>98</v>
      </c>
      <c r="BU2171" s="7" t="s">
        <v>98</v>
      </c>
      <c r="BV2171" s="7" t="s">
        <v>98</v>
      </c>
      <c r="BW2171" s="7" t="s">
        <v>98</v>
      </c>
      <c r="BX2171" s="7" t="s">
        <v>98</v>
      </c>
      <c r="BY2171" s="7" t="s">
        <v>98</v>
      </c>
      <c r="BZ2171" s="7" t="s">
        <v>98</v>
      </c>
      <c r="CA2171" s="7" t="s">
        <v>98</v>
      </c>
      <c r="CB2171" s="7" t="s">
        <v>98</v>
      </c>
      <c r="CC2171" s="7" t="s">
        <v>98</v>
      </c>
      <c r="CD2171" s="7" t="s">
        <v>98</v>
      </c>
      <c r="CE2171" s="7" t="n">
        <v>35</v>
      </c>
      <c r="CF2171" s="7" t="n">
        <v>35</v>
      </c>
      <c r="CG2171" s="7" t="n">
        <v>35</v>
      </c>
      <c r="CH2171" s="7" t="n">
        <v>35</v>
      </c>
      <c r="CI2171" s="6" t="n">
        <f aca="false">SUMIF($AH2171:$CH2171,35,Base!$B$5:$BB$5)*7*$Z2171</f>
        <v>252</v>
      </c>
      <c r="CJ2171" s="6" t="n">
        <f aca="false">SUMIF($AH2171:$CH2171,"PR",Base!$B$5:$BB$5)*7*$Z2171</f>
        <v>1582</v>
      </c>
      <c r="CK2171" s="6"/>
      <c r="CL2171" s="6"/>
    </row>
    <row r="2172" customFormat="false" ht="13.8" hidden="false" customHeight="false" outlineLevel="0" collapsed="false">
      <c r="A2172" s="7" t="s">
        <v>1890</v>
      </c>
      <c r="B2172" s="7" t="s">
        <v>4192</v>
      </c>
      <c r="C2172" s="7" t="s">
        <v>1383</v>
      </c>
      <c r="D2172" s="7" t="s">
        <v>4601</v>
      </c>
      <c r="E2172" s="7" t="s">
        <v>3321</v>
      </c>
      <c r="F2172" s="7" t="s">
        <v>17</v>
      </c>
      <c r="G2172" s="7" t="s">
        <v>2684</v>
      </c>
      <c r="H2172" s="7" t="s">
        <v>2685</v>
      </c>
      <c r="I2172" s="7" t="s">
        <v>84</v>
      </c>
      <c r="J2172" s="7" t="s">
        <v>85</v>
      </c>
      <c r="K2172" s="8" t="n">
        <v>0</v>
      </c>
      <c r="L2172" s="7"/>
      <c r="M2172" s="8" t="n">
        <v>10</v>
      </c>
      <c r="N2172" s="7" t="s">
        <v>4602</v>
      </c>
      <c r="O2172" s="7" t="s">
        <v>1439</v>
      </c>
      <c r="P2172" s="7" t="s">
        <v>94</v>
      </c>
      <c r="Q2172" s="8" t="s">
        <v>4366</v>
      </c>
      <c r="R2172" s="8" t="s">
        <v>4603</v>
      </c>
      <c r="S2172" s="8" t="s">
        <v>3658</v>
      </c>
      <c r="T2172" s="8" t="s">
        <v>100</v>
      </c>
      <c r="U2172" s="7" t="s">
        <v>87</v>
      </c>
      <c r="V2172" s="7" t="s">
        <v>92</v>
      </c>
      <c r="W2172" s="7"/>
      <c r="X2172" s="7"/>
      <c r="Y2172" s="7" t="s">
        <v>101</v>
      </c>
      <c r="Z2172" s="8" t="s">
        <v>94</v>
      </c>
      <c r="AA2172" s="7"/>
      <c r="AB2172" s="7"/>
      <c r="AC2172" s="7"/>
      <c r="AD2172" s="7"/>
      <c r="AE2172" s="8"/>
      <c r="AF2172" s="9" t="s">
        <v>2022</v>
      </c>
      <c r="AG2172" s="9" t="s">
        <v>2473</v>
      </c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7"/>
      <c r="AX2172" s="7"/>
      <c r="AY2172" s="7"/>
      <c r="AZ2172" s="7"/>
      <c r="BA2172" s="7"/>
      <c r="BB2172" s="7"/>
      <c r="BC2172" s="7"/>
      <c r="BD2172" s="7"/>
      <c r="BE2172" s="7"/>
      <c r="BF2172" s="7" t="s">
        <v>98</v>
      </c>
      <c r="BG2172" s="7" t="s">
        <v>98</v>
      </c>
      <c r="BH2172" s="7" t="s">
        <v>98</v>
      </c>
      <c r="BI2172" s="7" t="s">
        <v>98</v>
      </c>
      <c r="BJ2172" s="7" t="s">
        <v>98</v>
      </c>
      <c r="BK2172" s="7" t="s">
        <v>98</v>
      </c>
      <c r="BL2172" s="7" t="s">
        <v>98</v>
      </c>
      <c r="BM2172" s="7" t="s">
        <v>97</v>
      </c>
      <c r="BN2172" s="7" t="s">
        <v>97</v>
      </c>
      <c r="BO2172" s="7" t="s">
        <v>98</v>
      </c>
      <c r="BP2172" s="7" t="s">
        <v>98</v>
      </c>
      <c r="BQ2172" s="7" t="s">
        <v>98</v>
      </c>
      <c r="BR2172" s="7" t="s">
        <v>98</v>
      </c>
      <c r="BS2172" s="7" t="s">
        <v>98</v>
      </c>
      <c r="BT2172" s="7" t="s">
        <v>98</v>
      </c>
      <c r="BU2172" s="7" t="s">
        <v>98</v>
      </c>
      <c r="BV2172" s="7" t="s">
        <v>98</v>
      </c>
      <c r="BW2172" s="7" t="s">
        <v>98</v>
      </c>
      <c r="BX2172" s="7" t="s">
        <v>98</v>
      </c>
      <c r="BY2172" s="7" t="s">
        <v>98</v>
      </c>
      <c r="BZ2172" s="7" t="s">
        <v>98</v>
      </c>
      <c r="CA2172" s="7" t="s">
        <v>98</v>
      </c>
      <c r="CB2172" s="7" t="s">
        <v>98</v>
      </c>
      <c r="CC2172" s="7" t="s">
        <v>98</v>
      </c>
      <c r="CD2172" s="7" t="s">
        <v>98</v>
      </c>
      <c r="CE2172" s="7" t="n">
        <v>35</v>
      </c>
      <c r="CF2172" s="7" t="n">
        <v>35</v>
      </c>
      <c r="CG2172" s="7" t="n">
        <v>35</v>
      </c>
      <c r="CH2172" s="7" t="n">
        <v>35</v>
      </c>
      <c r="CI2172" s="6" t="n">
        <f aca="false">SUMIF($AH2172:$CH2172,35,Base!$B$5:$BB$5)*7*$Z2172</f>
        <v>252</v>
      </c>
      <c r="CJ2172" s="6" t="n">
        <f aca="false">SUMIF($AH2172:$CH2172,"PR",Base!$B$5:$BB$5)*7*$Z2172</f>
        <v>1582</v>
      </c>
      <c r="CK2172" s="6"/>
      <c r="CL2172" s="6"/>
    </row>
    <row r="2173" customFormat="false" ht="13.8" hidden="false" customHeight="false" outlineLevel="0" collapsed="false">
      <c r="A2173" s="7" t="s">
        <v>1890</v>
      </c>
      <c r="B2173" s="7" t="s">
        <v>4192</v>
      </c>
      <c r="C2173" s="7" t="s">
        <v>1383</v>
      </c>
      <c r="D2173" s="7" t="s">
        <v>4601</v>
      </c>
      <c r="E2173" s="7" t="s">
        <v>3321</v>
      </c>
      <c r="F2173" s="7" t="s">
        <v>17</v>
      </c>
      <c r="G2173" s="7" t="s">
        <v>2684</v>
      </c>
      <c r="H2173" s="7" t="s">
        <v>2685</v>
      </c>
      <c r="I2173" s="7" t="s">
        <v>84</v>
      </c>
      <c r="J2173" s="7" t="s">
        <v>85</v>
      </c>
      <c r="K2173" s="8" t="n">
        <v>0</v>
      </c>
      <c r="L2173" s="7"/>
      <c r="M2173" s="8" t="n">
        <v>10</v>
      </c>
      <c r="N2173" s="7" t="s">
        <v>4602</v>
      </c>
      <c r="O2173" s="7" t="s">
        <v>1439</v>
      </c>
      <c r="P2173" s="7" t="s">
        <v>94</v>
      </c>
      <c r="Q2173" s="8" t="s">
        <v>4366</v>
      </c>
      <c r="R2173" s="8" t="s">
        <v>4603</v>
      </c>
      <c r="S2173" s="8" t="s">
        <v>3658</v>
      </c>
      <c r="T2173" s="8" t="s">
        <v>100</v>
      </c>
      <c r="U2173" s="7" t="s">
        <v>87</v>
      </c>
      <c r="V2173" s="7" t="s">
        <v>92</v>
      </c>
      <c r="W2173" s="7"/>
      <c r="X2173" s="7"/>
      <c r="Y2173" s="7" t="s">
        <v>99</v>
      </c>
      <c r="Z2173" s="8" t="s">
        <v>94</v>
      </c>
      <c r="AA2173" s="7"/>
      <c r="AB2173" s="7"/>
      <c r="AC2173" s="7"/>
      <c r="AD2173" s="7"/>
      <c r="AE2173" s="8"/>
      <c r="AF2173" s="9" t="s">
        <v>2022</v>
      </c>
      <c r="AG2173" s="9" t="s">
        <v>2473</v>
      </c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  <c r="AY2173" s="7"/>
      <c r="AZ2173" s="7"/>
      <c r="BA2173" s="7"/>
      <c r="BB2173" s="7"/>
      <c r="BC2173" s="7"/>
      <c r="BD2173" s="7"/>
      <c r="BE2173" s="7"/>
      <c r="BF2173" s="7" t="s">
        <v>98</v>
      </c>
      <c r="BG2173" s="7" t="s">
        <v>98</v>
      </c>
      <c r="BH2173" s="7" t="s">
        <v>98</v>
      </c>
      <c r="BI2173" s="7" t="s">
        <v>98</v>
      </c>
      <c r="BJ2173" s="7" t="s">
        <v>98</v>
      </c>
      <c r="BK2173" s="7" t="s">
        <v>98</v>
      </c>
      <c r="BL2173" s="7" t="s">
        <v>98</v>
      </c>
      <c r="BM2173" s="7" t="s">
        <v>97</v>
      </c>
      <c r="BN2173" s="7" t="s">
        <v>97</v>
      </c>
      <c r="BO2173" s="7" t="s">
        <v>98</v>
      </c>
      <c r="BP2173" s="7" t="s">
        <v>98</v>
      </c>
      <c r="BQ2173" s="7" t="s">
        <v>98</v>
      </c>
      <c r="BR2173" s="7" t="s">
        <v>98</v>
      </c>
      <c r="BS2173" s="7" t="s">
        <v>98</v>
      </c>
      <c r="BT2173" s="7" t="s">
        <v>98</v>
      </c>
      <c r="BU2173" s="7" t="s">
        <v>98</v>
      </c>
      <c r="BV2173" s="7" t="s">
        <v>98</v>
      </c>
      <c r="BW2173" s="7" t="s">
        <v>98</v>
      </c>
      <c r="BX2173" s="7" t="s">
        <v>98</v>
      </c>
      <c r="BY2173" s="7" t="s">
        <v>98</v>
      </c>
      <c r="BZ2173" s="7" t="s">
        <v>98</v>
      </c>
      <c r="CA2173" s="7" t="s">
        <v>98</v>
      </c>
      <c r="CB2173" s="7" t="s">
        <v>98</v>
      </c>
      <c r="CC2173" s="7" t="s">
        <v>98</v>
      </c>
      <c r="CD2173" s="7" t="s">
        <v>98</v>
      </c>
      <c r="CE2173" s="7" t="n">
        <v>35</v>
      </c>
      <c r="CF2173" s="7" t="n">
        <v>35</v>
      </c>
      <c r="CG2173" s="7" t="n">
        <v>35</v>
      </c>
      <c r="CH2173" s="7" t="n">
        <v>35</v>
      </c>
      <c r="CI2173" s="6" t="n">
        <f aca="false">SUMIF($AH2173:$CH2173,35,Base!$B$5:$BB$5)*7*$Z2173</f>
        <v>252</v>
      </c>
      <c r="CJ2173" s="6" t="n">
        <f aca="false">SUMIF($AH2173:$CH2173,"PR",Base!$B$5:$BB$5)*7*$Z2173</f>
        <v>1582</v>
      </c>
      <c r="CK2173" s="6"/>
      <c r="CL2173" s="6"/>
    </row>
    <row r="2174" customFormat="false" ht="13.8" hidden="false" customHeight="false" outlineLevel="0" collapsed="false">
      <c r="A2174" s="7" t="s">
        <v>1890</v>
      </c>
      <c r="B2174" s="7" t="s">
        <v>4192</v>
      </c>
      <c r="C2174" s="7" t="s">
        <v>1383</v>
      </c>
      <c r="D2174" s="7" t="s">
        <v>4601</v>
      </c>
      <c r="E2174" s="7" t="s">
        <v>3321</v>
      </c>
      <c r="F2174" s="7" t="s">
        <v>17</v>
      </c>
      <c r="G2174" s="7" t="s">
        <v>2684</v>
      </c>
      <c r="H2174" s="7" t="s">
        <v>2685</v>
      </c>
      <c r="I2174" s="7" t="s">
        <v>84</v>
      </c>
      <c r="J2174" s="7" t="s">
        <v>85</v>
      </c>
      <c r="K2174" s="8" t="n">
        <v>0</v>
      </c>
      <c r="L2174" s="7"/>
      <c r="M2174" s="8" t="n">
        <v>10</v>
      </c>
      <c r="N2174" s="7" t="s">
        <v>4602</v>
      </c>
      <c r="O2174" s="7" t="s">
        <v>1439</v>
      </c>
      <c r="P2174" s="7" t="s">
        <v>94</v>
      </c>
      <c r="Q2174" s="8" t="s">
        <v>4366</v>
      </c>
      <c r="R2174" s="8" t="s">
        <v>4603</v>
      </c>
      <c r="S2174" s="8" t="s">
        <v>3658</v>
      </c>
      <c r="T2174" s="8" t="s">
        <v>100</v>
      </c>
      <c r="U2174" s="7" t="s">
        <v>87</v>
      </c>
      <c r="V2174" s="7" t="s">
        <v>92</v>
      </c>
      <c r="W2174" s="7"/>
      <c r="X2174" s="7"/>
      <c r="Y2174" s="7" t="s">
        <v>112</v>
      </c>
      <c r="Z2174" s="8" t="s">
        <v>127</v>
      </c>
      <c r="AA2174" s="7"/>
      <c r="AB2174" s="7"/>
      <c r="AC2174" s="7"/>
      <c r="AD2174" s="7"/>
      <c r="AE2174" s="8"/>
      <c r="AF2174" s="9" t="s">
        <v>2022</v>
      </c>
      <c r="AG2174" s="9" t="s">
        <v>2473</v>
      </c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  <c r="AZ2174" s="7"/>
      <c r="BA2174" s="7"/>
      <c r="BB2174" s="7"/>
      <c r="BC2174" s="7"/>
      <c r="BD2174" s="7"/>
      <c r="BE2174" s="7"/>
      <c r="BF2174" s="7" t="s">
        <v>98</v>
      </c>
      <c r="BG2174" s="7" t="s">
        <v>98</v>
      </c>
      <c r="BH2174" s="7" t="s">
        <v>98</v>
      </c>
      <c r="BI2174" s="7" t="s">
        <v>98</v>
      </c>
      <c r="BJ2174" s="7" t="s">
        <v>98</v>
      </c>
      <c r="BK2174" s="7" t="s">
        <v>98</v>
      </c>
      <c r="BL2174" s="7" t="s">
        <v>98</v>
      </c>
      <c r="BM2174" s="7" t="s">
        <v>97</v>
      </c>
      <c r="BN2174" s="7" t="s">
        <v>97</v>
      </c>
      <c r="BO2174" s="7" t="s">
        <v>98</v>
      </c>
      <c r="BP2174" s="7" t="s">
        <v>98</v>
      </c>
      <c r="BQ2174" s="7" t="s">
        <v>98</v>
      </c>
      <c r="BR2174" s="7" t="s">
        <v>98</v>
      </c>
      <c r="BS2174" s="7" t="s">
        <v>98</v>
      </c>
      <c r="BT2174" s="7" t="s">
        <v>98</v>
      </c>
      <c r="BU2174" s="7" t="s">
        <v>98</v>
      </c>
      <c r="BV2174" s="7" t="s">
        <v>98</v>
      </c>
      <c r="BW2174" s="7" t="s">
        <v>98</v>
      </c>
      <c r="BX2174" s="7" t="s">
        <v>98</v>
      </c>
      <c r="BY2174" s="7" t="s">
        <v>98</v>
      </c>
      <c r="BZ2174" s="7" t="s">
        <v>98</v>
      </c>
      <c r="CA2174" s="7" t="s">
        <v>98</v>
      </c>
      <c r="CB2174" s="7" t="s">
        <v>98</v>
      </c>
      <c r="CC2174" s="7" t="s">
        <v>98</v>
      </c>
      <c r="CD2174" s="7" t="s">
        <v>98</v>
      </c>
      <c r="CE2174" s="7" t="n">
        <v>35</v>
      </c>
      <c r="CF2174" s="7" t="n">
        <v>35</v>
      </c>
      <c r="CG2174" s="7" t="n">
        <v>35</v>
      </c>
      <c r="CH2174" s="7" t="n">
        <v>35</v>
      </c>
      <c r="CI2174" s="6" t="n">
        <f aca="false">SUMIF($AH2174:$CH2174,35,Base!$B$5:$BB$5)*7*$Z2174</f>
        <v>504</v>
      </c>
      <c r="CJ2174" s="6" t="n">
        <f aca="false">SUMIF($AH2174:$CH2174,"PR",Base!$B$5:$BB$5)*7*$Z2174</f>
        <v>3164</v>
      </c>
      <c r="CK2174" s="6"/>
      <c r="CL2174" s="6"/>
    </row>
    <row r="2175" customFormat="false" ht="13.8" hidden="false" customHeight="false" outlineLevel="0" collapsed="false">
      <c r="A2175" s="7" t="s">
        <v>1890</v>
      </c>
      <c r="B2175" s="7" t="s">
        <v>4192</v>
      </c>
      <c r="C2175" s="7" t="s">
        <v>1383</v>
      </c>
      <c r="D2175" s="7" t="s">
        <v>4601</v>
      </c>
      <c r="E2175" s="7" t="s">
        <v>3321</v>
      </c>
      <c r="F2175" s="7" t="s">
        <v>17</v>
      </c>
      <c r="G2175" s="7" t="s">
        <v>2684</v>
      </c>
      <c r="H2175" s="7" t="s">
        <v>2685</v>
      </c>
      <c r="I2175" s="7" t="s">
        <v>84</v>
      </c>
      <c r="J2175" s="7" t="s">
        <v>85</v>
      </c>
      <c r="K2175" s="8" t="n">
        <v>0</v>
      </c>
      <c r="L2175" s="7"/>
      <c r="M2175" s="8" t="n">
        <v>10</v>
      </c>
      <c r="N2175" s="7" t="s">
        <v>4602</v>
      </c>
      <c r="O2175" s="7" t="s">
        <v>1439</v>
      </c>
      <c r="P2175" s="7" t="s">
        <v>94</v>
      </c>
      <c r="Q2175" s="8" t="s">
        <v>4366</v>
      </c>
      <c r="R2175" s="8" t="s">
        <v>4603</v>
      </c>
      <c r="S2175" s="8" t="s">
        <v>3658</v>
      </c>
      <c r="T2175" s="8" t="s">
        <v>100</v>
      </c>
      <c r="U2175" s="7" t="s">
        <v>87</v>
      </c>
      <c r="V2175" s="7" t="s">
        <v>92</v>
      </c>
      <c r="W2175" s="7"/>
      <c r="X2175" s="7"/>
      <c r="Y2175" s="7" t="s">
        <v>102</v>
      </c>
      <c r="Z2175" s="8" t="s">
        <v>87</v>
      </c>
      <c r="AA2175" s="7"/>
      <c r="AB2175" s="7"/>
      <c r="AC2175" s="7"/>
      <c r="AD2175" s="7"/>
      <c r="AE2175" s="8"/>
      <c r="AF2175" s="9" t="s">
        <v>2022</v>
      </c>
      <c r="AG2175" s="9" t="s">
        <v>2473</v>
      </c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  <c r="AY2175" s="7"/>
      <c r="AZ2175" s="7"/>
      <c r="BA2175" s="7"/>
      <c r="BB2175" s="7"/>
      <c r="BC2175" s="7"/>
      <c r="BD2175" s="7"/>
      <c r="BE2175" s="7"/>
      <c r="BF2175" s="7" t="s">
        <v>98</v>
      </c>
      <c r="BG2175" s="7" t="s">
        <v>98</v>
      </c>
      <c r="BH2175" s="7" t="s">
        <v>98</v>
      </c>
      <c r="BI2175" s="7" t="s">
        <v>98</v>
      </c>
      <c r="BJ2175" s="7" t="s">
        <v>98</v>
      </c>
      <c r="BK2175" s="7" t="s">
        <v>98</v>
      </c>
      <c r="BL2175" s="7" t="s">
        <v>98</v>
      </c>
      <c r="BM2175" s="7" t="s">
        <v>97</v>
      </c>
      <c r="BN2175" s="7" t="s">
        <v>97</v>
      </c>
      <c r="BO2175" s="7" t="s">
        <v>98</v>
      </c>
      <c r="BP2175" s="7" t="s">
        <v>98</v>
      </c>
      <c r="BQ2175" s="7" t="s">
        <v>98</v>
      </c>
      <c r="BR2175" s="7" t="s">
        <v>98</v>
      </c>
      <c r="BS2175" s="7" t="s">
        <v>98</v>
      </c>
      <c r="BT2175" s="7" t="s">
        <v>98</v>
      </c>
      <c r="BU2175" s="7" t="s">
        <v>98</v>
      </c>
      <c r="BV2175" s="7" t="s">
        <v>98</v>
      </c>
      <c r="BW2175" s="7" t="s">
        <v>98</v>
      </c>
      <c r="BX2175" s="7" t="s">
        <v>98</v>
      </c>
      <c r="BY2175" s="7" t="s">
        <v>98</v>
      </c>
      <c r="BZ2175" s="7" t="s">
        <v>98</v>
      </c>
      <c r="CA2175" s="7" t="s">
        <v>98</v>
      </c>
      <c r="CB2175" s="7" t="s">
        <v>98</v>
      </c>
      <c r="CC2175" s="7" t="s">
        <v>98</v>
      </c>
      <c r="CD2175" s="7" t="s">
        <v>98</v>
      </c>
      <c r="CE2175" s="7" t="n">
        <v>35</v>
      </c>
      <c r="CF2175" s="7" t="n">
        <v>35</v>
      </c>
      <c r="CG2175" s="7" t="n">
        <v>35</v>
      </c>
      <c r="CH2175" s="7" t="n">
        <v>35</v>
      </c>
      <c r="CI2175" s="6" t="n">
        <f aca="false">SUMIF($AH2175:$CH2175,35,Base!$B$5:$BB$5)*7*$Z2175</f>
        <v>126</v>
      </c>
      <c r="CJ2175" s="6" t="n">
        <f aca="false">SUMIF($AH2175:$CH2175,"PR",Base!$B$5:$BB$5)*7*$Z2175</f>
        <v>791</v>
      </c>
      <c r="CK2175" s="6"/>
      <c r="CL2175" s="6"/>
    </row>
    <row r="2176" customFormat="false" ht="13.8" hidden="false" customHeight="false" outlineLevel="0" collapsed="false">
      <c r="A2176" s="7" t="s">
        <v>1890</v>
      </c>
      <c r="B2176" s="7" t="s">
        <v>4192</v>
      </c>
      <c r="C2176" s="7" t="s">
        <v>1383</v>
      </c>
      <c r="D2176" s="7" t="s">
        <v>4604</v>
      </c>
      <c r="E2176" s="7" t="s">
        <v>1048</v>
      </c>
      <c r="F2176" s="7" t="s">
        <v>17</v>
      </c>
      <c r="G2176" s="7" t="s">
        <v>2100</v>
      </c>
      <c r="H2176" s="7" t="s">
        <v>2101</v>
      </c>
      <c r="I2176" s="7" t="s">
        <v>84</v>
      </c>
      <c r="J2176" s="7" t="s">
        <v>85</v>
      </c>
      <c r="K2176" s="8" t="n">
        <v>0</v>
      </c>
      <c r="L2176" s="7"/>
      <c r="M2176" s="8" t="n">
        <v>10</v>
      </c>
      <c r="N2176" s="7"/>
      <c r="O2176" s="7" t="s">
        <v>1470</v>
      </c>
      <c r="P2176" s="7" t="s">
        <v>124</v>
      </c>
      <c r="Q2176" s="8" t="s">
        <v>1769</v>
      </c>
      <c r="R2176" s="8" t="s">
        <v>1945</v>
      </c>
      <c r="S2176" s="8" t="s">
        <v>2052</v>
      </c>
      <c r="T2176" s="8" t="s">
        <v>124</v>
      </c>
      <c r="U2176" s="7" t="s">
        <v>87</v>
      </c>
      <c r="V2176" s="7" t="s">
        <v>92</v>
      </c>
      <c r="W2176" s="7"/>
      <c r="X2176" s="7"/>
      <c r="Y2176" s="7" t="s">
        <v>125</v>
      </c>
      <c r="Z2176" s="8" t="s">
        <v>155</v>
      </c>
      <c r="AA2176" s="7"/>
      <c r="AB2176" s="7"/>
      <c r="AC2176" s="7"/>
      <c r="AD2176" s="7"/>
      <c r="AE2176" s="8"/>
      <c r="AF2176" s="9" t="s">
        <v>4209</v>
      </c>
      <c r="AG2176" s="9" t="s">
        <v>886</v>
      </c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 t="s">
        <v>98</v>
      </c>
      <c r="AV2176" s="7" t="s">
        <v>98</v>
      </c>
      <c r="AW2176" s="7" t="s">
        <v>98</v>
      </c>
      <c r="AX2176" s="7" t="s">
        <v>98</v>
      </c>
      <c r="AY2176" s="7" t="s">
        <v>98</v>
      </c>
      <c r="AZ2176" s="7" t="s">
        <v>98</v>
      </c>
      <c r="BA2176" s="7" t="s">
        <v>98</v>
      </c>
      <c r="BB2176" s="7" t="s">
        <v>98</v>
      </c>
      <c r="BC2176" s="7" t="s">
        <v>98</v>
      </c>
      <c r="BD2176" s="7" t="s">
        <v>98</v>
      </c>
      <c r="BE2176" s="7" t="s">
        <v>98</v>
      </c>
      <c r="BF2176" s="7" t="s">
        <v>98</v>
      </c>
      <c r="BG2176" s="7" t="s">
        <v>98</v>
      </c>
      <c r="BH2176" s="7" t="s">
        <v>98</v>
      </c>
      <c r="BI2176" s="7" t="s">
        <v>98</v>
      </c>
      <c r="BJ2176" s="7" t="s">
        <v>98</v>
      </c>
      <c r="BK2176" s="7" t="s">
        <v>98</v>
      </c>
      <c r="BL2176" s="7" t="s">
        <v>98</v>
      </c>
      <c r="BM2176" s="7" t="s">
        <v>97</v>
      </c>
      <c r="BN2176" s="7" t="s">
        <v>97</v>
      </c>
      <c r="BO2176" s="7" t="n">
        <v>35</v>
      </c>
      <c r="BP2176" s="7" t="n">
        <v>35</v>
      </c>
      <c r="BQ2176" s="7" t="n">
        <v>35</v>
      </c>
      <c r="BR2176" s="7" t="n">
        <v>35</v>
      </c>
      <c r="BS2176" s="7" t="n">
        <v>35</v>
      </c>
      <c r="BT2176" s="7" t="s">
        <v>98</v>
      </c>
      <c r="BU2176" s="7" t="s">
        <v>98</v>
      </c>
      <c r="BV2176" s="7"/>
      <c r="BW2176" s="7"/>
      <c r="BX2176" s="7"/>
      <c r="BY2176" s="7"/>
      <c r="BZ2176" s="7"/>
      <c r="CA2176" s="7"/>
      <c r="CB2176" s="7"/>
      <c r="CC2176" s="7"/>
      <c r="CD2176" s="7"/>
      <c r="CE2176" s="7"/>
      <c r="CF2176" s="7"/>
      <c r="CG2176" s="7"/>
      <c r="CH2176" s="7"/>
      <c r="CI2176" s="6" t="n">
        <f aca="false">SUMIF($AH2176:$CH2176,35,Base!$B$5:$BB$5)*7*$Z2176</f>
        <v>525</v>
      </c>
      <c r="CJ2176" s="6" t="n">
        <f aca="false">SUMIF($AH2176:$CH2176,"PR",Base!$B$5:$BB$5)*7*$Z2176</f>
        <v>1995</v>
      </c>
      <c r="CK2176" s="6"/>
      <c r="CL2176" s="6"/>
    </row>
    <row r="2177" customFormat="false" ht="13.8" hidden="false" customHeight="false" outlineLevel="0" collapsed="false">
      <c r="A2177" s="7" t="s">
        <v>1890</v>
      </c>
      <c r="B2177" s="7" t="s">
        <v>4192</v>
      </c>
      <c r="C2177" s="7" t="s">
        <v>1383</v>
      </c>
      <c r="D2177" s="7" t="s">
        <v>4604</v>
      </c>
      <c r="E2177" s="7" t="s">
        <v>1048</v>
      </c>
      <c r="F2177" s="7" t="s">
        <v>17</v>
      </c>
      <c r="G2177" s="7" t="s">
        <v>2100</v>
      </c>
      <c r="H2177" s="7" t="s">
        <v>2101</v>
      </c>
      <c r="I2177" s="7" t="s">
        <v>84</v>
      </c>
      <c r="J2177" s="7" t="s">
        <v>85</v>
      </c>
      <c r="K2177" s="8" t="n">
        <v>0</v>
      </c>
      <c r="L2177" s="7"/>
      <c r="M2177" s="8" t="n">
        <v>10</v>
      </c>
      <c r="N2177" s="7"/>
      <c r="O2177" s="7" t="s">
        <v>1470</v>
      </c>
      <c r="P2177" s="7" t="s">
        <v>124</v>
      </c>
      <c r="Q2177" s="8" t="s">
        <v>1769</v>
      </c>
      <c r="R2177" s="8" t="s">
        <v>1945</v>
      </c>
      <c r="S2177" s="8" t="s">
        <v>2052</v>
      </c>
      <c r="T2177" s="8" t="s">
        <v>124</v>
      </c>
      <c r="U2177" s="7" t="s">
        <v>87</v>
      </c>
      <c r="V2177" s="7" t="s">
        <v>92</v>
      </c>
      <c r="W2177" s="7"/>
      <c r="X2177" s="7"/>
      <c r="Y2177" s="7" t="s">
        <v>102</v>
      </c>
      <c r="Z2177" s="8" t="s">
        <v>87</v>
      </c>
      <c r="AA2177" s="7"/>
      <c r="AB2177" s="7"/>
      <c r="AC2177" s="7"/>
      <c r="AD2177" s="7"/>
      <c r="AE2177" s="8"/>
      <c r="AF2177" s="9" t="s">
        <v>4209</v>
      </c>
      <c r="AG2177" s="9" t="s">
        <v>886</v>
      </c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 t="s">
        <v>98</v>
      </c>
      <c r="AV2177" s="7" t="s">
        <v>98</v>
      </c>
      <c r="AW2177" s="7" t="s">
        <v>98</v>
      </c>
      <c r="AX2177" s="7" t="s">
        <v>98</v>
      </c>
      <c r="AY2177" s="7" t="s">
        <v>98</v>
      </c>
      <c r="AZ2177" s="7" t="s">
        <v>98</v>
      </c>
      <c r="BA2177" s="7" t="s">
        <v>98</v>
      </c>
      <c r="BB2177" s="7" t="s">
        <v>98</v>
      </c>
      <c r="BC2177" s="7" t="s">
        <v>98</v>
      </c>
      <c r="BD2177" s="7" t="s">
        <v>98</v>
      </c>
      <c r="BE2177" s="7" t="s">
        <v>98</v>
      </c>
      <c r="BF2177" s="7" t="s">
        <v>98</v>
      </c>
      <c r="BG2177" s="7" t="s">
        <v>98</v>
      </c>
      <c r="BH2177" s="7" t="s">
        <v>98</v>
      </c>
      <c r="BI2177" s="7" t="s">
        <v>98</v>
      </c>
      <c r="BJ2177" s="7" t="s">
        <v>98</v>
      </c>
      <c r="BK2177" s="7" t="s">
        <v>98</v>
      </c>
      <c r="BL2177" s="7" t="s">
        <v>98</v>
      </c>
      <c r="BM2177" s="7" t="s">
        <v>97</v>
      </c>
      <c r="BN2177" s="7" t="s">
        <v>97</v>
      </c>
      <c r="BO2177" s="7" t="n">
        <v>35</v>
      </c>
      <c r="BP2177" s="7" t="n">
        <v>35</v>
      </c>
      <c r="BQ2177" s="7" t="n">
        <v>35</v>
      </c>
      <c r="BR2177" s="7" t="n">
        <v>35</v>
      </c>
      <c r="BS2177" s="7" t="n">
        <v>35</v>
      </c>
      <c r="BT2177" s="7" t="s">
        <v>98</v>
      </c>
      <c r="BU2177" s="7" t="s">
        <v>98</v>
      </c>
      <c r="BV2177" s="7"/>
      <c r="BW2177" s="7"/>
      <c r="BX2177" s="7"/>
      <c r="BY2177" s="7"/>
      <c r="BZ2177" s="7"/>
      <c r="CA2177" s="7"/>
      <c r="CB2177" s="7"/>
      <c r="CC2177" s="7"/>
      <c r="CD2177" s="7"/>
      <c r="CE2177" s="7"/>
      <c r="CF2177" s="7"/>
      <c r="CG2177" s="7"/>
      <c r="CH2177" s="7"/>
      <c r="CI2177" s="6" t="n">
        <f aca="false">SUMIF($AH2177:$CH2177,35,Base!$B$5:$BB$5)*7*$Z2177</f>
        <v>175</v>
      </c>
      <c r="CJ2177" s="6" t="n">
        <f aca="false">SUMIF($AH2177:$CH2177,"PR",Base!$B$5:$BB$5)*7*$Z2177</f>
        <v>665</v>
      </c>
      <c r="CK2177" s="6"/>
      <c r="CL2177" s="6"/>
    </row>
    <row r="2178" customFormat="false" ht="13.8" hidden="false" customHeight="false" outlineLevel="0" collapsed="false">
      <c r="A2178" s="7" t="s">
        <v>1890</v>
      </c>
      <c r="B2178" s="7" t="s">
        <v>4192</v>
      </c>
      <c r="C2178" s="7" t="s">
        <v>1383</v>
      </c>
      <c r="D2178" s="7" t="s">
        <v>4605</v>
      </c>
      <c r="E2178" s="7" t="s">
        <v>2193</v>
      </c>
      <c r="F2178" s="7" t="s">
        <v>17</v>
      </c>
      <c r="G2178" s="7" t="s">
        <v>1925</v>
      </c>
      <c r="H2178" s="7" t="s">
        <v>1926</v>
      </c>
      <c r="I2178" s="7" t="s">
        <v>84</v>
      </c>
      <c r="J2178" s="7" t="s">
        <v>85</v>
      </c>
      <c r="K2178" s="8" t="n">
        <v>0</v>
      </c>
      <c r="L2178" s="7"/>
      <c r="M2178" s="8" t="n">
        <v>10</v>
      </c>
      <c r="N2178" s="7"/>
      <c r="O2178" s="7" t="s">
        <v>1431</v>
      </c>
      <c r="P2178" s="7" t="s">
        <v>155</v>
      </c>
      <c r="Q2178" s="8" t="s">
        <v>1535</v>
      </c>
      <c r="R2178" s="8" t="s">
        <v>1402</v>
      </c>
      <c r="S2178" s="8" t="s">
        <v>325</v>
      </c>
      <c r="T2178" s="8" t="s">
        <v>178</v>
      </c>
      <c r="U2178" s="7" t="s">
        <v>87</v>
      </c>
      <c r="V2178" s="7" t="s">
        <v>92</v>
      </c>
      <c r="W2178" s="7"/>
      <c r="X2178" s="7"/>
      <c r="Y2178" s="7" t="s">
        <v>93</v>
      </c>
      <c r="Z2178" s="8" t="s">
        <v>94</v>
      </c>
      <c r="AA2178" s="7"/>
      <c r="AB2178" s="7"/>
      <c r="AC2178" s="7"/>
      <c r="AD2178" s="7"/>
      <c r="AE2178" s="8"/>
      <c r="AF2178" s="9" t="s">
        <v>4209</v>
      </c>
      <c r="AG2178" s="9" t="s">
        <v>828</v>
      </c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 t="s">
        <v>98</v>
      </c>
      <c r="AV2178" s="7" t="s">
        <v>98</v>
      </c>
      <c r="AW2178" s="7" t="s">
        <v>98</v>
      </c>
      <c r="AX2178" s="7" t="s">
        <v>98</v>
      </c>
      <c r="AY2178" s="7" t="s">
        <v>98</v>
      </c>
      <c r="AZ2178" s="7" t="s">
        <v>98</v>
      </c>
      <c r="BA2178" s="7" t="s">
        <v>98</v>
      </c>
      <c r="BB2178" s="7" t="s">
        <v>98</v>
      </c>
      <c r="BC2178" s="7" t="s">
        <v>98</v>
      </c>
      <c r="BD2178" s="7" t="s">
        <v>98</v>
      </c>
      <c r="BE2178" s="7" t="s">
        <v>98</v>
      </c>
      <c r="BF2178" s="7" t="s">
        <v>98</v>
      </c>
      <c r="BG2178" s="7" t="s">
        <v>98</v>
      </c>
      <c r="BH2178" s="7" t="s">
        <v>98</v>
      </c>
      <c r="BI2178" s="7" t="s">
        <v>98</v>
      </c>
      <c r="BJ2178" s="7" t="s">
        <v>98</v>
      </c>
      <c r="BK2178" s="7" t="s">
        <v>98</v>
      </c>
      <c r="BL2178" s="7" t="s">
        <v>98</v>
      </c>
      <c r="BM2178" s="7" t="s">
        <v>97</v>
      </c>
      <c r="BN2178" s="7" t="s">
        <v>97</v>
      </c>
      <c r="BO2178" s="7" t="s">
        <v>98</v>
      </c>
      <c r="BP2178" s="7" t="s">
        <v>98</v>
      </c>
      <c r="BQ2178" s="7" t="s">
        <v>98</v>
      </c>
      <c r="BR2178" s="7" t="s">
        <v>98</v>
      </c>
      <c r="BS2178" s="7" t="s">
        <v>98</v>
      </c>
      <c r="BT2178" s="7" t="n">
        <v>35</v>
      </c>
      <c r="BU2178" s="7" t="n">
        <v>35</v>
      </c>
      <c r="BV2178" s="7" t="n">
        <v>35</v>
      </c>
      <c r="BW2178" s="7" t="n">
        <v>35</v>
      </c>
      <c r="BX2178" s="7" t="s">
        <v>98</v>
      </c>
      <c r="BY2178" s="7" t="s">
        <v>98</v>
      </c>
      <c r="BZ2178" s="7"/>
      <c r="CA2178" s="7"/>
      <c r="CB2178" s="7"/>
      <c r="CC2178" s="7"/>
      <c r="CD2178" s="7"/>
      <c r="CE2178" s="7"/>
      <c r="CF2178" s="7"/>
      <c r="CG2178" s="7"/>
      <c r="CH2178" s="7"/>
      <c r="CI2178" s="6" t="n">
        <f aca="false">SUMIF($AH2178:$CH2178,35,Base!$B$5:$BB$5)*7*$Z2178</f>
        <v>280</v>
      </c>
      <c r="CJ2178" s="6" t="n">
        <f aca="false">SUMIF($AH2178:$CH2178,"PR",Base!$B$5:$BB$5)*7*$Z2178</f>
        <v>1666</v>
      </c>
      <c r="CK2178" s="6"/>
      <c r="CL2178" s="6"/>
    </row>
    <row r="2179" customFormat="false" ht="13.8" hidden="false" customHeight="false" outlineLevel="0" collapsed="false">
      <c r="A2179" s="7" t="s">
        <v>1890</v>
      </c>
      <c r="B2179" s="7" t="s">
        <v>4192</v>
      </c>
      <c r="C2179" s="7" t="s">
        <v>1383</v>
      </c>
      <c r="D2179" s="7" t="s">
        <v>4605</v>
      </c>
      <c r="E2179" s="7" t="s">
        <v>2193</v>
      </c>
      <c r="F2179" s="7" t="s">
        <v>17</v>
      </c>
      <c r="G2179" s="7" t="s">
        <v>1925</v>
      </c>
      <c r="H2179" s="7" t="s">
        <v>1926</v>
      </c>
      <c r="I2179" s="7" t="s">
        <v>84</v>
      </c>
      <c r="J2179" s="7" t="s">
        <v>85</v>
      </c>
      <c r="K2179" s="8" t="n">
        <v>0</v>
      </c>
      <c r="L2179" s="7"/>
      <c r="M2179" s="8" t="n">
        <v>10</v>
      </c>
      <c r="N2179" s="7"/>
      <c r="O2179" s="7" t="s">
        <v>1431</v>
      </c>
      <c r="P2179" s="7" t="s">
        <v>155</v>
      </c>
      <c r="Q2179" s="8" t="s">
        <v>1535</v>
      </c>
      <c r="R2179" s="8" t="s">
        <v>1402</v>
      </c>
      <c r="S2179" s="8" t="s">
        <v>325</v>
      </c>
      <c r="T2179" s="8" t="s">
        <v>178</v>
      </c>
      <c r="U2179" s="7" t="s">
        <v>87</v>
      </c>
      <c r="V2179" s="7" t="s">
        <v>92</v>
      </c>
      <c r="W2179" s="7"/>
      <c r="X2179" s="7"/>
      <c r="Y2179" s="7" t="s">
        <v>102</v>
      </c>
      <c r="Z2179" s="8" t="s">
        <v>87</v>
      </c>
      <c r="AA2179" s="7"/>
      <c r="AB2179" s="7"/>
      <c r="AC2179" s="7"/>
      <c r="AD2179" s="7"/>
      <c r="AE2179" s="8"/>
      <c r="AF2179" s="9" t="s">
        <v>4209</v>
      </c>
      <c r="AG2179" s="9" t="s">
        <v>828</v>
      </c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 t="s">
        <v>98</v>
      </c>
      <c r="AV2179" s="7" t="s">
        <v>98</v>
      </c>
      <c r="AW2179" s="7" t="s">
        <v>98</v>
      </c>
      <c r="AX2179" s="7" t="s">
        <v>98</v>
      </c>
      <c r="AY2179" s="7" t="s">
        <v>98</v>
      </c>
      <c r="AZ2179" s="7" t="s">
        <v>98</v>
      </c>
      <c r="BA2179" s="7" t="s">
        <v>98</v>
      </c>
      <c r="BB2179" s="7" t="s">
        <v>98</v>
      </c>
      <c r="BC2179" s="7" t="s">
        <v>98</v>
      </c>
      <c r="BD2179" s="7" t="s">
        <v>98</v>
      </c>
      <c r="BE2179" s="7" t="s">
        <v>98</v>
      </c>
      <c r="BF2179" s="7" t="s">
        <v>98</v>
      </c>
      <c r="BG2179" s="7" t="s">
        <v>98</v>
      </c>
      <c r="BH2179" s="7" t="s">
        <v>98</v>
      </c>
      <c r="BI2179" s="7" t="s">
        <v>98</v>
      </c>
      <c r="BJ2179" s="7" t="s">
        <v>98</v>
      </c>
      <c r="BK2179" s="7" t="s">
        <v>98</v>
      </c>
      <c r="BL2179" s="7" t="s">
        <v>98</v>
      </c>
      <c r="BM2179" s="7" t="s">
        <v>97</v>
      </c>
      <c r="BN2179" s="7" t="s">
        <v>97</v>
      </c>
      <c r="BO2179" s="7" t="s">
        <v>98</v>
      </c>
      <c r="BP2179" s="7" t="s">
        <v>98</v>
      </c>
      <c r="BQ2179" s="7" t="s">
        <v>98</v>
      </c>
      <c r="BR2179" s="7" t="s">
        <v>98</v>
      </c>
      <c r="BS2179" s="7" t="s">
        <v>98</v>
      </c>
      <c r="BT2179" s="7" t="n">
        <v>35</v>
      </c>
      <c r="BU2179" s="7" t="n">
        <v>35</v>
      </c>
      <c r="BV2179" s="7" t="n">
        <v>35</v>
      </c>
      <c r="BW2179" s="7" t="n">
        <v>35</v>
      </c>
      <c r="BX2179" s="7" t="s">
        <v>98</v>
      </c>
      <c r="BY2179" s="7" t="s">
        <v>98</v>
      </c>
      <c r="BZ2179" s="7"/>
      <c r="CA2179" s="7"/>
      <c r="CB2179" s="7"/>
      <c r="CC2179" s="7"/>
      <c r="CD2179" s="7"/>
      <c r="CE2179" s="7"/>
      <c r="CF2179" s="7"/>
      <c r="CG2179" s="7"/>
      <c r="CH2179" s="7"/>
      <c r="CI2179" s="6" t="n">
        <f aca="false">SUMIF($AH2179:$CH2179,35,Base!$B$5:$BB$5)*7*$Z2179</f>
        <v>140</v>
      </c>
      <c r="CJ2179" s="6" t="n">
        <f aca="false">SUMIF($AH2179:$CH2179,"PR",Base!$B$5:$BB$5)*7*$Z2179</f>
        <v>833</v>
      </c>
      <c r="CK2179" s="6"/>
      <c r="CL2179" s="6"/>
    </row>
    <row r="2180" customFormat="false" ht="13.8" hidden="false" customHeight="false" outlineLevel="0" collapsed="false">
      <c r="A2180" s="7" t="s">
        <v>1890</v>
      </c>
      <c r="B2180" s="7" t="s">
        <v>4192</v>
      </c>
      <c r="C2180" s="7" t="s">
        <v>1383</v>
      </c>
      <c r="D2180" s="7" t="s">
        <v>4605</v>
      </c>
      <c r="E2180" s="7" t="s">
        <v>2193</v>
      </c>
      <c r="F2180" s="7" t="s">
        <v>17</v>
      </c>
      <c r="G2180" s="7" t="s">
        <v>1925</v>
      </c>
      <c r="H2180" s="7" t="s">
        <v>1926</v>
      </c>
      <c r="I2180" s="7" t="s">
        <v>84</v>
      </c>
      <c r="J2180" s="7" t="s">
        <v>85</v>
      </c>
      <c r="K2180" s="8" t="n">
        <v>0</v>
      </c>
      <c r="L2180" s="7"/>
      <c r="M2180" s="8" t="n">
        <v>10</v>
      </c>
      <c r="N2180" s="7"/>
      <c r="O2180" s="7" t="s">
        <v>1431</v>
      </c>
      <c r="P2180" s="7" t="s">
        <v>155</v>
      </c>
      <c r="Q2180" s="8" t="s">
        <v>1535</v>
      </c>
      <c r="R2180" s="8" t="s">
        <v>1402</v>
      </c>
      <c r="S2180" s="8" t="s">
        <v>325</v>
      </c>
      <c r="T2180" s="8" t="s">
        <v>178</v>
      </c>
      <c r="U2180" s="7" t="s">
        <v>87</v>
      </c>
      <c r="V2180" s="7" t="s">
        <v>92</v>
      </c>
      <c r="W2180" s="7"/>
      <c r="X2180" s="7"/>
      <c r="Y2180" s="7" t="s">
        <v>116</v>
      </c>
      <c r="Z2180" s="8" t="s">
        <v>87</v>
      </c>
      <c r="AA2180" s="7"/>
      <c r="AB2180" s="7"/>
      <c r="AC2180" s="7"/>
      <c r="AD2180" s="7"/>
      <c r="AE2180" s="8"/>
      <c r="AF2180" s="9" t="s">
        <v>4209</v>
      </c>
      <c r="AG2180" s="9" t="s">
        <v>828</v>
      </c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 t="s">
        <v>98</v>
      </c>
      <c r="AV2180" s="7" t="s">
        <v>98</v>
      </c>
      <c r="AW2180" s="7" t="s">
        <v>98</v>
      </c>
      <c r="AX2180" s="7" t="s">
        <v>98</v>
      </c>
      <c r="AY2180" s="7" t="s">
        <v>98</v>
      </c>
      <c r="AZ2180" s="7" t="s">
        <v>98</v>
      </c>
      <c r="BA2180" s="7" t="s">
        <v>98</v>
      </c>
      <c r="BB2180" s="7" t="s">
        <v>98</v>
      </c>
      <c r="BC2180" s="7" t="s">
        <v>98</v>
      </c>
      <c r="BD2180" s="7" t="s">
        <v>98</v>
      </c>
      <c r="BE2180" s="7" t="s">
        <v>98</v>
      </c>
      <c r="BF2180" s="7" t="s">
        <v>98</v>
      </c>
      <c r="BG2180" s="7" t="s">
        <v>98</v>
      </c>
      <c r="BH2180" s="7" t="s">
        <v>98</v>
      </c>
      <c r="BI2180" s="7" t="s">
        <v>98</v>
      </c>
      <c r="BJ2180" s="7" t="s">
        <v>98</v>
      </c>
      <c r="BK2180" s="7" t="s">
        <v>98</v>
      </c>
      <c r="BL2180" s="7" t="s">
        <v>98</v>
      </c>
      <c r="BM2180" s="7" t="s">
        <v>97</v>
      </c>
      <c r="BN2180" s="7" t="s">
        <v>97</v>
      </c>
      <c r="BO2180" s="7" t="s">
        <v>98</v>
      </c>
      <c r="BP2180" s="7" t="s">
        <v>98</v>
      </c>
      <c r="BQ2180" s="7" t="s">
        <v>98</v>
      </c>
      <c r="BR2180" s="7" t="s">
        <v>98</v>
      </c>
      <c r="BS2180" s="7" t="s">
        <v>98</v>
      </c>
      <c r="BT2180" s="7" t="n">
        <v>35</v>
      </c>
      <c r="BU2180" s="7" t="n">
        <v>35</v>
      </c>
      <c r="BV2180" s="7" t="n">
        <v>35</v>
      </c>
      <c r="BW2180" s="7" t="n">
        <v>35</v>
      </c>
      <c r="BX2180" s="7" t="s">
        <v>98</v>
      </c>
      <c r="BY2180" s="7" t="s">
        <v>98</v>
      </c>
      <c r="BZ2180" s="7"/>
      <c r="CA2180" s="7"/>
      <c r="CB2180" s="7"/>
      <c r="CC2180" s="7"/>
      <c r="CD2180" s="7"/>
      <c r="CE2180" s="7"/>
      <c r="CF2180" s="7"/>
      <c r="CG2180" s="7"/>
      <c r="CH2180" s="7"/>
      <c r="CI2180" s="6" t="n">
        <f aca="false">SUMIF($AH2180:$CH2180,35,Base!$B$5:$BB$5)*7*$Z2180</f>
        <v>140</v>
      </c>
      <c r="CJ2180" s="6" t="n">
        <f aca="false">SUMIF($AH2180:$CH2180,"PR",Base!$B$5:$BB$5)*7*$Z2180</f>
        <v>833</v>
      </c>
      <c r="CK2180" s="6"/>
      <c r="CL2180" s="6"/>
    </row>
    <row r="2181" customFormat="false" ht="13.8" hidden="false" customHeight="false" outlineLevel="0" collapsed="false">
      <c r="A2181" s="7" t="s">
        <v>1890</v>
      </c>
      <c r="B2181" s="7" t="s">
        <v>4192</v>
      </c>
      <c r="C2181" s="7" t="s">
        <v>1383</v>
      </c>
      <c r="D2181" s="7" t="s">
        <v>4605</v>
      </c>
      <c r="E2181" s="7" t="s">
        <v>2193</v>
      </c>
      <c r="F2181" s="7" t="s">
        <v>17</v>
      </c>
      <c r="G2181" s="7" t="s">
        <v>1925</v>
      </c>
      <c r="H2181" s="7" t="s">
        <v>1926</v>
      </c>
      <c r="I2181" s="7" t="s">
        <v>84</v>
      </c>
      <c r="J2181" s="7" t="s">
        <v>85</v>
      </c>
      <c r="K2181" s="8" t="n">
        <v>0</v>
      </c>
      <c r="L2181" s="7"/>
      <c r="M2181" s="8" t="n">
        <v>10</v>
      </c>
      <c r="N2181" s="7"/>
      <c r="O2181" s="7" t="s">
        <v>1431</v>
      </c>
      <c r="P2181" s="7" t="s">
        <v>155</v>
      </c>
      <c r="Q2181" s="8" t="s">
        <v>1535</v>
      </c>
      <c r="R2181" s="8" t="s">
        <v>1402</v>
      </c>
      <c r="S2181" s="8" t="s">
        <v>325</v>
      </c>
      <c r="T2181" s="8" t="s">
        <v>178</v>
      </c>
      <c r="U2181" s="7" t="s">
        <v>87</v>
      </c>
      <c r="V2181" s="7" t="s">
        <v>92</v>
      </c>
      <c r="W2181" s="7"/>
      <c r="X2181" s="7"/>
      <c r="Y2181" s="7" t="s">
        <v>125</v>
      </c>
      <c r="Z2181" s="8" t="s">
        <v>87</v>
      </c>
      <c r="AA2181" s="7"/>
      <c r="AB2181" s="7"/>
      <c r="AC2181" s="7"/>
      <c r="AD2181" s="7"/>
      <c r="AE2181" s="8"/>
      <c r="AF2181" s="9" t="s">
        <v>4209</v>
      </c>
      <c r="AG2181" s="9" t="s">
        <v>828</v>
      </c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 t="s">
        <v>98</v>
      </c>
      <c r="AV2181" s="7" t="s">
        <v>98</v>
      </c>
      <c r="AW2181" s="7" t="s">
        <v>98</v>
      </c>
      <c r="AX2181" s="7" t="s">
        <v>98</v>
      </c>
      <c r="AY2181" s="7" t="s">
        <v>98</v>
      </c>
      <c r="AZ2181" s="7" t="s">
        <v>98</v>
      </c>
      <c r="BA2181" s="7" t="s">
        <v>98</v>
      </c>
      <c r="BB2181" s="7" t="s">
        <v>98</v>
      </c>
      <c r="BC2181" s="7" t="s">
        <v>98</v>
      </c>
      <c r="BD2181" s="7" t="s">
        <v>98</v>
      </c>
      <c r="BE2181" s="7" t="s">
        <v>98</v>
      </c>
      <c r="BF2181" s="7" t="s">
        <v>98</v>
      </c>
      <c r="BG2181" s="7" t="s">
        <v>98</v>
      </c>
      <c r="BH2181" s="7" t="s">
        <v>98</v>
      </c>
      <c r="BI2181" s="7" t="s">
        <v>98</v>
      </c>
      <c r="BJ2181" s="7" t="s">
        <v>98</v>
      </c>
      <c r="BK2181" s="7" t="s">
        <v>98</v>
      </c>
      <c r="BL2181" s="7" t="s">
        <v>98</v>
      </c>
      <c r="BM2181" s="7" t="s">
        <v>97</v>
      </c>
      <c r="BN2181" s="7" t="s">
        <v>97</v>
      </c>
      <c r="BO2181" s="7" t="s">
        <v>98</v>
      </c>
      <c r="BP2181" s="7" t="s">
        <v>98</v>
      </c>
      <c r="BQ2181" s="7" t="s">
        <v>98</v>
      </c>
      <c r="BR2181" s="7" t="s">
        <v>98</v>
      </c>
      <c r="BS2181" s="7" t="s">
        <v>98</v>
      </c>
      <c r="BT2181" s="7" t="n">
        <v>35</v>
      </c>
      <c r="BU2181" s="7" t="n">
        <v>35</v>
      </c>
      <c r="BV2181" s="7" t="n">
        <v>35</v>
      </c>
      <c r="BW2181" s="7" t="n">
        <v>35</v>
      </c>
      <c r="BX2181" s="7" t="s">
        <v>98</v>
      </c>
      <c r="BY2181" s="7" t="s">
        <v>98</v>
      </c>
      <c r="BZ2181" s="7"/>
      <c r="CA2181" s="7"/>
      <c r="CB2181" s="7"/>
      <c r="CC2181" s="7"/>
      <c r="CD2181" s="7"/>
      <c r="CE2181" s="7"/>
      <c r="CF2181" s="7"/>
      <c r="CG2181" s="7"/>
      <c r="CH2181" s="7"/>
      <c r="CI2181" s="6" t="n">
        <f aca="false">SUMIF($AH2181:$CH2181,35,Base!$B$5:$BB$5)*7*$Z2181</f>
        <v>140</v>
      </c>
      <c r="CJ2181" s="6" t="n">
        <f aca="false">SUMIF($AH2181:$CH2181,"PR",Base!$B$5:$BB$5)*7*$Z2181</f>
        <v>833</v>
      </c>
      <c r="CK2181" s="6"/>
      <c r="CL2181" s="6"/>
    </row>
    <row r="2182" customFormat="false" ht="13.8" hidden="false" customHeight="false" outlineLevel="0" collapsed="false">
      <c r="A2182" s="7" t="s">
        <v>1890</v>
      </c>
      <c r="B2182" s="7" t="s">
        <v>4192</v>
      </c>
      <c r="C2182" s="7" t="s">
        <v>1383</v>
      </c>
      <c r="D2182" s="7" t="s">
        <v>4606</v>
      </c>
      <c r="E2182" s="7" t="s">
        <v>2191</v>
      </c>
      <c r="F2182" s="7" t="s">
        <v>17</v>
      </c>
      <c r="G2182" s="7" t="s">
        <v>2100</v>
      </c>
      <c r="H2182" s="7" t="s">
        <v>2101</v>
      </c>
      <c r="I2182" s="7" t="s">
        <v>84</v>
      </c>
      <c r="J2182" s="7" t="s">
        <v>85</v>
      </c>
      <c r="K2182" s="8" t="n">
        <v>0</v>
      </c>
      <c r="L2182" s="7"/>
      <c r="M2182" s="8" t="n">
        <v>10</v>
      </c>
      <c r="N2182" s="7"/>
      <c r="O2182" s="7" t="s">
        <v>1470</v>
      </c>
      <c r="P2182" s="7" t="s">
        <v>124</v>
      </c>
      <c r="Q2182" s="8" t="s">
        <v>1773</v>
      </c>
      <c r="R2182" s="8" t="s">
        <v>2780</v>
      </c>
      <c r="S2182" s="8" t="s">
        <v>2329</v>
      </c>
      <c r="T2182" s="8" t="s">
        <v>178</v>
      </c>
      <c r="U2182" s="7" t="s">
        <v>87</v>
      </c>
      <c r="V2182" s="7" t="s">
        <v>92</v>
      </c>
      <c r="W2182" s="7"/>
      <c r="X2182" s="7"/>
      <c r="Y2182" s="7" t="s">
        <v>93</v>
      </c>
      <c r="Z2182" s="8" t="s">
        <v>155</v>
      </c>
      <c r="AA2182" s="7"/>
      <c r="AB2182" s="7"/>
      <c r="AC2182" s="7"/>
      <c r="AD2182" s="7"/>
      <c r="AE2182" s="8"/>
      <c r="AF2182" s="9" t="s">
        <v>1223</v>
      </c>
      <c r="AG2182" s="9" t="s">
        <v>1224</v>
      </c>
      <c r="AH2182" s="7"/>
      <c r="AI2182" s="7" t="s">
        <v>98</v>
      </c>
      <c r="AJ2182" s="7" t="s">
        <v>98</v>
      </c>
      <c r="AK2182" s="7" t="s">
        <v>98</v>
      </c>
      <c r="AL2182" s="7" t="s">
        <v>98</v>
      </c>
      <c r="AM2182" s="7" t="s">
        <v>98</v>
      </c>
      <c r="AN2182" s="7" t="s">
        <v>98</v>
      </c>
      <c r="AO2182" s="7" t="s">
        <v>98</v>
      </c>
      <c r="AP2182" s="7" t="s">
        <v>98</v>
      </c>
      <c r="AQ2182" s="7" t="s">
        <v>98</v>
      </c>
      <c r="AR2182" s="7" t="s">
        <v>98</v>
      </c>
      <c r="AS2182" s="7" t="s">
        <v>98</v>
      </c>
      <c r="AT2182" s="7" t="s">
        <v>98</v>
      </c>
      <c r="AU2182" s="7" t="s">
        <v>98</v>
      </c>
      <c r="AV2182" s="7" t="s">
        <v>98</v>
      </c>
      <c r="AW2182" s="7" t="s">
        <v>98</v>
      </c>
      <c r="AX2182" s="7" t="s">
        <v>98</v>
      </c>
      <c r="AY2182" s="7" t="s">
        <v>98</v>
      </c>
      <c r="AZ2182" s="7" t="n">
        <v>35</v>
      </c>
      <c r="BA2182" s="7" t="n">
        <v>35</v>
      </c>
      <c r="BB2182" s="7" t="n">
        <v>35</v>
      </c>
      <c r="BC2182" s="7" t="n">
        <v>35</v>
      </c>
      <c r="BD2182" s="7" t="n">
        <v>35</v>
      </c>
      <c r="BE2182" s="7" t="n">
        <v>35</v>
      </c>
      <c r="BF2182" s="7" t="s">
        <v>98</v>
      </c>
      <c r="BG2182" s="7" t="s">
        <v>98</v>
      </c>
      <c r="BH2182" s="7"/>
      <c r="BI2182" s="7"/>
      <c r="BJ2182" s="7"/>
      <c r="BK2182" s="7"/>
      <c r="BL2182" s="7"/>
      <c r="BM2182" s="7" t="s">
        <v>97</v>
      </c>
      <c r="BN2182" s="7" t="s">
        <v>97</v>
      </c>
      <c r="BO2182" s="7"/>
      <c r="BP2182" s="7"/>
      <c r="BQ2182" s="7"/>
      <c r="BR2182" s="7"/>
      <c r="BS2182" s="7"/>
      <c r="BT2182" s="7"/>
      <c r="BU2182" s="7"/>
      <c r="BV2182" s="7"/>
      <c r="BW2182" s="7"/>
      <c r="BX2182" s="7"/>
      <c r="BY2182" s="7"/>
      <c r="BZ2182" s="7"/>
      <c r="CA2182" s="7"/>
      <c r="CB2182" s="7"/>
      <c r="CC2182" s="7"/>
      <c r="CD2182" s="7"/>
      <c r="CE2182" s="7"/>
      <c r="CF2182" s="7"/>
      <c r="CG2182" s="7"/>
      <c r="CH2182" s="7"/>
      <c r="CI2182" s="6" t="n">
        <f aca="false">SUMIF($AH2182:$CH2182,35,Base!$B$5:$BB$5)*7*$Z2182</f>
        <v>567</v>
      </c>
      <c r="CJ2182" s="6" t="n">
        <f aca="false">SUMIF($AH2182:$CH2182,"PR",Base!$B$5:$BB$5)*7*$Z2182</f>
        <v>1953</v>
      </c>
      <c r="CK2182" s="6"/>
      <c r="CL2182" s="6"/>
    </row>
    <row r="2183" customFormat="false" ht="13.8" hidden="false" customHeight="false" outlineLevel="0" collapsed="false">
      <c r="A2183" s="7" t="s">
        <v>1890</v>
      </c>
      <c r="B2183" s="7" t="s">
        <v>4192</v>
      </c>
      <c r="C2183" s="7" t="s">
        <v>1383</v>
      </c>
      <c r="D2183" s="7" t="s">
        <v>4606</v>
      </c>
      <c r="E2183" s="7" t="s">
        <v>2191</v>
      </c>
      <c r="F2183" s="7" t="s">
        <v>17</v>
      </c>
      <c r="G2183" s="7" t="s">
        <v>2100</v>
      </c>
      <c r="H2183" s="7" t="s">
        <v>2101</v>
      </c>
      <c r="I2183" s="7" t="s">
        <v>84</v>
      </c>
      <c r="J2183" s="7" t="s">
        <v>85</v>
      </c>
      <c r="K2183" s="8" t="n">
        <v>0</v>
      </c>
      <c r="L2183" s="7"/>
      <c r="M2183" s="8" t="n">
        <v>10</v>
      </c>
      <c r="N2183" s="7"/>
      <c r="O2183" s="7" t="s">
        <v>1470</v>
      </c>
      <c r="P2183" s="7" t="s">
        <v>124</v>
      </c>
      <c r="Q2183" s="8" t="s">
        <v>1773</v>
      </c>
      <c r="R2183" s="8" t="s">
        <v>2780</v>
      </c>
      <c r="S2183" s="8" t="s">
        <v>2329</v>
      </c>
      <c r="T2183" s="8" t="s">
        <v>178</v>
      </c>
      <c r="U2183" s="7" t="s">
        <v>87</v>
      </c>
      <c r="V2183" s="7" t="s">
        <v>92</v>
      </c>
      <c r="W2183" s="7"/>
      <c r="X2183" s="7"/>
      <c r="Y2183" s="7" t="s">
        <v>1012</v>
      </c>
      <c r="Z2183" s="8" t="s">
        <v>155</v>
      </c>
      <c r="AA2183" s="7"/>
      <c r="AB2183" s="7"/>
      <c r="AC2183" s="7"/>
      <c r="AD2183" s="7"/>
      <c r="AE2183" s="8"/>
      <c r="AF2183" s="9" t="s">
        <v>1223</v>
      </c>
      <c r="AG2183" s="9" t="s">
        <v>1224</v>
      </c>
      <c r="AH2183" s="7"/>
      <c r="AI2183" s="7" t="s">
        <v>98</v>
      </c>
      <c r="AJ2183" s="7" t="s">
        <v>98</v>
      </c>
      <c r="AK2183" s="7" t="s">
        <v>98</v>
      </c>
      <c r="AL2183" s="7" t="s">
        <v>98</v>
      </c>
      <c r="AM2183" s="7" t="s">
        <v>98</v>
      </c>
      <c r="AN2183" s="7" t="s">
        <v>98</v>
      </c>
      <c r="AO2183" s="7" t="s">
        <v>98</v>
      </c>
      <c r="AP2183" s="7" t="s">
        <v>98</v>
      </c>
      <c r="AQ2183" s="7" t="s">
        <v>98</v>
      </c>
      <c r="AR2183" s="7" t="s">
        <v>98</v>
      </c>
      <c r="AS2183" s="7" t="s">
        <v>98</v>
      </c>
      <c r="AT2183" s="7" t="s">
        <v>98</v>
      </c>
      <c r="AU2183" s="7" t="s">
        <v>98</v>
      </c>
      <c r="AV2183" s="7" t="s">
        <v>98</v>
      </c>
      <c r="AW2183" s="7" t="s">
        <v>98</v>
      </c>
      <c r="AX2183" s="7" t="s">
        <v>98</v>
      </c>
      <c r="AY2183" s="7" t="s">
        <v>98</v>
      </c>
      <c r="AZ2183" s="7" t="n">
        <v>35</v>
      </c>
      <c r="BA2183" s="7" t="n">
        <v>35</v>
      </c>
      <c r="BB2183" s="7" t="n">
        <v>35</v>
      </c>
      <c r="BC2183" s="7" t="n">
        <v>35</v>
      </c>
      <c r="BD2183" s="7" t="n">
        <v>35</v>
      </c>
      <c r="BE2183" s="7" t="n">
        <v>35</v>
      </c>
      <c r="BF2183" s="7" t="s">
        <v>98</v>
      </c>
      <c r="BG2183" s="7" t="s">
        <v>98</v>
      </c>
      <c r="BH2183" s="7"/>
      <c r="BI2183" s="7"/>
      <c r="BJ2183" s="7"/>
      <c r="BK2183" s="7"/>
      <c r="BL2183" s="7"/>
      <c r="BM2183" s="7" t="s">
        <v>97</v>
      </c>
      <c r="BN2183" s="7" t="s">
        <v>97</v>
      </c>
      <c r="BO2183" s="7"/>
      <c r="BP2183" s="7"/>
      <c r="BQ2183" s="7"/>
      <c r="BR2183" s="7"/>
      <c r="BS2183" s="7"/>
      <c r="BT2183" s="7"/>
      <c r="BU2183" s="7"/>
      <c r="BV2183" s="7"/>
      <c r="BW2183" s="7"/>
      <c r="BX2183" s="7"/>
      <c r="BY2183" s="7"/>
      <c r="BZ2183" s="7"/>
      <c r="CA2183" s="7"/>
      <c r="CB2183" s="7"/>
      <c r="CC2183" s="7"/>
      <c r="CD2183" s="7"/>
      <c r="CE2183" s="7"/>
      <c r="CF2183" s="7"/>
      <c r="CG2183" s="7"/>
      <c r="CH2183" s="7"/>
      <c r="CI2183" s="6" t="n">
        <f aca="false">SUMIF($AH2183:$CH2183,35,Base!$B$5:$BB$5)*7*$Z2183</f>
        <v>567</v>
      </c>
      <c r="CJ2183" s="6" t="n">
        <f aca="false">SUMIF($AH2183:$CH2183,"PR",Base!$B$5:$BB$5)*7*$Z2183</f>
        <v>1953</v>
      </c>
      <c r="CK2183" s="6"/>
      <c r="CL2183" s="6"/>
    </row>
    <row r="2184" customFormat="false" ht="13.8" hidden="false" customHeight="false" outlineLevel="0" collapsed="false">
      <c r="A2184" s="7" t="s">
        <v>1890</v>
      </c>
      <c r="B2184" s="7" t="s">
        <v>4192</v>
      </c>
      <c r="C2184" s="7" t="s">
        <v>1383</v>
      </c>
      <c r="D2184" s="7" t="s">
        <v>4607</v>
      </c>
      <c r="E2184" s="7" t="s">
        <v>1050</v>
      </c>
      <c r="F2184" s="7" t="s">
        <v>17</v>
      </c>
      <c r="G2184" s="7" t="s">
        <v>1925</v>
      </c>
      <c r="H2184" s="7" t="s">
        <v>1926</v>
      </c>
      <c r="I2184" s="7" t="s">
        <v>84</v>
      </c>
      <c r="J2184" s="7" t="s">
        <v>85</v>
      </c>
      <c r="K2184" s="8" t="n">
        <v>0</v>
      </c>
      <c r="L2184" s="7"/>
      <c r="M2184" s="8" t="n">
        <v>10</v>
      </c>
      <c r="N2184" s="7"/>
      <c r="O2184" s="7" t="s">
        <v>1431</v>
      </c>
      <c r="P2184" s="7" t="s">
        <v>155</v>
      </c>
      <c r="Q2184" s="8" t="s">
        <v>1535</v>
      </c>
      <c r="R2184" s="8" t="s">
        <v>228</v>
      </c>
      <c r="S2184" s="8" t="s">
        <v>1085</v>
      </c>
      <c r="T2184" s="8" t="s">
        <v>178</v>
      </c>
      <c r="U2184" s="7" t="s">
        <v>87</v>
      </c>
      <c r="V2184" s="7" t="s">
        <v>92</v>
      </c>
      <c r="W2184" s="7"/>
      <c r="X2184" s="7"/>
      <c r="Y2184" s="7" t="s">
        <v>93</v>
      </c>
      <c r="Z2184" s="8" t="s">
        <v>94</v>
      </c>
      <c r="AA2184" s="7"/>
      <c r="AB2184" s="7"/>
      <c r="AC2184" s="7"/>
      <c r="AD2184" s="7"/>
      <c r="AE2184" s="8"/>
      <c r="AF2184" s="9" t="s">
        <v>1223</v>
      </c>
      <c r="AG2184" s="9" t="s">
        <v>465</v>
      </c>
      <c r="AH2184" s="7"/>
      <c r="AI2184" s="7" t="s">
        <v>98</v>
      </c>
      <c r="AJ2184" s="7" t="s">
        <v>98</v>
      </c>
      <c r="AK2184" s="7" t="s">
        <v>98</v>
      </c>
      <c r="AL2184" s="7" t="s">
        <v>98</v>
      </c>
      <c r="AM2184" s="7" t="s">
        <v>98</v>
      </c>
      <c r="AN2184" s="7" t="s">
        <v>98</v>
      </c>
      <c r="AO2184" s="7" t="s">
        <v>98</v>
      </c>
      <c r="AP2184" s="7" t="s">
        <v>98</v>
      </c>
      <c r="AQ2184" s="7" t="s">
        <v>98</v>
      </c>
      <c r="AR2184" s="7" t="s">
        <v>98</v>
      </c>
      <c r="AS2184" s="7" t="s">
        <v>98</v>
      </c>
      <c r="AT2184" s="7" t="s">
        <v>98</v>
      </c>
      <c r="AU2184" s="7" t="s">
        <v>98</v>
      </c>
      <c r="AV2184" s="7" t="s">
        <v>98</v>
      </c>
      <c r="AW2184" s="7" t="s">
        <v>98</v>
      </c>
      <c r="AX2184" s="7" t="s">
        <v>98</v>
      </c>
      <c r="AY2184" s="7" t="s">
        <v>98</v>
      </c>
      <c r="AZ2184" s="7" t="s">
        <v>98</v>
      </c>
      <c r="BA2184" s="7" t="s">
        <v>98</v>
      </c>
      <c r="BB2184" s="7" t="s">
        <v>98</v>
      </c>
      <c r="BC2184" s="7" t="s">
        <v>98</v>
      </c>
      <c r="BD2184" s="7" t="s">
        <v>98</v>
      </c>
      <c r="BE2184" s="7" t="n">
        <v>35</v>
      </c>
      <c r="BF2184" s="7" t="n">
        <v>35</v>
      </c>
      <c r="BG2184" s="7" t="n">
        <v>35</v>
      </c>
      <c r="BH2184" s="7" t="n">
        <v>35</v>
      </c>
      <c r="BI2184" s="7" t="s">
        <v>98</v>
      </c>
      <c r="BJ2184" s="7" t="s">
        <v>98</v>
      </c>
      <c r="BK2184" s="7"/>
      <c r="BL2184" s="7"/>
      <c r="BM2184" s="7" t="s">
        <v>97</v>
      </c>
      <c r="BN2184" s="7" t="s">
        <v>97</v>
      </c>
      <c r="BO2184" s="7"/>
      <c r="BP2184" s="7"/>
      <c r="BQ2184" s="7"/>
      <c r="BR2184" s="7"/>
      <c r="BS2184" s="7"/>
      <c r="BT2184" s="7"/>
      <c r="BU2184" s="7"/>
      <c r="BV2184" s="7"/>
      <c r="BW2184" s="7"/>
      <c r="BX2184" s="7"/>
      <c r="BY2184" s="7"/>
      <c r="BZ2184" s="7"/>
      <c r="CA2184" s="7"/>
      <c r="CB2184" s="7"/>
      <c r="CC2184" s="7"/>
      <c r="CD2184" s="7"/>
      <c r="CE2184" s="7"/>
      <c r="CF2184" s="7"/>
      <c r="CG2184" s="7"/>
      <c r="CH2184" s="7"/>
      <c r="CI2184" s="6" t="n">
        <f aca="false">SUMIF($AH2184:$CH2184,35,Base!$B$5:$BB$5)*7*$Z2184</f>
        <v>266</v>
      </c>
      <c r="CJ2184" s="6" t="n">
        <f aca="false">SUMIF($AH2184:$CH2184,"PR",Base!$B$5:$BB$5)*7*$Z2184</f>
        <v>1624</v>
      </c>
      <c r="CK2184" s="6"/>
      <c r="CL2184" s="6"/>
    </row>
    <row r="2185" customFormat="false" ht="13.8" hidden="false" customHeight="false" outlineLevel="0" collapsed="false">
      <c r="A2185" s="7" t="s">
        <v>1890</v>
      </c>
      <c r="B2185" s="7" t="s">
        <v>4192</v>
      </c>
      <c r="C2185" s="7" t="s">
        <v>1383</v>
      </c>
      <c r="D2185" s="7" t="s">
        <v>4607</v>
      </c>
      <c r="E2185" s="7" t="s">
        <v>1050</v>
      </c>
      <c r="F2185" s="7" t="s">
        <v>17</v>
      </c>
      <c r="G2185" s="7" t="s">
        <v>1925</v>
      </c>
      <c r="H2185" s="7" t="s">
        <v>1926</v>
      </c>
      <c r="I2185" s="7" t="s">
        <v>84</v>
      </c>
      <c r="J2185" s="7" t="s">
        <v>85</v>
      </c>
      <c r="K2185" s="8" t="n">
        <v>0</v>
      </c>
      <c r="L2185" s="7"/>
      <c r="M2185" s="8" t="n">
        <v>10</v>
      </c>
      <c r="N2185" s="7"/>
      <c r="O2185" s="7" t="s">
        <v>1431</v>
      </c>
      <c r="P2185" s="7" t="s">
        <v>155</v>
      </c>
      <c r="Q2185" s="8" t="s">
        <v>1535</v>
      </c>
      <c r="R2185" s="8" t="s">
        <v>228</v>
      </c>
      <c r="S2185" s="8" t="s">
        <v>1085</v>
      </c>
      <c r="T2185" s="8" t="s">
        <v>178</v>
      </c>
      <c r="U2185" s="7" t="s">
        <v>87</v>
      </c>
      <c r="V2185" s="7" t="s">
        <v>92</v>
      </c>
      <c r="W2185" s="7"/>
      <c r="X2185" s="7"/>
      <c r="Y2185" s="7" t="s">
        <v>125</v>
      </c>
      <c r="Z2185" s="8" t="s">
        <v>94</v>
      </c>
      <c r="AA2185" s="7"/>
      <c r="AB2185" s="7"/>
      <c r="AC2185" s="7"/>
      <c r="AD2185" s="7"/>
      <c r="AE2185" s="8"/>
      <c r="AF2185" s="9" t="s">
        <v>1223</v>
      </c>
      <c r="AG2185" s="9" t="s">
        <v>465</v>
      </c>
      <c r="AH2185" s="7"/>
      <c r="AI2185" s="7" t="s">
        <v>98</v>
      </c>
      <c r="AJ2185" s="7" t="s">
        <v>98</v>
      </c>
      <c r="AK2185" s="7" t="s">
        <v>98</v>
      </c>
      <c r="AL2185" s="7" t="s">
        <v>98</v>
      </c>
      <c r="AM2185" s="7" t="s">
        <v>98</v>
      </c>
      <c r="AN2185" s="7" t="s">
        <v>98</v>
      </c>
      <c r="AO2185" s="7" t="s">
        <v>98</v>
      </c>
      <c r="AP2185" s="7" t="s">
        <v>98</v>
      </c>
      <c r="AQ2185" s="7" t="s">
        <v>98</v>
      </c>
      <c r="AR2185" s="7" t="s">
        <v>98</v>
      </c>
      <c r="AS2185" s="7" t="s">
        <v>98</v>
      </c>
      <c r="AT2185" s="7" t="s">
        <v>98</v>
      </c>
      <c r="AU2185" s="7" t="s">
        <v>98</v>
      </c>
      <c r="AV2185" s="7" t="s">
        <v>98</v>
      </c>
      <c r="AW2185" s="7" t="s">
        <v>98</v>
      </c>
      <c r="AX2185" s="7" t="s">
        <v>98</v>
      </c>
      <c r="AY2185" s="7" t="s">
        <v>98</v>
      </c>
      <c r="AZ2185" s="7" t="s">
        <v>98</v>
      </c>
      <c r="BA2185" s="7" t="s">
        <v>98</v>
      </c>
      <c r="BB2185" s="7" t="s">
        <v>98</v>
      </c>
      <c r="BC2185" s="7" t="s">
        <v>98</v>
      </c>
      <c r="BD2185" s="7" t="s">
        <v>98</v>
      </c>
      <c r="BE2185" s="7" t="n">
        <v>35</v>
      </c>
      <c r="BF2185" s="7" t="n">
        <v>35</v>
      </c>
      <c r="BG2185" s="7" t="n">
        <v>35</v>
      </c>
      <c r="BH2185" s="7" t="n">
        <v>35</v>
      </c>
      <c r="BI2185" s="7" t="s">
        <v>98</v>
      </c>
      <c r="BJ2185" s="7" t="s">
        <v>98</v>
      </c>
      <c r="BK2185" s="7"/>
      <c r="BL2185" s="7"/>
      <c r="BM2185" s="7" t="s">
        <v>97</v>
      </c>
      <c r="BN2185" s="7" t="s">
        <v>97</v>
      </c>
      <c r="BO2185" s="7"/>
      <c r="BP2185" s="7"/>
      <c r="BQ2185" s="7"/>
      <c r="BR2185" s="7"/>
      <c r="BS2185" s="7"/>
      <c r="BT2185" s="7"/>
      <c r="BU2185" s="7"/>
      <c r="BV2185" s="7"/>
      <c r="BW2185" s="7"/>
      <c r="BX2185" s="7"/>
      <c r="BY2185" s="7"/>
      <c r="BZ2185" s="7"/>
      <c r="CA2185" s="7"/>
      <c r="CB2185" s="7"/>
      <c r="CC2185" s="7"/>
      <c r="CD2185" s="7"/>
      <c r="CE2185" s="7"/>
      <c r="CF2185" s="7"/>
      <c r="CG2185" s="7"/>
      <c r="CH2185" s="7"/>
      <c r="CI2185" s="6" t="n">
        <f aca="false">SUMIF($AH2185:$CH2185,35,Base!$B$5:$BB$5)*7*$Z2185</f>
        <v>266</v>
      </c>
      <c r="CJ2185" s="6" t="n">
        <f aca="false">SUMIF($AH2185:$CH2185,"PR",Base!$B$5:$BB$5)*7*$Z2185</f>
        <v>1624</v>
      </c>
      <c r="CK2185" s="6"/>
      <c r="CL2185" s="6"/>
    </row>
    <row r="2186" customFormat="false" ht="13.8" hidden="false" customHeight="false" outlineLevel="0" collapsed="false">
      <c r="A2186" s="7" t="s">
        <v>1890</v>
      </c>
      <c r="B2186" s="7" t="s">
        <v>4192</v>
      </c>
      <c r="C2186" s="7" t="s">
        <v>79</v>
      </c>
      <c r="D2186" s="7" t="s">
        <v>4608</v>
      </c>
      <c r="E2186" s="7" t="s">
        <v>1606</v>
      </c>
      <c r="F2186" s="7" t="s">
        <v>17</v>
      </c>
      <c r="G2186" s="7" t="s">
        <v>4158</v>
      </c>
      <c r="H2186" s="7" t="s">
        <v>4159</v>
      </c>
      <c r="I2186" s="7" t="s">
        <v>84</v>
      </c>
      <c r="J2186" s="7" t="s">
        <v>85</v>
      </c>
      <c r="K2186" s="8" t="n">
        <v>0</v>
      </c>
      <c r="L2186" s="7"/>
      <c r="M2186" s="8" t="n">
        <v>10</v>
      </c>
      <c r="N2186" s="7" t="s">
        <v>4609</v>
      </c>
      <c r="O2186" s="7" t="s">
        <v>844</v>
      </c>
      <c r="P2186" s="7" t="s">
        <v>124</v>
      </c>
      <c r="Q2186" s="8" t="s">
        <v>1914</v>
      </c>
      <c r="R2186" s="8" t="s">
        <v>4610</v>
      </c>
      <c r="S2186" s="8" t="s">
        <v>319</v>
      </c>
      <c r="T2186" s="8" t="s">
        <v>109</v>
      </c>
      <c r="U2186" s="7" t="s">
        <v>87</v>
      </c>
      <c r="V2186" s="7" t="s">
        <v>92</v>
      </c>
      <c r="W2186" s="7"/>
      <c r="X2186" s="7"/>
      <c r="Y2186" s="7" t="s">
        <v>1182</v>
      </c>
      <c r="Z2186" s="8" t="s">
        <v>87</v>
      </c>
      <c r="AA2186" s="7"/>
      <c r="AB2186" s="7"/>
      <c r="AC2186" s="7"/>
      <c r="AD2186" s="7"/>
      <c r="AE2186" s="8"/>
      <c r="AF2186" s="9" t="s">
        <v>457</v>
      </c>
      <c r="AG2186" s="9" t="s">
        <v>465</v>
      </c>
      <c r="AH2186" s="7"/>
      <c r="AI2186" s="7"/>
      <c r="AJ2186" s="7"/>
      <c r="AK2186" s="7"/>
      <c r="AL2186" s="7"/>
      <c r="AM2186" s="7"/>
      <c r="AN2186" s="7"/>
      <c r="AO2186" s="7" t="s">
        <v>98</v>
      </c>
      <c r="AP2186" s="7" t="s">
        <v>98</v>
      </c>
      <c r="AQ2186" s="7" t="s">
        <v>98</v>
      </c>
      <c r="AR2186" s="7" t="s">
        <v>98</v>
      </c>
      <c r="AS2186" s="7" t="s">
        <v>98</v>
      </c>
      <c r="AT2186" s="7" t="s">
        <v>98</v>
      </c>
      <c r="AU2186" s="7" t="s">
        <v>98</v>
      </c>
      <c r="AV2186" s="7" t="s">
        <v>98</v>
      </c>
      <c r="AW2186" s="7" t="n">
        <v>35</v>
      </c>
      <c r="AX2186" s="7" t="n">
        <v>35</v>
      </c>
      <c r="AY2186" s="7" t="n">
        <v>35</v>
      </c>
      <c r="AZ2186" s="7" t="s">
        <v>98</v>
      </c>
      <c r="BA2186" s="7" t="s">
        <v>98</v>
      </c>
      <c r="BB2186" s="7" t="s">
        <v>98</v>
      </c>
      <c r="BC2186" s="7"/>
      <c r="BD2186" s="7" t="s">
        <v>98</v>
      </c>
      <c r="BE2186" s="7" t="s">
        <v>98</v>
      </c>
      <c r="BF2186" s="7" t="s">
        <v>98</v>
      </c>
      <c r="BG2186" s="7" t="n">
        <v>35</v>
      </c>
      <c r="BH2186" s="7" t="n">
        <v>35</v>
      </c>
      <c r="BI2186" s="7" t="s">
        <v>98</v>
      </c>
      <c r="BJ2186" s="7" t="s">
        <v>98</v>
      </c>
      <c r="BK2186" s="7"/>
      <c r="BL2186" s="7"/>
      <c r="BM2186" s="7" t="s">
        <v>97</v>
      </c>
      <c r="BN2186" s="7" t="s">
        <v>97</v>
      </c>
      <c r="BO2186" s="7"/>
      <c r="BP2186" s="7"/>
      <c r="BQ2186" s="7"/>
      <c r="BR2186" s="7"/>
      <c r="BS2186" s="7"/>
      <c r="BT2186" s="7"/>
      <c r="BU2186" s="7"/>
      <c r="BV2186" s="7"/>
      <c r="BW2186" s="7"/>
      <c r="BX2186" s="7"/>
      <c r="BY2186" s="7"/>
      <c r="BZ2186" s="7"/>
      <c r="CA2186" s="7"/>
      <c r="CB2186" s="7"/>
      <c r="CC2186" s="7"/>
      <c r="CD2186" s="7"/>
      <c r="CE2186" s="7"/>
      <c r="CF2186" s="7"/>
      <c r="CG2186" s="7"/>
      <c r="CH2186" s="7"/>
      <c r="CI2186" s="6" t="n">
        <f aca="false">SUMIF($AH2186:$CH2186,35,Base!$B$5:$BB$5)*7*$Z2186</f>
        <v>161</v>
      </c>
      <c r="CJ2186" s="6" t="n">
        <f aca="false">SUMIF($AH2186:$CH2186,"PR",Base!$B$5:$BB$5)*7*$Z2186</f>
        <v>546</v>
      </c>
      <c r="CK2186" s="6"/>
      <c r="CL2186" s="6"/>
    </row>
    <row r="2187" customFormat="false" ht="13.8" hidden="false" customHeight="false" outlineLevel="0" collapsed="false">
      <c r="A2187" s="7" t="s">
        <v>1890</v>
      </c>
      <c r="B2187" s="7" t="s">
        <v>4192</v>
      </c>
      <c r="C2187" s="7" t="s">
        <v>79</v>
      </c>
      <c r="D2187" s="7" t="s">
        <v>4608</v>
      </c>
      <c r="E2187" s="7" t="s">
        <v>1606</v>
      </c>
      <c r="F2187" s="7" t="s">
        <v>17</v>
      </c>
      <c r="G2187" s="7" t="s">
        <v>4158</v>
      </c>
      <c r="H2187" s="7" t="s">
        <v>4159</v>
      </c>
      <c r="I2187" s="7" t="s">
        <v>84</v>
      </c>
      <c r="J2187" s="7" t="s">
        <v>85</v>
      </c>
      <c r="K2187" s="8" t="n">
        <v>0</v>
      </c>
      <c r="L2187" s="7"/>
      <c r="M2187" s="8" t="n">
        <v>10</v>
      </c>
      <c r="N2187" s="7" t="s">
        <v>4609</v>
      </c>
      <c r="O2187" s="7" t="s">
        <v>844</v>
      </c>
      <c r="P2187" s="7" t="s">
        <v>124</v>
      </c>
      <c r="Q2187" s="8" t="s">
        <v>1914</v>
      </c>
      <c r="R2187" s="8" t="s">
        <v>4610</v>
      </c>
      <c r="S2187" s="8" t="s">
        <v>319</v>
      </c>
      <c r="T2187" s="8" t="s">
        <v>109</v>
      </c>
      <c r="U2187" s="7" t="s">
        <v>87</v>
      </c>
      <c r="V2187" s="7" t="s">
        <v>92</v>
      </c>
      <c r="W2187" s="7"/>
      <c r="X2187" s="7"/>
      <c r="Y2187" s="7" t="s">
        <v>99</v>
      </c>
      <c r="Z2187" s="8" t="s">
        <v>242</v>
      </c>
      <c r="AA2187" s="7"/>
      <c r="AB2187" s="7"/>
      <c r="AC2187" s="7"/>
      <c r="AD2187" s="7"/>
      <c r="AE2187" s="8"/>
      <c r="AF2187" s="9" t="s">
        <v>457</v>
      </c>
      <c r="AG2187" s="9" t="s">
        <v>465</v>
      </c>
      <c r="AH2187" s="7"/>
      <c r="AI2187" s="7"/>
      <c r="AJ2187" s="7"/>
      <c r="AK2187" s="7"/>
      <c r="AL2187" s="7"/>
      <c r="AM2187" s="7"/>
      <c r="AN2187" s="7"/>
      <c r="AO2187" s="7" t="s">
        <v>98</v>
      </c>
      <c r="AP2187" s="7" t="s">
        <v>98</v>
      </c>
      <c r="AQ2187" s="7" t="s">
        <v>98</v>
      </c>
      <c r="AR2187" s="7" t="s">
        <v>98</v>
      </c>
      <c r="AS2187" s="7" t="s">
        <v>98</v>
      </c>
      <c r="AT2187" s="7" t="s">
        <v>98</v>
      </c>
      <c r="AU2187" s="7" t="s">
        <v>98</v>
      </c>
      <c r="AV2187" s="7" t="s">
        <v>98</v>
      </c>
      <c r="AW2187" s="7" t="n">
        <v>35</v>
      </c>
      <c r="AX2187" s="7" t="n">
        <v>35</v>
      </c>
      <c r="AY2187" s="7" t="n">
        <v>35</v>
      </c>
      <c r="AZ2187" s="7" t="s">
        <v>98</v>
      </c>
      <c r="BA2187" s="7" t="s">
        <v>98</v>
      </c>
      <c r="BB2187" s="7" t="s">
        <v>98</v>
      </c>
      <c r="BC2187" s="7"/>
      <c r="BD2187" s="7" t="s">
        <v>98</v>
      </c>
      <c r="BE2187" s="7" t="s">
        <v>98</v>
      </c>
      <c r="BF2187" s="7" t="s">
        <v>98</v>
      </c>
      <c r="BG2187" s="7" t="n">
        <v>35</v>
      </c>
      <c r="BH2187" s="7" t="n">
        <v>35</v>
      </c>
      <c r="BI2187" s="7" t="s">
        <v>98</v>
      </c>
      <c r="BJ2187" s="7" t="s">
        <v>98</v>
      </c>
      <c r="BK2187" s="7"/>
      <c r="BL2187" s="7"/>
      <c r="BM2187" s="7" t="s">
        <v>97</v>
      </c>
      <c r="BN2187" s="7" t="s">
        <v>97</v>
      </c>
      <c r="BO2187" s="7"/>
      <c r="BP2187" s="7"/>
      <c r="BQ2187" s="7"/>
      <c r="BR2187" s="7"/>
      <c r="BS2187" s="7"/>
      <c r="BT2187" s="7"/>
      <c r="BU2187" s="7"/>
      <c r="BV2187" s="7"/>
      <c r="BW2187" s="7"/>
      <c r="BX2187" s="7"/>
      <c r="BY2187" s="7"/>
      <c r="BZ2187" s="7"/>
      <c r="CA2187" s="7"/>
      <c r="CB2187" s="7"/>
      <c r="CC2187" s="7"/>
      <c r="CD2187" s="7"/>
      <c r="CE2187" s="7"/>
      <c r="CF2187" s="7"/>
      <c r="CG2187" s="7"/>
      <c r="CH2187" s="7"/>
      <c r="CI2187" s="6" t="n">
        <f aca="false">SUMIF($AH2187:$CH2187,35,Base!$B$5:$BB$5)*7*$Z2187</f>
        <v>1932</v>
      </c>
      <c r="CJ2187" s="6" t="n">
        <f aca="false">SUMIF($AH2187:$CH2187,"PR",Base!$B$5:$BB$5)*7*$Z2187</f>
        <v>6552</v>
      </c>
      <c r="CK2187" s="6"/>
      <c r="CL2187" s="6"/>
    </row>
    <row r="2188" customFormat="false" ht="13.8" hidden="false" customHeight="false" outlineLevel="0" collapsed="false">
      <c r="A2188" s="7" t="s">
        <v>1890</v>
      </c>
      <c r="B2188" s="7" t="s">
        <v>4192</v>
      </c>
      <c r="C2188" s="7" t="s">
        <v>79</v>
      </c>
      <c r="D2188" s="7" t="s">
        <v>4608</v>
      </c>
      <c r="E2188" s="7" t="s">
        <v>1606</v>
      </c>
      <c r="F2188" s="7" t="s">
        <v>17</v>
      </c>
      <c r="G2188" s="7" t="s">
        <v>4158</v>
      </c>
      <c r="H2188" s="7" t="s">
        <v>4159</v>
      </c>
      <c r="I2188" s="7" t="s">
        <v>84</v>
      </c>
      <c r="J2188" s="7" t="s">
        <v>85</v>
      </c>
      <c r="K2188" s="8" t="n">
        <v>0</v>
      </c>
      <c r="L2188" s="7"/>
      <c r="M2188" s="8" t="n">
        <v>10</v>
      </c>
      <c r="N2188" s="7" t="s">
        <v>4609</v>
      </c>
      <c r="O2188" s="7" t="s">
        <v>844</v>
      </c>
      <c r="P2188" s="7" t="s">
        <v>124</v>
      </c>
      <c r="Q2188" s="8" t="s">
        <v>1914</v>
      </c>
      <c r="R2188" s="8" t="s">
        <v>4610</v>
      </c>
      <c r="S2188" s="8" t="s">
        <v>319</v>
      </c>
      <c r="T2188" s="8" t="s">
        <v>109</v>
      </c>
      <c r="U2188" s="7" t="s">
        <v>87</v>
      </c>
      <c r="V2188" s="7" t="s">
        <v>92</v>
      </c>
      <c r="W2188" s="7"/>
      <c r="X2188" s="7"/>
      <c r="Y2188" s="7" t="s">
        <v>112</v>
      </c>
      <c r="Z2188" s="8" t="s">
        <v>94</v>
      </c>
      <c r="AA2188" s="7"/>
      <c r="AB2188" s="7"/>
      <c r="AC2188" s="7"/>
      <c r="AD2188" s="7"/>
      <c r="AE2188" s="8"/>
      <c r="AF2188" s="9" t="s">
        <v>457</v>
      </c>
      <c r="AG2188" s="9" t="s">
        <v>465</v>
      </c>
      <c r="AH2188" s="7"/>
      <c r="AI2188" s="7"/>
      <c r="AJ2188" s="7"/>
      <c r="AK2188" s="7"/>
      <c r="AL2188" s="7"/>
      <c r="AM2188" s="7"/>
      <c r="AN2188" s="7"/>
      <c r="AO2188" s="7" t="s">
        <v>98</v>
      </c>
      <c r="AP2188" s="7" t="s">
        <v>98</v>
      </c>
      <c r="AQ2188" s="7" t="s">
        <v>98</v>
      </c>
      <c r="AR2188" s="7" t="s">
        <v>98</v>
      </c>
      <c r="AS2188" s="7" t="s">
        <v>98</v>
      </c>
      <c r="AT2188" s="7" t="s">
        <v>98</v>
      </c>
      <c r="AU2188" s="7" t="s">
        <v>98</v>
      </c>
      <c r="AV2188" s="7" t="s">
        <v>98</v>
      </c>
      <c r="AW2188" s="7" t="n">
        <v>35</v>
      </c>
      <c r="AX2188" s="7" t="n">
        <v>35</v>
      </c>
      <c r="AY2188" s="7" t="n">
        <v>35</v>
      </c>
      <c r="AZ2188" s="7" t="s">
        <v>98</v>
      </c>
      <c r="BA2188" s="7" t="s">
        <v>98</v>
      </c>
      <c r="BB2188" s="7" t="s">
        <v>98</v>
      </c>
      <c r="BC2188" s="7"/>
      <c r="BD2188" s="7" t="s">
        <v>98</v>
      </c>
      <c r="BE2188" s="7" t="s">
        <v>98</v>
      </c>
      <c r="BF2188" s="7" t="s">
        <v>98</v>
      </c>
      <c r="BG2188" s="7" t="n">
        <v>35</v>
      </c>
      <c r="BH2188" s="7" t="n">
        <v>35</v>
      </c>
      <c r="BI2188" s="7" t="s">
        <v>98</v>
      </c>
      <c r="BJ2188" s="7" t="s">
        <v>98</v>
      </c>
      <c r="BK2188" s="7"/>
      <c r="BL2188" s="7"/>
      <c r="BM2188" s="7" t="s">
        <v>97</v>
      </c>
      <c r="BN2188" s="7" t="s">
        <v>97</v>
      </c>
      <c r="BO2188" s="7"/>
      <c r="BP2188" s="7"/>
      <c r="BQ2188" s="7"/>
      <c r="BR2188" s="7"/>
      <c r="BS2188" s="7"/>
      <c r="BT2188" s="7"/>
      <c r="BU2188" s="7"/>
      <c r="BV2188" s="7"/>
      <c r="BW2188" s="7"/>
      <c r="BX2188" s="7"/>
      <c r="BY2188" s="7"/>
      <c r="BZ2188" s="7"/>
      <c r="CA2188" s="7"/>
      <c r="CB2188" s="7"/>
      <c r="CC2188" s="7"/>
      <c r="CD2188" s="7"/>
      <c r="CE2188" s="7"/>
      <c r="CF2188" s="7"/>
      <c r="CG2188" s="7"/>
      <c r="CH2188" s="7"/>
      <c r="CI2188" s="6" t="n">
        <f aca="false">SUMIF($AH2188:$CH2188,35,Base!$B$5:$BB$5)*7*$Z2188</f>
        <v>322</v>
      </c>
      <c r="CJ2188" s="6" t="n">
        <f aca="false">SUMIF($AH2188:$CH2188,"PR",Base!$B$5:$BB$5)*7*$Z2188</f>
        <v>1092</v>
      </c>
      <c r="CK2188" s="6"/>
      <c r="CL2188" s="6"/>
    </row>
    <row r="2189" customFormat="false" ht="13.8" hidden="false" customHeight="false" outlineLevel="0" collapsed="false">
      <c r="A2189" s="7" t="s">
        <v>1890</v>
      </c>
      <c r="B2189" s="7" t="s">
        <v>4192</v>
      </c>
      <c r="C2189" s="7" t="s">
        <v>2257</v>
      </c>
      <c r="D2189" s="7" t="s">
        <v>4611</v>
      </c>
      <c r="E2189" s="7" t="s">
        <v>1640</v>
      </c>
      <c r="F2189" s="7" t="s">
        <v>17</v>
      </c>
      <c r="G2189" s="7" t="s">
        <v>2301</v>
      </c>
      <c r="H2189" s="7" t="s">
        <v>2302</v>
      </c>
      <c r="I2189" s="7" t="s">
        <v>84</v>
      </c>
      <c r="J2189" s="7" t="s">
        <v>85</v>
      </c>
      <c r="K2189" s="8" t="n">
        <v>0</v>
      </c>
      <c r="L2189" s="7"/>
      <c r="M2189" s="8" t="n">
        <v>15</v>
      </c>
      <c r="N2189" s="7"/>
      <c r="O2189" s="7" t="s">
        <v>2304</v>
      </c>
      <c r="P2189" s="7" t="s">
        <v>178</v>
      </c>
      <c r="Q2189" s="8" t="s">
        <v>4612</v>
      </c>
      <c r="R2189" s="8" t="s">
        <v>4613</v>
      </c>
      <c r="S2189" s="8" t="s">
        <v>223</v>
      </c>
      <c r="T2189" s="8" t="s">
        <v>108</v>
      </c>
      <c r="U2189" s="7" t="s">
        <v>87</v>
      </c>
      <c r="V2189" s="7" t="s">
        <v>92</v>
      </c>
      <c r="W2189" s="7"/>
      <c r="X2189" s="7"/>
      <c r="Y2189" s="7" t="s">
        <v>93</v>
      </c>
      <c r="Z2189" s="8" t="s">
        <v>94</v>
      </c>
      <c r="AA2189" s="7"/>
      <c r="AB2189" s="7"/>
      <c r="AC2189" s="7"/>
      <c r="AD2189" s="7"/>
      <c r="AE2189" s="8"/>
      <c r="AF2189" s="9" t="s">
        <v>539</v>
      </c>
      <c r="AG2189" s="9" t="s">
        <v>2469</v>
      </c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7"/>
      <c r="AW2189" s="7"/>
      <c r="AX2189" s="7"/>
      <c r="AY2189" s="7"/>
      <c r="AZ2189" s="7"/>
      <c r="BA2189" s="7"/>
      <c r="BB2189" s="7"/>
      <c r="BC2189" s="7"/>
      <c r="BD2189" s="7"/>
      <c r="BE2189" s="7"/>
      <c r="BF2189" s="7"/>
      <c r="BG2189" s="7"/>
      <c r="BH2189" s="7"/>
      <c r="BI2189" s="7"/>
      <c r="BJ2189" s="7"/>
      <c r="BK2189" s="7"/>
      <c r="BL2189" s="7"/>
      <c r="BM2189" s="7" t="s">
        <v>97</v>
      </c>
      <c r="BN2189" s="7" t="s">
        <v>97</v>
      </c>
      <c r="BO2189" s="7"/>
      <c r="BP2189" s="7"/>
      <c r="BQ2189" s="7"/>
      <c r="BR2189" s="7"/>
      <c r="BS2189" s="7"/>
      <c r="BT2189" s="7"/>
      <c r="BU2189" s="7"/>
      <c r="BV2189" s="7"/>
      <c r="BW2189" s="7"/>
      <c r="BX2189" s="7"/>
      <c r="BY2189" s="7" t="s">
        <v>98</v>
      </c>
      <c r="BZ2189" s="7" t="s">
        <v>98</v>
      </c>
      <c r="CA2189" s="7" t="s">
        <v>98</v>
      </c>
      <c r="CB2189" s="7" t="s">
        <v>98</v>
      </c>
      <c r="CC2189" s="7" t="s">
        <v>98</v>
      </c>
      <c r="CD2189" s="7" t="s">
        <v>98</v>
      </c>
      <c r="CE2189" s="7" t="s">
        <v>98</v>
      </c>
      <c r="CF2189" s="7" t="s">
        <v>98</v>
      </c>
      <c r="CG2189" s="7" t="s">
        <v>98</v>
      </c>
      <c r="CH2189" s="7" t="s">
        <v>98</v>
      </c>
      <c r="CI2189" s="6" t="n">
        <f aca="false">SUMIF($AH2189:$CH2189,35,Base!$B$5:$BB$5)*7*$Z2189</f>
        <v>0</v>
      </c>
      <c r="CJ2189" s="6" t="n">
        <f aca="false">SUMIF($AH2189:$CH2189,"PR",Base!$B$5:$BB$5)*7*$Z2189</f>
        <v>644</v>
      </c>
      <c r="CK2189" s="6"/>
      <c r="CL2189" s="6"/>
    </row>
    <row r="2190" customFormat="false" ht="13.8" hidden="false" customHeight="false" outlineLevel="0" collapsed="false">
      <c r="A2190" s="7" t="s">
        <v>1890</v>
      </c>
      <c r="B2190" s="7" t="s">
        <v>4192</v>
      </c>
      <c r="C2190" s="7" t="s">
        <v>2257</v>
      </c>
      <c r="D2190" s="7" t="s">
        <v>4611</v>
      </c>
      <c r="E2190" s="7" t="s">
        <v>1640</v>
      </c>
      <c r="F2190" s="7" t="s">
        <v>17</v>
      </c>
      <c r="G2190" s="7" t="s">
        <v>2301</v>
      </c>
      <c r="H2190" s="7" t="s">
        <v>2302</v>
      </c>
      <c r="I2190" s="7" t="s">
        <v>84</v>
      </c>
      <c r="J2190" s="7" t="s">
        <v>85</v>
      </c>
      <c r="K2190" s="8" t="n">
        <v>0</v>
      </c>
      <c r="L2190" s="7"/>
      <c r="M2190" s="8" t="n">
        <v>15</v>
      </c>
      <c r="N2190" s="7"/>
      <c r="O2190" s="7" t="s">
        <v>2304</v>
      </c>
      <c r="P2190" s="7" t="s">
        <v>178</v>
      </c>
      <c r="Q2190" s="8" t="s">
        <v>4612</v>
      </c>
      <c r="R2190" s="8" t="s">
        <v>4613</v>
      </c>
      <c r="S2190" s="8" t="s">
        <v>223</v>
      </c>
      <c r="T2190" s="8" t="s">
        <v>108</v>
      </c>
      <c r="U2190" s="7" t="s">
        <v>87</v>
      </c>
      <c r="V2190" s="7" t="s">
        <v>92</v>
      </c>
      <c r="W2190" s="7"/>
      <c r="X2190" s="7"/>
      <c r="Y2190" s="7" t="s">
        <v>101</v>
      </c>
      <c r="Z2190" s="8" t="s">
        <v>94</v>
      </c>
      <c r="AA2190" s="7"/>
      <c r="AB2190" s="7"/>
      <c r="AC2190" s="7"/>
      <c r="AD2190" s="7"/>
      <c r="AE2190" s="8"/>
      <c r="AF2190" s="9" t="s">
        <v>539</v>
      </c>
      <c r="AG2190" s="9" t="s">
        <v>2469</v>
      </c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  <c r="AY2190" s="7"/>
      <c r="AZ2190" s="7"/>
      <c r="BA2190" s="7"/>
      <c r="BB2190" s="7"/>
      <c r="BC2190" s="7"/>
      <c r="BD2190" s="7"/>
      <c r="BE2190" s="7"/>
      <c r="BF2190" s="7"/>
      <c r="BG2190" s="7"/>
      <c r="BH2190" s="7"/>
      <c r="BI2190" s="7"/>
      <c r="BJ2190" s="7"/>
      <c r="BK2190" s="7"/>
      <c r="BL2190" s="7"/>
      <c r="BM2190" s="7" t="s">
        <v>97</v>
      </c>
      <c r="BN2190" s="7" t="s">
        <v>97</v>
      </c>
      <c r="BO2190" s="7"/>
      <c r="BP2190" s="7"/>
      <c r="BQ2190" s="7"/>
      <c r="BR2190" s="7"/>
      <c r="BS2190" s="7"/>
      <c r="BT2190" s="7"/>
      <c r="BU2190" s="7"/>
      <c r="BV2190" s="7"/>
      <c r="BW2190" s="7"/>
      <c r="BX2190" s="7"/>
      <c r="BY2190" s="7" t="s">
        <v>98</v>
      </c>
      <c r="BZ2190" s="7" t="s">
        <v>98</v>
      </c>
      <c r="CA2190" s="7" t="s">
        <v>98</v>
      </c>
      <c r="CB2190" s="7" t="s">
        <v>98</v>
      </c>
      <c r="CC2190" s="7" t="s">
        <v>98</v>
      </c>
      <c r="CD2190" s="7" t="s">
        <v>98</v>
      </c>
      <c r="CE2190" s="7" t="s">
        <v>98</v>
      </c>
      <c r="CF2190" s="7" t="s">
        <v>98</v>
      </c>
      <c r="CG2190" s="7" t="s">
        <v>98</v>
      </c>
      <c r="CH2190" s="7" t="s">
        <v>98</v>
      </c>
      <c r="CI2190" s="6" t="n">
        <f aca="false">SUMIF($AH2190:$CH2190,35,Base!$B$5:$BB$5)*7*$Z2190</f>
        <v>0</v>
      </c>
      <c r="CJ2190" s="6" t="n">
        <f aca="false">SUMIF($AH2190:$CH2190,"PR",Base!$B$5:$BB$5)*7*$Z2190</f>
        <v>644</v>
      </c>
      <c r="CK2190" s="6"/>
      <c r="CL2190" s="6"/>
    </row>
    <row r="2191" customFormat="false" ht="13.8" hidden="false" customHeight="false" outlineLevel="0" collapsed="false">
      <c r="A2191" s="7" t="s">
        <v>1890</v>
      </c>
      <c r="B2191" s="7" t="s">
        <v>4192</v>
      </c>
      <c r="C2191" s="7" t="s">
        <v>2257</v>
      </c>
      <c r="D2191" s="7" t="s">
        <v>4611</v>
      </c>
      <c r="E2191" s="7" t="s">
        <v>1640</v>
      </c>
      <c r="F2191" s="7" t="s">
        <v>17</v>
      </c>
      <c r="G2191" s="7" t="s">
        <v>2301</v>
      </c>
      <c r="H2191" s="7" t="s">
        <v>2302</v>
      </c>
      <c r="I2191" s="7" t="s">
        <v>84</v>
      </c>
      <c r="J2191" s="7" t="s">
        <v>85</v>
      </c>
      <c r="K2191" s="8" t="n">
        <v>0</v>
      </c>
      <c r="L2191" s="7"/>
      <c r="M2191" s="8" t="n">
        <v>15</v>
      </c>
      <c r="N2191" s="7"/>
      <c r="O2191" s="7" t="s">
        <v>2304</v>
      </c>
      <c r="P2191" s="7" t="s">
        <v>178</v>
      </c>
      <c r="Q2191" s="8" t="s">
        <v>4612</v>
      </c>
      <c r="R2191" s="8" t="s">
        <v>4613</v>
      </c>
      <c r="S2191" s="8" t="s">
        <v>223</v>
      </c>
      <c r="T2191" s="8" t="s">
        <v>108</v>
      </c>
      <c r="U2191" s="7" t="s">
        <v>87</v>
      </c>
      <c r="V2191" s="7" t="s">
        <v>92</v>
      </c>
      <c r="W2191" s="7"/>
      <c r="X2191" s="7"/>
      <c r="Y2191" s="7" t="s">
        <v>99</v>
      </c>
      <c r="Z2191" s="8" t="s">
        <v>124</v>
      </c>
      <c r="AA2191" s="7"/>
      <c r="AB2191" s="7"/>
      <c r="AC2191" s="7"/>
      <c r="AD2191" s="7"/>
      <c r="AE2191" s="8"/>
      <c r="AF2191" s="9" t="s">
        <v>539</v>
      </c>
      <c r="AG2191" s="9" t="s">
        <v>2469</v>
      </c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7"/>
      <c r="AX2191" s="7"/>
      <c r="AY2191" s="7"/>
      <c r="AZ2191" s="7"/>
      <c r="BA2191" s="7"/>
      <c r="BB2191" s="7"/>
      <c r="BC2191" s="7"/>
      <c r="BD2191" s="7"/>
      <c r="BE2191" s="7"/>
      <c r="BF2191" s="7"/>
      <c r="BG2191" s="7"/>
      <c r="BH2191" s="7"/>
      <c r="BI2191" s="7"/>
      <c r="BJ2191" s="7"/>
      <c r="BK2191" s="7"/>
      <c r="BL2191" s="7"/>
      <c r="BM2191" s="7" t="s">
        <v>97</v>
      </c>
      <c r="BN2191" s="7" t="s">
        <v>97</v>
      </c>
      <c r="BO2191" s="7"/>
      <c r="BP2191" s="7"/>
      <c r="BQ2191" s="7"/>
      <c r="BR2191" s="7"/>
      <c r="BS2191" s="7"/>
      <c r="BT2191" s="7"/>
      <c r="BU2191" s="7"/>
      <c r="BV2191" s="7"/>
      <c r="BW2191" s="7"/>
      <c r="BX2191" s="7"/>
      <c r="BY2191" s="7" t="s">
        <v>98</v>
      </c>
      <c r="BZ2191" s="7" t="s">
        <v>98</v>
      </c>
      <c r="CA2191" s="7" t="s">
        <v>98</v>
      </c>
      <c r="CB2191" s="7" t="s">
        <v>98</v>
      </c>
      <c r="CC2191" s="7" t="s">
        <v>98</v>
      </c>
      <c r="CD2191" s="7" t="s">
        <v>98</v>
      </c>
      <c r="CE2191" s="7" t="s">
        <v>98</v>
      </c>
      <c r="CF2191" s="7" t="s">
        <v>98</v>
      </c>
      <c r="CG2191" s="7" t="s">
        <v>98</v>
      </c>
      <c r="CH2191" s="7" t="s">
        <v>98</v>
      </c>
      <c r="CI2191" s="6" t="n">
        <f aca="false">SUMIF($AH2191:$CH2191,35,Base!$B$5:$BB$5)*7*$Z2191</f>
        <v>0</v>
      </c>
      <c r="CJ2191" s="6" t="n">
        <f aca="false">SUMIF($AH2191:$CH2191,"PR",Base!$B$5:$BB$5)*7*$Z2191</f>
        <v>1932</v>
      </c>
      <c r="CK2191" s="6"/>
      <c r="CL2191" s="6"/>
    </row>
    <row r="2192" customFormat="false" ht="13.8" hidden="false" customHeight="false" outlineLevel="0" collapsed="false">
      <c r="A2192" s="7" t="s">
        <v>1890</v>
      </c>
      <c r="B2192" s="7" t="s">
        <v>4192</v>
      </c>
      <c r="C2192" s="7" t="s">
        <v>2257</v>
      </c>
      <c r="D2192" s="7" t="s">
        <v>4611</v>
      </c>
      <c r="E2192" s="7" t="s">
        <v>1640</v>
      </c>
      <c r="F2192" s="7" t="s">
        <v>17</v>
      </c>
      <c r="G2192" s="7" t="s">
        <v>2301</v>
      </c>
      <c r="H2192" s="7" t="s">
        <v>2302</v>
      </c>
      <c r="I2192" s="7" t="s">
        <v>84</v>
      </c>
      <c r="J2192" s="7" t="s">
        <v>85</v>
      </c>
      <c r="K2192" s="8" t="n">
        <v>0</v>
      </c>
      <c r="L2192" s="7"/>
      <c r="M2192" s="8" t="n">
        <v>15</v>
      </c>
      <c r="N2192" s="7"/>
      <c r="O2192" s="7" t="s">
        <v>2304</v>
      </c>
      <c r="P2192" s="7" t="s">
        <v>178</v>
      </c>
      <c r="Q2192" s="8" t="s">
        <v>4612</v>
      </c>
      <c r="R2192" s="8" t="s">
        <v>4613</v>
      </c>
      <c r="S2192" s="8" t="s">
        <v>223</v>
      </c>
      <c r="T2192" s="8" t="s">
        <v>108</v>
      </c>
      <c r="U2192" s="7" t="s">
        <v>87</v>
      </c>
      <c r="V2192" s="7" t="s">
        <v>92</v>
      </c>
      <c r="W2192" s="7"/>
      <c r="X2192" s="7"/>
      <c r="Y2192" s="7" t="s">
        <v>112</v>
      </c>
      <c r="Z2192" s="8" t="s">
        <v>127</v>
      </c>
      <c r="AA2192" s="7"/>
      <c r="AB2192" s="7"/>
      <c r="AC2192" s="7"/>
      <c r="AD2192" s="7"/>
      <c r="AE2192" s="8"/>
      <c r="AF2192" s="9" t="s">
        <v>539</v>
      </c>
      <c r="AG2192" s="9" t="s">
        <v>2469</v>
      </c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7"/>
      <c r="AW2192" s="7"/>
      <c r="AX2192" s="7"/>
      <c r="AY2192" s="7"/>
      <c r="AZ2192" s="7"/>
      <c r="BA2192" s="7"/>
      <c r="BB2192" s="7"/>
      <c r="BC2192" s="7"/>
      <c r="BD2192" s="7"/>
      <c r="BE2192" s="7"/>
      <c r="BF2192" s="7"/>
      <c r="BG2192" s="7"/>
      <c r="BH2192" s="7"/>
      <c r="BI2192" s="7"/>
      <c r="BJ2192" s="7"/>
      <c r="BK2192" s="7"/>
      <c r="BL2192" s="7"/>
      <c r="BM2192" s="7" t="s">
        <v>97</v>
      </c>
      <c r="BN2192" s="7" t="s">
        <v>97</v>
      </c>
      <c r="BO2192" s="7"/>
      <c r="BP2192" s="7"/>
      <c r="BQ2192" s="7"/>
      <c r="BR2192" s="7"/>
      <c r="BS2192" s="7"/>
      <c r="BT2192" s="7"/>
      <c r="BU2192" s="7"/>
      <c r="BV2192" s="7"/>
      <c r="BW2192" s="7"/>
      <c r="BX2192" s="7"/>
      <c r="BY2192" s="7" t="s">
        <v>98</v>
      </c>
      <c r="BZ2192" s="7" t="s">
        <v>98</v>
      </c>
      <c r="CA2192" s="7" t="s">
        <v>98</v>
      </c>
      <c r="CB2192" s="7" t="s">
        <v>98</v>
      </c>
      <c r="CC2192" s="7" t="s">
        <v>98</v>
      </c>
      <c r="CD2192" s="7" t="s">
        <v>98</v>
      </c>
      <c r="CE2192" s="7" t="s">
        <v>98</v>
      </c>
      <c r="CF2192" s="7" t="s">
        <v>98</v>
      </c>
      <c r="CG2192" s="7" t="s">
        <v>98</v>
      </c>
      <c r="CH2192" s="7" t="s">
        <v>98</v>
      </c>
      <c r="CI2192" s="6" t="n">
        <f aca="false">SUMIF($AH2192:$CH2192,35,Base!$B$5:$BB$5)*7*$Z2192</f>
        <v>0</v>
      </c>
      <c r="CJ2192" s="6" t="n">
        <f aca="false">SUMIF($AH2192:$CH2192,"PR",Base!$B$5:$BB$5)*7*$Z2192</f>
        <v>1288</v>
      </c>
      <c r="CK2192" s="6"/>
      <c r="CL2192" s="6"/>
    </row>
    <row r="2193" customFormat="false" ht="13.8" hidden="false" customHeight="false" outlineLevel="0" collapsed="false">
      <c r="A2193" s="7" t="s">
        <v>1890</v>
      </c>
      <c r="B2193" s="7" t="s">
        <v>4192</v>
      </c>
      <c r="C2193" s="7" t="s">
        <v>2257</v>
      </c>
      <c r="D2193" s="7" t="s">
        <v>4611</v>
      </c>
      <c r="E2193" s="7" t="s">
        <v>1640</v>
      </c>
      <c r="F2193" s="7" t="s">
        <v>17</v>
      </c>
      <c r="G2193" s="7" t="s">
        <v>2301</v>
      </c>
      <c r="H2193" s="7" t="s">
        <v>2302</v>
      </c>
      <c r="I2193" s="7" t="s">
        <v>84</v>
      </c>
      <c r="J2193" s="7" t="s">
        <v>85</v>
      </c>
      <c r="K2193" s="8" t="n">
        <v>0</v>
      </c>
      <c r="L2193" s="7"/>
      <c r="M2193" s="8" t="n">
        <v>15</v>
      </c>
      <c r="N2193" s="7"/>
      <c r="O2193" s="7" t="s">
        <v>2304</v>
      </c>
      <c r="P2193" s="7" t="s">
        <v>178</v>
      </c>
      <c r="Q2193" s="8" t="s">
        <v>4612</v>
      </c>
      <c r="R2193" s="8" t="s">
        <v>4613</v>
      </c>
      <c r="S2193" s="8" t="s">
        <v>223</v>
      </c>
      <c r="T2193" s="8" t="s">
        <v>108</v>
      </c>
      <c r="U2193" s="7" t="s">
        <v>87</v>
      </c>
      <c r="V2193" s="7" t="s">
        <v>92</v>
      </c>
      <c r="W2193" s="7"/>
      <c r="X2193" s="7"/>
      <c r="Y2193" s="7" t="s">
        <v>102</v>
      </c>
      <c r="Z2193" s="8" t="s">
        <v>87</v>
      </c>
      <c r="AA2193" s="7"/>
      <c r="AB2193" s="7"/>
      <c r="AC2193" s="7"/>
      <c r="AD2193" s="7"/>
      <c r="AE2193" s="8"/>
      <c r="AF2193" s="9" t="s">
        <v>539</v>
      </c>
      <c r="AG2193" s="9" t="s">
        <v>2469</v>
      </c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7"/>
      <c r="AX2193" s="7"/>
      <c r="AY2193" s="7"/>
      <c r="AZ2193" s="7"/>
      <c r="BA2193" s="7"/>
      <c r="BB2193" s="7"/>
      <c r="BC2193" s="7"/>
      <c r="BD2193" s="7"/>
      <c r="BE2193" s="7"/>
      <c r="BF2193" s="7"/>
      <c r="BG2193" s="7"/>
      <c r="BH2193" s="7"/>
      <c r="BI2193" s="7"/>
      <c r="BJ2193" s="7"/>
      <c r="BK2193" s="7"/>
      <c r="BL2193" s="7"/>
      <c r="BM2193" s="7" t="s">
        <v>97</v>
      </c>
      <c r="BN2193" s="7" t="s">
        <v>97</v>
      </c>
      <c r="BO2193" s="7"/>
      <c r="BP2193" s="7"/>
      <c r="BQ2193" s="7"/>
      <c r="BR2193" s="7"/>
      <c r="BS2193" s="7"/>
      <c r="BT2193" s="7"/>
      <c r="BU2193" s="7"/>
      <c r="BV2193" s="7"/>
      <c r="BW2193" s="7"/>
      <c r="BX2193" s="7"/>
      <c r="BY2193" s="7" t="s">
        <v>98</v>
      </c>
      <c r="BZ2193" s="7" t="s">
        <v>98</v>
      </c>
      <c r="CA2193" s="7" t="s">
        <v>98</v>
      </c>
      <c r="CB2193" s="7" t="s">
        <v>98</v>
      </c>
      <c r="CC2193" s="7" t="s">
        <v>98</v>
      </c>
      <c r="CD2193" s="7" t="s">
        <v>98</v>
      </c>
      <c r="CE2193" s="7" t="s">
        <v>98</v>
      </c>
      <c r="CF2193" s="7" t="s">
        <v>98</v>
      </c>
      <c r="CG2193" s="7" t="s">
        <v>98</v>
      </c>
      <c r="CH2193" s="7" t="s">
        <v>98</v>
      </c>
      <c r="CI2193" s="6" t="n">
        <f aca="false">SUMIF($AH2193:$CH2193,35,Base!$B$5:$BB$5)*7*$Z2193</f>
        <v>0</v>
      </c>
      <c r="CJ2193" s="6" t="n">
        <f aca="false">SUMIF($AH2193:$CH2193,"PR",Base!$B$5:$BB$5)*7*$Z2193</f>
        <v>322</v>
      </c>
      <c r="CK2193" s="6"/>
      <c r="CL2193" s="6"/>
    </row>
    <row r="2194" customFormat="false" ht="13.8" hidden="false" customHeight="false" outlineLevel="0" collapsed="false">
      <c r="A2194" s="7" t="s">
        <v>1890</v>
      </c>
      <c r="B2194" s="7" t="s">
        <v>4192</v>
      </c>
      <c r="C2194" s="7" t="s">
        <v>2257</v>
      </c>
      <c r="D2194" s="7" t="s">
        <v>4614</v>
      </c>
      <c r="E2194" s="7" t="s">
        <v>1088</v>
      </c>
      <c r="F2194" s="7" t="s">
        <v>17</v>
      </c>
      <c r="G2194" s="7" t="s">
        <v>2259</v>
      </c>
      <c r="H2194" s="7" t="s">
        <v>2260</v>
      </c>
      <c r="I2194" s="7" t="s">
        <v>84</v>
      </c>
      <c r="J2194" s="7" t="s">
        <v>85</v>
      </c>
      <c r="K2194" s="8" t="n">
        <v>0</v>
      </c>
      <c r="L2194" s="7"/>
      <c r="M2194" s="8" t="n">
        <v>15</v>
      </c>
      <c r="N2194" s="7" t="s">
        <v>4615</v>
      </c>
      <c r="O2194" s="7" t="s">
        <v>2262</v>
      </c>
      <c r="P2194" s="7" t="s">
        <v>124</v>
      </c>
      <c r="Q2194" s="8" t="s">
        <v>4612</v>
      </c>
      <c r="R2194" s="8" t="s">
        <v>4613</v>
      </c>
      <c r="S2194" s="8" t="s">
        <v>223</v>
      </c>
      <c r="T2194" s="8" t="s">
        <v>108</v>
      </c>
      <c r="U2194" s="7" t="s">
        <v>87</v>
      </c>
      <c r="V2194" s="7" t="s">
        <v>92</v>
      </c>
      <c r="W2194" s="7"/>
      <c r="X2194" s="7"/>
      <c r="Y2194" s="7" t="s">
        <v>93</v>
      </c>
      <c r="Z2194" s="8" t="s">
        <v>94</v>
      </c>
      <c r="AA2194" s="7"/>
      <c r="AB2194" s="7"/>
      <c r="AC2194" s="7"/>
      <c r="AD2194" s="7"/>
      <c r="AE2194" s="8"/>
      <c r="AF2194" s="9" t="s">
        <v>539</v>
      </c>
      <c r="AG2194" s="9" t="s">
        <v>2469</v>
      </c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7"/>
      <c r="AX2194" s="7"/>
      <c r="AY2194" s="7"/>
      <c r="AZ2194" s="7"/>
      <c r="BA2194" s="7"/>
      <c r="BB2194" s="7"/>
      <c r="BC2194" s="7"/>
      <c r="BD2194" s="7"/>
      <c r="BE2194" s="7"/>
      <c r="BF2194" s="7"/>
      <c r="BG2194" s="7"/>
      <c r="BH2194" s="7"/>
      <c r="BI2194" s="7"/>
      <c r="BJ2194" s="7"/>
      <c r="BK2194" s="7"/>
      <c r="BL2194" s="7"/>
      <c r="BM2194" s="7" t="s">
        <v>97</v>
      </c>
      <c r="BN2194" s="7" t="s">
        <v>97</v>
      </c>
      <c r="BO2194" s="7"/>
      <c r="BP2194" s="7"/>
      <c r="BQ2194" s="7"/>
      <c r="BR2194" s="7"/>
      <c r="BS2194" s="7"/>
      <c r="BT2194" s="7"/>
      <c r="BU2194" s="7"/>
      <c r="BV2194" s="7"/>
      <c r="BW2194" s="7"/>
      <c r="BX2194" s="7"/>
      <c r="BY2194" s="7" t="s">
        <v>98</v>
      </c>
      <c r="BZ2194" s="7" t="s">
        <v>98</v>
      </c>
      <c r="CA2194" s="7" t="s">
        <v>98</v>
      </c>
      <c r="CB2194" s="7" t="s">
        <v>98</v>
      </c>
      <c r="CC2194" s="7" t="s">
        <v>98</v>
      </c>
      <c r="CD2194" s="7" t="s">
        <v>98</v>
      </c>
      <c r="CE2194" s="7" t="s">
        <v>98</v>
      </c>
      <c r="CF2194" s="7" t="s">
        <v>98</v>
      </c>
      <c r="CG2194" s="7" t="s">
        <v>98</v>
      </c>
      <c r="CH2194" s="7" t="s">
        <v>98</v>
      </c>
      <c r="CI2194" s="6" t="n">
        <f aca="false">SUMIF($AH2194:$CH2194,35,Base!$B$5:$BB$5)*7*$Z2194</f>
        <v>0</v>
      </c>
      <c r="CJ2194" s="6" t="n">
        <f aca="false">SUMIF($AH2194:$CH2194,"PR",Base!$B$5:$BB$5)*7*$Z2194</f>
        <v>644</v>
      </c>
      <c r="CK2194" s="6"/>
      <c r="CL2194" s="6"/>
    </row>
    <row r="2195" customFormat="false" ht="13.8" hidden="false" customHeight="false" outlineLevel="0" collapsed="false">
      <c r="A2195" s="7" t="s">
        <v>1890</v>
      </c>
      <c r="B2195" s="7" t="s">
        <v>4192</v>
      </c>
      <c r="C2195" s="7" t="s">
        <v>2257</v>
      </c>
      <c r="D2195" s="7" t="s">
        <v>4614</v>
      </c>
      <c r="E2195" s="7" t="s">
        <v>1088</v>
      </c>
      <c r="F2195" s="7" t="s">
        <v>17</v>
      </c>
      <c r="G2195" s="7" t="s">
        <v>2259</v>
      </c>
      <c r="H2195" s="7" t="s">
        <v>2260</v>
      </c>
      <c r="I2195" s="7" t="s">
        <v>84</v>
      </c>
      <c r="J2195" s="7" t="s">
        <v>85</v>
      </c>
      <c r="K2195" s="8" t="n">
        <v>0</v>
      </c>
      <c r="L2195" s="7"/>
      <c r="M2195" s="8" t="n">
        <v>15</v>
      </c>
      <c r="N2195" s="7" t="s">
        <v>4615</v>
      </c>
      <c r="O2195" s="7" t="s">
        <v>2262</v>
      </c>
      <c r="P2195" s="7" t="s">
        <v>124</v>
      </c>
      <c r="Q2195" s="8" t="s">
        <v>4612</v>
      </c>
      <c r="R2195" s="8" t="s">
        <v>4613</v>
      </c>
      <c r="S2195" s="8" t="s">
        <v>223</v>
      </c>
      <c r="T2195" s="8" t="s">
        <v>108</v>
      </c>
      <c r="U2195" s="7" t="s">
        <v>87</v>
      </c>
      <c r="V2195" s="7" t="s">
        <v>92</v>
      </c>
      <c r="W2195" s="7"/>
      <c r="X2195" s="7"/>
      <c r="Y2195" s="7" t="s">
        <v>101</v>
      </c>
      <c r="Z2195" s="8" t="s">
        <v>94</v>
      </c>
      <c r="AA2195" s="7"/>
      <c r="AB2195" s="7"/>
      <c r="AC2195" s="7"/>
      <c r="AD2195" s="7"/>
      <c r="AE2195" s="8"/>
      <c r="AF2195" s="9" t="s">
        <v>539</v>
      </c>
      <c r="AG2195" s="9" t="s">
        <v>2469</v>
      </c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7"/>
      <c r="AX2195" s="7"/>
      <c r="AY2195" s="7"/>
      <c r="AZ2195" s="7"/>
      <c r="BA2195" s="7"/>
      <c r="BB2195" s="7"/>
      <c r="BC2195" s="7"/>
      <c r="BD2195" s="7"/>
      <c r="BE2195" s="7"/>
      <c r="BF2195" s="7"/>
      <c r="BG2195" s="7"/>
      <c r="BH2195" s="7"/>
      <c r="BI2195" s="7"/>
      <c r="BJ2195" s="7"/>
      <c r="BK2195" s="7"/>
      <c r="BL2195" s="7"/>
      <c r="BM2195" s="7" t="s">
        <v>97</v>
      </c>
      <c r="BN2195" s="7" t="s">
        <v>97</v>
      </c>
      <c r="BO2195" s="7"/>
      <c r="BP2195" s="7"/>
      <c r="BQ2195" s="7"/>
      <c r="BR2195" s="7"/>
      <c r="BS2195" s="7"/>
      <c r="BT2195" s="7"/>
      <c r="BU2195" s="7"/>
      <c r="BV2195" s="7"/>
      <c r="BW2195" s="7"/>
      <c r="BX2195" s="7"/>
      <c r="BY2195" s="7" t="s">
        <v>98</v>
      </c>
      <c r="BZ2195" s="7" t="s">
        <v>98</v>
      </c>
      <c r="CA2195" s="7" t="s">
        <v>98</v>
      </c>
      <c r="CB2195" s="7" t="s">
        <v>98</v>
      </c>
      <c r="CC2195" s="7" t="s">
        <v>98</v>
      </c>
      <c r="CD2195" s="7" t="s">
        <v>98</v>
      </c>
      <c r="CE2195" s="7" t="s">
        <v>98</v>
      </c>
      <c r="CF2195" s="7" t="s">
        <v>98</v>
      </c>
      <c r="CG2195" s="7" t="s">
        <v>98</v>
      </c>
      <c r="CH2195" s="7" t="s">
        <v>98</v>
      </c>
      <c r="CI2195" s="6" t="n">
        <f aca="false">SUMIF($AH2195:$CH2195,35,Base!$B$5:$BB$5)*7*$Z2195</f>
        <v>0</v>
      </c>
      <c r="CJ2195" s="6" t="n">
        <f aca="false">SUMIF($AH2195:$CH2195,"PR",Base!$B$5:$BB$5)*7*$Z2195</f>
        <v>644</v>
      </c>
      <c r="CK2195" s="6"/>
      <c r="CL2195" s="6"/>
    </row>
    <row r="2196" customFormat="false" ht="13.8" hidden="false" customHeight="false" outlineLevel="0" collapsed="false">
      <c r="A2196" s="7" t="s">
        <v>1890</v>
      </c>
      <c r="B2196" s="7" t="s">
        <v>4192</v>
      </c>
      <c r="C2196" s="7" t="s">
        <v>2257</v>
      </c>
      <c r="D2196" s="7" t="s">
        <v>4614</v>
      </c>
      <c r="E2196" s="7" t="s">
        <v>1088</v>
      </c>
      <c r="F2196" s="7" t="s">
        <v>17</v>
      </c>
      <c r="G2196" s="7" t="s">
        <v>2259</v>
      </c>
      <c r="H2196" s="7" t="s">
        <v>2260</v>
      </c>
      <c r="I2196" s="7" t="s">
        <v>84</v>
      </c>
      <c r="J2196" s="7" t="s">
        <v>85</v>
      </c>
      <c r="K2196" s="8" t="n">
        <v>0</v>
      </c>
      <c r="L2196" s="7"/>
      <c r="M2196" s="8" t="n">
        <v>15</v>
      </c>
      <c r="N2196" s="7" t="s">
        <v>4615</v>
      </c>
      <c r="O2196" s="7" t="s">
        <v>2262</v>
      </c>
      <c r="P2196" s="7" t="s">
        <v>124</v>
      </c>
      <c r="Q2196" s="8" t="s">
        <v>4612</v>
      </c>
      <c r="R2196" s="8" t="s">
        <v>4613</v>
      </c>
      <c r="S2196" s="8" t="s">
        <v>223</v>
      </c>
      <c r="T2196" s="8" t="s">
        <v>108</v>
      </c>
      <c r="U2196" s="7" t="s">
        <v>87</v>
      </c>
      <c r="V2196" s="7" t="s">
        <v>92</v>
      </c>
      <c r="W2196" s="7"/>
      <c r="X2196" s="7"/>
      <c r="Y2196" s="7" t="s">
        <v>99</v>
      </c>
      <c r="Z2196" s="8" t="s">
        <v>124</v>
      </c>
      <c r="AA2196" s="7"/>
      <c r="AB2196" s="7"/>
      <c r="AC2196" s="7"/>
      <c r="AD2196" s="7"/>
      <c r="AE2196" s="8"/>
      <c r="AF2196" s="9" t="s">
        <v>539</v>
      </c>
      <c r="AG2196" s="9" t="s">
        <v>2469</v>
      </c>
      <c r="AH2196" s="7"/>
      <c r="AI2196" s="7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  <c r="AU2196" s="7"/>
      <c r="AV2196" s="7"/>
      <c r="AW2196" s="7"/>
      <c r="AX2196" s="7"/>
      <c r="AY2196" s="7"/>
      <c r="AZ2196" s="7"/>
      <c r="BA2196" s="7"/>
      <c r="BB2196" s="7"/>
      <c r="BC2196" s="7"/>
      <c r="BD2196" s="7"/>
      <c r="BE2196" s="7"/>
      <c r="BF2196" s="7"/>
      <c r="BG2196" s="7"/>
      <c r="BH2196" s="7"/>
      <c r="BI2196" s="7"/>
      <c r="BJ2196" s="7"/>
      <c r="BK2196" s="7"/>
      <c r="BL2196" s="7"/>
      <c r="BM2196" s="7" t="s">
        <v>97</v>
      </c>
      <c r="BN2196" s="7" t="s">
        <v>97</v>
      </c>
      <c r="BO2196" s="7"/>
      <c r="BP2196" s="7"/>
      <c r="BQ2196" s="7"/>
      <c r="BR2196" s="7"/>
      <c r="BS2196" s="7"/>
      <c r="BT2196" s="7"/>
      <c r="BU2196" s="7"/>
      <c r="BV2196" s="7"/>
      <c r="BW2196" s="7"/>
      <c r="BX2196" s="7"/>
      <c r="BY2196" s="7" t="s">
        <v>98</v>
      </c>
      <c r="BZ2196" s="7" t="s">
        <v>98</v>
      </c>
      <c r="CA2196" s="7" t="s">
        <v>98</v>
      </c>
      <c r="CB2196" s="7" t="s">
        <v>98</v>
      </c>
      <c r="CC2196" s="7" t="s">
        <v>98</v>
      </c>
      <c r="CD2196" s="7" t="s">
        <v>98</v>
      </c>
      <c r="CE2196" s="7" t="s">
        <v>98</v>
      </c>
      <c r="CF2196" s="7" t="s">
        <v>98</v>
      </c>
      <c r="CG2196" s="7" t="s">
        <v>98</v>
      </c>
      <c r="CH2196" s="7" t="s">
        <v>98</v>
      </c>
      <c r="CI2196" s="6" t="n">
        <f aca="false">SUMIF($AH2196:$CH2196,35,Base!$B$5:$BB$5)*7*$Z2196</f>
        <v>0</v>
      </c>
      <c r="CJ2196" s="6" t="n">
        <f aca="false">SUMIF($AH2196:$CH2196,"PR",Base!$B$5:$BB$5)*7*$Z2196</f>
        <v>1932</v>
      </c>
      <c r="CK2196" s="6"/>
      <c r="CL2196" s="6"/>
    </row>
    <row r="2197" customFormat="false" ht="13.8" hidden="false" customHeight="false" outlineLevel="0" collapsed="false">
      <c r="A2197" s="7" t="s">
        <v>1890</v>
      </c>
      <c r="B2197" s="7" t="s">
        <v>4192</v>
      </c>
      <c r="C2197" s="7" t="s">
        <v>2257</v>
      </c>
      <c r="D2197" s="7" t="s">
        <v>4614</v>
      </c>
      <c r="E2197" s="7" t="s">
        <v>1088</v>
      </c>
      <c r="F2197" s="7" t="s">
        <v>17</v>
      </c>
      <c r="G2197" s="7" t="s">
        <v>2259</v>
      </c>
      <c r="H2197" s="7" t="s">
        <v>2260</v>
      </c>
      <c r="I2197" s="7" t="s">
        <v>84</v>
      </c>
      <c r="J2197" s="7" t="s">
        <v>85</v>
      </c>
      <c r="K2197" s="8" t="n">
        <v>0</v>
      </c>
      <c r="L2197" s="7"/>
      <c r="M2197" s="8" t="n">
        <v>15</v>
      </c>
      <c r="N2197" s="7" t="s">
        <v>4615</v>
      </c>
      <c r="O2197" s="7" t="s">
        <v>2262</v>
      </c>
      <c r="P2197" s="7" t="s">
        <v>124</v>
      </c>
      <c r="Q2197" s="8" t="s">
        <v>4612</v>
      </c>
      <c r="R2197" s="8" t="s">
        <v>4613</v>
      </c>
      <c r="S2197" s="8" t="s">
        <v>223</v>
      </c>
      <c r="T2197" s="8" t="s">
        <v>108</v>
      </c>
      <c r="U2197" s="7" t="s">
        <v>87</v>
      </c>
      <c r="V2197" s="7" t="s">
        <v>92</v>
      </c>
      <c r="W2197" s="7"/>
      <c r="X2197" s="7"/>
      <c r="Y2197" s="7" t="s">
        <v>112</v>
      </c>
      <c r="Z2197" s="8" t="s">
        <v>127</v>
      </c>
      <c r="AA2197" s="7"/>
      <c r="AB2197" s="7"/>
      <c r="AC2197" s="7"/>
      <c r="AD2197" s="7"/>
      <c r="AE2197" s="8"/>
      <c r="AF2197" s="9" t="s">
        <v>539</v>
      </c>
      <c r="AG2197" s="9" t="s">
        <v>2469</v>
      </c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7"/>
      <c r="AX2197" s="7"/>
      <c r="AY2197" s="7"/>
      <c r="AZ2197" s="7"/>
      <c r="BA2197" s="7"/>
      <c r="BB2197" s="7"/>
      <c r="BC2197" s="7"/>
      <c r="BD2197" s="7"/>
      <c r="BE2197" s="7"/>
      <c r="BF2197" s="7"/>
      <c r="BG2197" s="7"/>
      <c r="BH2197" s="7"/>
      <c r="BI2197" s="7"/>
      <c r="BJ2197" s="7"/>
      <c r="BK2197" s="7"/>
      <c r="BL2197" s="7"/>
      <c r="BM2197" s="7" t="s">
        <v>97</v>
      </c>
      <c r="BN2197" s="7" t="s">
        <v>97</v>
      </c>
      <c r="BO2197" s="7"/>
      <c r="BP2197" s="7"/>
      <c r="BQ2197" s="7"/>
      <c r="BR2197" s="7"/>
      <c r="BS2197" s="7"/>
      <c r="BT2197" s="7"/>
      <c r="BU2197" s="7"/>
      <c r="BV2197" s="7"/>
      <c r="BW2197" s="7"/>
      <c r="BX2197" s="7"/>
      <c r="BY2197" s="7" t="s">
        <v>98</v>
      </c>
      <c r="BZ2197" s="7" t="s">
        <v>98</v>
      </c>
      <c r="CA2197" s="7" t="s">
        <v>98</v>
      </c>
      <c r="CB2197" s="7" t="s">
        <v>98</v>
      </c>
      <c r="CC2197" s="7" t="s">
        <v>98</v>
      </c>
      <c r="CD2197" s="7" t="s">
        <v>98</v>
      </c>
      <c r="CE2197" s="7" t="s">
        <v>98</v>
      </c>
      <c r="CF2197" s="7" t="s">
        <v>98</v>
      </c>
      <c r="CG2197" s="7" t="s">
        <v>98</v>
      </c>
      <c r="CH2197" s="7" t="s">
        <v>98</v>
      </c>
      <c r="CI2197" s="6" t="n">
        <f aca="false">SUMIF($AH2197:$CH2197,35,Base!$B$5:$BB$5)*7*$Z2197</f>
        <v>0</v>
      </c>
      <c r="CJ2197" s="6" t="n">
        <f aca="false">SUMIF($AH2197:$CH2197,"PR",Base!$B$5:$BB$5)*7*$Z2197</f>
        <v>1288</v>
      </c>
      <c r="CK2197" s="6"/>
      <c r="CL2197" s="6"/>
    </row>
    <row r="2198" customFormat="false" ht="13.8" hidden="false" customHeight="false" outlineLevel="0" collapsed="false">
      <c r="A2198" s="7" t="s">
        <v>1890</v>
      </c>
      <c r="B2198" s="7" t="s">
        <v>4192</v>
      </c>
      <c r="C2198" s="7" t="s">
        <v>2257</v>
      </c>
      <c r="D2198" s="7" t="s">
        <v>4614</v>
      </c>
      <c r="E2198" s="7" t="s">
        <v>1088</v>
      </c>
      <c r="F2198" s="7" t="s">
        <v>17</v>
      </c>
      <c r="G2198" s="7" t="s">
        <v>2259</v>
      </c>
      <c r="H2198" s="7" t="s">
        <v>2260</v>
      </c>
      <c r="I2198" s="7" t="s">
        <v>84</v>
      </c>
      <c r="J2198" s="7" t="s">
        <v>85</v>
      </c>
      <c r="K2198" s="8" t="n">
        <v>0</v>
      </c>
      <c r="L2198" s="7"/>
      <c r="M2198" s="8" t="n">
        <v>15</v>
      </c>
      <c r="N2198" s="7" t="s">
        <v>4615</v>
      </c>
      <c r="O2198" s="7" t="s">
        <v>2262</v>
      </c>
      <c r="P2198" s="7" t="s">
        <v>124</v>
      </c>
      <c r="Q2198" s="8" t="s">
        <v>4612</v>
      </c>
      <c r="R2198" s="8" t="s">
        <v>4613</v>
      </c>
      <c r="S2198" s="8" t="s">
        <v>223</v>
      </c>
      <c r="T2198" s="8" t="s">
        <v>108</v>
      </c>
      <c r="U2198" s="7" t="s">
        <v>87</v>
      </c>
      <c r="V2198" s="7" t="s">
        <v>92</v>
      </c>
      <c r="W2198" s="7"/>
      <c r="X2198" s="7"/>
      <c r="Y2198" s="7" t="s">
        <v>102</v>
      </c>
      <c r="Z2198" s="8" t="s">
        <v>87</v>
      </c>
      <c r="AA2198" s="7"/>
      <c r="AB2198" s="7"/>
      <c r="AC2198" s="7"/>
      <c r="AD2198" s="7"/>
      <c r="AE2198" s="8"/>
      <c r="AF2198" s="9" t="s">
        <v>539</v>
      </c>
      <c r="AG2198" s="9" t="s">
        <v>2469</v>
      </c>
      <c r="AH2198" s="7"/>
      <c r="AI2198" s="7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  <c r="AU2198" s="7"/>
      <c r="AV2198" s="7"/>
      <c r="AW2198" s="7"/>
      <c r="AX2198" s="7"/>
      <c r="AY2198" s="7"/>
      <c r="AZ2198" s="7"/>
      <c r="BA2198" s="7"/>
      <c r="BB2198" s="7"/>
      <c r="BC2198" s="7"/>
      <c r="BD2198" s="7"/>
      <c r="BE2198" s="7"/>
      <c r="BF2198" s="7"/>
      <c r="BG2198" s="7"/>
      <c r="BH2198" s="7"/>
      <c r="BI2198" s="7"/>
      <c r="BJ2198" s="7"/>
      <c r="BK2198" s="7"/>
      <c r="BL2198" s="7"/>
      <c r="BM2198" s="7" t="s">
        <v>97</v>
      </c>
      <c r="BN2198" s="7" t="s">
        <v>97</v>
      </c>
      <c r="BO2198" s="7"/>
      <c r="BP2198" s="7"/>
      <c r="BQ2198" s="7"/>
      <c r="BR2198" s="7"/>
      <c r="BS2198" s="7"/>
      <c r="BT2198" s="7"/>
      <c r="BU2198" s="7"/>
      <c r="BV2198" s="7"/>
      <c r="BW2198" s="7"/>
      <c r="BX2198" s="7"/>
      <c r="BY2198" s="7" t="s">
        <v>98</v>
      </c>
      <c r="BZ2198" s="7" t="s">
        <v>98</v>
      </c>
      <c r="CA2198" s="7" t="s">
        <v>98</v>
      </c>
      <c r="CB2198" s="7" t="s">
        <v>98</v>
      </c>
      <c r="CC2198" s="7" t="s">
        <v>98</v>
      </c>
      <c r="CD2198" s="7" t="s">
        <v>98</v>
      </c>
      <c r="CE2198" s="7" t="s">
        <v>98</v>
      </c>
      <c r="CF2198" s="7" t="s">
        <v>98</v>
      </c>
      <c r="CG2198" s="7" t="s">
        <v>98</v>
      </c>
      <c r="CH2198" s="7" t="s">
        <v>98</v>
      </c>
      <c r="CI2198" s="6" t="n">
        <f aca="false">SUMIF($AH2198:$CH2198,35,Base!$B$5:$BB$5)*7*$Z2198</f>
        <v>0</v>
      </c>
      <c r="CJ2198" s="6" t="n">
        <f aca="false">SUMIF($AH2198:$CH2198,"PR",Base!$B$5:$BB$5)*7*$Z2198</f>
        <v>322</v>
      </c>
      <c r="CK2198" s="6"/>
      <c r="CL2198" s="6"/>
    </row>
    <row r="2199" customFormat="false" ht="13.8" hidden="false" customHeight="false" outlineLevel="0" collapsed="false">
      <c r="A2199" s="7" t="s">
        <v>1890</v>
      </c>
      <c r="B2199" s="7" t="s">
        <v>4192</v>
      </c>
      <c r="C2199" s="7" t="s">
        <v>2257</v>
      </c>
      <c r="D2199" s="7" t="s">
        <v>4616</v>
      </c>
      <c r="E2199" s="7" t="s">
        <v>1095</v>
      </c>
      <c r="F2199" s="7" t="s">
        <v>17</v>
      </c>
      <c r="G2199" s="7" t="s">
        <v>2301</v>
      </c>
      <c r="H2199" s="7" t="s">
        <v>2302</v>
      </c>
      <c r="I2199" s="7" t="s">
        <v>84</v>
      </c>
      <c r="J2199" s="7" t="s">
        <v>85</v>
      </c>
      <c r="K2199" s="8" t="n">
        <v>0</v>
      </c>
      <c r="L2199" s="7"/>
      <c r="M2199" s="8" t="n">
        <v>15</v>
      </c>
      <c r="N2199" s="7" t="s">
        <v>4617</v>
      </c>
      <c r="O2199" s="7" t="s">
        <v>2304</v>
      </c>
      <c r="P2199" s="7" t="s">
        <v>178</v>
      </c>
      <c r="Q2199" s="8" t="s">
        <v>4618</v>
      </c>
      <c r="R2199" s="8" t="s">
        <v>2487</v>
      </c>
      <c r="S2199" s="8" t="s">
        <v>336</v>
      </c>
      <c r="T2199" s="8" t="s">
        <v>170</v>
      </c>
      <c r="U2199" s="7" t="s">
        <v>87</v>
      </c>
      <c r="V2199" s="7" t="s">
        <v>92</v>
      </c>
      <c r="W2199" s="7"/>
      <c r="X2199" s="7"/>
      <c r="Y2199" s="7" t="s">
        <v>93</v>
      </c>
      <c r="Z2199" s="8" t="s">
        <v>94</v>
      </c>
      <c r="AA2199" s="7"/>
      <c r="AB2199" s="7"/>
      <c r="AC2199" s="7"/>
      <c r="AD2199" s="7"/>
      <c r="AE2199" s="8"/>
      <c r="AF2199" s="9" t="s">
        <v>147</v>
      </c>
      <c r="AG2199" s="9" t="s">
        <v>2084</v>
      </c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7"/>
      <c r="AX2199" s="7"/>
      <c r="AY2199" s="7"/>
      <c r="AZ2199" s="7"/>
      <c r="BA2199" s="7"/>
      <c r="BB2199" s="7"/>
      <c r="BC2199" s="7"/>
      <c r="BD2199" s="7"/>
      <c r="BE2199" s="7"/>
      <c r="BF2199" s="7"/>
      <c r="BG2199" s="7" t="s">
        <v>98</v>
      </c>
      <c r="BH2199" s="7" t="s">
        <v>98</v>
      </c>
      <c r="BI2199" s="7" t="s">
        <v>98</v>
      </c>
      <c r="BJ2199" s="7" t="s">
        <v>98</v>
      </c>
      <c r="BK2199" s="7" t="s">
        <v>98</v>
      </c>
      <c r="BL2199" s="7" t="s">
        <v>98</v>
      </c>
      <c r="BM2199" s="7" t="s">
        <v>97</v>
      </c>
      <c r="BN2199" s="7" t="s">
        <v>97</v>
      </c>
      <c r="BO2199" s="7" t="s">
        <v>98</v>
      </c>
      <c r="BP2199" s="7" t="s">
        <v>98</v>
      </c>
      <c r="BQ2199" s="7" t="s">
        <v>98</v>
      </c>
      <c r="BR2199" s="7" t="s">
        <v>98</v>
      </c>
      <c r="BS2199" s="7" t="s">
        <v>98</v>
      </c>
      <c r="BT2199" s="7" t="s">
        <v>98</v>
      </c>
      <c r="BU2199" s="7" t="s">
        <v>98</v>
      </c>
      <c r="BV2199" s="7" t="s">
        <v>98</v>
      </c>
      <c r="BW2199" s="7" t="s">
        <v>98</v>
      </c>
      <c r="BX2199" s="7" t="s">
        <v>98</v>
      </c>
      <c r="BY2199" s="7" t="s">
        <v>98</v>
      </c>
      <c r="BZ2199" s="7" t="s">
        <v>98</v>
      </c>
      <c r="CA2199" s="7" t="s">
        <v>98</v>
      </c>
      <c r="CB2199" s="7" t="s">
        <v>98</v>
      </c>
      <c r="CC2199" s="7" t="s">
        <v>98</v>
      </c>
      <c r="CD2199" s="7" t="s">
        <v>98</v>
      </c>
      <c r="CE2199" s="7" t="s">
        <v>98</v>
      </c>
      <c r="CF2199" s="7" t="s">
        <v>98</v>
      </c>
      <c r="CG2199" s="7" t="s">
        <v>98</v>
      </c>
      <c r="CH2199" s="7" t="s">
        <v>98</v>
      </c>
      <c r="CI2199" s="6" t="n">
        <f aca="false">SUMIF($AH2199:$CH2199,35,Base!$B$5:$BB$5)*7*$Z2199</f>
        <v>0</v>
      </c>
      <c r="CJ2199" s="6" t="n">
        <f aca="false">SUMIF($AH2199:$CH2199,"PR",Base!$B$5:$BB$5)*7*$Z2199</f>
        <v>1764</v>
      </c>
      <c r="CK2199" s="6"/>
      <c r="CL2199" s="6"/>
    </row>
    <row r="2200" customFormat="false" ht="13.8" hidden="false" customHeight="false" outlineLevel="0" collapsed="false">
      <c r="A2200" s="7" t="s">
        <v>1890</v>
      </c>
      <c r="B2200" s="7" t="s">
        <v>4192</v>
      </c>
      <c r="C2200" s="7" t="s">
        <v>2257</v>
      </c>
      <c r="D2200" s="7" t="s">
        <v>4616</v>
      </c>
      <c r="E2200" s="7" t="s">
        <v>1095</v>
      </c>
      <c r="F2200" s="7" t="s">
        <v>17</v>
      </c>
      <c r="G2200" s="7" t="s">
        <v>2301</v>
      </c>
      <c r="H2200" s="7" t="s">
        <v>2302</v>
      </c>
      <c r="I2200" s="7" t="s">
        <v>84</v>
      </c>
      <c r="J2200" s="7" t="s">
        <v>85</v>
      </c>
      <c r="K2200" s="8" t="n">
        <v>0</v>
      </c>
      <c r="L2200" s="7"/>
      <c r="M2200" s="8" t="n">
        <v>15</v>
      </c>
      <c r="N2200" s="7" t="s">
        <v>4617</v>
      </c>
      <c r="O2200" s="7" t="s">
        <v>2304</v>
      </c>
      <c r="P2200" s="7" t="s">
        <v>178</v>
      </c>
      <c r="Q2200" s="8" t="s">
        <v>4618</v>
      </c>
      <c r="R2200" s="8" t="s">
        <v>2487</v>
      </c>
      <c r="S2200" s="8" t="s">
        <v>336</v>
      </c>
      <c r="T2200" s="8" t="s">
        <v>170</v>
      </c>
      <c r="U2200" s="7" t="s">
        <v>87</v>
      </c>
      <c r="V2200" s="7" t="s">
        <v>92</v>
      </c>
      <c r="W2200" s="7"/>
      <c r="X2200" s="7"/>
      <c r="Y2200" s="7" t="s">
        <v>101</v>
      </c>
      <c r="Z2200" s="8" t="s">
        <v>94</v>
      </c>
      <c r="AA2200" s="7"/>
      <c r="AB2200" s="7"/>
      <c r="AC2200" s="7"/>
      <c r="AD2200" s="7"/>
      <c r="AE2200" s="8"/>
      <c r="AF2200" s="9" t="s">
        <v>147</v>
      </c>
      <c r="AG2200" s="9" t="s">
        <v>2084</v>
      </c>
      <c r="AH2200" s="7"/>
      <c r="AI2200" s="7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  <c r="AU2200" s="7"/>
      <c r="AV2200" s="7"/>
      <c r="AW2200" s="7"/>
      <c r="AX2200" s="7"/>
      <c r="AY2200" s="7"/>
      <c r="AZ2200" s="7"/>
      <c r="BA2200" s="7"/>
      <c r="BB2200" s="7"/>
      <c r="BC2200" s="7"/>
      <c r="BD2200" s="7"/>
      <c r="BE2200" s="7"/>
      <c r="BF2200" s="7"/>
      <c r="BG2200" s="7" t="s">
        <v>98</v>
      </c>
      <c r="BH2200" s="7" t="s">
        <v>98</v>
      </c>
      <c r="BI2200" s="7" t="s">
        <v>98</v>
      </c>
      <c r="BJ2200" s="7" t="s">
        <v>98</v>
      </c>
      <c r="BK2200" s="7" t="s">
        <v>98</v>
      </c>
      <c r="BL2200" s="7" t="s">
        <v>98</v>
      </c>
      <c r="BM2200" s="7" t="s">
        <v>97</v>
      </c>
      <c r="BN2200" s="7" t="s">
        <v>97</v>
      </c>
      <c r="BO2200" s="7" t="s">
        <v>98</v>
      </c>
      <c r="BP2200" s="7" t="s">
        <v>98</v>
      </c>
      <c r="BQ2200" s="7" t="s">
        <v>98</v>
      </c>
      <c r="BR2200" s="7" t="s">
        <v>98</v>
      </c>
      <c r="BS2200" s="7" t="s">
        <v>98</v>
      </c>
      <c r="BT2200" s="7" t="s">
        <v>98</v>
      </c>
      <c r="BU2200" s="7" t="s">
        <v>98</v>
      </c>
      <c r="BV2200" s="7" t="s">
        <v>98</v>
      </c>
      <c r="BW2200" s="7" t="s">
        <v>98</v>
      </c>
      <c r="BX2200" s="7" t="s">
        <v>98</v>
      </c>
      <c r="BY2200" s="7" t="s">
        <v>98</v>
      </c>
      <c r="BZ2200" s="7" t="s">
        <v>98</v>
      </c>
      <c r="CA2200" s="7" t="s">
        <v>98</v>
      </c>
      <c r="CB2200" s="7" t="s">
        <v>98</v>
      </c>
      <c r="CC2200" s="7" t="s">
        <v>98</v>
      </c>
      <c r="CD2200" s="7" t="s">
        <v>98</v>
      </c>
      <c r="CE2200" s="7" t="s">
        <v>98</v>
      </c>
      <c r="CF2200" s="7" t="s">
        <v>98</v>
      </c>
      <c r="CG2200" s="7" t="s">
        <v>98</v>
      </c>
      <c r="CH2200" s="7" t="s">
        <v>98</v>
      </c>
      <c r="CI2200" s="6" t="n">
        <f aca="false">SUMIF($AH2200:$CH2200,35,Base!$B$5:$BB$5)*7*$Z2200</f>
        <v>0</v>
      </c>
      <c r="CJ2200" s="6" t="n">
        <f aca="false">SUMIF($AH2200:$CH2200,"PR",Base!$B$5:$BB$5)*7*$Z2200</f>
        <v>1764</v>
      </c>
      <c r="CK2200" s="6"/>
      <c r="CL2200" s="6"/>
    </row>
    <row r="2201" customFormat="false" ht="13.8" hidden="false" customHeight="false" outlineLevel="0" collapsed="false">
      <c r="A2201" s="7" t="s">
        <v>1890</v>
      </c>
      <c r="B2201" s="7" t="s">
        <v>4192</v>
      </c>
      <c r="C2201" s="7" t="s">
        <v>2257</v>
      </c>
      <c r="D2201" s="7" t="s">
        <v>4616</v>
      </c>
      <c r="E2201" s="7" t="s">
        <v>1095</v>
      </c>
      <c r="F2201" s="7" t="s">
        <v>17</v>
      </c>
      <c r="G2201" s="7" t="s">
        <v>2301</v>
      </c>
      <c r="H2201" s="7" t="s">
        <v>2302</v>
      </c>
      <c r="I2201" s="7" t="s">
        <v>84</v>
      </c>
      <c r="J2201" s="7" t="s">
        <v>85</v>
      </c>
      <c r="K2201" s="8" t="n">
        <v>0</v>
      </c>
      <c r="L2201" s="7"/>
      <c r="M2201" s="8" t="n">
        <v>15</v>
      </c>
      <c r="N2201" s="7" t="s">
        <v>4617</v>
      </c>
      <c r="O2201" s="7" t="s">
        <v>2304</v>
      </c>
      <c r="P2201" s="7" t="s">
        <v>178</v>
      </c>
      <c r="Q2201" s="8" t="s">
        <v>4618</v>
      </c>
      <c r="R2201" s="8" t="s">
        <v>2487</v>
      </c>
      <c r="S2201" s="8" t="s">
        <v>336</v>
      </c>
      <c r="T2201" s="8" t="s">
        <v>170</v>
      </c>
      <c r="U2201" s="7" t="s">
        <v>87</v>
      </c>
      <c r="V2201" s="7" t="s">
        <v>92</v>
      </c>
      <c r="W2201" s="7"/>
      <c r="X2201" s="7"/>
      <c r="Y2201" s="7" t="s">
        <v>112</v>
      </c>
      <c r="Z2201" s="8" t="s">
        <v>127</v>
      </c>
      <c r="AA2201" s="7"/>
      <c r="AB2201" s="7"/>
      <c r="AC2201" s="7"/>
      <c r="AD2201" s="7"/>
      <c r="AE2201" s="8"/>
      <c r="AF2201" s="9" t="s">
        <v>147</v>
      </c>
      <c r="AG2201" s="9" t="s">
        <v>2084</v>
      </c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7"/>
      <c r="AX2201" s="7"/>
      <c r="AY2201" s="7"/>
      <c r="AZ2201" s="7"/>
      <c r="BA2201" s="7"/>
      <c r="BB2201" s="7"/>
      <c r="BC2201" s="7"/>
      <c r="BD2201" s="7"/>
      <c r="BE2201" s="7"/>
      <c r="BF2201" s="7"/>
      <c r="BG2201" s="7" t="s">
        <v>98</v>
      </c>
      <c r="BH2201" s="7" t="s">
        <v>98</v>
      </c>
      <c r="BI2201" s="7" t="s">
        <v>98</v>
      </c>
      <c r="BJ2201" s="7" t="s">
        <v>98</v>
      </c>
      <c r="BK2201" s="7" t="s">
        <v>98</v>
      </c>
      <c r="BL2201" s="7" t="s">
        <v>98</v>
      </c>
      <c r="BM2201" s="7" t="s">
        <v>97</v>
      </c>
      <c r="BN2201" s="7" t="s">
        <v>97</v>
      </c>
      <c r="BO2201" s="7" t="s">
        <v>98</v>
      </c>
      <c r="BP2201" s="7" t="s">
        <v>98</v>
      </c>
      <c r="BQ2201" s="7" t="s">
        <v>98</v>
      </c>
      <c r="BR2201" s="7" t="s">
        <v>98</v>
      </c>
      <c r="BS2201" s="7" t="s">
        <v>98</v>
      </c>
      <c r="BT2201" s="7" t="s">
        <v>98</v>
      </c>
      <c r="BU2201" s="7" t="s">
        <v>98</v>
      </c>
      <c r="BV2201" s="7" t="s">
        <v>98</v>
      </c>
      <c r="BW2201" s="7" t="s">
        <v>98</v>
      </c>
      <c r="BX2201" s="7" t="s">
        <v>98</v>
      </c>
      <c r="BY2201" s="7" t="s">
        <v>98</v>
      </c>
      <c r="BZ2201" s="7" t="s">
        <v>98</v>
      </c>
      <c r="CA2201" s="7" t="s">
        <v>98</v>
      </c>
      <c r="CB2201" s="7" t="s">
        <v>98</v>
      </c>
      <c r="CC2201" s="7" t="s">
        <v>98</v>
      </c>
      <c r="CD2201" s="7" t="s">
        <v>98</v>
      </c>
      <c r="CE2201" s="7" t="s">
        <v>98</v>
      </c>
      <c r="CF2201" s="7" t="s">
        <v>98</v>
      </c>
      <c r="CG2201" s="7" t="s">
        <v>98</v>
      </c>
      <c r="CH2201" s="7" t="s">
        <v>98</v>
      </c>
      <c r="CI2201" s="6" t="n">
        <f aca="false">SUMIF($AH2201:$CH2201,35,Base!$B$5:$BB$5)*7*$Z2201</f>
        <v>0</v>
      </c>
      <c r="CJ2201" s="6" t="n">
        <f aca="false">SUMIF($AH2201:$CH2201,"PR",Base!$B$5:$BB$5)*7*$Z2201</f>
        <v>3528</v>
      </c>
      <c r="CK2201" s="6"/>
      <c r="CL2201" s="6"/>
    </row>
    <row r="2202" customFormat="false" ht="13.8" hidden="false" customHeight="false" outlineLevel="0" collapsed="false">
      <c r="A2202" s="7" t="s">
        <v>1890</v>
      </c>
      <c r="B2202" s="7" t="s">
        <v>4192</v>
      </c>
      <c r="C2202" s="7" t="s">
        <v>2257</v>
      </c>
      <c r="D2202" s="7" t="s">
        <v>4616</v>
      </c>
      <c r="E2202" s="7" t="s">
        <v>1095</v>
      </c>
      <c r="F2202" s="7" t="s">
        <v>17</v>
      </c>
      <c r="G2202" s="7" t="s">
        <v>2301</v>
      </c>
      <c r="H2202" s="7" t="s">
        <v>2302</v>
      </c>
      <c r="I2202" s="7" t="s">
        <v>84</v>
      </c>
      <c r="J2202" s="7" t="s">
        <v>85</v>
      </c>
      <c r="K2202" s="8" t="n">
        <v>0</v>
      </c>
      <c r="L2202" s="7"/>
      <c r="M2202" s="8" t="n">
        <v>15</v>
      </c>
      <c r="N2202" s="7" t="s">
        <v>4617</v>
      </c>
      <c r="O2202" s="7" t="s">
        <v>2304</v>
      </c>
      <c r="P2202" s="7" t="s">
        <v>178</v>
      </c>
      <c r="Q2202" s="8" t="s">
        <v>4618</v>
      </c>
      <c r="R2202" s="8" t="s">
        <v>2487</v>
      </c>
      <c r="S2202" s="8" t="s">
        <v>336</v>
      </c>
      <c r="T2202" s="8" t="s">
        <v>170</v>
      </c>
      <c r="U2202" s="7" t="s">
        <v>87</v>
      </c>
      <c r="V2202" s="7" t="s">
        <v>92</v>
      </c>
      <c r="W2202" s="7"/>
      <c r="X2202" s="7"/>
      <c r="Y2202" s="7" t="s">
        <v>102</v>
      </c>
      <c r="Z2202" s="8" t="s">
        <v>87</v>
      </c>
      <c r="AA2202" s="7"/>
      <c r="AB2202" s="7"/>
      <c r="AC2202" s="7"/>
      <c r="AD2202" s="7"/>
      <c r="AE2202" s="8"/>
      <c r="AF2202" s="9" t="s">
        <v>147</v>
      </c>
      <c r="AG2202" s="9" t="s">
        <v>2084</v>
      </c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7"/>
      <c r="AX2202" s="7"/>
      <c r="AY2202" s="7"/>
      <c r="AZ2202" s="7"/>
      <c r="BA2202" s="7"/>
      <c r="BB2202" s="7"/>
      <c r="BC2202" s="7"/>
      <c r="BD2202" s="7"/>
      <c r="BE2202" s="7"/>
      <c r="BF2202" s="7"/>
      <c r="BG2202" s="7" t="s">
        <v>98</v>
      </c>
      <c r="BH2202" s="7" t="s">
        <v>98</v>
      </c>
      <c r="BI2202" s="7" t="s">
        <v>98</v>
      </c>
      <c r="BJ2202" s="7" t="s">
        <v>98</v>
      </c>
      <c r="BK2202" s="7" t="s">
        <v>98</v>
      </c>
      <c r="BL2202" s="7" t="s">
        <v>98</v>
      </c>
      <c r="BM2202" s="7" t="s">
        <v>97</v>
      </c>
      <c r="BN2202" s="7" t="s">
        <v>97</v>
      </c>
      <c r="BO2202" s="7" t="s">
        <v>98</v>
      </c>
      <c r="BP2202" s="7" t="s">
        <v>98</v>
      </c>
      <c r="BQ2202" s="7" t="s">
        <v>98</v>
      </c>
      <c r="BR2202" s="7" t="s">
        <v>98</v>
      </c>
      <c r="BS2202" s="7" t="s">
        <v>98</v>
      </c>
      <c r="BT2202" s="7" t="s">
        <v>98</v>
      </c>
      <c r="BU2202" s="7" t="s">
        <v>98</v>
      </c>
      <c r="BV2202" s="7" t="s">
        <v>98</v>
      </c>
      <c r="BW2202" s="7" t="s">
        <v>98</v>
      </c>
      <c r="BX2202" s="7" t="s">
        <v>98</v>
      </c>
      <c r="BY2202" s="7" t="s">
        <v>98</v>
      </c>
      <c r="BZ2202" s="7" t="s">
        <v>98</v>
      </c>
      <c r="CA2202" s="7" t="s">
        <v>98</v>
      </c>
      <c r="CB2202" s="7" t="s">
        <v>98</v>
      </c>
      <c r="CC2202" s="7" t="s">
        <v>98</v>
      </c>
      <c r="CD2202" s="7" t="s">
        <v>98</v>
      </c>
      <c r="CE2202" s="7" t="s">
        <v>98</v>
      </c>
      <c r="CF2202" s="7" t="s">
        <v>98</v>
      </c>
      <c r="CG2202" s="7" t="s">
        <v>98</v>
      </c>
      <c r="CH2202" s="7" t="s">
        <v>98</v>
      </c>
      <c r="CI2202" s="6" t="n">
        <f aca="false">SUMIF($AH2202:$CH2202,35,Base!$B$5:$BB$5)*7*$Z2202</f>
        <v>0</v>
      </c>
      <c r="CJ2202" s="6" t="n">
        <f aca="false">SUMIF($AH2202:$CH2202,"PR",Base!$B$5:$BB$5)*7*$Z2202</f>
        <v>882</v>
      </c>
      <c r="CK2202" s="6"/>
      <c r="CL2202" s="6"/>
    </row>
    <row r="2203" customFormat="false" ht="13.8" hidden="false" customHeight="false" outlineLevel="0" collapsed="false">
      <c r="A2203" s="7" t="s">
        <v>1890</v>
      </c>
      <c r="B2203" s="7" t="s">
        <v>4192</v>
      </c>
      <c r="C2203" s="7" t="s">
        <v>2257</v>
      </c>
      <c r="D2203" s="7" t="s">
        <v>4616</v>
      </c>
      <c r="E2203" s="7" t="s">
        <v>1095</v>
      </c>
      <c r="F2203" s="7" t="s">
        <v>17</v>
      </c>
      <c r="G2203" s="7" t="s">
        <v>2301</v>
      </c>
      <c r="H2203" s="7" t="s">
        <v>2302</v>
      </c>
      <c r="I2203" s="7" t="s">
        <v>84</v>
      </c>
      <c r="J2203" s="7" t="s">
        <v>85</v>
      </c>
      <c r="K2203" s="8" t="n">
        <v>0</v>
      </c>
      <c r="L2203" s="7"/>
      <c r="M2203" s="8" t="n">
        <v>15</v>
      </c>
      <c r="N2203" s="7" t="s">
        <v>4617</v>
      </c>
      <c r="O2203" s="7" t="s">
        <v>2304</v>
      </c>
      <c r="P2203" s="7" t="s">
        <v>178</v>
      </c>
      <c r="Q2203" s="8" t="s">
        <v>4618</v>
      </c>
      <c r="R2203" s="8" t="s">
        <v>2487</v>
      </c>
      <c r="S2203" s="8" t="s">
        <v>336</v>
      </c>
      <c r="T2203" s="8" t="s">
        <v>170</v>
      </c>
      <c r="U2203" s="7" t="s">
        <v>87</v>
      </c>
      <c r="V2203" s="7" t="s">
        <v>92</v>
      </c>
      <c r="W2203" s="7"/>
      <c r="X2203" s="7"/>
      <c r="Y2203" s="7" t="s">
        <v>3342</v>
      </c>
      <c r="Z2203" s="8" t="s">
        <v>124</v>
      </c>
      <c r="AA2203" s="7"/>
      <c r="AB2203" s="7"/>
      <c r="AC2203" s="7"/>
      <c r="AD2203" s="7"/>
      <c r="AE2203" s="8"/>
      <c r="AF2203" s="9" t="s">
        <v>147</v>
      </c>
      <c r="AG2203" s="9" t="s">
        <v>2084</v>
      </c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7"/>
      <c r="AX2203" s="7"/>
      <c r="AY2203" s="7"/>
      <c r="AZ2203" s="7"/>
      <c r="BA2203" s="7"/>
      <c r="BB2203" s="7"/>
      <c r="BC2203" s="7"/>
      <c r="BD2203" s="7"/>
      <c r="BE2203" s="7"/>
      <c r="BF2203" s="7"/>
      <c r="BG2203" s="7" t="s">
        <v>98</v>
      </c>
      <c r="BH2203" s="7" t="s">
        <v>98</v>
      </c>
      <c r="BI2203" s="7" t="s">
        <v>98</v>
      </c>
      <c r="BJ2203" s="7" t="s">
        <v>98</v>
      </c>
      <c r="BK2203" s="7" t="s">
        <v>98</v>
      </c>
      <c r="BL2203" s="7" t="s">
        <v>98</v>
      </c>
      <c r="BM2203" s="7" t="s">
        <v>97</v>
      </c>
      <c r="BN2203" s="7" t="s">
        <v>97</v>
      </c>
      <c r="BO2203" s="7" t="s">
        <v>98</v>
      </c>
      <c r="BP2203" s="7" t="s">
        <v>98</v>
      </c>
      <c r="BQ2203" s="7" t="s">
        <v>98</v>
      </c>
      <c r="BR2203" s="7" t="s">
        <v>98</v>
      </c>
      <c r="BS2203" s="7" t="s">
        <v>98</v>
      </c>
      <c r="BT2203" s="7" t="s">
        <v>98</v>
      </c>
      <c r="BU2203" s="7" t="s">
        <v>98</v>
      </c>
      <c r="BV2203" s="7" t="s">
        <v>98</v>
      </c>
      <c r="BW2203" s="7" t="s">
        <v>98</v>
      </c>
      <c r="BX2203" s="7" t="s">
        <v>98</v>
      </c>
      <c r="BY2203" s="7" t="s">
        <v>98</v>
      </c>
      <c r="BZ2203" s="7" t="s">
        <v>98</v>
      </c>
      <c r="CA2203" s="7" t="s">
        <v>98</v>
      </c>
      <c r="CB2203" s="7" t="s">
        <v>98</v>
      </c>
      <c r="CC2203" s="7" t="s">
        <v>98</v>
      </c>
      <c r="CD2203" s="7" t="s">
        <v>98</v>
      </c>
      <c r="CE2203" s="7" t="s">
        <v>98</v>
      </c>
      <c r="CF2203" s="7" t="s">
        <v>98</v>
      </c>
      <c r="CG2203" s="7" t="s">
        <v>98</v>
      </c>
      <c r="CH2203" s="7" t="s">
        <v>98</v>
      </c>
      <c r="CI2203" s="6" t="n">
        <f aca="false">SUMIF($AH2203:$CH2203,35,Base!$B$5:$BB$5)*7*$Z2203</f>
        <v>0</v>
      </c>
      <c r="CJ2203" s="6" t="n">
        <f aca="false">SUMIF($AH2203:$CH2203,"PR",Base!$B$5:$BB$5)*7*$Z2203</f>
        <v>5292</v>
      </c>
      <c r="CK2203" s="6"/>
      <c r="CL2203" s="6"/>
    </row>
    <row r="2204" customFormat="false" ht="13.8" hidden="false" customHeight="false" outlineLevel="0" collapsed="false">
      <c r="A2204" s="7" t="s">
        <v>1890</v>
      </c>
      <c r="B2204" s="7" t="s">
        <v>4192</v>
      </c>
      <c r="C2204" s="7" t="s">
        <v>2257</v>
      </c>
      <c r="D2204" s="7" t="s">
        <v>4619</v>
      </c>
      <c r="E2204" s="7" t="s">
        <v>3790</v>
      </c>
      <c r="F2204" s="7" t="s">
        <v>17</v>
      </c>
      <c r="G2204" s="7" t="s">
        <v>2259</v>
      </c>
      <c r="H2204" s="7" t="s">
        <v>2260</v>
      </c>
      <c r="I2204" s="7" t="s">
        <v>84</v>
      </c>
      <c r="J2204" s="7" t="s">
        <v>85</v>
      </c>
      <c r="K2204" s="8" t="n">
        <v>0</v>
      </c>
      <c r="L2204" s="7"/>
      <c r="M2204" s="8" t="n">
        <v>15</v>
      </c>
      <c r="N2204" s="7" t="s">
        <v>4620</v>
      </c>
      <c r="O2204" s="7" t="s">
        <v>2262</v>
      </c>
      <c r="P2204" s="7" t="s">
        <v>124</v>
      </c>
      <c r="Q2204" s="8" t="s">
        <v>4618</v>
      </c>
      <c r="R2204" s="8" t="s">
        <v>2487</v>
      </c>
      <c r="S2204" s="8" t="s">
        <v>336</v>
      </c>
      <c r="T2204" s="8" t="s">
        <v>108</v>
      </c>
      <c r="U2204" s="7" t="s">
        <v>87</v>
      </c>
      <c r="V2204" s="7" t="s">
        <v>92</v>
      </c>
      <c r="W2204" s="7"/>
      <c r="X2204" s="7"/>
      <c r="Y2204" s="7" t="s">
        <v>93</v>
      </c>
      <c r="Z2204" s="8" t="s">
        <v>94</v>
      </c>
      <c r="AA2204" s="7"/>
      <c r="AB2204" s="7"/>
      <c r="AC2204" s="7"/>
      <c r="AD2204" s="7"/>
      <c r="AE2204" s="8"/>
      <c r="AF2204" s="9" t="s">
        <v>147</v>
      </c>
      <c r="AG2204" s="9" t="s">
        <v>2084</v>
      </c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  <c r="BB2204" s="7"/>
      <c r="BC2204" s="7"/>
      <c r="BD2204" s="7"/>
      <c r="BE2204" s="7"/>
      <c r="BF2204" s="7"/>
      <c r="BG2204" s="7" t="s">
        <v>98</v>
      </c>
      <c r="BH2204" s="7" t="s">
        <v>98</v>
      </c>
      <c r="BI2204" s="7" t="s">
        <v>98</v>
      </c>
      <c r="BJ2204" s="7" t="s">
        <v>98</v>
      </c>
      <c r="BK2204" s="7" t="s">
        <v>98</v>
      </c>
      <c r="BL2204" s="7" t="s">
        <v>98</v>
      </c>
      <c r="BM2204" s="7" t="s">
        <v>97</v>
      </c>
      <c r="BN2204" s="7" t="s">
        <v>97</v>
      </c>
      <c r="BO2204" s="7" t="s">
        <v>98</v>
      </c>
      <c r="BP2204" s="7" t="s">
        <v>98</v>
      </c>
      <c r="BQ2204" s="7" t="s">
        <v>98</v>
      </c>
      <c r="BR2204" s="7" t="s">
        <v>98</v>
      </c>
      <c r="BS2204" s="7" t="s">
        <v>98</v>
      </c>
      <c r="BT2204" s="7" t="s">
        <v>98</v>
      </c>
      <c r="BU2204" s="7" t="s">
        <v>98</v>
      </c>
      <c r="BV2204" s="7" t="s">
        <v>98</v>
      </c>
      <c r="BW2204" s="7" t="s">
        <v>98</v>
      </c>
      <c r="BX2204" s="7" t="s">
        <v>98</v>
      </c>
      <c r="BY2204" s="7" t="s">
        <v>98</v>
      </c>
      <c r="BZ2204" s="7" t="s">
        <v>98</v>
      </c>
      <c r="CA2204" s="7" t="s">
        <v>98</v>
      </c>
      <c r="CB2204" s="7" t="s">
        <v>98</v>
      </c>
      <c r="CC2204" s="7" t="s">
        <v>98</v>
      </c>
      <c r="CD2204" s="7" t="s">
        <v>98</v>
      </c>
      <c r="CE2204" s="7" t="s">
        <v>98</v>
      </c>
      <c r="CF2204" s="7" t="s">
        <v>98</v>
      </c>
      <c r="CG2204" s="7" t="s">
        <v>98</v>
      </c>
      <c r="CH2204" s="7" t="s">
        <v>98</v>
      </c>
      <c r="CI2204" s="6" t="n">
        <f aca="false">SUMIF($AH2204:$CH2204,35,Base!$B$5:$BB$5)*7*$Z2204</f>
        <v>0</v>
      </c>
      <c r="CJ2204" s="6" t="n">
        <f aca="false">SUMIF($AH2204:$CH2204,"PR",Base!$B$5:$BB$5)*7*$Z2204</f>
        <v>1764</v>
      </c>
      <c r="CK2204" s="6"/>
      <c r="CL2204" s="6"/>
    </row>
    <row r="2205" customFormat="false" ht="13.8" hidden="false" customHeight="false" outlineLevel="0" collapsed="false">
      <c r="A2205" s="7" t="s">
        <v>1890</v>
      </c>
      <c r="B2205" s="7" t="s">
        <v>4192</v>
      </c>
      <c r="C2205" s="7" t="s">
        <v>2257</v>
      </c>
      <c r="D2205" s="7" t="s">
        <v>4619</v>
      </c>
      <c r="E2205" s="7" t="s">
        <v>3790</v>
      </c>
      <c r="F2205" s="7" t="s">
        <v>17</v>
      </c>
      <c r="G2205" s="7" t="s">
        <v>2259</v>
      </c>
      <c r="H2205" s="7" t="s">
        <v>2260</v>
      </c>
      <c r="I2205" s="7" t="s">
        <v>84</v>
      </c>
      <c r="J2205" s="7" t="s">
        <v>85</v>
      </c>
      <c r="K2205" s="8" t="n">
        <v>0</v>
      </c>
      <c r="L2205" s="7"/>
      <c r="M2205" s="8" t="n">
        <v>15</v>
      </c>
      <c r="N2205" s="7" t="s">
        <v>4620</v>
      </c>
      <c r="O2205" s="7" t="s">
        <v>2262</v>
      </c>
      <c r="P2205" s="7" t="s">
        <v>124</v>
      </c>
      <c r="Q2205" s="8" t="s">
        <v>4618</v>
      </c>
      <c r="R2205" s="8" t="s">
        <v>2487</v>
      </c>
      <c r="S2205" s="8" t="s">
        <v>336</v>
      </c>
      <c r="T2205" s="8" t="s">
        <v>108</v>
      </c>
      <c r="U2205" s="7" t="s">
        <v>87</v>
      </c>
      <c r="V2205" s="7" t="s">
        <v>92</v>
      </c>
      <c r="W2205" s="7"/>
      <c r="X2205" s="7"/>
      <c r="Y2205" s="7" t="s">
        <v>101</v>
      </c>
      <c r="Z2205" s="8" t="s">
        <v>94</v>
      </c>
      <c r="AA2205" s="7"/>
      <c r="AB2205" s="7"/>
      <c r="AC2205" s="7"/>
      <c r="AD2205" s="7"/>
      <c r="AE2205" s="8"/>
      <c r="AF2205" s="9" t="s">
        <v>147</v>
      </c>
      <c r="AG2205" s="9" t="s">
        <v>2084</v>
      </c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7"/>
      <c r="AX2205" s="7"/>
      <c r="AY2205" s="7"/>
      <c r="AZ2205" s="7"/>
      <c r="BA2205" s="7"/>
      <c r="BB2205" s="7"/>
      <c r="BC2205" s="7"/>
      <c r="BD2205" s="7"/>
      <c r="BE2205" s="7"/>
      <c r="BF2205" s="7"/>
      <c r="BG2205" s="7" t="s">
        <v>98</v>
      </c>
      <c r="BH2205" s="7" t="s">
        <v>98</v>
      </c>
      <c r="BI2205" s="7" t="s">
        <v>98</v>
      </c>
      <c r="BJ2205" s="7" t="s">
        <v>98</v>
      </c>
      <c r="BK2205" s="7" t="s">
        <v>98</v>
      </c>
      <c r="BL2205" s="7" t="s">
        <v>98</v>
      </c>
      <c r="BM2205" s="7" t="s">
        <v>97</v>
      </c>
      <c r="BN2205" s="7" t="s">
        <v>97</v>
      </c>
      <c r="BO2205" s="7" t="s">
        <v>98</v>
      </c>
      <c r="BP2205" s="7" t="s">
        <v>98</v>
      </c>
      <c r="BQ2205" s="7" t="s">
        <v>98</v>
      </c>
      <c r="BR2205" s="7" t="s">
        <v>98</v>
      </c>
      <c r="BS2205" s="7" t="s">
        <v>98</v>
      </c>
      <c r="BT2205" s="7" t="s">
        <v>98</v>
      </c>
      <c r="BU2205" s="7" t="s">
        <v>98</v>
      </c>
      <c r="BV2205" s="7" t="s">
        <v>98</v>
      </c>
      <c r="BW2205" s="7" t="s">
        <v>98</v>
      </c>
      <c r="BX2205" s="7" t="s">
        <v>98</v>
      </c>
      <c r="BY2205" s="7" t="s">
        <v>98</v>
      </c>
      <c r="BZ2205" s="7" t="s">
        <v>98</v>
      </c>
      <c r="CA2205" s="7" t="s">
        <v>98</v>
      </c>
      <c r="CB2205" s="7" t="s">
        <v>98</v>
      </c>
      <c r="CC2205" s="7" t="s">
        <v>98</v>
      </c>
      <c r="CD2205" s="7" t="s">
        <v>98</v>
      </c>
      <c r="CE2205" s="7" t="s">
        <v>98</v>
      </c>
      <c r="CF2205" s="7" t="s">
        <v>98</v>
      </c>
      <c r="CG2205" s="7" t="s">
        <v>98</v>
      </c>
      <c r="CH2205" s="7" t="s">
        <v>98</v>
      </c>
      <c r="CI2205" s="6" t="n">
        <f aca="false">SUMIF($AH2205:$CH2205,35,Base!$B$5:$BB$5)*7*$Z2205</f>
        <v>0</v>
      </c>
      <c r="CJ2205" s="6" t="n">
        <f aca="false">SUMIF($AH2205:$CH2205,"PR",Base!$B$5:$BB$5)*7*$Z2205</f>
        <v>1764</v>
      </c>
      <c r="CK2205" s="6"/>
      <c r="CL2205" s="6"/>
    </row>
    <row r="2206" customFormat="false" ht="13.8" hidden="false" customHeight="false" outlineLevel="0" collapsed="false">
      <c r="A2206" s="7" t="s">
        <v>1890</v>
      </c>
      <c r="B2206" s="7" t="s">
        <v>4192</v>
      </c>
      <c r="C2206" s="7" t="s">
        <v>2257</v>
      </c>
      <c r="D2206" s="7" t="s">
        <v>4619</v>
      </c>
      <c r="E2206" s="7" t="s">
        <v>3790</v>
      </c>
      <c r="F2206" s="7" t="s">
        <v>17</v>
      </c>
      <c r="G2206" s="7" t="s">
        <v>2259</v>
      </c>
      <c r="H2206" s="7" t="s">
        <v>2260</v>
      </c>
      <c r="I2206" s="7" t="s">
        <v>84</v>
      </c>
      <c r="J2206" s="7" t="s">
        <v>85</v>
      </c>
      <c r="K2206" s="8" t="n">
        <v>0</v>
      </c>
      <c r="L2206" s="7"/>
      <c r="M2206" s="8" t="n">
        <v>15</v>
      </c>
      <c r="N2206" s="7" t="s">
        <v>4620</v>
      </c>
      <c r="O2206" s="7" t="s">
        <v>2262</v>
      </c>
      <c r="P2206" s="7" t="s">
        <v>124</v>
      </c>
      <c r="Q2206" s="8" t="s">
        <v>4618</v>
      </c>
      <c r="R2206" s="8" t="s">
        <v>2487</v>
      </c>
      <c r="S2206" s="8" t="s">
        <v>336</v>
      </c>
      <c r="T2206" s="8" t="s">
        <v>108</v>
      </c>
      <c r="U2206" s="7" t="s">
        <v>87</v>
      </c>
      <c r="V2206" s="7" t="s">
        <v>92</v>
      </c>
      <c r="W2206" s="7"/>
      <c r="X2206" s="7"/>
      <c r="Y2206" s="7" t="s">
        <v>112</v>
      </c>
      <c r="Z2206" s="8" t="s">
        <v>127</v>
      </c>
      <c r="AA2206" s="7"/>
      <c r="AB2206" s="7"/>
      <c r="AC2206" s="7"/>
      <c r="AD2206" s="7"/>
      <c r="AE2206" s="8"/>
      <c r="AF2206" s="9" t="s">
        <v>147</v>
      </c>
      <c r="AG2206" s="9" t="s">
        <v>2084</v>
      </c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7"/>
      <c r="AX2206" s="7"/>
      <c r="AY2206" s="7"/>
      <c r="AZ2206" s="7"/>
      <c r="BA2206" s="7"/>
      <c r="BB2206" s="7"/>
      <c r="BC2206" s="7"/>
      <c r="BD2206" s="7"/>
      <c r="BE2206" s="7"/>
      <c r="BF2206" s="7"/>
      <c r="BG2206" s="7" t="s">
        <v>98</v>
      </c>
      <c r="BH2206" s="7" t="s">
        <v>98</v>
      </c>
      <c r="BI2206" s="7" t="s">
        <v>98</v>
      </c>
      <c r="BJ2206" s="7" t="s">
        <v>98</v>
      </c>
      <c r="BK2206" s="7" t="s">
        <v>98</v>
      </c>
      <c r="BL2206" s="7" t="s">
        <v>98</v>
      </c>
      <c r="BM2206" s="7" t="s">
        <v>97</v>
      </c>
      <c r="BN2206" s="7" t="s">
        <v>97</v>
      </c>
      <c r="BO2206" s="7" t="s">
        <v>98</v>
      </c>
      <c r="BP2206" s="7" t="s">
        <v>98</v>
      </c>
      <c r="BQ2206" s="7" t="s">
        <v>98</v>
      </c>
      <c r="BR2206" s="7" t="s">
        <v>98</v>
      </c>
      <c r="BS2206" s="7" t="s">
        <v>98</v>
      </c>
      <c r="BT2206" s="7" t="s">
        <v>98</v>
      </c>
      <c r="BU2206" s="7" t="s">
        <v>98</v>
      </c>
      <c r="BV2206" s="7" t="s">
        <v>98</v>
      </c>
      <c r="BW2206" s="7" t="s">
        <v>98</v>
      </c>
      <c r="BX2206" s="7" t="s">
        <v>98</v>
      </c>
      <c r="BY2206" s="7" t="s">
        <v>98</v>
      </c>
      <c r="BZ2206" s="7" t="s">
        <v>98</v>
      </c>
      <c r="CA2206" s="7" t="s">
        <v>98</v>
      </c>
      <c r="CB2206" s="7" t="s">
        <v>98</v>
      </c>
      <c r="CC2206" s="7" t="s">
        <v>98</v>
      </c>
      <c r="CD2206" s="7" t="s">
        <v>98</v>
      </c>
      <c r="CE2206" s="7" t="s">
        <v>98</v>
      </c>
      <c r="CF2206" s="7" t="s">
        <v>98</v>
      </c>
      <c r="CG2206" s="7" t="s">
        <v>98</v>
      </c>
      <c r="CH2206" s="7" t="s">
        <v>98</v>
      </c>
      <c r="CI2206" s="6" t="n">
        <f aca="false">SUMIF($AH2206:$CH2206,35,Base!$B$5:$BB$5)*7*$Z2206</f>
        <v>0</v>
      </c>
      <c r="CJ2206" s="6" t="n">
        <f aca="false">SUMIF($AH2206:$CH2206,"PR",Base!$B$5:$BB$5)*7*$Z2206</f>
        <v>3528</v>
      </c>
      <c r="CK2206" s="6"/>
      <c r="CL2206" s="6"/>
    </row>
    <row r="2207" customFormat="false" ht="13.8" hidden="false" customHeight="false" outlineLevel="0" collapsed="false">
      <c r="A2207" s="7" t="s">
        <v>1890</v>
      </c>
      <c r="B2207" s="7" t="s">
        <v>4192</v>
      </c>
      <c r="C2207" s="7" t="s">
        <v>2257</v>
      </c>
      <c r="D2207" s="7" t="s">
        <v>4619</v>
      </c>
      <c r="E2207" s="7" t="s">
        <v>3790</v>
      </c>
      <c r="F2207" s="7" t="s">
        <v>17</v>
      </c>
      <c r="G2207" s="7" t="s">
        <v>2259</v>
      </c>
      <c r="H2207" s="7" t="s">
        <v>2260</v>
      </c>
      <c r="I2207" s="7" t="s">
        <v>84</v>
      </c>
      <c r="J2207" s="7" t="s">
        <v>85</v>
      </c>
      <c r="K2207" s="8" t="n">
        <v>0</v>
      </c>
      <c r="L2207" s="7"/>
      <c r="M2207" s="8" t="n">
        <v>15</v>
      </c>
      <c r="N2207" s="7" t="s">
        <v>4620</v>
      </c>
      <c r="O2207" s="7" t="s">
        <v>2262</v>
      </c>
      <c r="P2207" s="7" t="s">
        <v>124</v>
      </c>
      <c r="Q2207" s="8" t="s">
        <v>4618</v>
      </c>
      <c r="R2207" s="8" t="s">
        <v>2487</v>
      </c>
      <c r="S2207" s="8" t="s">
        <v>336</v>
      </c>
      <c r="T2207" s="8" t="s">
        <v>108</v>
      </c>
      <c r="U2207" s="7" t="s">
        <v>87</v>
      </c>
      <c r="V2207" s="7" t="s">
        <v>92</v>
      </c>
      <c r="W2207" s="7"/>
      <c r="X2207" s="7"/>
      <c r="Y2207" s="7" t="s">
        <v>102</v>
      </c>
      <c r="Z2207" s="8" t="s">
        <v>87</v>
      </c>
      <c r="AA2207" s="7"/>
      <c r="AB2207" s="7"/>
      <c r="AC2207" s="7"/>
      <c r="AD2207" s="7"/>
      <c r="AE2207" s="8"/>
      <c r="AF2207" s="9" t="s">
        <v>147</v>
      </c>
      <c r="AG2207" s="9" t="s">
        <v>2084</v>
      </c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7"/>
      <c r="AX2207" s="7"/>
      <c r="AY2207" s="7"/>
      <c r="AZ2207" s="7"/>
      <c r="BA2207" s="7"/>
      <c r="BB2207" s="7"/>
      <c r="BC2207" s="7"/>
      <c r="BD2207" s="7"/>
      <c r="BE2207" s="7"/>
      <c r="BF2207" s="7"/>
      <c r="BG2207" s="7" t="s">
        <v>98</v>
      </c>
      <c r="BH2207" s="7" t="s">
        <v>98</v>
      </c>
      <c r="BI2207" s="7" t="s">
        <v>98</v>
      </c>
      <c r="BJ2207" s="7" t="s">
        <v>98</v>
      </c>
      <c r="BK2207" s="7" t="s">
        <v>98</v>
      </c>
      <c r="BL2207" s="7" t="s">
        <v>98</v>
      </c>
      <c r="BM2207" s="7" t="s">
        <v>97</v>
      </c>
      <c r="BN2207" s="7" t="s">
        <v>97</v>
      </c>
      <c r="BO2207" s="7" t="s">
        <v>98</v>
      </c>
      <c r="BP2207" s="7" t="s">
        <v>98</v>
      </c>
      <c r="BQ2207" s="7" t="s">
        <v>98</v>
      </c>
      <c r="BR2207" s="7" t="s">
        <v>98</v>
      </c>
      <c r="BS2207" s="7" t="s">
        <v>98</v>
      </c>
      <c r="BT2207" s="7" t="s">
        <v>98</v>
      </c>
      <c r="BU2207" s="7" t="s">
        <v>98</v>
      </c>
      <c r="BV2207" s="7" t="s">
        <v>98</v>
      </c>
      <c r="BW2207" s="7" t="s">
        <v>98</v>
      </c>
      <c r="BX2207" s="7" t="s">
        <v>98</v>
      </c>
      <c r="BY2207" s="7" t="s">
        <v>98</v>
      </c>
      <c r="BZ2207" s="7" t="s">
        <v>98</v>
      </c>
      <c r="CA2207" s="7" t="s">
        <v>98</v>
      </c>
      <c r="CB2207" s="7" t="s">
        <v>98</v>
      </c>
      <c r="CC2207" s="7" t="s">
        <v>98</v>
      </c>
      <c r="CD2207" s="7" t="s">
        <v>98</v>
      </c>
      <c r="CE2207" s="7" t="s">
        <v>98</v>
      </c>
      <c r="CF2207" s="7" t="s">
        <v>98</v>
      </c>
      <c r="CG2207" s="7" t="s">
        <v>98</v>
      </c>
      <c r="CH2207" s="7" t="s">
        <v>98</v>
      </c>
      <c r="CI2207" s="6" t="n">
        <f aca="false">SUMIF($AH2207:$CH2207,35,Base!$B$5:$BB$5)*7*$Z2207</f>
        <v>0</v>
      </c>
      <c r="CJ2207" s="6" t="n">
        <f aca="false">SUMIF($AH2207:$CH2207,"PR",Base!$B$5:$BB$5)*7*$Z2207</f>
        <v>882</v>
      </c>
      <c r="CK2207" s="6"/>
      <c r="CL2207" s="6"/>
    </row>
    <row r="2208" customFormat="false" ht="13.8" hidden="false" customHeight="false" outlineLevel="0" collapsed="false">
      <c r="A2208" s="7" t="s">
        <v>1890</v>
      </c>
      <c r="B2208" s="7" t="s">
        <v>4192</v>
      </c>
      <c r="C2208" s="7" t="s">
        <v>2257</v>
      </c>
      <c r="D2208" s="7" t="s">
        <v>4619</v>
      </c>
      <c r="E2208" s="7" t="s">
        <v>3790</v>
      </c>
      <c r="F2208" s="7" t="s">
        <v>17</v>
      </c>
      <c r="G2208" s="7" t="s">
        <v>2259</v>
      </c>
      <c r="H2208" s="7" t="s">
        <v>2260</v>
      </c>
      <c r="I2208" s="7" t="s">
        <v>84</v>
      </c>
      <c r="J2208" s="7" t="s">
        <v>85</v>
      </c>
      <c r="K2208" s="8" t="n">
        <v>0</v>
      </c>
      <c r="L2208" s="7"/>
      <c r="M2208" s="8" t="n">
        <v>15</v>
      </c>
      <c r="N2208" s="7" t="s">
        <v>4620</v>
      </c>
      <c r="O2208" s="7" t="s">
        <v>2262</v>
      </c>
      <c r="P2208" s="7" t="s">
        <v>124</v>
      </c>
      <c r="Q2208" s="8" t="s">
        <v>4618</v>
      </c>
      <c r="R2208" s="8" t="s">
        <v>2487</v>
      </c>
      <c r="S2208" s="8" t="s">
        <v>336</v>
      </c>
      <c r="T2208" s="8" t="s">
        <v>108</v>
      </c>
      <c r="U2208" s="7" t="s">
        <v>87</v>
      </c>
      <c r="V2208" s="7" t="s">
        <v>92</v>
      </c>
      <c r="W2208" s="7"/>
      <c r="X2208" s="7"/>
      <c r="Y2208" s="7" t="s">
        <v>3342</v>
      </c>
      <c r="Z2208" s="8" t="s">
        <v>124</v>
      </c>
      <c r="AA2208" s="7"/>
      <c r="AB2208" s="7"/>
      <c r="AC2208" s="7"/>
      <c r="AD2208" s="7"/>
      <c r="AE2208" s="8"/>
      <c r="AF2208" s="9" t="s">
        <v>147</v>
      </c>
      <c r="AG2208" s="9" t="s">
        <v>2084</v>
      </c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7"/>
      <c r="AX2208" s="7"/>
      <c r="AY2208" s="7"/>
      <c r="AZ2208" s="7"/>
      <c r="BA2208" s="7"/>
      <c r="BB2208" s="7"/>
      <c r="BC2208" s="7"/>
      <c r="BD2208" s="7"/>
      <c r="BE2208" s="7"/>
      <c r="BF2208" s="7"/>
      <c r="BG2208" s="7" t="s">
        <v>98</v>
      </c>
      <c r="BH2208" s="7" t="s">
        <v>98</v>
      </c>
      <c r="BI2208" s="7" t="s">
        <v>98</v>
      </c>
      <c r="BJ2208" s="7" t="s">
        <v>98</v>
      </c>
      <c r="BK2208" s="7" t="s">
        <v>98</v>
      </c>
      <c r="BL2208" s="7" t="s">
        <v>98</v>
      </c>
      <c r="BM2208" s="7" t="s">
        <v>97</v>
      </c>
      <c r="BN2208" s="7" t="s">
        <v>97</v>
      </c>
      <c r="BO2208" s="7" t="s">
        <v>98</v>
      </c>
      <c r="BP2208" s="7" t="s">
        <v>98</v>
      </c>
      <c r="BQ2208" s="7" t="s">
        <v>98</v>
      </c>
      <c r="BR2208" s="7" t="s">
        <v>98</v>
      </c>
      <c r="BS2208" s="7" t="s">
        <v>98</v>
      </c>
      <c r="BT2208" s="7" t="s">
        <v>98</v>
      </c>
      <c r="BU2208" s="7" t="s">
        <v>98</v>
      </c>
      <c r="BV2208" s="7" t="s">
        <v>98</v>
      </c>
      <c r="BW2208" s="7" t="s">
        <v>98</v>
      </c>
      <c r="BX2208" s="7" t="s">
        <v>98</v>
      </c>
      <c r="BY2208" s="7" t="s">
        <v>98</v>
      </c>
      <c r="BZ2208" s="7" t="s">
        <v>98</v>
      </c>
      <c r="CA2208" s="7" t="s">
        <v>98</v>
      </c>
      <c r="CB2208" s="7" t="s">
        <v>98</v>
      </c>
      <c r="CC2208" s="7" t="s">
        <v>98</v>
      </c>
      <c r="CD2208" s="7" t="s">
        <v>98</v>
      </c>
      <c r="CE2208" s="7" t="s">
        <v>98</v>
      </c>
      <c r="CF2208" s="7" t="s">
        <v>98</v>
      </c>
      <c r="CG2208" s="7" t="s">
        <v>98</v>
      </c>
      <c r="CH2208" s="7" t="s">
        <v>98</v>
      </c>
      <c r="CI2208" s="6" t="n">
        <f aca="false">SUMIF($AH2208:$CH2208,35,Base!$B$5:$BB$5)*7*$Z2208</f>
        <v>0</v>
      </c>
      <c r="CJ2208" s="6" t="n">
        <f aca="false">SUMIF($AH2208:$CH2208,"PR",Base!$B$5:$BB$5)*7*$Z2208</f>
        <v>5292</v>
      </c>
      <c r="CK2208" s="6"/>
      <c r="CL2208" s="6"/>
    </row>
    <row r="2209" customFormat="false" ht="13.8" hidden="false" customHeight="false" outlineLevel="0" collapsed="false">
      <c r="A2209" s="7" t="s">
        <v>1890</v>
      </c>
      <c r="B2209" s="7" t="s">
        <v>4192</v>
      </c>
      <c r="C2209" s="7" t="s">
        <v>2257</v>
      </c>
      <c r="D2209" s="7" t="s">
        <v>4621</v>
      </c>
      <c r="E2209" s="7" t="s">
        <v>1663</v>
      </c>
      <c r="F2209" s="7" t="s">
        <v>17</v>
      </c>
      <c r="G2209" s="7" t="s">
        <v>2301</v>
      </c>
      <c r="H2209" s="7" t="s">
        <v>2302</v>
      </c>
      <c r="I2209" s="7" t="s">
        <v>84</v>
      </c>
      <c r="J2209" s="7" t="s">
        <v>85</v>
      </c>
      <c r="K2209" s="8" t="n">
        <v>0</v>
      </c>
      <c r="L2209" s="7"/>
      <c r="M2209" s="8" t="n">
        <v>15</v>
      </c>
      <c r="N2209" s="7" t="s">
        <v>4622</v>
      </c>
      <c r="O2209" s="7" t="s">
        <v>2304</v>
      </c>
      <c r="P2209" s="7" t="s">
        <v>178</v>
      </c>
      <c r="Q2209" s="8" t="s">
        <v>4296</v>
      </c>
      <c r="R2209" s="8" t="s">
        <v>4297</v>
      </c>
      <c r="S2209" s="8" t="s">
        <v>336</v>
      </c>
      <c r="T2209" s="8" t="s">
        <v>155</v>
      </c>
      <c r="U2209" s="7" t="s">
        <v>87</v>
      </c>
      <c r="V2209" s="7" t="s">
        <v>92</v>
      </c>
      <c r="W2209" s="7"/>
      <c r="X2209" s="7"/>
      <c r="Y2209" s="7" t="s">
        <v>93</v>
      </c>
      <c r="Z2209" s="8" t="s">
        <v>87</v>
      </c>
      <c r="AA2209" s="7"/>
      <c r="AB2209" s="7"/>
      <c r="AC2209" s="7"/>
      <c r="AD2209" s="7"/>
      <c r="AE2209" s="8"/>
      <c r="AF2209" s="9" t="s">
        <v>4298</v>
      </c>
      <c r="AG2209" s="9" t="s">
        <v>1133</v>
      </c>
      <c r="AH2209" s="7"/>
      <c r="AI2209" s="7"/>
      <c r="AJ2209" s="7"/>
      <c r="AK2209" s="7"/>
      <c r="AL2209" s="7"/>
      <c r="AM2209" s="7"/>
      <c r="AN2209" s="7"/>
      <c r="AO2209" s="7"/>
      <c r="AP2209" s="7"/>
      <c r="AQ2209" s="7" t="s">
        <v>98</v>
      </c>
      <c r="AR2209" s="7" t="s">
        <v>98</v>
      </c>
      <c r="AS2209" s="7" t="s">
        <v>98</v>
      </c>
      <c r="AT2209" s="7" t="s">
        <v>98</v>
      </c>
      <c r="AU2209" s="7" t="s">
        <v>98</v>
      </c>
      <c r="AV2209" s="7" t="s">
        <v>98</v>
      </c>
      <c r="AW2209" s="7" t="s">
        <v>98</v>
      </c>
      <c r="AX2209" s="7" t="s">
        <v>98</v>
      </c>
      <c r="AY2209" s="7" t="s">
        <v>98</v>
      </c>
      <c r="AZ2209" s="7" t="s">
        <v>98</v>
      </c>
      <c r="BA2209" s="7" t="s">
        <v>98</v>
      </c>
      <c r="BB2209" s="7" t="s">
        <v>98</v>
      </c>
      <c r="BC2209" s="7" t="s">
        <v>98</v>
      </c>
      <c r="BD2209" s="7" t="s">
        <v>98</v>
      </c>
      <c r="BE2209" s="7" t="s">
        <v>98</v>
      </c>
      <c r="BF2209" s="7" t="s">
        <v>98</v>
      </c>
      <c r="BG2209" s="7" t="s">
        <v>98</v>
      </c>
      <c r="BH2209" s="7" t="s">
        <v>98</v>
      </c>
      <c r="BI2209" s="7" t="s">
        <v>98</v>
      </c>
      <c r="BJ2209" s="7" t="s">
        <v>98</v>
      </c>
      <c r="BK2209" s="7" t="s">
        <v>98</v>
      </c>
      <c r="BL2209" s="7" t="s">
        <v>98</v>
      </c>
      <c r="BM2209" s="7" t="s">
        <v>97</v>
      </c>
      <c r="BN2209" s="7" t="s">
        <v>97</v>
      </c>
      <c r="BO2209" s="7" t="s">
        <v>98</v>
      </c>
      <c r="BP2209" s="7" t="s">
        <v>98</v>
      </c>
      <c r="BQ2209" s="7" t="s">
        <v>98</v>
      </c>
      <c r="BR2209" s="7" t="s">
        <v>98</v>
      </c>
      <c r="BS2209" s="7" t="s">
        <v>98</v>
      </c>
      <c r="BT2209" s="7" t="n">
        <v>35</v>
      </c>
      <c r="BU2209" s="7" t="n">
        <v>35</v>
      </c>
      <c r="BV2209" s="7" t="n">
        <v>35</v>
      </c>
      <c r="BW2209" s="7" t="s">
        <v>98</v>
      </c>
      <c r="BX2209" s="7" t="s">
        <v>98</v>
      </c>
      <c r="BY2209" s="7"/>
      <c r="BZ2209" s="7"/>
      <c r="CA2209" s="7"/>
      <c r="CB2209" s="7"/>
      <c r="CC2209" s="7"/>
      <c r="CD2209" s="7"/>
      <c r="CE2209" s="7"/>
      <c r="CF2209" s="7"/>
      <c r="CG2209" s="7"/>
      <c r="CH2209" s="7"/>
      <c r="CI2209" s="6" t="n">
        <f aca="false">SUMIF($AH2209:$CH2209,35,Base!$B$5:$BB$5)*7*$Z2209</f>
        <v>105</v>
      </c>
      <c r="CJ2209" s="6" t="n">
        <f aca="false">SUMIF($AH2209:$CH2209,"PR",Base!$B$5:$BB$5)*7*$Z2209</f>
        <v>980</v>
      </c>
      <c r="CK2209" s="6"/>
      <c r="CL2209" s="6"/>
    </row>
    <row r="2210" customFormat="false" ht="13.8" hidden="false" customHeight="false" outlineLevel="0" collapsed="false">
      <c r="A2210" s="7" t="s">
        <v>1890</v>
      </c>
      <c r="B2210" s="7" t="s">
        <v>4192</v>
      </c>
      <c r="C2210" s="7" t="s">
        <v>2257</v>
      </c>
      <c r="D2210" s="7" t="s">
        <v>4621</v>
      </c>
      <c r="E2210" s="7" t="s">
        <v>1663</v>
      </c>
      <c r="F2210" s="7" t="s">
        <v>17</v>
      </c>
      <c r="G2210" s="7" t="s">
        <v>2301</v>
      </c>
      <c r="H2210" s="7" t="s">
        <v>2302</v>
      </c>
      <c r="I2210" s="7" t="s">
        <v>84</v>
      </c>
      <c r="J2210" s="7" t="s">
        <v>85</v>
      </c>
      <c r="K2210" s="8" t="n">
        <v>0</v>
      </c>
      <c r="L2210" s="7"/>
      <c r="M2210" s="8" t="n">
        <v>15</v>
      </c>
      <c r="N2210" s="7" t="s">
        <v>4622</v>
      </c>
      <c r="O2210" s="7" t="s">
        <v>2304</v>
      </c>
      <c r="P2210" s="7" t="s">
        <v>178</v>
      </c>
      <c r="Q2210" s="8" t="s">
        <v>4296</v>
      </c>
      <c r="R2210" s="8" t="s">
        <v>4297</v>
      </c>
      <c r="S2210" s="8" t="s">
        <v>336</v>
      </c>
      <c r="T2210" s="8" t="s">
        <v>155</v>
      </c>
      <c r="U2210" s="7" t="s">
        <v>87</v>
      </c>
      <c r="V2210" s="7" t="s">
        <v>92</v>
      </c>
      <c r="W2210" s="7"/>
      <c r="X2210" s="7"/>
      <c r="Y2210" s="7" t="s">
        <v>99</v>
      </c>
      <c r="Z2210" s="8" t="s">
        <v>94</v>
      </c>
      <c r="AA2210" s="7"/>
      <c r="AB2210" s="7"/>
      <c r="AC2210" s="7"/>
      <c r="AD2210" s="7"/>
      <c r="AE2210" s="8"/>
      <c r="AF2210" s="9" t="s">
        <v>4298</v>
      </c>
      <c r="AG2210" s="9" t="s">
        <v>1133</v>
      </c>
      <c r="AH2210" s="7"/>
      <c r="AI2210" s="7"/>
      <c r="AJ2210" s="7"/>
      <c r="AK2210" s="7"/>
      <c r="AL2210" s="7"/>
      <c r="AM2210" s="7"/>
      <c r="AN2210" s="7"/>
      <c r="AO2210" s="7"/>
      <c r="AP2210" s="7"/>
      <c r="AQ2210" s="7" t="s">
        <v>98</v>
      </c>
      <c r="AR2210" s="7" t="s">
        <v>98</v>
      </c>
      <c r="AS2210" s="7" t="s">
        <v>98</v>
      </c>
      <c r="AT2210" s="7" t="s">
        <v>98</v>
      </c>
      <c r="AU2210" s="7" t="s">
        <v>98</v>
      </c>
      <c r="AV2210" s="7" t="s">
        <v>98</v>
      </c>
      <c r="AW2210" s="7" t="s">
        <v>98</v>
      </c>
      <c r="AX2210" s="7" t="s">
        <v>98</v>
      </c>
      <c r="AY2210" s="7" t="s">
        <v>98</v>
      </c>
      <c r="AZ2210" s="7" t="s">
        <v>98</v>
      </c>
      <c r="BA2210" s="7" t="s">
        <v>98</v>
      </c>
      <c r="BB2210" s="7" t="s">
        <v>98</v>
      </c>
      <c r="BC2210" s="7" t="s">
        <v>98</v>
      </c>
      <c r="BD2210" s="7" t="s">
        <v>98</v>
      </c>
      <c r="BE2210" s="7" t="s">
        <v>98</v>
      </c>
      <c r="BF2210" s="7" t="s">
        <v>98</v>
      </c>
      <c r="BG2210" s="7" t="s">
        <v>98</v>
      </c>
      <c r="BH2210" s="7" t="s">
        <v>98</v>
      </c>
      <c r="BI2210" s="7" t="s">
        <v>98</v>
      </c>
      <c r="BJ2210" s="7" t="s">
        <v>98</v>
      </c>
      <c r="BK2210" s="7" t="s">
        <v>98</v>
      </c>
      <c r="BL2210" s="7" t="s">
        <v>98</v>
      </c>
      <c r="BM2210" s="7" t="s">
        <v>97</v>
      </c>
      <c r="BN2210" s="7" t="s">
        <v>97</v>
      </c>
      <c r="BO2210" s="7" t="s">
        <v>98</v>
      </c>
      <c r="BP2210" s="7" t="s">
        <v>98</v>
      </c>
      <c r="BQ2210" s="7" t="s">
        <v>98</v>
      </c>
      <c r="BR2210" s="7" t="s">
        <v>98</v>
      </c>
      <c r="BS2210" s="7" t="s">
        <v>98</v>
      </c>
      <c r="BT2210" s="7" t="n">
        <v>35</v>
      </c>
      <c r="BU2210" s="7" t="n">
        <v>35</v>
      </c>
      <c r="BV2210" s="7" t="n">
        <v>35</v>
      </c>
      <c r="BW2210" s="7" t="s">
        <v>98</v>
      </c>
      <c r="BX2210" s="7" t="s">
        <v>98</v>
      </c>
      <c r="BY2210" s="7"/>
      <c r="BZ2210" s="7"/>
      <c r="CA2210" s="7"/>
      <c r="CB2210" s="7"/>
      <c r="CC2210" s="7"/>
      <c r="CD2210" s="7"/>
      <c r="CE2210" s="7"/>
      <c r="CF2210" s="7"/>
      <c r="CG2210" s="7"/>
      <c r="CH2210" s="7"/>
      <c r="CI2210" s="6" t="n">
        <f aca="false">SUMIF($AH2210:$CH2210,35,Base!$B$5:$BB$5)*7*$Z2210</f>
        <v>210</v>
      </c>
      <c r="CJ2210" s="6" t="n">
        <f aca="false">SUMIF($AH2210:$CH2210,"PR",Base!$B$5:$BB$5)*7*$Z2210</f>
        <v>1960</v>
      </c>
      <c r="CK2210" s="6"/>
      <c r="CL2210" s="6"/>
    </row>
    <row r="2211" customFormat="false" ht="13.8" hidden="false" customHeight="false" outlineLevel="0" collapsed="false">
      <c r="A2211" s="7" t="s">
        <v>1890</v>
      </c>
      <c r="B2211" s="7" t="s">
        <v>4192</v>
      </c>
      <c r="C2211" s="7" t="s">
        <v>2257</v>
      </c>
      <c r="D2211" s="7" t="s">
        <v>4623</v>
      </c>
      <c r="E2211" s="7" t="s">
        <v>1668</v>
      </c>
      <c r="F2211" s="7" t="s">
        <v>17</v>
      </c>
      <c r="G2211" s="7" t="s">
        <v>2259</v>
      </c>
      <c r="H2211" s="7" t="s">
        <v>2260</v>
      </c>
      <c r="I2211" s="7" t="s">
        <v>84</v>
      </c>
      <c r="J2211" s="7" t="s">
        <v>85</v>
      </c>
      <c r="K2211" s="8" t="n">
        <v>0</v>
      </c>
      <c r="L2211" s="7"/>
      <c r="M2211" s="8" t="n">
        <v>15</v>
      </c>
      <c r="N2211" s="7" t="s">
        <v>4624</v>
      </c>
      <c r="O2211" s="7" t="s">
        <v>2262</v>
      </c>
      <c r="P2211" s="7" t="s">
        <v>124</v>
      </c>
      <c r="Q2211" s="8" t="s">
        <v>4296</v>
      </c>
      <c r="R2211" s="8" t="s">
        <v>4297</v>
      </c>
      <c r="S2211" s="8" t="s">
        <v>336</v>
      </c>
      <c r="T2211" s="8" t="s">
        <v>155</v>
      </c>
      <c r="U2211" s="7" t="s">
        <v>87</v>
      </c>
      <c r="V2211" s="7" t="s">
        <v>92</v>
      </c>
      <c r="W2211" s="7"/>
      <c r="X2211" s="7"/>
      <c r="Y2211" s="7" t="s">
        <v>93</v>
      </c>
      <c r="Z2211" s="8" t="s">
        <v>87</v>
      </c>
      <c r="AA2211" s="7"/>
      <c r="AB2211" s="7"/>
      <c r="AC2211" s="7"/>
      <c r="AD2211" s="7"/>
      <c r="AE2211" s="8"/>
      <c r="AF2211" s="9" t="s">
        <v>4298</v>
      </c>
      <c r="AG2211" s="9" t="s">
        <v>1133</v>
      </c>
      <c r="AH2211" s="7"/>
      <c r="AI2211" s="7"/>
      <c r="AJ2211" s="7"/>
      <c r="AK2211" s="7"/>
      <c r="AL2211" s="7"/>
      <c r="AM2211" s="7"/>
      <c r="AN2211" s="7"/>
      <c r="AO2211" s="7"/>
      <c r="AP2211" s="7"/>
      <c r="AQ2211" s="7" t="s">
        <v>98</v>
      </c>
      <c r="AR2211" s="7" t="s">
        <v>98</v>
      </c>
      <c r="AS2211" s="7" t="s">
        <v>98</v>
      </c>
      <c r="AT2211" s="7" t="s">
        <v>98</v>
      </c>
      <c r="AU2211" s="7" t="s">
        <v>98</v>
      </c>
      <c r="AV2211" s="7" t="s">
        <v>98</v>
      </c>
      <c r="AW2211" s="7" t="s">
        <v>98</v>
      </c>
      <c r="AX2211" s="7" t="s">
        <v>98</v>
      </c>
      <c r="AY2211" s="7" t="s">
        <v>98</v>
      </c>
      <c r="AZ2211" s="7" t="s">
        <v>98</v>
      </c>
      <c r="BA2211" s="7" t="s">
        <v>98</v>
      </c>
      <c r="BB2211" s="7" t="s">
        <v>98</v>
      </c>
      <c r="BC2211" s="7" t="s">
        <v>98</v>
      </c>
      <c r="BD2211" s="7" t="s">
        <v>98</v>
      </c>
      <c r="BE2211" s="7" t="s">
        <v>98</v>
      </c>
      <c r="BF2211" s="7" t="s">
        <v>98</v>
      </c>
      <c r="BG2211" s="7" t="s">
        <v>98</v>
      </c>
      <c r="BH2211" s="7" t="s">
        <v>98</v>
      </c>
      <c r="BI2211" s="7" t="s">
        <v>98</v>
      </c>
      <c r="BJ2211" s="7" t="s">
        <v>98</v>
      </c>
      <c r="BK2211" s="7" t="s">
        <v>98</v>
      </c>
      <c r="BL2211" s="7" t="s">
        <v>98</v>
      </c>
      <c r="BM2211" s="7" t="s">
        <v>97</v>
      </c>
      <c r="BN2211" s="7" t="s">
        <v>97</v>
      </c>
      <c r="BO2211" s="7" t="s">
        <v>98</v>
      </c>
      <c r="BP2211" s="7" t="s">
        <v>98</v>
      </c>
      <c r="BQ2211" s="7" t="s">
        <v>98</v>
      </c>
      <c r="BR2211" s="7" t="s">
        <v>98</v>
      </c>
      <c r="BS2211" s="7" t="s">
        <v>98</v>
      </c>
      <c r="BT2211" s="7" t="n">
        <v>35</v>
      </c>
      <c r="BU2211" s="7" t="n">
        <v>35</v>
      </c>
      <c r="BV2211" s="7" t="n">
        <v>35</v>
      </c>
      <c r="BW2211" s="7" t="s">
        <v>98</v>
      </c>
      <c r="BX2211" s="7" t="s">
        <v>98</v>
      </c>
      <c r="BY2211" s="7"/>
      <c r="BZ2211" s="7"/>
      <c r="CA2211" s="7"/>
      <c r="CB2211" s="7"/>
      <c r="CC2211" s="7"/>
      <c r="CD2211" s="7"/>
      <c r="CE2211" s="7"/>
      <c r="CF2211" s="7"/>
      <c r="CG2211" s="7"/>
      <c r="CH2211" s="7"/>
      <c r="CI2211" s="6" t="n">
        <f aca="false">SUMIF($AH2211:$CH2211,35,Base!$B$5:$BB$5)*7*$Z2211</f>
        <v>105</v>
      </c>
      <c r="CJ2211" s="6" t="n">
        <f aca="false">SUMIF($AH2211:$CH2211,"PR",Base!$B$5:$BB$5)*7*$Z2211</f>
        <v>980</v>
      </c>
      <c r="CK2211" s="6"/>
      <c r="CL2211" s="6"/>
    </row>
    <row r="2212" customFormat="false" ht="13.8" hidden="false" customHeight="false" outlineLevel="0" collapsed="false">
      <c r="A2212" s="7" t="s">
        <v>1890</v>
      </c>
      <c r="B2212" s="7" t="s">
        <v>4192</v>
      </c>
      <c r="C2212" s="7" t="s">
        <v>2257</v>
      </c>
      <c r="D2212" s="7" t="s">
        <v>4623</v>
      </c>
      <c r="E2212" s="7" t="s">
        <v>1668</v>
      </c>
      <c r="F2212" s="7" t="s">
        <v>17</v>
      </c>
      <c r="G2212" s="7" t="s">
        <v>2259</v>
      </c>
      <c r="H2212" s="7" t="s">
        <v>2260</v>
      </c>
      <c r="I2212" s="7" t="s">
        <v>84</v>
      </c>
      <c r="J2212" s="7" t="s">
        <v>85</v>
      </c>
      <c r="K2212" s="8" t="n">
        <v>0</v>
      </c>
      <c r="L2212" s="7"/>
      <c r="M2212" s="8" t="n">
        <v>15</v>
      </c>
      <c r="N2212" s="7" t="s">
        <v>4624</v>
      </c>
      <c r="O2212" s="7" t="s">
        <v>2262</v>
      </c>
      <c r="P2212" s="7" t="s">
        <v>124</v>
      </c>
      <c r="Q2212" s="8" t="s">
        <v>4296</v>
      </c>
      <c r="R2212" s="8" t="s">
        <v>4297</v>
      </c>
      <c r="S2212" s="8" t="s">
        <v>336</v>
      </c>
      <c r="T2212" s="8" t="s">
        <v>155</v>
      </c>
      <c r="U2212" s="7" t="s">
        <v>87</v>
      </c>
      <c r="V2212" s="7" t="s">
        <v>92</v>
      </c>
      <c r="W2212" s="7"/>
      <c r="X2212" s="7"/>
      <c r="Y2212" s="7" t="s">
        <v>3342</v>
      </c>
      <c r="Z2212" s="8" t="s">
        <v>87</v>
      </c>
      <c r="AA2212" s="7"/>
      <c r="AB2212" s="7"/>
      <c r="AC2212" s="7"/>
      <c r="AD2212" s="7"/>
      <c r="AE2212" s="8"/>
      <c r="AF2212" s="9" t="s">
        <v>4298</v>
      </c>
      <c r="AG2212" s="9" t="s">
        <v>1133</v>
      </c>
      <c r="AH2212" s="7"/>
      <c r="AI2212" s="7"/>
      <c r="AJ2212" s="7"/>
      <c r="AK2212" s="7"/>
      <c r="AL2212" s="7"/>
      <c r="AM2212" s="7"/>
      <c r="AN2212" s="7"/>
      <c r="AO2212" s="7"/>
      <c r="AP2212" s="7"/>
      <c r="AQ2212" s="7" t="s">
        <v>98</v>
      </c>
      <c r="AR2212" s="7" t="s">
        <v>98</v>
      </c>
      <c r="AS2212" s="7" t="s">
        <v>98</v>
      </c>
      <c r="AT2212" s="7" t="s">
        <v>98</v>
      </c>
      <c r="AU2212" s="7" t="s">
        <v>98</v>
      </c>
      <c r="AV2212" s="7" t="s">
        <v>98</v>
      </c>
      <c r="AW2212" s="7" t="s">
        <v>98</v>
      </c>
      <c r="AX2212" s="7" t="s">
        <v>98</v>
      </c>
      <c r="AY2212" s="7" t="s">
        <v>98</v>
      </c>
      <c r="AZ2212" s="7" t="s">
        <v>98</v>
      </c>
      <c r="BA2212" s="7" t="s">
        <v>98</v>
      </c>
      <c r="BB2212" s="7" t="s">
        <v>98</v>
      </c>
      <c r="BC2212" s="7" t="s">
        <v>98</v>
      </c>
      <c r="BD2212" s="7" t="s">
        <v>98</v>
      </c>
      <c r="BE2212" s="7" t="s">
        <v>98</v>
      </c>
      <c r="BF2212" s="7" t="s">
        <v>98</v>
      </c>
      <c r="BG2212" s="7" t="s">
        <v>98</v>
      </c>
      <c r="BH2212" s="7" t="s">
        <v>98</v>
      </c>
      <c r="BI2212" s="7" t="s">
        <v>98</v>
      </c>
      <c r="BJ2212" s="7" t="s">
        <v>98</v>
      </c>
      <c r="BK2212" s="7" t="s">
        <v>98</v>
      </c>
      <c r="BL2212" s="7" t="s">
        <v>98</v>
      </c>
      <c r="BM2212" s="7" t="s">
        <v>97</v>
      </c>
      <c r="BN2212" s="7" t="s">
        <v>97</v>
      </c>
      <c r="BO2212" s="7" t="s">
        <v>98</v>
      </c>
      <c r="BP2212" s="7" t="s">
        <v>98</v>
      </c>
      <c r="BQ2212" s="7" t="s">
        <v>98</v>
      </c>
      <c r="BR2212" s="7" t="s">
        <v>98</v>
      </c>
      <c r="BS2212" s="7" t="s">
        <v>98</v>
      </c>
      <c r="BT2212" s="7" t="n">
        <v>35</v>
      </c>
      <c r="BU2212" s="7" t="n">
        <v>35</v>
      </c>
      <c r="BV2212" s="7" t="n">
        <v>35</v>
      </c>
      <c r="BW2212" s="7" t="s">
        <v>98</v>
      </c>
      <c r="BX2212" s="7" t="s">
        <v>98</v>
      </c>
      <c r="BY2212" s="7"/>
      <c r="BZ2212" s="7"/>
      <c r="CA2212" s="7"/>
      <c r="CB2212" s="7"/>
      <c r="CC2212" s="7"/>
      <c r="CD2212" s="7"/>
      <c r="CE2212" s="7"/>
      <c r="CF2212" s="7"/>
      <c r="CG2212" s="7"/>
      <c r="CH2212" s="7"/>
      <c r="CI2212" s="6" t="n">
        <f aca="false">SUMIF($AH2212:$CH2212,35,Base!$B$5:$BB$5)*7*$Z2212</f>
        <v>105</v>
      </c>
      <c r="CJ2212" s="6" t="n">
        <f aca="false">SUMIF($AH2212:$CH2212,"PR",Base!$B$5:$BB$5)*7*$Z2212</f>
        <v>980</v>
      </c>
      <c r="CK2212" s="6"/>
      <c r="CL2212" s="6"/>
    </row>
    <row r="2213" customFormat="false" ht="13.8" hidden="false" customHeight="false" outlineLevel="0" collapsed="false">
      <c r="A2213" s="7" t="s">
        <v>1890</v>
      </c>
      <c r="B2213" s="7" t="s">
        <v>4192</v>
      </c>
      <c r="C2213" s="7" t="s">
        <v>2257</v>
      </c>
      <c r="D2213" s="7" t="s">
        <v>4623</v>
      </c>
      <c r="E2213" s="7" t="s">
        <v>1668</v>
      </c>
      <c r="F2213" s="7" t="s">
        <v>17</v>
      </c>
      <c r="G2213" s="7" t="s">
        <v>2259</v>
      </c>
      <c r="H2213" s="7" t="s">
        <v>2260</v>
      </c>
      <c r="I2213" s="7" t="s">
        <v>84</v>
      </c>
      <c r="J2213" s="7" t="s">
        <v>85</v>
      </c>
      <c r="K2213" s="8" t="n">
        <v>0</v>
      </c>
      <c r="L2213" s="7"/>
      <c r="M2213" s="8" t="n">
        <v>15</v>
      </c>
      <c r="N2213" s="7" t="s">
        <v>4624</v>
      </c>
      <c r="O2213" s="7" t="s">
        <v>2262</v>
      </c>
      <c r="P2213" s="7" t="s">
        <v>124</v>
      </c>
      <c r="Q2213" s="8" t="s">
        <v>4296</v>
      </c>
      <c r="R2213" s="8" t="s">
        <v>4297</v>
      </c>
      <c r="S2213" s="8" t="s">
        <v>336</v>
      </c>
      <c r="T2213" s="8" t="s">
        <v>155</v>
      </c>
      <c r="U2213" s="7" t="s">
        <v>87</v>
      </c>
      <c r="V2213" s="7" t="s">
        <v>92</v>
      </c>
      <c r="W2213" s="7"/>
      <c r="X2213" s="7"/>
      <c r="Y2213" s="7" t="s">
        <v>430</v>
      </c>
      <c r="Z2213" s="8" t="s">
        <v>87</v>
      </c>
      <c r="AA2213" s="7"/>
      <c r="AB2213" s="7"/>
      <c r="AC2213" s="7"/>
      <c r="AD2213" s="7"/>
      <c r="AE2213" s="8"/>
      <c r="AF2213" s="9" t="s">
        <v>4298</v>
      </c>
      <c r="AG2213" s="9" t="s">
        <v>1133</v>
      </c>
      <c r="AH2213" s="7"/>
      <c r="AI2213" s="7"/>
      <c r="AJ2213" s="7"/>
      <c r="AK2213" s="7"/>
      <c r="AL2213" s="7"/>
      <c r="AM2213" s="7"/>
      <c r="AN2213" s="7"/>
      <c r="AO2213" s="7"/>
      <c r="AP2213" s="7"/>
      <c r="AQ2213" s="7" t="s">
        <v>98</v>
      </c>
      <c r="AR2213" s="7" t="s">
        <v>98</v>
      </c>
      <c r="AS2213" s="7" t="s">
        <v>98</v>
      </c>
      <c r="AT2213" s="7" t="s">
        <v>98</v>
      </c>
      <c r="AU2213" s="7" t="s">
        <v>98</v>
      </c>
      <c r="AV2213" s="7" t="s">
        <v>98</v>
      </c>
      <c r="AW2213" s="7" t="s">
        <v>98</v>
      </c>
      <c r="AX2213" s="7" t="s">
        <v>98</v>
      </c>
      <c r="AY2213" s="7" t="s">
        <v>98</v>
      </c>
      <c r="AZ2213" s="7" t="s">
        <v>98</v>
      </c>
      <c r="BA2213" s="7" t="s">
        <v>98</v>
      </c>
      <c r="BB2213" s="7" t="s">
        <v>98</v>
      </c>
      <c r="BC2213" s="7" t="s">
        <v>98</v>
      </c>
      <c r="BD2213" s="7" t="s">
        <v>98</v>
      </c>
      <c r="BE2213" s="7" t="s">
        <v>98</v>
      </c>
      <c r="BF2213" s="7" t="s">
        <v>98</v>
      </c>
      <c r="BG2213" s="7" t="s">
        <v>98</v>
      </c>
      <c r="BH2213" s="7" t="s">
        <v>98</v>
      </c>
      <c r="BI2213" s="7" t="s">
        <v>98</v>
      </c>
      <c r="BJ2213" s="7" t="s">
        <v>98</v>
      </c>
      <c r="BK2213" s="7" t="s">
        <v>98</v>
      </c>
      <c r="BL2213" s="7" t="s">
        <v>98</v>
      </c>
      <c r="BM2213" s="7" t="s">
        <v>97</v>
      </c>
      <c r="BN2213" s="7" t="s">
        <v>97</v>
      </c>
      <c r="BO2213" s="7" t="s">
        <v>98</v>
      </c>
      <c r="BP2213" s="7" t="s">
        <v>98</v>
      </c>
      <c r="BQ2213" s="7" t="s">
        <v>98</v>
      </c>
      <c r="BR2213" s="7" t="s">
        <v>98</v>
      </c>
      <c r="BS2213" s="7" t="s">
        <v>98</v>
      </c>
      <c r="BT2213" s="7" t="n">
        <v>35</v>
      </c>
      <c r="BU2213" s="7" t="n">
        <v>35</v>
      </c>
      <c r="BV2213" s="7" t="n">
        <v>35</v>
      </c>
      <c r="BW2213" s="7" t="s">
        <v>98</v>
      </c>
      <c r="BX2213" s="7" t="s">
        <v>98</v>
      </c>
      <c r="BY2213" s="7"/>
      <c r="BZ2213" s="7"/>
      <c r="CA2213" s="7"/>
      <c r="CB2213" s="7"/>
      <c r="CC2213" s="7"/>
      <c r="CD2213" s="7"/>
      <c r="CE2213" s="7"/>
      <c r="CF2213" s="7"/>
      <c r="CG2213" s="7"/>
      <c r="CH2213" s="7"/>
      <c r="CI2213" s="6" t="n">
        <f aca="false">SUMIF($AH2213:$CH2213,35,Base!$B$5:$BB$5)*7*$Z2213</f>
        <v>105</v>
      </c>
      <c r="CJ2213" s="6" t="n">
        <f aca="false">SUMIF($AH2213:$CH2213,"PR",Base!$B$5:$BB$5)*7*$Z2213</f>
        <v>980</v>
      </c>
      <c r="CK2213" s="6"/>
      <c r="CL2213" s="6"/>
    </row>
    <row r="2214" customFormat="false" ht="13.8" hidden="false" customHeight="false" outlineLevel="0" collapsed="false">
      <c r="A2214" s="7" t="s">
        <v>1890</v>
      </c>
      <c r="B2214" s="7" t="s">
        <v>4192</v>
      </c>
      <c r="C2214" s="7" t="s">
        <v>2257</v>
      </c>
      <c r="D2214" s="7" t="s">
        <v>4625</v>
      </c>
      <c r="E2214" s="7" t="s">
        <v>2439</v>
      </c>
      <c r="F2214" s="7" t="s">
        <v>17</v>
      </c>
      <c r="G2214" s="7" t="s">
        <v>4384</v>
      </c>
      <c r="H2214" s="7" t="s">
        <v>4385</v>
      </c>
      <c r="I2214" s="7" t="s">
        <v>84</v>
      </c>
      <c r="J2214" s="7" t="s">
        <v>85</v>
      </c>
      <c r="K2214" s="8" t="n">
        <v>0</v>
      </c>
      <c r="L2214" s="7"/>
      <c r="M2214" s="8" t="n">
        <v>5</v>
      </c>
      <c r="N2214" s="7"/>
      <c r="O2214" s="7" t="s">
        <v>4386</v>
      </c>
      <c r="P2214" s="7" t="s">
        <v>178</v>
      </c>
      <c r="Q2214" s="8" t="s">
        <v>4267</v>
      </c>
      <c r="R2214" s="8" t="s">
        <v>1213</v>
      </c>
      <c r="S2214" s="8" t="s">
        <v>347</v>
      </c>
      <c r="T2214" s="8" t="s">
        <v>155</v>
      </c>
      <c r="U2214" s="7" t="s">
        <v>87</v>
      </c>
      <c r="V2214" s="7" t="s">
        <v>92</v>
      </c>
      <c r="W2214" s="7"/>
      <c r="X2214" s="7"/>
      <c r="Y2214" s="7" t="s">
        <v>93</v>
      </c>
      <c r="Z2214" s="8" t="s">
        <v>155</v>
      </c>
      <c r="AA2214" s="7"/>
      <c r="AB2214" s="7"/>
      <c r="AC2214" s="7"/>
      <c r="AD2214" s="7"/>
      <c r="AE2214" s="8"/>
      <c r="AF2214" s="9" t="s">
        <v>275</v>
      </c>
      <c r="AG2214" s="9" t="s">
        <v>1202</v>
      </c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7"/>
      <c r="AX2214" s="7"/>
      <c r="AY2214" s="7"/>
      <c r="AZ2214" s="7"/>
      <c r="BA2214" s="7"/>
      <c r="BB2214" s="7"/>
      <c r="BC2214" s="7"/>
      <c r="BD2214" s="7"/>
      <c r="BE2214" s="7"/>
      <c r="BF2214" s="7"/>
      <c r="BG2214" s="7"/>
      <c r="BH2214" s="7"/>
      <c r="BI2214" s="7"/>
      <c r="BJ2214" s="7"/>
      <c r="BK2214" s="7"/>
      <c r="BL2214" s="7"/>
      <c r="BM2214" s="7" t="s">
        <v>97</v>
      </c>
      <c r="BN2214" s="7" t="s">
        <v>97</v>
      </c>
      <c r="BO2214" s="7"/>
      <c r="BP2214" s="7"/>
      <c r="BQ2214" s="7"/>
      <c r="BR2214" s="7" t="s">
        <v>98</v>
      </c>
      <c r="BS2214" s="7" t="s">
        <v>98</v>
      </c>
      <c r="BT2214" s="7" t="s">
        <v>98</v>
      </c>
      <c r="BU2214" s="7" t="s">
        <v>98</v>
      </c>
      <c r="BV2214" s="7" t="s">
        <v>98</v>
      </c>
      <c r="BW2214" s="7" t="s">
        <v>98</v>
      </c>
      <c r="BX2214" s="7" t="s">
        <v>98</v>
      </c>
      <c r="BY2214" s="7" t="s">
        <v>98</v>
      </c>
      <c r="BZ2214" s="7" t="n">
        <v>35</v>
      </c>
      <c r="CA2214" s="7" t="n">
        <v>35</v>
      </c>
      <c r="CB2214" s="7" t="n">
        <v>35</v>
      </c>
      <c r="CC2214" s="7" t="n">
        <v>35</v>
      </c>
      <c r="CD2214" s="7" t="s">
        <v>98</v>
      </c>
      <c r="CE2214" s="7" t="s">
        <v>98</v>
      </c>
      <c r="CF2214" s="7" t="s">
        <v>98</v>
      </c>
      <c r="CG2214" s="7" t="s">
        <v>98</v>
      </c>
      <c r="CH2214" s="7" t="s">
        <v>98</v>
      </c>
      <c r="CI2214" s="6" t="n">
        <f aca="false">SUMIF($AH2214:$CH2214,35,Base!$B$5:$BB$5)*7*$Z2214</f>
        <v>399</v>
      </c>
      <c r="CJ2214" s="6" t="n">
        <f aca="false">SUMIF($AH2214:$CH2214,"PR",Base!$B$5:$BB$5)*7*$Z2214</f>
        <v>1302</v>
      </c>
      <c r="CK2214" s="6"/>
      <c r="CL2214" s="6"/>
    </row>
    <row r="2215" customFormat="false" ht="13.8" hidden="false" customHeight="false" outlineLevel="0" collapsed="false">
      <c r="A2215" s="7" t="s">
        <v>1890</v>
      </c>
      <c r="B2215" s="7" t="s">
        <v>4192</v>
      </c>
      <c r="C2215" s="7" t="s">
        <v>2257</v>
      </c>
      <c r="D2215" s="7" t="s">
        <v>4626</v>
      </c>
      <c r="E2215" s="7" t="s">
        <v>1057</v>
      </c>
      <c r="F2215" s="7" t="s">
        <v>17</v>
      </c>
      <c r="G2215" s="7" t="s">
        <v>4384</v>
      </c>
      <c r="H2215" s="7" t="s">
        <v>4385</v>
      </c>
      <c r="I2215" s="7" t="s">
        <v>84</v>
      </c>
      <c r="J2215" s="7" t="s">
        <v>85</v>
      </c>
      <c r="K2215" s="8" t="n">
        <v>0</v>
      </c>
      <c r="L2215" s="7"/>
      <c r="M2215" s="8" t="n">
        <v>10</v>
      </c>
      <c r="N2215" s="7"/>
      <c r="O2215" s="7" t="s">
        <v>4386</v>
      </c>
      <c r="P2215" s="7" t="s">
        <v>178</v>
      </c>
      <c r="Q2215" s="8" t="s">
        <v>201</v>
      </c>
      <c r="R2215" s="8" t="s">
        <v>2744</v>
      </c>
      <c r="S2215" s="8" t="s">
        <v>325</v>
      </c>
      <c r="T2215" s="8" t="s">
        <v>109</v>
      </c>
      <c r="U2215" s="7" t="s">
        <v>87</v>
      </c>
      <c r="V2215" s="7" t="s">
        <v>92</v>
      </c>
      <c r="W2215" s="7"/>
      <c r="X2215" s="7"/>
      <c r="Y2215" s="7" t="s">
        <v>93</v>
      </c>
      <c r="Z2215" s="8" t="s">
        <v>94</v>
      </c>
      <c r="AA2215" s="7"/>
      <c r="AB2215" s="7"/>
      <c r="AC2215" s="7"/>
      <c r="AD2215" s="7"/>
      <c r="AE2215" s="8"/>
      <c r="AF2215" s="9" t="s">
        <v>3167</v>
      </c>
      <c r="AG2215" s="9" t="s">
        <v>1215</v>
      </c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7"/>
      <c r="AX2215" s="7"/>
      <c r="AY2215" s="7"/>
      <c r="AZ2215" s="7"/>
      <c r="BA2215" s="7"/>
      <c r="BB2215" s="7"/>
      <c r="BC2215" s="7"/>
      <c r="BD2215" s="7"/>
      <c r="BE2215" s="7"/>
      <c r="BF2215" s="7"/>
      <c r="BG2215" s="7" t="s">
        <v>98</v>
      </c>
      <c r="BH2215" s="7" t="s">
        <v>98</v>
      </c>
      <c r="BI2215" s="7" t="s">
        <v>98</v>
      </c>
      <c r="BJ2215" s="7" t="s">
        <v>98</v>
      </c>
      <c r="BK2215" s="7" t="s">
        <v>98</v>
      </c>
      <c r="BL2215" s="7" t="s">
        <v>98</v>
      </c>
      <c r="BM2215" s="7" t="s">
        <v>97</v>
      </c>
      <c r="BN2215" s="7" t="s">
        <v>97</v>
      </c>
      <c r="BO2215" s="7" t="s">
        <v>98</v>
      </c>
      <c r="BP2215" s="7" t="s">
        <v>98</v>
      </c>
      <c r="BQ2215" s="7" t="s">
        <v>98</v>
      </c>
      <c r="BR2215" s="7" t="s">
        <v>98</v>
      </c>
      <c r="BS2215" s="7" t="s">
        <v>98</v>
      </c>
      <c r="BT2215" s="7" t="s">
        <v>98</v>
      </c>
      <c r="BU2215" s="7" t="s">
        <v>98</v>
      </c>
      <c r="BV2215" s="7" t="s">
        <v>98</v>
      </c>
      <c r="BW2215" s="7" t="s">
        <v>98</v>
      </c>
      <c r="BX2215" s="7" t="s">
        <v>98</v>
      </c>
      <c r="BY2215" s="7" t="s">
        <v>98</v>
      </c>
      <c r="BZ2215" s="7" t="s">
        <v>98</v>
      </c>
      <c r="CA2215" s="7" t="s">
        <v>98</v>
      </c>
      <c r="CB2215" s="7" t="n">
        <v>35</v>
      </c>
      <c r="CC2215" s="7" t="n">
        <v>35</v>
      </c>
      <c r="CD2215" s="7" t="n">
        <v>35</v>
      </c>
      <c r="CE2215" s="7" t="n">
        <v>35</v>
      </c>
      <c r="CF2215" s="7" t="s">
        <v>98</v>
      </c>
      <c r="CG2215" s="7" t="s">
        <v>98</v>
      </c>
      <c r="CH2215" s="7" t="s">
        <v>98</v>
      </c>
      <c r="CI2215" s="6" t="n">
        <f aca="false">SUMIF($AH2215:$CH2215,35,Base!$B$5:$BB$5)*7*$Z2215</f>
        <v>280</v>
      </c>
      <c r="CJ2215" s="6" t="n">
        <f aca="false">SUMIF($AH2215:$CH2215,"PR",Base!$B$5:$BB$5)*7*$Z2215</f>
        <v>1484</v>
      </c>
      <c r="CK2215" s="6"/>
      <c r="CL2215" s="6"/>
    </row>
    <row r="2216" customFormat="false" ht="13.8" hidden="false" customHeight="false" outlineLevel="0" collapsed="false">
      <c r="A2216" s="7" t="s">
        <v>1890</v>
      </c>
      <c r="B2216" s="7" t="s">
        <v>4192</v>
      </c>
      <c r="C2216" s="7" t="s">
        <v>2257</v>
      </c>
      <c r="D2216" s="7" t="s">
        <v>4626</v>
      </c>
      <c r="E2216" s="7" t="s">
        <v>1057</v>
      </c>
      <c r="F2216" s="7" t="s">
        <v>17</v>
      </c>
      <c r="G2216" s="7" t="s">
        <v>4384</v>
      </c>
      <c r="H2216" s="7" t="s">
        <v>4385</v>
      </c>
      <c r="I2216" s="7" t="s">
        <v>84</v>
      </c>
      <c r="J2216" s="7" t="s">
        <v>85</v>
      </c>
      <c r="K2216" s="8" t="n">
        <v>0</v>
      </c>
      <c r="L2216" s="7"/>
      <c r="M2216" s="8" t="n">
        <v>10</v>
      </c>
      <c r="N2216" s="7"/>
      <c r="O2216" s="7" t="s">
        <v>4386</v>
      </c>
      <c r="P2216" s="7" t="s">
        <v>178</v>
      </c>
      <c r="Q2216" s="8" t="s">
        <v>201</v>
      </c>
      <c r="R2216" s="8" t="s">
        <v>2744</v>
      </c>
      <c r="S2216" s="8" t="s">
        <v>325</v>
      </c>
      <c r="T2216" s="8" t="s">
        <v>109</v>
      </c>
      <c r="U2216" s="7" t="s">
        <v>87</v>
      </c>
      <c r="V2216" s="7" t="s">
        <v>92</v>
      </c>
      <c r="W2216" s="7"/>
      <c r="X2216" s="7"/>
      <c r="Y2216" s="7" t="s">
        <v>101</v>
      </c>
      <c r="Z2216" s="8" t="s">
        <v>94</v>
      </c>
      <c r="AA2216" s="7"/>
      <c r="AB2216" s="7"/>
      <c r="AC2216" s="7"/>
      <c r="AD2216" s="7"/>
      <c r="AE2216" s="8"/>
      <c r="AF2216" s="9" t="s">
        <v>3167</v>
      </c>
      <c r="AG2216" s="9" t="s">
        <v>1215</v>
      </c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7"/>
      <c r="AX2216" s="7"/>
      <c r="AY2216" s="7"/>
      <c r="AZ2216" s="7"/>
      <c r="BA2216" s="7"/>
      <c r="BB2216" s="7"/>
      <c r="BC2216" s="7"/>
      <c r="BD2216" s="7"/>
      <c r="BE2216" s="7"/>
      <c r="BF2216" s="7"/>
      <c r="BG2216" s="7" t="s">
        <v>98</v>
      </c>
      <c r="BH2216" s="7" t="s">
        <v>98</v>
      </c>
      <c r="BI2216" s="7" t="s">
        <v>98</v>
      </c>
      <c r="BJ2216" s="7" t="s">
        <v>98</v>
      </c>
      <c r="BK2216" s="7" t="s">
        <v>98</v>
      </c>
      <c r="BL2216" s="7" t="s">
        <v>98</v>
      </c>
      <c r="BM2216" s="7" t="s">
        <v>97</v>
      </c>
      <c r="BN2216" s="7" t="s">
        <v>97</v>
      </c>
      <c r="BO2216" s="7" t="s">
        <v>98</v>
      </c>
      <c r="BP2216" s="7" t="s">
        <v>98</v>
      </c>
      <c r="BQ2216" s="7" t="s">
        <v>98</v>
      </c>
      <c r="BR2216" s="7" t="s">
        <v>98</v>
      </c>
      <c r="BS2216" s="7" t="s">
        <v>98</v>
      </c>
      <c r="BT2216" s="7" t="s">
        <v>98</v>
      </c>
      <c r="BU2216" s="7" t="s">
        <v>98</v>
      </c>
      <c r="BV2216" s="7" t="s">
        <v>98</v>
      </c>
      <c r="BW2216" s="7" t="s">
        <v>98</v>
      </c>
      <c r="BX2216" s="7" t="s">
        <v>98</v>
      </c>
      <c r="BY2216" s="7" t="s">
        <v>98</v>
      </c>
      <c r="BZ2216" s="7" t="s">
        <v>98</v>
      </c>
      <c r="CA2216" s="7" t="s">
        <v>98</v>
      </c>
      <c r="CB2216" s="7" t="n">
        <v>35</v>
      </c>
      <c r="CC2216" s="7" t="n">
        <v>35</v>
      </c>
      <c r="CD2216" s="7" t="n">
        <v>35</v>
      </c>
      <c r="CE2216" s="7" t="n">
        <v>35</v>
      </c>
      <c r="CF2216" s="7" t="s">
        <v>98</v>
      </c>
      <c r="CG2216" s="7" t="s">
        <v>98</v>
      </c>
      <c r="CH2216" s="7" t="s">
        <v>98</v>
      </c>
      <c r="CI2216" s="6" t="n">
        <f aca="false">SUMIF($AH2216:$CH2216,35,Base!$B$5:$BB$5)*7*$Z2216</f>
        <v>280</v>
      </c>
      <c r="CJ2216" s="6" t="n">
        <f aca="false">SUMIF($AH2216:$CH2216,"PR",Base!$B$5:$BB$5)*7*$Z2216</f>
        <v>1484</v>
      </c>
      <c r="CK2216" s="6"/>
      <c r="CL2216" s="6"/>
    </row>
    <row r="2217" customFormat="false" ht="13.8" hidden="false" customHeight="false" outlineLevel="0" collapsed="false">
      <c r="A2217" s="7" t="s">
        <v>1890</v>
      </c>
      <c r="B2217" s="7" t="s">
        <v>4192</v>
      </c>
      <c r="C2217" s="7" t="s">
        <v>2257</v>
      </c>
      <c r="D2217" s="7" t="s">
        <v>4626</v>
      </c>
      <c r="E2217" s="7" t="s">
        <v>1057</v>
      </c>
      <c r="F2217" s="7" t="s">
        <v>17</v>
      </c>
      <c r="G2217" s="7" t="s">
        <v>4384</v>
      </c>
      <c r="H2217" s="7" t="s">
        <v>4385</v>
      </c>
      <c r="I2217" s="7" t="s">
        <v>84</v>
      </c>
      <c r="J2217" s="7" t="s">
        <v>85</v>
      </c>
      <c r="K2217" s="8" t="n">
        <v>0</v>
      </c>
      <c r="L2217" s="7"/>
      <c r="M2217" s="8" t="n">
        <v>10</v>
      </c>
      <c r="N2217" s="7"/>
      <c r="O2217" s="7" t="s">
        <v>4386</v>
      </c>
      <c r="P2217" s="7" t="s">
        <v>178</v>
      </c>
      <c r="Q2217" s="8" t="s">
        <v>201</v>
      </c>
      <c r="R2217" s="8" t="s">
        <v>2744</v>
      </c>
      <c r="S2217" s="8" t="s">
        <v>325</v>
      </c>
      <c r="T2217" s="8" t="s">
        <v>109</v>
      </c>
      <c r="U2217" s="7" t="s">
        <v>87</v>
      </c>
      <c r="V2217" s="7" t="s">
        <v>92</v>
      </c>
      <c r="W2217" s="7"/>
      <c r="X2217" s="7"/>
      <c r="Y2217" s="7" t="s">
        <v>99</v>
      </c>
      <c r="Z2217" s="8" t="s">
        <v>124</v>
      </c>
      <c r="AA2217" s="7"/>
      <c r="AB2217" s="7"/>
      <c r="AC2217" s="7"/>
      <c r="AD2217" s="7"/>
      <c r="AE2217" s="8"/>
      <c r="AF2217" s="9" t="s">
        <v>3167</v>
      </c>
      <c r="AG2217" s="9" t="s">
        <v>1215</v>
      </c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  <c r="AY2217" s="7"/>
      <c r="AZ2217" s="7"/>
      <c r="BA2217" s="7"/>
      <c r="BB2217" s="7"/>
      <c r="BC2217" s="7"/>
      <c r="BD2217" s="7"/>
      <c r="BE2217" s="7"/>
      <c r="BF2217" s="7"/>
      <c r="BG2217" s="7" t="s">
        <v>98</v>
      </c>
      <c r="BH2217" s="7" t="s">
        <v>98</v>
      </c>
      <c r="BI2217" s="7" t="s">
        <v>98</v>
      </c>
      <c r="BJ2217" s="7" t="s">
        <v>98</v>
      </c>
      <c r="BK2217" s="7" t="s">
        <v>98</v>
      </c>
      <c r="BL2217" s="7" t="s">
        <v>98</v>
      </c>
      <c r="BM2217" s="7" t="s">
        <v>97</v>
      </c>
      <c r="BN2217" s="7" t="s">
        <v>97</v>
      </c>
      <c r="BO2217" s="7" t="s">
        <v>98</v>
      </c>
      <c r="BP2217" s="7" t="s">
        <v>98</v>
      </c>
      <c r="BQ2217" s="7" t="s">
        <v>98</v>
      </c>
      <c r="BR2217" s="7" t="s">
        <v>98</v>
      </c>
      <c r="BS2217" s="7" t="s">
        <v>98</v>
      </c>
      <c r="BT2217" s="7" t="s">
        <v>98</v>
      </c>
      <c r="BU2217" s="7" t="s">
        <v>98</v>
      </c>
      <c r="BV2217" s="7" t="s">
        <v>98</v>
      </c>
      <c r="BW2217" s="7" t="s">
        <v>98</v>
      </c>
      <c r="BX2217" s="7" t="s">
        <v>98</v>
      </c>
      <c r="BY2217" s="7" t="s">
        <v>98</v>
      </c>
      <c r="BZ2217" s="7" t="s">
        <v>98</v>
      </c>
      <c r="CA2217" s="7" t="s">
        <v>98</v>
      </c>
      <c r="CB2217" s="7" t="n">
        <v>35</v>
      </c>
      <c r="CC2217" s="7" t="n">
        <v>35</v>
      </c>
      <c r="CD2217" s="7" t="n">
        <v>35</v>
      </c>
      <c r="CE2217" s="7" t="n">
        <v>35</v>
      </c>
      <c r="CF2217" s="7" t="s">
        <v>98</v>
      </c>
      <c r="CG2217" s="7" t="s">
        <v>98</v>
      </c>
      <c r="CH2217" s="7" t="s">
        <v>98</v>
      </c>
      <c r="CI2217" s="6" t="n">
        <f aca="false">SUMIF($AH2217:$CH2217,35,Base!$B$5:$BB$5)*7*$Z2217</f>
        <v>840</v>
      </c>
      <c r="CJ2217" s="6" t="n">
        <f aca="false">SUMIF($AH2217:$CH2217,"PR",Base!$B$5:$BB$5)*7*$Z2217</f>
        <v>4452</v>
      </c>
      <c r="CK2217" s="6"/>
      <c r="CL2217" s="6"/>
    </row>
    <row r="2218" customFormat="false" ht="13.8" hidden="false" customHeight="false" outlineLevel="0" collapsed="false">
      <c r="A2218" s="7" t="s">
        <v>1890</v>
      </c>
      <c r="B2218" s="7" t="s">
        <v>4192</v>
      </c>
      <c r="C2218" s="7" t="s">
        <v>2257</v>
      </c>
      <c r="D2218" s="7" t="s">
        <v>4626</v>
      </c>
      <c r="E2218" s="7" t="s">
        <v>1057</v>
      </c>
      <c r="F2218" s="7" t="s">
        <v>17</v>
      </c>
      <c r="G2218" s="7" t="s">
        <v>4384</v>
      </c>
      <c r="H2218" s="7" t="s">
        <v>4385</v>
      </c>
      <c r="I2218" s="7" t="s">
        <v>84</v>
      </c>
      <c r="J2218" s="7" t="s">
        <v>85</v>
      </c>
      <c r="K2218" s="8" t="n">
        <v>0</v>
      </c>
      <c r="L2218" s="7"/>
      <c r="M2218" s="8" t="n">
        <v>10</v>
      </c>
      <c r="N2218" s="7"/>
      <c r="O2218" s="7" t="s">
        <v>4386</v>
      </c>
      <c r="P2218" s="7" t="s">
        <v>178</v>
      </c>
      <c r="Q2218" s="8" t="s">
        <v>201</v>
      </c>
      <c r="R2218" s="8" t="s">
        <v>2744</v>
      </c>
      <c r="S2218" s="8" t="s">
        <v>325</v>
      </c>
      <c r="T2218" s="8" t="s">
        <v>109</v>
      </c>
      <c r="U2218" s="7" t="s">
        <v>87</v>
      </c>
      <c r="V2218" s="7" t="s">
        <v>92</v>
      </c>
      <c r="W2218" s="7"/>
      <c r="X2218" s="7"/>
      <c r="Y2218" s="7" t="s">
        <v>112</v>
      </c>
      <c r="Z2218" s="8" t="s">
        <v>127</v>
      </c>
      <c r="AA2218" s="7"/>
      <c r="AB2218" s="7"/>
      <c r="AC2218" s="7"/>
      <c r="AD2218" s="7"/>
      <c r="AE2218" s="8"/>
      <c r="AF2218" s="9" t="s">
        <v>3167</v>
      </c>
      <c r="AG2218" s="9" t="s">
        <v>1215</v>
      </c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7"/>
      <c r="AW2218" s="7"/>
      <c r="AX2218" s="7"/>
      <c r="AY2218" s="7"/>
      <c r="AZ2218" s="7"/>
      <c r="BA2218" s="7"/>
      <c r="BB2218" s="7"/>
      <c r="BC2218" s="7"/>
      <c r="BD2218" s="7"/>
      <c r="BE2218" s="7"/>
      <c r="BF2218" s="7"/>
      <c r="BG2218" s="7" t="s">
        <v>98</v>
      </c>
      <c r="BH2218" s="7" t="s">
        <v>98</v>
      </c>
      <c r="BI2218" s="7" t="s">
        <v>98</v>
      </c>
      <c r="BJ2218" s="7" t="s">
        <v>98</v>
      </c>
      <c r="BK2218" s="7" t="s">
        <v>98</v>
      </c>
      <c r="BL2218" s="7" t="s">
        <v>98</v>
      </c>
      <c r="BM2218" s="7" t="s">
        <v>97</v>
      </c>
      <c r="BN2218" s="7" t="s">
        <v>97</v>
      </c>
      <c r="BO2218" s="7" t="s">
        <v>98</v>
      </c>
      <c r="BP2218" s="7" t="s">
        <v>98</v>
      </c>
      <c r="BQ2218" s="7" t="s">
        <v>98</v>
      </c>
      <c r="BR2218" s="7" t="s">
        <v>98</v>
      </c>
      <c r="BS2218" s="7" t="s">
        <v>98</v>
      </c>
      <c r="BT2218" s="7" t="s">
        <v>98</v>
      </c>
      <c r="BU2218" s="7" t="s">
        <v>98</v>
      </c>
      <c r="BV2218" s="7" t="s">
        <v>98</v>
      </c>
      <c r="BW2218" s="7" t="s">
        <v>98</v>
      </c>
      <c r="BX2218" s="7" t="s">
        <v>98</v>
      </c>
      <c r="BY2218" s="7" t="s">
        <v>98</v>
      </c>
      <c r="BZ2218" s="7" t="s">
        <v>98</v>
      </c>
      <c r="CA2218" s="7" t="s">
        <v>98</v>
      </c>
      <c r="CB2218" s="7" t="n">
        <v>35</v>
      </c>
      <c r="CC2218" s="7" t="n">
        <v>35</v>
      </c>
      <c r="CD2218" s="7" t="n">
        <v>35</v>
      </c>
      <c r="CE2218" s="7" t="n">
        <v>35</v>
      </c>
      <c r="CF2218" s="7" t="s">
        <v>98</v>
      </c>
      <c r="CG2218" s="7" t="s">
        <v>98</v>
      </c>
      <c r="CH2218" s="7" t="s">
        <v>98</v>
      </c>
      <c r="CI2218" s="6" t="n">
        <f aca="false">SUMIF($AH2218:$CH2218,35,Base!$B$5:$BB$5)*7*$Z2218</f>
        <v>560</v>
      </c>
      <c r="CJ2218" s="6" t="n">
        <f aca="false">SUMIF($AH2218:$CH2218,"PR",Base!$B$5:$BB$5)*7*$Z2218</f>
        <v>2968</v>
      </c>
      <c r="CK2218" s="6"/>
      <c r="CL2218" s="6"/>
    </row>
    <row r="2219" customFormat="false" ht="13.8" hidden="false" customHeight="false" outlineLevel="0" collapsed="false">
      <c r="A2219" s="7" t="s">
        <v>1890</v>
      </c>
      <c r="B2219" s="7" t="s">
        <v>4192</v>
      </c>
      <c r="C2219" s="7" t="s">
        <v>2257</v>
      </c>
      <c r="D2219" s="7" t="s">
        <v>4626</v>
      </c>
      <c r="E2219" s="7" t="s">
        <v>1057</v>
      </c>
      <c r="F2219" s="7" t="s">
        <v>17</v>
      </c>
      <c r="G2219" s="7" t="s">
        <v>4384</v>
      </c>
      <c r="H2219" s="7" t="s">
        <v>4385</v>
      </c>
      <c r="I2219" s="7" t="s">
        <v>84</v>
      </c>
      <c r="J2219" s="7" t="s">
        <v>85</v>
      </c>
      <c r="K2219" s="8" t="n">
        <v>0</v>
      </c>
      <c r="L2219" s="7"/>
      <c r="M2219" s="8" t="n">
        <v>10</v>
      </c>
      <c r="N2219" s="7"/>
      <c r="O2219" s="7" t="s">
        <v>4386</v>
      </c>
      <c r="P2219" s="7" t="s">
        <v>178</v>
      </c>
      <c r="Q2219" s="8" t="s">
        <v>201</v>
      </c>
      <c r="R2219" s="8" t="s">
        <v>2744</v>
      </c>
      <c r="S2219" s="8" t="s">
        <v>325</v>
      </c>
      <c r="T2219" s="8" t="s">
        <v>109</v>
      </c>
      <c r="U2219" s="7" t="s">
        <v>87</v>
      </c>
      <c r="V2219" s="7" t="s">
        <v>92</v>
      </c>
      <c r="W2219" s="7"/>
      <c r="X2219" s="7"/>
      <c r="Y2219" s="7" t="s">
        <v>102</v>
      </c>
      <c r="Z2219" s="8" t="s">
        <v>87</v>
      </c>
      <c r="AA2219" s="7"/>
      <c r="AB2219" s="7"/>
      <c r="AC2219" s="7"/>
      <c r="AD2219" s="7"/>
      <c r="AE2219" s="8"/>
      <c r="AF2219" s="9" t="s">
        <v>3167</v>
      </c>
      <c r="AG2219" s="9" t="s">
        <v>1215</v>
      </c>
      <c r="AH2219" s="7"/>
      <c r="AI2219" s="7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  <c r="AU2219" s="7"/>
      <c r="AV2219" s="7"/>
      <c r="AW2219" s="7"/>
      <c r="AX2219" s="7"/>
      <c r="AY2219" s="7"/>
      <c r="AZ2219" s="7"/>
      <c r="BA2219" s="7"/>
      <c r="BB2219" s="7"/>
      <c r="BC2219" s="7"/>
      <c r="BD2219" s="7"/>
      <c r="BE2219" s="7"/>
      <c r="BF2219" s="7"/>
      <c r="BG2219" s="7" t="s">
        <v>98</v>
      </c>
      <c r="BH2219" s="7" t="s">
        <v>98</v>
      </c>
      <c r="BI2219" s="7" t="s">
        <v>98</v>
      </c>
      <c r="BJ2219" s="7" t="s">
        <v>98</v>
      </c>
      <c r="BK2219" s="7" t="s">
        <v>98</v>
      </c>
      <c r="BL2219" s="7" t="s">
        <v>98</v>
      </c>
      <c r="BM2219" s="7" t="s">
        <v>97</v>
      </c>
      <c r="BN2219" s="7" t="s">
        <v>97</v>
      </c>
      <c r="BO2219" s="7" t="s">
        <v>98</v>
      </c>
      <c r="BP2219" s="7" t="s">
        <v>98</v>
      </c>
      <c r="BQ2219" s="7" t="s">
        <v>98</v>
      </c>
      <c r="BR2219" s="7" t="s">
        <v>98</v>
      </c>
      <c r="BS2219" s="7" t="s">
        <v>98</v>
      </c>
      <c r="BT2219" s="7" t="s">
        <v>98</v>
      </c>
      <c r="BU2219" s="7" t="s">
        <v>98</v>
      </c>
      <c r="BV2219" s="7" t="s">
        <v>98</v>
      </c>
      <c r="BW2219" s="7" t="s">
        <v>98</v>
      </c>
      <c r="BX2219" s="7" t="s">
        <v>98</v>
      </c>
      <c r="BY2219" s="7" t="s">
        <v>98</v>
      </c>
      <c r="BZ2219" s="7" t="s">
        <v>98</v>
      </c>
      <c r="CA2219" s="7" t="s">
        <v>98</v>
      </c>
      <c r="CB2219" s="7" t="n">
        <v>35</v>
      </c>
      <c r="CC2219" s="7" t="n">
        <v>35</v>
      </c>
      <c r="CD2219" s="7" t="n">
        <v>35</v>
      </c>
      <c r="CE2219" s="7" t="n">
        <v>35</v>
      </c>
      <c r="CF2219" s="7" t="s">
        <v>98</v>
      </c>
      <c r="CG2219" s="7" t="s">
        <v>98</v>
      </c>
      <c r="CH2219" s="7" t="s">
        <v>98</v>
      </c>
      <c r="CI2219" s="6" t="n">
        <f aca="false">SUMIF($AH2219:$CH2219,35,Base!$B$5:$BB$5)*7*$Z2219</f>
        <v>140</v>
      </c>
      <c r="CJ2219" s="6" t="n">
        <f aca="false">SUMIF($AH2219:$CH2219,"PR",Base!$B$5:$BB$5)*7*$Z2219</f>
        <v>742</v>
      </c>
      <c r="CK2219" s="6"/>
      <c r="CL2219" s="6"/>
    </row>
    <row r="2220" customFormat="false" ht="13.8" hidden="false" customHeight="false" outlineLevel="0" collapsed="false">
      <c r="A2220" s="7" t="s">
        <v>1890</v>
      </c>
      <c r="B2220" s="7" t="s">
        <v>4192</v>
      </c>
      <c r="C2220" s="7" t="s">
        <v>2257</v>
      </c>
      <c r="D2220" s="7" t="s">
        <v>4627</v>
      </c>
      <c r="E2220" s="7" t="s">
        <v>1679</v>
      </c>
      <c r="F2220" s="7" t="s">
        <v>17</v>
      </c>
      <c r="G2220" s="7" t="s">
        <v>4384</v>
      </c>
      <c r="H2220" s="7" t="s">
        <v>4385</v>
      </c>
      <c r="I2220" s="7" t="s">
        <v>84</v>
      </c>
      <c r="J2220" s="7" t="s">
        <v>85</v>
      </c>
      <c r="K2220" s="8" t="n">
        <v>0</v>
      </c>
      <c r="L2220" s="7"/>
      <c r="M2220" s="8" t="n">
        <v>10</v>
      </c>
      <c r="N2220" s="7" t="s">
        <v>4628</v>
      </c>
      <c r="O2220" s="7" t="s">
        <v>4386</v>
      </c>
      <c r="P2220" s="7" t="s">
        <v>178</v>
      </c>
      <c r="Q2220" s="8" t="s">
        <v>4296</v>
      </c>
      <c r="R2220" s="8" t="s">
        <v>4629</v>
      </c>
      <c r="S2220" s="8" t="s">
        <v>2165</v>
      </c>
      <c r="T2220" s="8" t="s">
        <v>100</v>
      </c>
      <c r="U2220" s="7" t="s">
        <v>87</v>
      </c>
      <c r="V2220" s="7" t="s">
        <v>92</v>
      </c>
      <c r="W2220" s="7"/>
      <c r="X2220" s="7"/>
      <c r="Y2220" s="7" t="s">
        <v>101</v>
      </c>
      <c r="Z2220" s="8" t="s">
        <v>94</v>
      </c>
      <c r="AA2220" s="7"/>
      <c r="AB2220" s="7"/>
      <c r="AC2220" s="7"/>
      <c r="AD2220" s="7"/>
      <c r="AE2220" s="8"/>
      <c r="AF2220" s="9" t="s">
        <v>4090</v>
      </c>
      <c r="AG2220" s="9" t="s">
        <v>221</v>
      </c>
      <c r="AH2220" s="7"/>
      <c r="AI2220" s="7"/>
      <c r="AJ2220" s="7" t="s">
        <v>98</v>
      </c>
      <c r="AK2220" s="7" t="s">
        <v>98</v>
      </c>
      <c r="AL2220" s="7" t="s">
        <v>98</v>
      </c>
      <c r="AM2220" s="7" t="s">
        <v>98</v>
      </c>
      <c r="AN2220" s="7" t="s">
        <v>98</v>
      </c>
      <c r="AO2220" s="7" t="s">
        <v>98</v>
      </c>
      <c r="AP2220" s="7" t="s">
        <v>98</v>
      </c>
      <c r="AQ2220" s="7" t="s">
        <v>98</v>
      </c>
      <c r="AR2220" s="7" t="s">
        <v>98</v>
      </c>
      <c r="AS2220" s="7" t="s">
        <v>98</v>
      </c>
      <c r="AT2220" s="7" t="s">
        <v>98</v>
      </c>
      <c r="AU2220" s="7" t="s">
        <v>98</v>
      </c>
      <c r="AV2220" s="7" t="s">
        <v>98</v>
      </c>
      <c r="AW2220" s="7" t="s">
        <v>98</v>
      </c>
      <c r="AX2220" s="7" t="s">
        <v>98</v>
      </c>
      <c r="AY2220" s="7" t="s">
        <v>98</v>
      </c>
      <c r="AZ2220" s="7" t="s">
        <v>98</v>
      </c>
      <c r="BA2220" s="7" t="s">
        <v>98</v>
      </c>
      <c r="BB2220" s="7" t="s">
        <v>98</v>
      </c>
      <c r="BC2220" s="7" t="n">
        <v>35</v>
      </c>
      <c r="BD2220" s="7" t="n">
        <v>35</v>
      </c>
      <c r="BE2220" s="7" t="n">
        <v>35</v>
      </c>
      <c r="BF2220" s="7" t="n">
        <v>35</v>
      </c>
      <c r="BG2220" s="7" t="s">
        <v>98</v>
      </c>
      <c r="BH2220" s="7" t="s">
        <v>98</v>
      </c>
      <c r="BI2220" s="7" t="s">
        <v>98</v>
      </c>
      <c r="BJ2220" s="7" t="s">
        <v>98</v>
      </c>
      <c r="BK2220" s="7" t="s">
        <v>98</v>
      </c>
      <c r="BL2220" s="7" t="s">
        <v>98</v>
      </c>
      <c r="BM2220" s="7" t="s">
        <v>97</v>
      </c>
      <c r="BN2220" s="7" t="s">
        <v>97</v>
      </c>
      <c r="BO2220" s="7" t="s">
        <v>98</v>
      </c>
      <c r="BP2220" s="7" t="s">
        <v>98</v>
      </c>
      <c r="BQ2220" s="7" t="s">
        <v>98</v>
      </c>
      <c r="BR2220" s="7"/>
      <c r="BS2220" s="7"/>
      <c r="BT2220" s="7"/>
      <c r="BU2220" s="7"/>
      <c r="BV2220" s="7"/>
      <c r="BW2220" s="7"/>
      <c r="BX2220" s="7"/>
      <c r="BY2220" s="7"/>
      <c r="BZ2220" s="7"/>
      <c r="CA2220" s="7"/>
      <c r="CB2220" s="7"/>
      <c r="CC2220" s="7"/>
      <c r="CD2220" s="7"/>
      <c r="CE2220" s="7"/>
      <c r="CF2220" s="7"/>
      <c r="CG2220" s="7"/>
      <c r="CH2220" s="7"/>
      <c r="CI2220" s="6" t="n">
        <f aca="false">SUMIF($AH2220:$CH2220,35,Base!$B$5:$BB$5)*7*$Z2220</f>
        <v>252</v>
      </c>
      <c r="CJ2220" s="6" t="n">
        <f aca="false">SUMIF($AH2220:$CH2220,"PR",Base!$B$5:$BB$5)*7*$Z2220</f>
        <v>1918</v>
      </c>
      <c r="CK2220" s="6"/>
      <c r="CL2220" s="6"/>
    </row>
    <row r="2221" customFormat="false" ht="13.8" hidden="false" customHeight="false" outlineLevel="0" collapsed="false">
      <c r="A2221" s="7" t="s">
        <v>1890</v>
      </c>
      <c r="B2221" s="7" t="s">
        <v>4192</v>
      </c>
      <c r="C2221" s="7" t="s">
        <v>2257</v>
      </c>
      <c r="D2221" s="7" t="s">
        <v>4627</v>
      </c>
      <c r="E2221" s="7" t="s">
        <v>1679</v>
      </c>
      <c r="F2221" s="7" t="s">
        <v>17</v>
      </c>
      <c r="G2221" s="7" t="s">
        <v>4384</v>
      </c>
      <c r="H2221" s="7" t="s">
        <v>4385</v>
      </c>
      <c r="I2221" s="7" t="s">
        <v>84</v>
      </c>
      <c r="J2221" s="7" t="s">
        <v>85</v>
      </c>
      <c r="K2221" s="8" t="n">
        <v>0</v>
      </c>
      <c r="L2221" s="7"/>
      <c r="M2221" s="8" t="n">
        <v>10</v>
      </c>
      <c r="N2221" s="7" t="s">
        <v>4628</v>
      </c>
      <c r="O2221" s="7" t="s">
        <v>4386</v>
      </c>
      <c r="P2221" s="7" t="s">
        <v>178</v>
      </c>
      <c r="Q2221" s="8" t="s">
        <v>4296</v>
      </c>
      <c r="R2221" s="8" t="s">
        <v>4629</v>
      </c>
      <c r="S2221" s="8" t="s">
        <v>2165</v>
      </c>
      <c r="T2221" s="8" t="s">
        <v>100</v>
      </c>
      <c r="U2221" s="7" t="s">
        <v>87</v>
      </c>
      <c r="V2221" s="7" t="s">
        <v>92</v>
      </c>
      <c r="W2221" s="7"/>
      <c r="X2221" s="7"/>
      <c r="Y2221" s="7" t="s">
        <v>99</v>
      </c>
      <c r="Z2221" s="8" t="s">
        <v>242</v>
      </c>
      <c r="AA2221" s="7"/>
      <c r="AB2221" s="7"/>
      <c r="AC2221" s="7"/>
      <c r="AD2221" s="7"/>
      <c r="AE2221" s="8"/>
      <c r="AF2221" s="9" t="s">
        <v>4090</v>
      </c>
      <c r="AG2221" s="9" t="s">
        <v>221</v>
      </c>
      <c r="AH2221" s="7"/>
      <c r="AI2221" s="7"/>
      <c r="AJ2221" s="7" t="s">
        <v>98</v>
      </c>
      <c r="AK2221" s="7" t="s">
        <v>98</v>
      </c>
      <c r="AL2221" s="7" t="s">
        <v>98</v>
      </c>
      <c r="AM2221" s="7" t="s">
        <v>98</v>
      </c>
      <c r="AN2221" s="7" t="s">
        <v>98</v>
      </c>
      <c r="AO2221" s="7" t="s">
        <v>98</v>
      </c>
      <c r="AP2221" s="7" t="s">
        <v>98</v>
      </c>
      <c r="AQ2221" s="7" t="s">
        <v>98</v>
      </c>
      <c r="AR2221" s="7" t="s">
        <v>98</v>
      </c>
      <c r="AS2221" s="7" t="s">
        <v>98</v>
      </c>
      <c r="AT2221" s="7" t="s">
        <v>98</v>
      </c>
      <c r="AU2221" s="7" t="s">
        <v>98</v>
      </c>
      <c r="AV2221" s="7" t="s">
        <v>98</v>
      </c>
      <c r="AW2221" s="7" t="s">
        <v>98</v>
      </c>
      <c r="AX2221" s="7" t="s">
        <v>98</v>
      </c>
      <c r="AY2221" s="7" t="s">
        <v>98</v>
      </c>
      <c r="AZ2221" s="7" t="s">
        <v>98</v>
      </c>
      <c r="BA2221" s="7" t="s">
        <v>98</v>
      </c>
      <c r="BB2221" s="7" t="s">
        <v>98</v>
      </c>
      <c r="BC2221" s="7" t="n">
        <v>35</v>
      </c>
      <c r="BD2221" s="7" t="n">
        <v>35</v>
      </c>
      <c r="BE2221" s="7" t="n">
        <v>35</v>
      </c>
      <c r="BF2221" s="7" t="n">
        <v>35</v>
      </c>
      <c r="BG2221" s="7" t="s">
        <v>98</v>
      </c>
      <c r="BH2221" s="7" t="s">
        <v>98</v>
      </c>
      <c r="BI2221" s="7" t="s">
        <v>98</v>
      </c>
      <c r="BJ2221" s="7" t="s">
        <v>98</v>
      </c>
      <c r="BK2221" s="7" t="s">
        <v>98</v>
      </c>
      <c r="BL2221" s="7" t="s">
        <v>98</v>
      </c>
      <c r="BM2221" s="7" t="s">
        <v>97</v>
      </c>
      <c r="BN2221" s="7" t="s">
        <v>97</v>
      </c>
      <c r="BO2221" s="7" t="s">
        <v>98</v>
      </c>
      <c r="BP2221" s="7" t="s">
        <v>98</v>
      </c>
      <c r="BQ2221" s="7" t="s">
        <v>98</v>
      </c>
      <c r="BR2221" s="7"/>
      <c r="BS2221" s="7"/>
      <c r="BT2221" s="7"/>
      <c r="BU2221" s="7"/>
      <c r="BV2221" s="7"/>
      <c r="BW2221" s="7"/>
      <c r="BX2221" s="7"/>
      <c r="BY2221" s="7"/>
      <c r="BZ2221" s="7"/>
      <c r="CA2221" s="7"/>
      <c r="CB2221" s="7"/>
      <c r="CC2221" s="7"/>
      <c r="CD2221" s="7"/>
      <c r="CE2221" s="7"/>
      <c r="CF2221" s="7"/>
      <c r="CG2221" s="7"/>
      <c r="CH2221" s="7"/>
      <c r="CI2221" s="6" t="n">
        <f aca="false">SUMIF($AH2221:$CH2221,35,Base!$B$5:$BB$5)*7*$Z2221</f>
        <v>1512</v>
      </c>
      <c r="CJ2221" s="6" t="n">
        <f aca="false">SUMIF($AH2221:$CH2221,"PR",Base!$B$5:$BB$5)*7*$Z2221</f>
        <v>11508</v>
      </c>
      <c r="CK2221" s="6"/>
      <c r="CL2221" s="6"/>
    </row>
    <row r="2222" customFormat="false" ht="13.8" hidden="false" customHeight="false" outlineLevel="0" collapsed="false">
      <c r="A2222" s="7" t="s">
        <v>1890</v>
      </c>
      <c r="B2222" s="7" t="s">
        <v>4192</v>
      </c>
      <c r="C2222" s="7" t="s">
        <v>2257</v>
      </c>
      <c r="D2222" s="7" t="s">
        <v>4627</v>
      </c>
      <c r="E2222" s="7" t="s">
        <v>1679</v>
      </c>
      <c r="F2222" s="7" t="s">
        <v>17</v>
      </c>
      <c r="G2222" s="7" t="s">
        <v>4384</v>
      </c>
      <c r="H2222" s="7" t="s">
        <v>4385</v>
      </c>
      <c r="I2222" s="7" t="s">
        <v>84</v>
      </c>
      <c r="J2222" s="7" t="s">
        <v>85</v>
      </c>
      <c r="K2222" s="8" t="n">
        <v>0</v>
      </c>
      <c r="L2222" s="7"/>
      <c r="M2222" s="8" t="n">
        <v>10</v>
      </c>
      <c r="N2222" s="7" t="s">
        <v>4628</v>
      </c>
      <c r="O2222" s="7" t="s">
        <v>4386</v>
      </c>
      <c r="P2222" s="7" t="s">
        <v>178</v>
      </c>
      <c r="Q2222" s="8" t="s">
        <v>4296</v>
      </c>
      <c r="R2222" s="8" t="s">
        <v>4629</v>
      </c>
      <c r="S2222" s="8" t="s">
        <v>2165</v>
      </c>
      <c r="T2222" s="8" t="s">
        <v>100</v>
      </c>
      <c r="U2222" s="7" t="s">
        <v>87</v>
      </c>
      <c r="V2222" s="7" t="s">
        <v>92</v>
      </c>
      <c r="W2222" s="7"/>
      <c r="X2222" s="7"/>
      <c r="Y2222" s="7" t="s">
        <v>112</v>
      </c>
      <c r="Z2222" s="8" t="s">
        <v>127</v>
      </c>
      <c r="AA2222" s="7"/>
      <c r="AB2222" s="7"/>
      <c r="AC2222" s="7"/>
      <c r="AD2222" s="7"/>
      <c r="AE2222" s="8"/>
      <c r="AF2222" s="9" t="s">
        <v>4090</v>
      </c>
      <c r="AG2222" s="9" t="s">
        <v>221</v>
      </c>
      <c r="AH2222" s="7"/>
      <c r="AI2222" s="7"/>
      <c r="AJ2222" s="7" t="s">
        <v>98</v>
      </c>
      <c r="AK2222" s="7" t="s">
        <v>98</v>
      </c>
      <c r="AL2222" s="7" t="s">
        <v>98</v>
      </c>
      <c r="AM2222" s="7" t="s">
        <v>98</v>
      </c>
      <c r="AN2222" s="7" t="s">
        <v>98</v>
      </c>
      <c r="AO2222" s="7" t="s">
        <v>98</v>
      </c>
      <c r="AP2222" s="7" t="s">
        <v>98</v>
      </c>
      <c r="AQ2222" s="7" t="s">
        <v>98</v>
      </c>
      <c r="AR2222" s="7" t="s">
        <v>98</v>
      </c>
      <c r="AS2222" s="7" t="s">
        <v>98</v>
      </c>
      <c r="AT2222" s="7" t="s">
        <v>98</v>
      </c>
      <c r="AU2222" s="7" t="s">
        <v>98</v>
      </c>
      <c r="AV2222" s="7" t="s">
        <v>98</v>
      </c>
      <c r="AW2222" s="7" t="s">
        <v>98</v>
      </c>
      <c r="AX2222" s="7" t="s">
        <v>98</v>
      </c>
      <c r="AY2222" s="7" t="s">
        <v>98</v>
      </c>
      <c r="AZ2222" s="7" t="s">
        <v>98</v>
      </c>
      <c r="BA2222" s="7" t="s">
        <v>98</v>
      </c>
      <c r="BB2222" s="7" t="s">
        <v>98</v>
      </c>
      <c r="BC2222" s="7" t="n">
        <v>35</v>
      </c>
      <c r="BD2222" s="7" t="n">
        <v>35</v>
      </c>
      <c r="BE2222" s="7" t="n">
        <v>35</v>
      </c>
      <c r="BF2222" s="7" t="n">
        <v>35</v>
      </c>
      <c r="BG2222" s="7" t="s">
        <v>98</v>
      </c>
      <c r="BH2222" s="7" t="s">
        <v>98</v>
      </c>
      <c r="BI2222" s="7" t="s">
        <v>98</v>
      </c>
      <c r="BJ2222" s="7" t="s">
        <v>98</v>
      </c>
      <c r="BK2222" s="7" t="s">
        <v>98</v>
      </c>
      <c r="BL2222" s="7" t="s">
        <v>98</v>
      </c>
      <c r="BM2222" s="7" t="s">
        <v>97</v>
      </c>
      <c r="BN2222" s="7" t="s">
        <v>97</v>
      </c>
      <c r="BO2222" s="7" t="s">
        <v>98</v>
      </c>
      <c r="BP2222" s="7" t="s">
        <v>98</v>
      </c>
      <c r="BQ2222" s="7" t="s">
        <v>98</v>
      </c>
      <c r="BR2222" s="7"/>
      <c r="BS2222" s="7"/>
      <c r="BT2222" s="7"/>
      <c r="BU2222" s="7"/>
      <c r="BV2222" s="7"/>
      <c r="BW2222" s="7"/>
      <c r="BX2222" s="7"/>
      <c r="BY2222" s="7"/>
      <c r="BZ2222" s="7"/>
      <c r="CA2222" s="7"/>
      <c r="CB2222" s="7"/>
      <c r="CC2222" s="7"/>
      <c r="CD2222" s="7"/>
      <c r="CE2222" s="7"/>
      <c r="CF2222" s="7"/>
      <c r="CG2222" s="7"/>
      <c r="CH2222" s="7"/>
      <c r="CI2222" s="6" t="n">
        <f aca="false">SUMIF($AH2222:$CH2222,35,Base!$B$5:$BB$5)*7*$Z2222</f>
        <v>504</v>
      </c>
      <c r="CJ2222" s="6" t="n">
        <f aca="false">SUMIF($AH2222:$CH2222,"PR",Base!$B$5:$BB$5)*7*$Z2222</f>
        <v>3836</v>
      </c>
      <c r="CK2222" s="6"/>
      <c r="CL2222" s="6"/>
    </row>
    <row r="2223" customFormat="false" ht="13.8" hidden="false" customHeight="false" outlineLevel="0" collapsed="false">
      <c r="A2223" s="7" t="s">
        <v>1890</v>
      </c>
      <c r="B2223" s="7" t="s">
        <v>4192</v>
      </c>
      <c r="C2223" s="7" t="s">
        <v>2257</v>
      </c>
      <c r="D2223" s="7" t="s">
        <v>4627</v>
      </c>
      <c r="E2223" s="7" t="s">
        <v>1679</v>
      </c>
      <c r="F2223" s="7" t="s">
        <v>17</v>
      </c>
      <c r="G2223" s="7" t="s">
        <v>4384</v>
      </c>
      <c r="H2223" s="7" t="s">
        <v>4385</v>
      </c>
      <c r="I2223" s="7" t="s">
        <v>84</v>
      </c>
      <c r="J2223" s="7" t="s">
        <v>85</v>
      </c>
      <c r="K2223" s="8" t="n">
        <v>0</v>
      </c>
      <c r="L2223" s="7"/>
      <c r="M2223" s="8" t="n">
        <v>10</v>
      </c>
      <c r="N2223" s="7" t="s">
        <v>4628</v>
      </c>
      <c r="O2223" s="7" t="s">
        <v>4386</v>
      </c>
      <c r="P2223" s="7" t="s">
        <v>178</v>
      </c>
      <c r="Q2223" s="8" t="s">
        <v>4296</v>
      </c>
      <c r="R2223" s="8" t="s">
        <v>4629</v>
      </c>
      <c r="S2223" s="8" t="s">
        <v>2165</v>
      </c>
      <c r="T2223" s="8" t="s">
        <v>100</v>
      </c>
      <c r="U2223" s="7" t="s">
        <v>87</v>
      </c>
      <c r="V2223" s="7" t="s">
        <v>92</v>
      </c>
      <c r="W2223" s="7"/>
      <c r="X2223" s="7"/>
      <c r="Y2223" s="7" t="s">
        <v>102</v>
      </c>
      <c r="Z2223" s="8" t="s">
        <v>87</v>
      </c>
      <c r="AA2223" s="7"/>
      <c r="AB2223" s="7"/>
      <c r="AC2223" s="7"/>
      <c r="AD2223" s="7"/>
      <c r="AE2223" s="8"/>
      <c r="AF2223" s="9" t="s">
        <v>4090</v>
      </c>
      <c r="AG2223" s="9" t="s">
        <v>221</v>
      </c>
      <c r="AH2223" s="7"/>
      <c r="AI2223" s="7"/>
      <c r="AJ2223" s="7" t="s">
        <v>98</v>
      </c>
      <c r="AK2223" s="7" t="s">
        <v>98</v>
      </c>
      <c r="AL2223" s="7" t="s">
        <v>98</v>
      </c>
      <c r="AM2223" s="7" t="s">
        <v>98</v>
      </c>
      <c r="AN2223" s="7" t="s">
        <v>98</v>
      </c>
      <c r="AO2223" s="7" t="s">
        <v>98</v>
      </c>
      <c r="AP2223" s="7" t="s">
        <v>98</v>
      </c>
      <c r="AQ2223" s="7" t="s">
        <v>98</v>
      </c>
      <c r="AR2223" s="7" t="s">
        <v>98</v>
      </c>
      <c r="AS2223" s="7" t="s">
        <v>98</v>
      </c>
      <c r="AT2223" s="7" t="s">
        <v>98</v>
      </c>
      <c r="AU2223" s="7" t="s">
        <v>98</v>
      </c>
      <c r="AV2223" s="7" t="s">
        <v>98</v>
      </c>
      <c r="AW2223" s="7" t="s">
        <v>98</v>
      </c>
      <c r="AX2223" s="7" t="s">
        <v>98</v>
      </c>
      <c r="AY2223" s="7" t="s">
        <v>98</v>
      </c>
      <c r="AZ2223" s="7" t="s">
        <v>98</v>
      </c>
      <c r="BA2223" s="7" t="s">
        <v>98</v>
      </c>
      <c r="BB2223" s="7" t="s">
        <v>98</v>
      </c>
      <c r="BC2223" s="7" t="n">
        <v>35</v>
      </c>
      <c r="BD2223" s="7" t="n">
        <v>35</v>
      </c>
      <c r="BE2223" s="7" t="n">
        <v>35</v>
      </c>
      <c r="BF2223" s="7" t="n">
        <v>35</v>
      </c>
      <c r="BG2223" s="7" t="s">
        <v>98</v>
      </c>
      <c r="BH2223" s="7" t="s">
        <v>98</v>
      </c>
      <c r="BI2223" s="7" t="s">
        <v>98</v>
      </c>
      <c r="BJ2223" s="7" t="s">
        <v>98</v>
      </c>
      <c r="BK2223" s="7" t="s">
        <v>98</v>
      </c>
      <c r="BL2223" s="7" t="s">
        <v>98</v>
      </c>
      <c r="BM2223" s="7" t="s">
        <v>97</v>
      </c>
      <c r="BN2223" s="7" t="s">
        <v>97</v>
      </c>
      <c r="BO2223" s="7" t="s">
        <v>98</v>
      </c>
      <c r="BP2223" s="7" t="s">
        <v>98</v>
      </c>
      <c r="BQ2223" s="7" t="s">
        <v>98</v>
      </c>
      <c r="BR2223" s="7"/>
      <c r="BS2223" s="7"/>
      <c r="BT2223" s="7"/>
      <c r="BU2223" s="7"/>
      <c r="BV2223" s="7"/>
      <c r="BW2223" s="7"/>
      <c r="BX2223" s="7"/>
      <c r="BY2223" s="7"/>
      <c r="BZ2223" s="7"/>
      <c r="CA2223" s="7"/>
      <c r="CB2223" s="7"/>
      <c r="CC2223" s="7"/>
      <c r="CD2223" s="7"/>
      <c r="CE2223" s="7"/>
      <c r="CF2223" s="7"/>
      <c r="CG2223" s="7"/>
      <c r="CH2223" s="7"/>
      <c r="CI2223" s="6" t="n">
        <f aca="false">SUMIF($AH2223:$CH2223,35,Base!$B$5:$BB$5)*7*$Z2223</f>
        <v>126</v>
      </c>
      <c r="CJ2223" s="6" t="n">
        <f aca="false">SUMIF($AH2223:$CH2223,"PR",Base!$B$5:$BB$5)*7*$Z2223</f>
        <v>959</v>
      </c>
      <c r="CK2223" s="6"/>
      <c r="CL2223" s="6"/>
    </row>
    <row r="2224" customFormat="false" ht="13.8" hidden="false" customHeight="false" outlineLevel="0" collapsed="false">
      <c r="A2224" s="7" t="s">
        <v>1890</v>
      </c>
      <c r="B2224" s="7" t="s">
        <v>4192</v>
      </c>
      <c r="C2224" s="7" t="s">
        <v>2257</v>
      </c>
      <c r="D2224" s="7" t="s">
        <v>4627</v>
      </c>
      <c r="E2224" s="7" t="s">
        <v>1679</v>
      </c>
      <c r="F2224" s="7" t="s">
        <v>17</v>
      </c>
      <c r="G2224" s="7" t="s">
        <v>4384</v>
      </c>
      <c r="H2224" s="7" t="s">
        <v>4385</v>
      </c>
      <c r="I2224" s="7" t="s">
        <v>84</v>
      </c>
      <c r="J2224" s="7" t="s">
        <v>85</v>
      </c>
      <c r="K2224" s="8" t="n">
        <v>0</v>
      </c>
      <c r="L2224" s="7"/>
      <c r="M2224" s="8" t="n">
        <v>10</v>
      </c>
      <c r="N2224" s="7" t="s">
        <v>4628</v>
      </c>
      <c r="O2224" s="7" t="s">
        <v>4386</v>
      </c>
      <c r="P2224" s="7" t="s">
        <v>178</v>
      </c>
      <c r="Q2224" s="8" t="s">
        <v>4296</v>
      </c>
      <c r="R2224" s="8" t="s">
        <v>4629</v>
      </c>
      <c r="S2224" s="8" t="s">
        <v>2165</v>
      </c>
      <c r="T2224" s="8" t="s">
        <v>100</v>
      </c>
      <c r="U2224" s="7" t="s">
        <v>87</v>
      </c>
      <c r="V2224" s="7" t="s">
        <v>92</v>
      </c>
      <c r="W2224" s="7"/>
      <c r="X2224" s="7"/>
      <c r="Y2224" s="7" t="s">
        <v>93</v>
      </c>
      <c r="Z2224" s="8" t="s">
        <v>94</v>
      </c>
      <c r="AA2224" s="7"/>
      <c r="AB2224" s="7"/>
      <c r="AC2224" s="7"/>
      <c r="AD2224" s="7"/>
      <c r="AE2224" s="8"/>
      <c r="AF2224" s="9" t="s">
        <v>4090</v>
      </c>
      <c r="AG2224" s="9" t="s">
        <v>221</v>
      </c>
      <c r="AH2224" s="7"/>
      <c r="AI2224" s="7"/>
      <c r="AJ2224" s="7" t="s">
        <v>98</v>
      </c>
      <c r="AK2224" s="7" t="s">
        <v>98</v>
      </c>
      <c r="AL2224" s="7" t="s">
        <v>98</v>
      </c>
      <c r="AM2224" s="7" t="s">
        <v>98</v>
      </c>
      <c r="AN2224" s="7" t="s">
        <v>98</v>
      </c>
      <c r="AO2224" s="7" t="s">
        <v>98</v>
      </c>
      <c r="AP2224" s="7" t="s">
        <v>98</v>
      </c>
      <c r="AQ2224" s="7" t="s">
        <v>98</v>
      </c>
      <c r="AR2224" s="7" t="s">
        <v>98</v>
      </c>
      <c r="AS2224" s="7" t="s">
        <v>98</v>
      </c>
      <c r="AT2224" s="7" t="s">
        <v>98</v>
      </c>
      <c r="AU2224" s="7" t="s">
        <v>98</v>
      </c>
      <c r="AV2224" s="7" t="s">
        <v>98</v>
      </c>
      <c r="AW2224" s="7" t="s">
        <v>98</v>
      </c>
      <c r="AX2224" s="7" t="s">
        <v>98</v>
      </c>
      <c r="AY2224" s="7" t="s">
        <v>98</v>
      </c>
      <c r="AZ2224" s="7" t="s">
        <v>98</v>
      </c>
      <c r="BA2224" s="7" t="s">
        <v>98</v>
      </c>
      <c r="BB2224" s="7" t="s">
        <v>98</v>
      </c>
      <c r="BC2224" s="7" t="n">
        <v>35</v>
      </c>
      <c r="BD2224" s="7" t="n">
        <v>35</v>
      </c>
      <c r="BE2224" s="7" t="n">
        <v>35</v>
      </c>
      <c r="BF2224" s="7" t="n">
        <v>35</v>
      </c>
      <c r="BG2224" s="7" t="s">
        <v>98</v>
      </c>
      <c r="BH2224" s="7" t="s">
        <v>98</v>
      </c>
      <c r="BI2224" s="7" t="s">
        <v>98</v>
      </c>
      <c r="BJ2224" s="7" t="s">
        <v>98</v>
      </c>
      <c r="BK2224" s="7" t="s">
        <v>98</v>
      </c>
      <c r="BL2224" s="7" t="s">
        <v>98</v>
      </c>
      <c r="BM2224" s="7" t="s">
        <v>97</v>
      </c>
      <c r="BN2224" s="7" t="s">
        <v>97</v>
      </c>
      <c r="BO2224" s="7" t="s">
        <v>98</v>
      </c>
      <c r="BP2224" s="7" t="s">
        <v>98</v>
      </c>
      <c r="BQ2224" s="7" t="s">
        <v>98</v>
      </c>
      <c r="BR2224" s="7"/>
      <c r="BS2224" s="7"/>
      <c r="BT2224" s="7"/>
      <c r="BU2224" s="7"/>
      <c r="BV2224" s="7"/>
      <c r="BW2224" s="7"/>
      <c r="BX2224" s="7"/>
      <c r="BY2224" s="7"/>
      <c r="BZ2224" s="7"/>
      <c r="CA2224" s="7"/>
      <c r="CB2224" s="7"/>
      <c r="CC2224" s="7"/>
      <c r="CD2224" s="7"/>
      <c r="CE2224" s="7"/>
      <c r="CF2224" s="7"/>
      <c r="CG2224" s="7"/>
      <c r="CH2224" s="7"/>
      <c r="CI2224" s="6" t="n">
        <f aca="false">SUMIF($AH2224:$CH2224,35,Base!$B$5:$BB$5)*7*$Z2224</f>
        <v>252</v>
      </c>
      <c r="CJ2224" s="6" t="n">
        <f aca="false">SUMIF($AH2224:$CH2224,"PR",Base!$B$5:$BB$5)*7*$Z2224</f>
        <v>1918</v>
      </c>
      <c r="CK2224" s="6"/>
      <c r="CL2224" s="6"/>
    </row>
    <row r="2225" customFormat="false" ht="13.8" hidden="false" customHeight="false" outlineLevel="0" collapsed="false">
      <c r="A2225" s="7" t="s">
        <v>1890</v>
      </c>
      <c r="B2225" s="7" t="s">
        <v>4192</v>
      </c>
      <c r="C2225" s="7" t="s">
        <v>2257</v>
      </c>
      <c r="D2225" s="7" t="s">
        <v>4630</v>
      </c>
      <c r="E2225" s="7" t="s">
        <v>1656</v>
      </c>
      <c r="F2225" s="7" t="s">
        <v>17</v>
      </c>
      <c r="G2225" s="7" t="s">
        <v>4235</v>
      </c>
      <c r="H2225" s="7" t="s">
        <v>4236</v>
      </c>
      <c r="I2225" s="7" t="s">
        <v>84</v>
      </c>
      <c r="J2225" s="7" t="s">
        <v>85</v>
      </c>
      <c r="K2225" s="8" t="n">
        <v>0</v>
      </c>
      <c r="L2225" s="7"/>
      <c r="M2225" s="8" t="n">
        <v>10</v>
      </c>
      <c r="N2225" s="7" t="s">
        <v>4631</v>
      </c>
      <c r="O2225" s="7" t="s">
        <v>3578</v>
      </c>
      <c r="P2225" s="7" t="s">
        <v>127</v>
      </c>
      <c r="Q2225" s="8" t="s">
        <v>1972</v>
      </c>
      <c r="R2225" s="8" t="s">
        <v>3688</v>
      </c>
      <c r="S2225" s="8" t="s">
        <v>3658</v>
      </c>
      <c r="T2225" s="8" t="s">
        <v>100</v>
      </c>
      <c r="U2225" s="7" t="s">
        <v>87</v>
      </c>
      <c r="V2225" s="7" t="s">
        <v>92</v>
      </c>
      <c r="W2225" s="7"/>
      <c r="X2225" s="7"/>
      <c r="Y2225" s="7" t="s">
        <v>101</v>
      </c>
      <c r="Z2225" s="8" t="s">
        <v>87</v>
      </c>
      <c r="AA2225" s="7"/>
      <c r="AB2225" s="7"/>
      <c r="AC2225" s="7"/>
      <c r="AD2225" s="7"/>
      <c r="AE2225" s="8"/>
      <c r="AF2225" s="9" t="s">
        <v>675</v>
      </c>
      <c r="AG2225" s="9" t="s">
        <v>96</v>
      </c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7"/>
      <c r="AX2225" s="7"/>
      <c r="AY2225" s="7"/>
      <c r="AZ2225" s="7"/>
      <c r="BA2225" s="7"/>
      <c r="BB2225" s="7"/>
      <c r="BC2225" s="7"/>
      <c r="BD2225" s="7"/>
      <c r="BE2225" s="7" t="s">
        <v>98</v>
      </c>
      <c r="BF2225" s="7" t="s">
        <v>98</v>
      </c>
      <c r="BG2225" s="7" t="s">
        <v>98</v>
      </c>
      <c r="BH2225" s="7" t="s">
        <v>98</v>
      </c>
      <c r="BI2225" s="7" t="s">
        <v>98</v>
      </c>
      <c r="BJ2225" s="7" t="s">
        <v>98</v>
      </c>
      <c r="BK2225" s="7" t="s">
        <v>98</v>
      </c>
      <c r="BL2225" s="7" t="s">
        <v>98</v>
      </c>
      <c r="BM2225" s="7" t="s">
        <v>97</v>
      </c>
      <c r="BN2225" s="7" t="s">
        <v>97</v>
      </c>
      <c r="BO2225" s="7" t="s">
        <v>98</v>
      </c>
      <c r="BP2225" s="7" t="s">
        <v>98</v>
      </c>
      <c r="BQ2225" s="7" t="s">
        <v>98</v>
      </c>
      <c r="BR2225" s="7" t="s">
        <v>98</v>
      </c>
      <c r="BS2225" s="7" t="s">
        <v>98</v>
      </c>
      <c r="BT2225" s="7" t="s">
        <v>98</v>
      </c>
      <c r="BU2225" s="7" t="s">
        <v>98</v>
      </c>
      <c r="BV2225" s="7" t="s">
        <v>98</v>
      </c>
      <c r="BW2225" s="7" t="s">
        <v>98</v>
      </c>
      <c r="BX2225" s="7" t="s">
        <v>98</v>
      </c>
      <c r="BY2225" s="7" t="s">
        <v>98</v>
      </c>
      <c r="BZ2225" s="7" t="s">
        <v>98</v>
      </c>
      <c r="CA2225" s="7" t="s">
        <v>98</v>
      </c>
      <c r="CB2225" s="7" t="s">
        <v>98</v>
      </c>
      <c r="CC2225" s="7" t="s">
        <v>98</v>
      </c>
      <c r="CD2225" s="7" t="s">
        <v>98</v>
      </c>
      <c r="CE2225" s="7" t="s">
        <v>98</v>
      </c>
      <c r="CF2225" s="7" t="n">
        <v>35</v>
      </c>
      <c r="CG2225" s="7" t="n">
        <v>35</v>
      </c>
      <c r="CH2225" s="7" t="n">
        <v>35</v>
      </c>
      <c r="CI2225" s="6" t="n">
        <f aca="false">SUMIF($AH2225:$CH2225,35,Base!$B$5:$BB$5)*7*$Z2225</f>
        <v>91</v>
      </c>
      <c r="CJ2225" s="6" t="n">
        <f aca="false">SUMIF($AH2225:$CH2225,"PR",Base!$B$5:$BB$5)*7*$Z2225</f>
        <v>854</v>
      </c>
      <c r="CK2225" s="6"/>
      <c r="CL2225" s="6"/>
    </row>
    <row r="2226" customFormat="false" ht="13.8" hidden="false" customHeight="false" outlineLevel="0" collapsed="false">
      <c r="A2226" s="7" t="s">
        <v>1890</v>
      </c>
      <c r="B2226" s="7" t="s">
        <v>4192</v>
      </c>
      <c r="C2226" s="7" t="s">
        <v>2257</v>
      </c>
      <c r="D2226" s="7" t="s">
        <v>4630</v>
      </c>
      <c r="E2226" s="7" t="s">
        <v>1656</v>
      </c>
      <c r="F2226" s="7" t="s">
        <v>17</v>
      </c>
      <c r="G2226" s="7" t="s">
        <v>4235</v>
      </c>
      <c r="H2226" s="7" t="s">
        <v>4236</v>
      </c>
      <c r="I2226" s="7" t="s">
        <v>84</v>
      </c>
      <c r="J2226" s="7" t="s">
        <v>85</v>
      </c>
      <c r="K2226" s="8" t="n">
        <v>0</v>
      </c>
      <c r="L2226" s="7"/>
      <c r="M2226" s="8" t="n">
        <v>10</v>
      </c>
      <c r="N2226" s="7" t="s">
        <v>4631</v>
      </c>
      <c r="O2226" s="7" t="s">
        <v>3578</v>
      </c>
      <c r="P2226" s="7" t="s">
        <v>127</v>
      </c>
      <c r="Q2226" s="8" t="s">
        <v>1972</v>
      </c>
      <c r="R2226" s="8" t="s">
        <v>3688</v>
      </c>
      <c r="S2226" s="8" t="s">
        <v>3658</v>
      </c>
      <c r="T2226" s="8" t="s">
        <v>100</v>
      </c>
      <c r="U2226" s="7" t="s">
        <v>87</v>
      </c>
      <c r="V2226" s="7" t="s">
        <v>92</v>
      </c>
      <c r="W2226" s="7"/>
      <c r="X2226" s="7"/>
      <c r="Y2226" s="7" t="s">
        <v>99</v>
      </c>
      <c r="Z2226" s="8" t="s">
        <v>242</v>
      </c>
      <c r="AA2226" s="7"/>
      <c r="AB2226" s="7"/>
      <c r="AC2226" s="7"/>
      <c r="AD2226" s="7"/>
      <c r="AE2226" s="8"/>
      <c r="AF2226" s="9" t="s">
        <v>675</v>
      </c>
      <c r="AG2226" s="9" t="s">
        <v>96</v>
      </c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7"/>
      <c r="AX2226" s="7"/>
      <c r="AY2226" s="7"/>
      <c r="AZ2226" s="7"/>
      <c r="BA2226" s="7"/>
      <c r="BB2226" s="7"/>
      <c r="BC2226" s="7"/>
      <c r="BD2226" s="7"/>
      <c r="BE2226" s="7" t="s">
        <v>98</v>
      </c>
      <c r="BF2226" s="7" t="s">
        <v>98</v>
      </c>
      <c r="BG2226" s="7" t="s">
        <v>98</v>
      </c>
      <c r="BH2226" s="7" t="s">
        <v>98</v>
      </c>
      <c r="BI2226" s="7" t="s">
        <v>98</v>
      </c>
      <c r="BJ2226" s="7" t="s">
        <v>98</v>
      </c>
      <c r="BK2226" s="7" t="s">
        <v>98</v>
      </c>
      <c r="BL2226" s="7" t="s">
        <v>98</v>
      </c>
      <c r="BM2226" s="7" t="s">
        <v>97</v>
      </c>
      <c r="BN2226" s="7" t="s">
        <v>97</v>
      </c>
      <c r="BO2226" s="7" t="s">
        <v>98</v>
      </c>
      <c r="BP2226" s="7" t="s">
        <v>98</v>
      </c>
      <c r="BQ2226" s="7" t="s">
        <v>98</v>
      </c>
      <c r="BR2226" s="7" t="s">
        <v>98</v>
      </c>
      <c r="BS2226" s="7" t="s">
        <v>98</v>
      </c>
      <c r="BT2226" s="7" t="s">
        <v>98</v>
      </c>
      <c r="BU2226" s="7" t="s">
        <v>98</v>
      </c>
      <c r="BV2226" s="7" t="s">
        <v>98</v>
      </c>
      <c r="BW2226" s="7" t="s">
        <v>98</v>
      </c>
      <c r="BX2226" s="7" t="s">
        <v>98</v>
      </c>
      <c r="BY2226" s="7" t="s">
        <v>98</v>
      </c>
      <c r="BZ2226" s="7" t="s">
        <v>98</v>
      </c>
      <c r="CA2226" s="7" t="s">
        <v>98</v>
      </c>
      <c r="CB2226" s="7" t="s">
        <v>98</v>
      </c>
      <c r="CC2226" s="7" t="s">
        <v>98</v>
      </c>
      <c r="CD2226" s="7" t="s">
        <v>98</v>
      </c>
      <c r="CE2226" s="7" t="s">
        <v>98</v>
      </c>
      <c r="CF2226" s="7" t="n">
        <v>35</v>
      </c>
      <c r="CG2226" s="7" t="n">
        <v>35</v>
      </c>
      <c r="CH2226" s="7" t="n">
        <v>35</v>
      </c>
      <c r="CI2226" s="6" t="n">
        <f aca="false">SUMIF($AH2226:$CH2226,35,Base!$B$5:$BB$5)*7*$Z2226</f>
        <v>1092</v>
      </c>
      <c r="CJ2226" s="6" t="n">
        <f aca="false">SUMIF($AH2226:$CH2226,"PR",Base!$B$5:$BB$5)*7*$Z2226</f>
        <v>10248</v>
      </c>
      <c r="CK2226" s="6"/>
      <c r="CL2226" s="6"/>
    </row>
    <row r="2227" customFormat="false" ht="13.8" hidden="false" customHeight="false" outlineLevel="0" collapsed="false">
      <c r="A2227" s="7" t="s">
        <v>1890</v>
      </c>
      <c r="B2227" s="7" t="s">
        <v>4192</v>
      </c>
      <c r="C2227" s="7" t="s">
        <v>2257</v>
      </c>
      <c r="D2227" s="7" t="s">
        <v>4630</v>
      </c>
      <c r="E2227" s="7" t="s">
        <v>1656</v>
      </c>
      <c r="F2227" s="7" t="s">
        <v>17</v>
      </c>
      <c r="G2227" s="7" t="s">
        <v>4235</v>
      </c>
      <c r="H2227" s="7" t="s">
        <v>4236</v>
      </c>
      <c r="I2227" s="7" t="s">
        <v>84</v>
      </c>
      <c r="J2227" s="7" t="s">
        <v>85</v>
      </c>
      <c r="K2227" s="8" t="n">
        <v>0</v>
      </c>
      <c r="L2227" s="7"/>
      <c r="M2227" s="8" t="n">
        <v>10</v>
      </c>
      <c r="N2227" s="7" t="s">
        <v>4631</v>
      </c>
      <c r="O2227" s="7" t="s">
        <v>3578</v>
      </c>
      <c r="P2227" s="7" t="s">
        <v>127</v>
      </c>
      <c r="Q2227" s="8" t="s">
        <v>1972</v>
      </c>
      <c r="R2227" s="8" t="s">
        <v>3688</v>
      </c>
      <c r="S2227" s="8" t="s">
        <v>3658</v>
      </c>
      <c r="T2227" s="8" t="s">
        <v>100</v>
      </c>
      <c r="U2227" s="7" t="s">
        <v>87</v>
      </c>
      <c r="V2227" s="7" t="s">
        <v>92</v>
      </c>
      <c r="W2227" s="7"/>
      <c r="X2227" s="7"/>
      <c r="Y2227" s="7" t="s">
        <v>112</v>
      </c>
      <c r="Z2227" s="8" t="s">
        <v>127</v>
      </c>
      <c r="AA2227" s="7"/>
      <c r="AB2227" s="7"/>
      <c r="AC2227" s="7"/>
      <c r="AD2227" s="7"/>
      <c r="AE2227" s="8"/>
      <c r="AF2227" s="9" t="s">
        <v>675</v>
      </c>
      <c r="AG2227" s="9" t="s">
        <v>96</v>
      </c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7"/>
      <c r="AX2227" s="7"/>
      <c r="AY2227" s="7"/>
      <c r="AZ2227" s="7"/>
      <c r="BA2227" s="7"/>
      <c r="BB2227" s="7"/>
      <c r="BC2227" s="7"/>
      <c r="BD2227" s="7"/>
      <c r="BE2227" s="7" t="s">
        <v>98</v>
      </c>
      <c r="BF2227" s="7" t="s">
        <v>98</v>
      </c>
      <c r="BG2227" s="7" t="s">
        <v>98</v>
      </c>
      <c r="BH2227" s="7" t="s">
        <v>98</v>
      </c>
      <c r="BI2227" s="7" t="s">
        <v>98</v>
      </c>
      <c r="BJ2227" s="7" t="s">
        <v>98</v>
      </c>
      <c r="BK2227" s="7" t="s">
        <v>98</v>
      </c>
      <c r="BL2227" s="7" t="s">
        <v>98</v>
      </c>
      <c r="BM2227" s="7" t="s">
        <v>97</v>
      </c>
      <c r="BN2227" s="7" t="s">
        <v>97</v>
      </c>
      <c r="BO2227" s="7" t="s">
        <v>98</v>
      </c>
      <c r="BP2227" s="7" t="s">
        <v>98</v>
      </c>
      <c r="BQ2227" s="7" t="s">
        <v>98</v>
      </c>
      <c r="BR2227" s="7" t="s">
        <v>98</v>
      </c>
      <c r="BS2227" s="7" t="s">
        <v>98</v>
      </c>
      <c r="BT2227" s="7" t="s">
        <v>98</v>
      </c>
      <c r="BU2227" s="7" t="s">
        <v>98</v>
      </c>
      <c r="BV2227" s="7" t="s">
        <v>98</v>
      </c>
      <c r="BW2227" s="7" t="s">
        <v>98</v>
      </c>
      <c r="BX2227" s="7" t="s">
        <v>98</v>
      </c>
      <c r="BY2227" s="7" t="s">
        <v>98</v>
      </c>
      <c r="BZ2227" s="7" t="s">
        <v>98</v>
      </c>
      <c r="CA2227" s="7" t="s">
        <v>98</v>
      </c>
      <c r="CB2227" s="7" t="s">
        <v>98</v>
      </c>
      <c r="CC2227" s="7" t="s">
        <v>98</v>
      </c>
      <c r="CD2227" s="7" t="s">
        <v>98</v>
      </c>
      <c r="CE2227" s="7" t="s">
        <v>98</v>
      </c>
      <c r="CF2227" s="7" t="n">
        <v>35</v>
      </c>
      <c r="CG2227" s="7" t="n">
        <v>35</v>
      </c>
      <c r="CH2227" s="7" t="n">
        <v>35</v>
      </c>
      <c r="CI2227" s="6" t="n">
        <f aca="false">SUMIF($AH2227:$CH2227,35,Base!$B$5:$BB$5)*7*$Z2227</f>
        <v>364</v>
      </c>
      <c r="CJ2227" s="6" t="n">
        <f aca="false">SUMIF($AH2227:$CH2227,"PR",Base!$B$5:$BB$5)*7*$Z2227</f>
        <v>3416</v>
      </c>
      <c r="CK2227" s="6"/>
      <c r="CL2227" s="6"/>
    </row>
    <row r="2228" customFormat="false" ht="13.8" hidden="false" customHeight="false" outlineLevel="0" collapsed="false">
      <c r="A2228" s="7" t="s">
        <v>1890</v>
      </c>
      <c r="B2228" s="7" t="s">
        <v>4192</v>
      </c>
      <c r="C2228" s="7" t="s">
        <v>2257</v>
      </c>
      <c r="D2228" s="7" t="s">
        <v>4630</v>
      </c>
      <c r="E2228" s="7" t="s">
        <v>1656</v>
      </c>
      <c r="F2228" s="7" t="s">
        <v>17</v>
      </c>
      <c r="G2228" s="7" t="s">
        <v>4235</v>
      </c>
      <c r="H2228" s="7" t="s">
        <v>4236</v>
      </c>
      <c r="I2228" s="7" t="s">
        <v>84</v>
      </c>
      <c r="J2228" s="7" t="s">
        <v>85</v>
      </c>
      <c r="K2228" s="8" t="n">
        <v>0</v>
      </c>
      <c r="L2228" s="7"/>
      <c r="M2228" s="8" t="n">
        <v>10</v>
      </c>
      <c r="N2228" s="7" t="s">
        <v>4631</v>
      </c>
      <c r="O2228" s="7" t="s">
        <v>3578</v>
      </c>
      <c r="P2228" s="7" t="s">
        <v>127</v>
      </c>
      <c r="Q2228" s="8" t="s">
        <v>1972</v>
      </c>
      <c r="R2228" s="8" t="s">
        <v>3688</v>
      </c>
      <c r="S2228" s="8" t="s">
        <v>3658</v>
      </c>
      <c r="T2228" s="8" t="s">
        <v>100</v>
      </c>
      <c r="U2228" s="7" t="s">
        <v>87</v>
      </c>
      <c r="V2228" s="7" t="s">
        <v>92</v>
      </c>
      <c r="W2228" s="7"/>
      <c r="X2228" s="7"/>
      <c r="Y2228" s="7" t="s">
        <v>102</v>
      </c>
      <c r="Z2228" s="8" t="s">
        <v>87</v>
      </c>
      <c r="AA2228" s="7"/>
      <c r="AB2228" s="7"/>
      <c r="AC2228" s="7"/>
      <c r="AD2228" s="7"/>
      <c r="AE2228" s="8"/>
      <c r="AF2228" s="9" t="s">
        <v>675</v>
      </c>
      <c r="AG2228" s="9" t="s">
        <v>96</v>
      </c>
      <c r="AH2228" s="7"/>
      <c r="AI2228" s="7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  <c r="AU2228" s="7"/>
      <c r="AV2228" s="7"/>
      <c r="AW2228" s="7"/>
      <c r="AX2228" s="7"/>
      <c r="AY2228" s="7"/>
      <c r="AZ2228" s="7"/>
      <c r="BA2228" s="7"/>
      <c r="BB2228" s="7"/>
      <c r="BC2228" s="7"/>
      <c r="BD2228" s="7"/>
      <c r="BE2228" s="7" t="s">
        <v>98</v>
      </c>
      <c r="BF2228" s="7" t="s">
        <v>98</v>
      </c>
      <c r="BG2228" s="7" t="s">
        <v>98</v>
      </c>
      <c r="BH2228" s="7" t="s">
        <v>98</v>
      </c>
      <c r="BI2228" s="7" t="s">
        <v>98</v>
      </c>
      <c r="BJ2228" s="7" t="s">
        <v>98</v>
      </c>
      <c r="BK2228" s="7" t="s">
        <v>98</v>
      </c>
      <c r="BL2228" s="7" t="s">
        <v>98</v>
      </c>
      <c r="BM2228" s="7" t="s">
        <v>97</v>
      </c>
      <c r="BN2228" s="7" t="s">
        <v>97</v>
      </c>
      <c r="BO2228" s="7" t="s">
        <v>98</v>
      </c>
      <c r="BP2228" s="7" t="s">
        <v>98</v>
      </c>
      <c r="BQ2228" s="7" t="s">
        <v>98</v>
      </c>
      <c r="BR2228" s="7" t="s">
        <v>98</v>
      </c>
      <c r="BS2228" s="7" t="s">
        <v>98</v>
      </c>
      <c r="BT2228" s="7" t="s">
        <v>98</v>
      </c>
      <c r="BU2228" s="7" t="s">
        <v>98</v>
      </c>
      <c r="BV2228" s="7" t="s">
        <v>98</v>
      </c>
      <c r="BW2228" s="7" t="s">
        <v>98</v>
      </c>
      <c r="BX2228" s="7" t="s">
        <v>98</v>
      </c>
      <c r="BY2228" s="7" t="s">
        <v>98</v>
      </c>
      <c r="BZ2228" s="7" t="s">
        <v>98</v>
      </c>
      <c r="CA2228" s="7" t="s">
        <v>98</v>
      </c>
      <c r="CB2228" s="7" t="s">
        <v>98</v>
      </c>
      <c r="CC2228" s="7" t="s">
        <v>98</v>
      </c>
      <c r="CD2228" s="7" t="s">
        <v>98</v>
      </c>
      <c r="CE2228" s="7" t="s">
        <v>98</v>
      </c>
      <c r="CF2228" s="7" t="n">
        <v>35</v>
      </c>
      <c r="CG2228" s="7" t="n">
        <v>35</v>
      </c>
      <c r="CH2228" s="7" t="n">
        <v>35</v>
      </c>
      <c r="CI2228" s="6" t="n">
        <f aca="false">SUMIF($AH2228:$CH2228,35,Base!$B$5:$BB$5)*7*$Z2228</f>
        <v>91</v>
      </c>
      <c r="CJ2228" s="6" t="n">
        <f aca="false">SUMIF($AH2228:$CH2228,"PR",Base!$B$5:$BB$5)*7*$Z2228</f>
        <v>854</v>
      </c>
      <c r="CK2228" s="6"/>
      <c r="CL2228" s="6"/>
    </row>
    <row r="2229" customFormat="false" ht="13.8" hidden="false" customHeight="false" outlineLevel="0" collapsed="false">
      <c r="A2229" s="7" t="s">
        <v>1890</v>
      </c>
      <c r="B2229" s="7" t="s">
        <v>4192</v>
      </c>
      <c r="C2229" s="7" t="s">
        <v>236</v>
      </c>
      <c r="D2229" s="7" t="s">
        <v>4632</v>
      </c>
      <c r="E2229" s="7" t="s">
        <v>1149</v>
      </c>
      <c r="F2229" s="7" t="s">
        <v>17</v>
      </c>
      <c r="G2229" s="7" t="s">
        <v>433</v>
      </c>
      <c r="H2229" s="7" t="s">
        <v>1081</v>
      </c>
      <c r="I2229" s="7" t="s">
        <v>84</v>
      </c>
      <c r="J2229" s="7" t="s">
        <v>85</v>
      </c>
      <c r="K2229" s="8" t="n">
        <v>0</v>
      </c>
      <c r="L2229" s="7"/>
      <c r="M2229" s="8" t="n">
        <v>9</v>
      </c>
      <c r="N2229" s="7" t="s">
        <v>4633</v>
      </c>
      <c r="O2229" s="7" t="s">
        <v>241</v>
      </c>
      <c r="P2229" s="7" t="s">
        <v>242</v>
      </c>
      <c r="Q2229" s="8" t="s">
        <v>1247</v>
      </c>
      <c r="R2229" s="8" t="s">
        <v>1582</v>
      </c>
      <c r="S2229" s="8" t="s">
        <v>325</v>
      </c>
      <c r="T2229" s="8" t="s">
        <v>1222</v>
      </c>
      <c r="U2229" s="7" t="s">
        <v>87</v>
      </c>
      <c r="V2229" s="7" t="s">
        <v>92</v>
      </c>
      <c r="W2229" s="7"/>
      <c r="X2229" s="7"/>
      <c r="Y2229" s="7" t="s">
        <v>93</v>
      </c>
      <c r="Z2229" s="8" t="s">
        <v>155</v>
      </c>
      <c r="AA2229" s="7"/>
      <c r="AB2229" s="7"/>
      <c r="AC2229" s="7"/>
      <c r="AD2229" s="7"/>
      <c r="AE2229" s="8"/>
      <c r="AF2229" s="9" t="s">
        <v>1223</v>
      </c>
      <c r="AG2229" s="9" t="s">
        <v>538</v>
      </c>
      <c r="AH2229" s="7"/>
      <c r="AI2229" s="7" t="s">
        <v>98</v>
      </c>
      <c r="AJ2229" s="7" t="s">
        <v>98</v>
      </c>
      <c r="AK2229" s="7" t="s">
        <v>98</v>
      </c>
      <c r="AL2229" s="7" t="s">
        <v>98</v>
      </c>
      <c r="AM2229" s="7" t="s">
        <v>98</v>
      </c>
      <c r="AN2229" s="7" t="s">
        <v>98</v>
      </c>
      <c r="AO2229" s="7" t="s">
        <v>98</v>
      </c>
      <c r="AP2229" s="7" t="s">
        <v>98</v>
      </c>
      <c r="AQ2229" s="7" t="s">
        <v>98</v>
      </c>
      <c r="AR2229" s="7" t="n">
        <v>35</v>
      </c>
      <c r="AS2229" s="7" t="n">
        <v>35</v>
      </c>
      <c r="AT2229" s="7" t="s">
        <v>98</v>
      </c>
      <c r="AU2229" s="7" t="s">
        <v>98</v>
      </c>
      <c r="AV2229" s="7" t="s">
        <v>98</v>
      </c>
      <c r="AW2229" s="7" t="s">
        <v>98</v>
      </c>
      <c r="AX2229" s="7" t="s">
        <v>98</v>
      </c>
      <c r="AY2229" s="7" t="s">
        <v>98</v>
      </c>
      <c r="AZ2229" s="7" t="s">
        <v>98</v>
      </c>
      <c r="BA2229" s="7" t="n">
        <v>35</v>
      </c>
      <c r="BB2229" s="7" t="n">
        <v>35</v>
      </c>
      <c r="BC2229" s="7" t="s">
        <v>98</v>
      </c>
      <c r="BD2229" s="7" t="s">
        <v>98</v>
      </c>
      <c r="BE2229" s="7" t="s">
        <v>98</v>
      </c>
      <c r="BF2229" s="7" t="s">
        <v>98</v>
      </c>
      <c r="BG2229" s="7" t="s">
        <v>98</v>
      </c>
      <c r="BH2229" s="7" t="s">
        <v>98</v>
      </c>
      <c r="BI2229" s="7" t="s">
        <v>98</v>
      </c>
      <c r="BJ2229" s="7" t="s">
        <v>98</v>
      </c>
      <c r="BK2229" s="7" t="s">
        <v>98</v>
      </c>
      <c r="BL2229" s="7" t="s">
        <v>98</v>
      </c>
      <c r="BM2229" s="7" t="s">
        <v>97</v>
      </c>
      <c r="BN2229" s="7" t="s">
        <v>97</v>
      </c>
      <c r="BO2229" s="7"/>
      <c r="BP2229" s="7"/>
      <c r="BQ2229" s="7"/>
      <c r="BR2229" s="7"/>
      <c r="BS2229" s="7"/>
      <c r="BT2229" s="7"/>
      <c r="BU2229" s="7"/>
      <c r="BV2229" s="7"/>
      <c r="BW2229" s="7"/>
      <c r="BX2229" s="7"/>
      <c r="BY2229" s="7"/>
      <c r="BZ2229" s="7"/>
      <c r="CA2229" s="7"/>
      <c r="CB2229" s="7"/>
      <c r="CC2229" s="7"/>
      <c r="CD2229" s="7"/>
      <c r="CE2229" s="7"/>
      <c r="CF2229" s="7"/>
      <c r="CG2229" s="7"/>
      <c r="CH2229" s="7"/>
      <c r="CI2229" s="6" t="n">
        <f aca="false">SUMIF($AH2229:$CH2229,35,Base!$B$5:$BB$5)*7*$Z2229</f>
        <v>420</v>
      </c>
      <c r="CJ2229" s="6" t="n">
        <f aca="false">SUMIF($AH2229:$CH2229,"PR",Base!$B$5:$BB$5)*7*$Z2229</f>
        <v>2625</v>
      </c>
      <c r="CK2229" s="6"/>
      <c r="CL2229" s="6"/>
    </row>
    <row r="2230" customFormat="false" ht="13.8" hidden="false" customHeight="false" outlineLevel="0" collapsed="false">
      <c r="A2230" s="7" t="s">
        <v>1890</v>
      </c>
      <c r="B2230" s="7" t="s">
        <v>4192</v>
      </c>
      <c r="C2230" s="7" t="s">
        <v>236</v>
      </c>
      <c r="D2230" s="7" t="s">
        <v>4634</v>
      </c>
      <c r="E2230" s="7" t="s">
        <v>1746</v>
      </c>
      <c r="F2230" s="7" t="s">
        <v>17</v>
      </c>
      <c r="G2230" s="7" t="s">
        <v>433</v>
      </c>
      <c r="H2230" s="7" t="s">
        <v>1081</v>
      </c>
      <c r="I2230" s="7" t="s">
        <v>84</v>
      </c>
      <c r="J2230" s="7" t="s">
        <v>85</v>
      </c>
      <c r="K2230" s="8" t="n">
        <v>0</v>
      </c>
      <c r="L2230" s="7"/>
      <c r="M2230" s="8" t="n">
        <v>9</v>
      </c>
      <c r="N2230" s="7" t="s">
        <v>4635</v>
      </c>
      <c r="O2230" s="7" t="s">
        <v>241</v>
      </c>
      <c r="P2230" s="7" t="s">
        <v>242</v>
      </c>
      <c r="Q2230" s="8" t="s">
        <v>1090</v>
      </c>
      <c r="R2230" s="8" t="s">
        <v>4636</v>
      </c>
      <c r="S2230" s="8" t="s">
        <v>1334</v>
      </c>
      <c r="T2230" s="8" t="s">
        <v>109</v>
      </c>
      <c r="U2230" s="7" t="s">
        <v>87</v>
      </c>
      <c r="V2230" s="7" t="s">
        <v>92</v>
      </c>
      <c r="W2230" s="7"/>
      <c r="X2230" s="7"/>
      <c r="Y2230" s="7" t="s">
        <v>99</v>
      </c>
      <c r="Z2230" s="8" t="s">
        <v>91</v>
      </c>
      <c r="AA2230" s="7"/>
      <c r="AB2230" s="7"/>
      <c r="AC2230" s="7"/>
      <c r="AD2230" s="7"/>
      <c r="AE2230" s="8"/>
      <c r="AF2230" s="9" t="s">
        <v>2226</v>
      </c>
      <c r="AG2230" s="9" t="s">
        <v>1872</v>
      </c>
      <c r="AH2230" s="7" t="s">
        <v>98</v>
      </c>
      <c r="AI2230" s="7" t="s">
        <v>98</v>
      </c>
      <c r="AJ2230" s="7" t="s">
        <v>98</v>
      </c>
      <c r="AK2230" s="7" t="s">
        <v>98</v>
      </c>
      <c r="AL2230" s="7" t="s">
        <v>98</v>
      </c>
      <c r="AM2230" s="7" t="s">
        <v>98</v>
      </c>
      <c r="AN2230" s="7" t="s">
        <v>98</v>
      </c>
      <c r="AO2230" s="7" t="s">
        <v>98</v>
      </c>
      <c r="AP2230" s="7" t="n">
        <v>35</v>
      </c>
      <c r="AQ2230" s="7" t="n">
        <v>35</v>
      </c>
      <c r="AR2230" s="7" t="s">
        <v>98</v>
      </c>
      <c r="AS2230" s="7" t="s">
        <v>98</v>
      </c>
      <c r="AT2230" s="7" t="s">
        <v>98</v>
      </c>
      <c r="AU2230" s="7" t="s">
        <v>98</v>
      </c>
      <c r="AV2230" s="7" t="s">
        <v>98</v>
      </c>
      <c r="AW2230" s="7" t="s">
        <v>98</v>
      </c>
      <c r="AX2230" s="7" t="s">
        <v>98</v>
      </c>
      <c r="AY2230" s="7" t="s">
        <v>98</v>
      </c>
      <c r="AZ2230" s="7" t="n">
        <v>35</v>
      </c>
      <c r="BA2230" s="7" t="n">
        <v>35</v>
      </c>
      <c r="BB2230" s="7" t="s">
        <v>98</v>
      </c>
      <c r="BC2230" s="7" t="s">
        <v>98</v>
      </c>
      <c r="BD2230" s="7" t="s">
        <v>98</v>
      </c>
      <c r="BE2230" s="7" t="s">
        <v>98</v>
      </c>
      <c r="BF2230" s="7" t="s">
        <v>98</v>
      </c>
      <c r="BG2230" s="7" t="s">
        <v>98</v>
      </c>
      <c r="BH2230" s="7" t="s">
        <v>98</v>
      </c>
      <c r="BI2230" s="7" t="s">
        <v>98</v>
      </c>
      <c r="BJ2230" s="7" t="s">
        <v>98</v>
      </c>
      <c r="BK2230" s="7" t="s">
        <v>98</v>
      </c>
      <c r="BL2230" s="7"/>
      <c r="BM2230" s="7" t="s">
        <v>97</v>
      </c>
      <c r="BN2230" s="7" t="s">
        <v>97</v>
      </c>
      <c r="BO2230" s="7"/>
      <c r="BP2230" s="7"/>
      <c r="BQ2230" s="7"/>
      <c r="BR2230" s="7"/>
      <c r="BS2230" s="7"/>
      <c r="BT2230" s="7"/>
      <c r="BU2230" s="7"/>
      <c r="BV2230" s="7"/>
      <c r="BW2230" s="7"/>
      <c r="BX2230" s="7"/>
      <c r="BY2230" s="7"/>
      <c r="BZ2230" s="7"/>
      <c r="CA2230" s="7"/>
      <c r="CB2230" s="7"/>
      <c r="CC2230" s="7"/>
      <c r="CD2230" s="7"/>
      <c r="CE2230" s="7"/>
      <c r="CF2230" s="7"/>
      <c r="CG2230" s="7"/>
      <c r="CH2230" s="7"/>
      <c r="CI2230" s="6" t="n">
        <f aca="false">SUMIF($AH2230:$CH2230,35,Base!$B$5:$BB$5)*7*$Z2230</f>
        <v>1862</v>
      </c>
      <c r="CJ2230" s="6" t="n">
        <f aca="false">SUMIF($AH2230:$CH2230,"PR",Base!$B$5:$BB$5)*7*$Z2230</f>
        <v>12250</v>
      </c>
      <c r="CK2230" s="6"/>
      <c r="CL2230" s="6"/>
    </row>
    <row r="2231" customFormat="false" ht="13.8" hidden="false" customHeight="false" outlineLevel="0" collapsed="false">
      <c r="A2231" s="7" t="s">
        <v>1890</v>
      </c>
      <c r="B2231" s="7" t="s">
        <v>4192</v>
      </c>
      <c r="C2231" s="7" t="s">
        <v>79</v>
      </c>
      <c r="D2231" s="7" t="s">
        <v>4637</v>
      </c>
      <c r="E2231" s="7" t="s">
        <v>3174</v>
      </c>
      <c r="F2231" s="7" t="s">
        <v>17</v>
      </c>
      <c r="G2231" s="7" t="s">
        <v>4231</v>
      </c>
      <c r="H2231" s="7" t="s">
        <v>4232</v>
      </c>
      <c r="I2231" s="7" t="s">
        <v>84</v>
      </c>
      <c r="J2231" s="7" t="s">
        <v>85</v>
      </c>
      <c r="K2231" s="8" t="n">
        <v>0</v>
      </c>
      <c r="L2231" s="7"/>
      <c r="M2231" s="8" t="n">
        <v>10</v>
      </c>
      <c r="N2231" s="7"/>
      <c r="O2231" s="7" t="s">
        <v>4233</v>
      </c>
      <c r="P2231" s="7" t="s">
        <v>178</v>
      </c>
      <c r="Q2231" s="8" t="s">
        <v>4265</v>
      </c>
      <c r="R2231" s="8" t="s">
        <v>4638</v>
      </c>
      <c r="S2231" s="8" t="s">
        <v>396</v>
      </c>
      <c r="T2231" s="8" t="s">
        <v>127</v>
      </c>
      <c r="U2231" s="7" t="s">
        <v>87</v>
      </c>
      <c r="V2231" s="7" t="s">
        <v>92</v>
      </c>
      <c r="W2231" s="7"/>
      <c r="X2231" s="7"/>
      <c r="Y2231" s="7" t="s">
        <v>1012</v>
      </c>
      <c r="Z2231" s="8" t="s">
        <v>87</v>
      </c>
      <c r="AA2231" s="7"/>
      <c r="AB2231" s="7"/>
      <c r="AC2231" s="7"/>
      <c r="AD2231" s="7"/>
      <c r="AE2231" s="8"/>
      <c r="AF2231" s="9" t="s">
        <v>3288</v>
      </c>
      <c r="AG2231" s="9" t="s">
        <v>1704</v>
      </c>
      <c r="AH2231" s="7" t="s">
        <v>98</v>
      </c>
      <c r="AI2231" s="7" t="s">
        <v>98</v>
      </c>
      <c r="AJ2231" s="7" t="n">
        <v>35</v>
      </c>
      <c r="AK2231" s="7" t="n">
        <v>35</v>
      </c>
      <c r="AL2231" s="7" t="n">
        <v>35</v>
      </c>
      <c r="AM2231" s="7" t="n">
        <v>35</v>
      </c>
      <c r="AN2231" s="7" t="n">
        <v>35</v>
      </c>
      <c r="AO2231" s="7" t="n">
        <v>35</v>
      </c>
      <c r="AP2231" s="7" t="n">
        <v>35</v>
      </c>
      <c r="AQ2231" s="7" t="n">
        <v>35</v>
      </c>
      <c r="AR2231" s="7" t="n">
        <v>35</v>
      </c>
      <c r="AS2231" s="7" t="s">
        <v>98</v>
      </c>
      <c r="AT2231" s="7" t="s">
        <v>98</v>
      </c>
      <c r="AU2231" s="7" t="s">
        <v>98</v>
      </c>
      <c r="AV2231" s="7"/>
      <c r="AW2231" s="7"/>
      <c r="AX2231" s="7"/>
      <c r="AY2231" s="7"/>
      <c r="AZ2231" s="7"/>
      <c r="BA2231" s="7"/>
      <c r="BB2231" s="7"/>
      <c r="BC2231" s="7"/>
      <c r="BD2231" s="7"/>
      <c r="BE2231" s="7"/>
      <c r="BF2231" s="7"/>
      <c r="BG2231" s="7"/>
      <c r="BH2231" s="7"/>
      <c r="BI2231" s="7"/>
      <c r="BJ2231" s="7"/>
      <c r="BK2231" s="7"/>
      <c r="BL2231" s="7"/>
      <c r="BM2231" s="7" t="s">
        <v>97</v>
      </c>
      <c r="BN2231" s="7" t="s">
        <v>97</v>
      </c>
      <c r="BO2231" s="7"/>
      <c r="BP2231" s="7"/>
      <c r="BQ2231" s="7"/>
      <c r="BR2231" s="7"/>
      <c r="BS2231" s="7"/>
      <c r="BT2231" s="7"/>
      <c r="BU2231" s="7"/>
      <c r="BV2231" s="7"/>
      <c r="BW2231" s="7"/>
      <c r="BX2231" s="7"/>
      <c r="BY2231" s="7"/>
      <c r="BZ2231" s="7"/>
      <c r="CA2231" s="7"/>
      <c r="CB2231" s="7"/>
      <c r="CC2231" s="7"/>
      <c r="CD2231" s="7"/>
      <c r="CE2231" s="7"/>
      <c r="CF2231" s="7"/>
      <c r="CG2231" s="7"/>
      <c r="CH2231" s="7"/>
      <c r="CI2231" s="6" t="n">
        <f aca="false">SUMIF($AH2231:$CH2231,35,Base!$B$5:$BB$5)*7*$Z2231</f>
        <v>315</v>
      </c>
      <c r="CJ2231" s="6" t="n">
        <f aca="false">SUMIF($AH2231:$CH2231,"PR",Base!$B$5:$BB$5)*7*$Z2231</f>
        <v>168</v>
      </c>
      <c r="CK2231" s="6"/>
      <c r="CL2231" s="6"/>
    </row>
    <row r="2232" customFormat="false" ht="13.8" hidden="false" customHeight="false" outlineLevel="0" collapsed="false">
      <c r="A2232" s="7" t="s">
        <v>1890</v>
      </c>
      <c r="B2232" s="7" t="s">
        <v>4192</v>
      </c>
      <c r="C2232" s="7" t="s">
        <v>1334</v>
      </c>
      <c r="D2232" s="7" t="s">
        <v>4639</v>
      </c>
      <c r="E2232" s="7" t="s">
        <v>1684</v>
      </c>
      <c r="F2232" s="7" t="s">
        <v>17</v>
      </c>
      <c r="G2232" s="7" t="s">
        <v>4226</v>
      </c>
      <c r="H2232" s="7" t="s">
        <v>4227</v>
      </c>
      <c r="I2232" s="7" t="s">
        <v>84</v>
      </c>
      <c r="J2232" s="7" t="s">
        <v>85</v>
      </c>
      <c r="K2232" s="8" t="n">
        <v>0</v>
      </c>
      <c r="L2232" s="7"/>
      <c r="M2232" s="8" t="n">
        <v>10</v>
      </c>
      <c r="N2232" s="7" t="s">
        <v>4640</v>
      </c>
      <c r="O2232" s="7" t="s">
        <v>4228</v>
      </c>
      <c r="P2232" s="7" t="s">
        <v>155</v>
      </c>
      <c r="Q2232" s="8" t="s">
        <v>4641</v>
      </c>
      <c r="R2232" s="8" t="s">
        <v>1453</v>
      </c>
      <c r="S2232" s="8" t="s">
        <v>1108</v>
      </c>
      <c r="T2232" s="8" t="s">
        <v>109</v>
      </c>
      <c r="U2232" s="7" t="s">
        <v>87</v>
      </c>
      <c r="V2232" s="7" t="s">
        <v>92</v>
      </c>
      <c r="W2232" s="7"/>
      <c r="X2232" s="7"/>
      <c r="Y2232" s="7" t="s">
        <v>93</v>
      </c>
      <c r="Z2232" s="8" t="s">
        <v>127</v>
      </c>
      <c r="AA2232" s="7"/>
      <c r="AB2232" s="7"/>
      <c r="AC2232" s="7"/>
      <c r="AD2232" s="7"/>
      <c r="AE2232" s="8"/>
      <c r="AF2232" s="9" t="s">
        <v>674</v>
      </c>
      <c r="AG2232" s="9" t="s">
        <v>503</v>
      </c>
      <c r="AH2232" s="7"/>
      <c r="AI2232" s="7"/>
      <c r="AJ2232" s="7"/>
      <c r="AK2232" s="7"/>
      <c r="AL2232" s="7"/>
      <c r="AM2232" s="7"/>
      <c r="AN2232" s="7"/>
      <c r="AO2232" s="7"/>
      <c r="AP2232" s="7" t="s">
        <v>98</v>
      </c>
      <c r="AQ2232" s="7" t="s">
        <v>98</v>
      </c>
      <c r="AR2232" s="7" t="s">
        <v>98</v>
      </c>
      <c r="AS2232" s="7" t="s">
        <v>98</v>
      </c>
      <c r="AT2232" s="7" t="s">
        <v>98</v>
      </c>
      <c r="AU2232" s="7" t="s">
        <v>98</v>
      </c>
      <c r="AV2232" s="7" t="s">
        <v>98</v>
      </c>
      <c r="AW2232" s="7" t="s">
        <v>98</v>
      </c>
      <c r="AX2232" s="7" t="s">
        <v>98</v>
      </c>
      <c r="AY2232" s="7" t="s">
        <v>98</v>
      </c>
      <c r="AZ2232" s="7" t="s">
        <v>98</v>
      </c>
      <c r="BA2232" s="7" t="s">
        <v>98</v>
      </c>
      <c r="BB2232" s="7" t="s">
        <v>98</v>
      </c>
      <c r="BC2232" s="7" t="s">
        <v>98</v>
      </c>
      <c r="BD2232" s="7" t="s">
        <v>98</v>
      </c>
      <c r="BE2232" s="7" t="s">
        <v>98</v>
      </c>
      <c r="BF2232" s="7" t="s">
        <v>98</v>
      </c>
      <c r="BG2232" s="7" t="s">
        <v>98</v>
      </c>
      <c r="BH2232" s="7" t="s">
        <v>98</v>
      </c>
      <c r="BI2232" s="7" t="s">
        <v>98</v>
      </c>
      <c r="BJ2232" s="7" t="s">
        <v>98</v>
      </c>
      <c r="BK2232" s="7" t="s">
        <v>98</v>
      </c>
      <c r="BL2232" s="7" t="s">
        <v>98</v>
      </c>
      <c r="BM2232" s="7" t="s">
        <v>97</v>
      </c>
      <c r="BN2232" s="7" t="s">
        <v>97</v>
      </c>
      <c r="BO2232" s="7" t="s">
        <v>98</v>
      </c>
      <c r="BP2232" s="7" t="s">
        <v>98</v>
      </c>
      <c r="BQ2232" s="7" t="s">
        <v>98</v>
      </c>
      <c r="BR2232" s="7" t="s">
        <v>98</v>
      </c>
      <c r="BS2232" s="7" t="n">
        <v>35</v>
      </c>
      <c r="BT2232" s="7" t="n">
        <v>35</v>
      </c>
      <c r="BU2232" s="7" t="n">
        <v>35</v>
      </c>
      <c r="BV2232" s="7" t="n">
        <v>35</v>
      </c>
      <c r="BW2232" s="7" t="n">
        <v>35</v>
      </c>
      <c r="BX2232" s="7" t="n">
        <v>35</v>
      </c>
      <c r="BY2232" s="7" t="n">
        <v>35</v>
      </c>
      <c r="BZ2232" s="7" t="n">
        <v>35</v>
      </c>
      <c r="CA2232" s="7" t="n">
        <v>35</v>
      </c>
      <c r="CB2232" s="7" t="s">
        <v>98</v>
      </c>
      <c r="CC2232" s="7"/>
      <c r="CD2232" s="7"/>
      <c r="CE2232" s="7"/>
      <c r="CF2232" s="7"/>
      <c r="CG2232" s="7"/>
      <c r="CH2232" s="7"/>
      <c r="CI2232" s="6" t="n">
        <f aca="false">SUMIF($AH2232:$CH2232,35,Base!$B$5:$BB$5)*7*$Z2232</f>
        <v>1204</v>
      </c>
      <c r="CJ2232" s="6" t="n">
        <f aca="false">SUMIF($AH2232:$CH2232,"PR",Base!$B$5:$BB$5)*7*$Z2232</f>
        <v>3780</v>
      </c>
      <c r="CK2232" s="6"/>
      <c r="CL2232" s="6"/>
    </row>
    <row r="2233" customFormat="false" ht="13.8" hidden="false" customHeight="false" outlineLevel="0" collapsed="false">
      <c r="A2233" s="7" t="s">
        <v>1890</v>
      </c>
      <c r="B2233" s="7" t="s">
        <v>4192</v>
      </c>
      <c r="C2233" s="7" t="s">
        <v>1334</v>
      </c>
      <c r="D2233" s="7" t="s">
        <v>4639</v>
      </c>
      <c r="E2233" s="7" t="s">
        <v>1684</v>
      </c>
      <c r="F2233" s="7" t="s">
        <v>17</v>
      </c>
      <c r="G2233" s="7" t="s">
        <v>4226</v>
      </c>
      <c r="H2233" s="7" t="s">
        <v>4227</v>
      </c>
      <c r="I2233" s="7" t="s">
        <v>84</v>
      </c>
      <c r="J2233" s="7" t="s">
        <v>85</v>
      </c>
      <c r="K2233" s="8" t="n">
        <v>0</v>
      </c>
      <c r="L2233" s="7"/>
      <c r="M2233" s="8" t="n">
        <v>10</v>
      </c>
      <c r="N2233" s="7" t="s">
        <v>4640</v>
      </c>
      <c r="O2233" s="7" t="s">
        <v>4228</v>
      </c>
      <c r="P2233" s="7" t="s">
        <v>155</v>
      </c>
      <c r="Q2233" s="8" t="s">
        <v>4641</v>
      </c>
      <c r="R2233" s="8" t="s">
        <v>1453</v>
      </c>
      <c r="S2233" s="8" t="s">
        <v>1108</v>
      </c>
      <c r="T2233" s="8" t="s">
        <v>109</v>
      </c>
      <c r="U2233" s="7" t="s">
        <v>87</v>
      </c>
      <c r="V2233" s="7" t="s">
        <v>92</v>
      </c>
      <c r="W2233" s="7"/>
      <c r="X2233" s="7"/>
      <c r="Y2233" s="7" t="s">
        <v>99</v>
      </c>
      <c r="Z2233" s="8" t="s">
        <v>242</v>
      </c>
      <c r="AA2233" s="7"/>
      <c r="AB2233" s="7"/>
      <c r="AC2233" s="7"/>
      <c r="AD2233" s="7"/>
      <c r="AE2233" s="8"/>
      <c r="AF2233" s="9" t="s">
        <v>674</v>
      </c>
      <c r="AG2233" s="9" t="s">
        <v>503</v>
      </c>
      <c r="AH2233" s="7"/>
      <c r="AI2233" s="7"/>
      <c r="AJ2233" s="7"/>
      <c r="AK2233" s="7"/>
      <c r="AL2233" s="7"/>
      <c r="AM2233" s="7"/>
      <c r="AN2233" s="7"/>
      <c r="AO2233" s="7"/>
      <c r="AP2233" s="7" t="s">
        <v>98</v>
      </c>
      <c r="AQ2233" s="7" t="s">
        <v>98</v>
      </c>
      <c r="AR2233" s="7" t="s">
        <v>98</v>
      </c>
      <c r="AS2233" s="7" t="s">
        <v>98</v>
      </c>
      <c r="AT2233" s="7" t="s">
        <v>98</v>
      </c>
      <c r="AU2233" s="7" t="s">
        <v>98</v>
      </c>
      <c r="AV2233" s="7" t="s">
        <v>98</v>
      </c>
      <c r="AW2233" s="7" t="s">
        <v>98</v>
      </c>
      <c r="AX2233" s="7" t="s">
        <v>98</v>
      </c>
      <c r="AY2233" s="7" t="s">
        <v>98</v>
      </c>
      <c r="AZ2233" s="7" t="s">
        <v>98</v>
      </c>
      <c r="BA2233" s="7" t="s">
        <v>98</v>
      </c>
      <c r="BB2233" s="7" t="s">
        <v>98</v>
      </c>
      <c r="BC2233" s="7" t="s">
        <v>98</v>
      </c>
      <c r="BD2233" s="7" t="s">
        <v>98</v>
      </c>
      <c r="BE2233" s="7" t="s">
        <v>98</v>
      </c>
      <c r="BF2233" s="7" t="s">
        <v>98</v>
      </c>
      <c r="BG2233" s="7" t="s">
        <v>98</v>
      </c>
      <c r="BH2233" s="7" t="s">
        <v>98</v>
      </c>
      <c r="BI2233" s="7" t="s">
        <v>98</v>
      </c>
      <c r="BJ2233" s="7" t="s">
        <v>98</v>
      </c>
      <c r="BK2233" s="7" t="s">
        <v>98</v>
      </c>
      <c r="BL2233" s="7" t="s">
        <v>98</v>
      </c>
      <c r="BM2233" s="7" t="s">
        <v>97</v>
      </c>
      <c r="BN2233" s="7" t="s">
        <v>97</v>
      </c>
      <c r="BO2233" s="7" t="s">
        <v>98</v>
      </c>
      <c r="BP2233" s="7" t="s">
        <v>98</v>
      </c>
      <c r="BQ2233" s="7" t="s">
        <v>98</v>
      </c>
      <c r="BR2233" s="7" t="s">
        <v>98</v>
      </c>
      <c r="BS2233" s="7" t="n">
        <v>35</v>
      </c>
      <c r="BT2233" s="7" t="n">
        <v>35</v>
      </c>
      <c r="BU2233" s="7" t="n">
        <v>35</v>
      </c>
      <c r="BV2233" s="7" t="n">
        <v>35</v>
      </c>
      <c r="BW2233" s="7" t="n">
        <v>35</v>
      </c>
      <c r="BX2233" s="7" t="n">
        <v>35</v>
      </c>
      <c r="BY2233" s="7" t="n">
        <v>35</v>
      </c>
      <c r="BZ2233" s="7" t="n">
        <v>35</v>
      </c>
      <c r="CA2233" s="7" t="n">
        <v>35</v>
      </c>
      <c r="CB2233" s="7" t="s">
        <v>98</v>
      </c>
      <c r="CC2233" s="7"/>
      <c r="CD2233" s="7"/>
      <c r="CE2233" s="7"/>
      <c r="CF2233" s="7"/>
      <c r="CG2233" s="7"/>
      <c r="CH2233" s="7"/>
      <c r="CI2233" s="6" t="n">
        <f aca="false">SUMIF($AH2233:$CH2233,35,Base!$B$5:$BB$5)*7*$Z2233</f>
        <v>3612</v>
      </c>
      <c r="CJ2233" s="6" t="n">
        <f aca="false">SUMIF($AH2233:$CH2233,"PR",Base!$B$5:$BB$5)*7*$Z2233</f>
        <v>11340</v>
      </c>
      <c r="CK2233" s="6"/>
      <c r="CL2233" s="6"/>
    </row>
    <row r="2234" customFormat="false" ht="13.8" hidden="false" customHeight="false" outlineLevel="0" collapsed="false">
      <c r="A2234" s="7" t="s">
        <v>1890</v>
      </c>
      <c r="B2234" s="7" t="s">
        <v>4192</v>
      </c>
      <c r="C2234" s="7" t="s">
        <v>1892</v>
      </c>
      <c r="D2234" s="7" t="s">
        <v>4642</v>
      </c>
      <c r="E2234" s="7" t="s">
        <v>3240</v>
      </c>
      <c r="F2234" s="7" t="s">
        <v>17</v>
      </c>
      <c r="G2234" s="7" t="s">
        <v>3855</v>
      </c>
      <c r="H2234" s="7" t="s">
        <v>3856</v>
      </c>
      <c r="I2234" s="7" t="s">
        <v>84</v>
      </c>
      <c r="J2234" s="7" t="s">
        <v>85</v>
      </c>
      <c r="K2234" s="8" t="n">
        <v>0</v>
      </c>
      <c r="L2234" s="7"/>
      <c r="M2234" s="8" t="n">
        <v>10</v>
      </c>
      <c r="N2234" s="7"/>
      <c r="O2234" s="7" t="s">
        <v>3588</v>
      </c>
      <c r="P2234" s="7" t="s">
        <v>168</v>
      </c>
      <c r="Q2234" s="8" t="s">
        <v>4643</v>
      </c>
      <c r="R2234" s="8" t="s">
        <v>1951</v>
      </c>
      <c r="S2234" s="8" t="s">
        <v>362</v>
      </c>
      <c r="T2234" s="8" t="s">
        <v>170</v>
      </c>
      <c r="U2234" s="7" t="s">
        <v>87</v>
      </c>
      <c r="V2234" s="7" t="s">
        <v>92</v>
      </c>
      <c r="W2234" s="7"/>
      <c r="X2234" s="7"/>
      <c r="Y2234" s="7" t="s">
        <v>93</v>
      </c>
      <c r="Z2234" s="8" t="s">
        <v>94</v>
      </c>
      <c r="AA2234" s="7"/>
      <c r="AB2234" s="7"/>
      <c r="AC2234" s="7"/>
      <c r="AD2234" s="7"/>
      <c r="AE2234" s="8"/>
      <c r="AF2234" s="9" t="s">
        <v>457</v>
      </c>
      <c r="AG2234" s="9" t="s">
        <v>162</v>
      </c>
      <c r="AH2234" s="7"/>
      <c r="AI2234" s="7"/>
      <c r="AJ2234" s="7"/>
      <c r="AK2234" s="7"/>
      <c r="AL2234" s="7"/>
      <c r="AM2234" s="7"/>
      <c r="AN2234" s="7"/>
      <c r="AO2234" s="7" t="s">
        <v>98</v>
      </c>
      <c r="AP2234" s="7" t="s">
        <v>98</v>
      </c>
      <c r="AQ2234" s="7" t="s">
        <v>98</v>
      </c>
      <c r="AR2234" s="7" t="s">
        <v>98</v>
      </c>
      <c r="AS2234" s="7" t="s">
        <v>98</v>
      </c>
      <c r="AT2234" s="7" t="s">
        <v>98</v>
      </c>
      <c r="AU2234" s="7" t="s">
        <v>98</v>
      </c>
      <c r="AV2234" s="7" t="s">
        <v>98</v>
      </c>
      <c r="AW2234" s="7" t="s">
        <v>98</v>
      </c>
      <c r="AX2234" s="7" t="s">
        <v>98</v>
      </c>
      <c r="AY2234" s="7" t="s">
        <v>98</v>
      </c>
      <c r="AZ2234" s="7" t="s">
        <v>98</v>
      </c>
      <c r="BA2234" s="7" t="s">
        <v>98</v>
      </c>
      <c r="BB2234" s="7" t="s">
        <v>98</v>
      </c>
      <c r="BC2234" s="7" t="s">
        <v>98</v>
      </c>
      <c r="BD2234" s="7" t="s">
        <v>98</v>
      </c>
      <c r="BE2234" s="7" t="s">
        <v>98</v>
      </c>
      <c r="BF2234" s="7" t="s">
        <v>98</v>
      </c>
      <c r="BG2234" s="7" t="s">
        <v>98</v>
      </c>
      <c r="BH2234" s="7" t="s">
        <v>98</v>
      </c>
      <c r="BI2234" s="7" t="s">
        <v>98</v>
      </c>
      <c r="BJ2234" s="7" t="s">
        <v>98</v>
      </c>
      <c r="BK2234" s="7" t="s">
        <v>98</v>
      </c>
      <c r="BL2234" s="7" t="s">
        <v>98</v>
      </c>
      <c r="BM2234" s="7" t="s">
        <v>97</v>
      </c>
      <c r="BN2234" s="7" t="s">
        <v>97</v>
      </c>
      <c r="BO2234" s="7" t="s">
        <v>98</v>
      </c>
      <c r="BP2234" s="7" t="s">
        <v>98</v>
      </c>
      <c r="BQ2234" s="7" t="s">
        <v>98</v>
      </c>
      <c r="BR2234" s="7" t="n">
        <v>35</v>
      </c>
      <c r="BS2234" s="7" t="n">
        <v>35</v>
      </c>
      <c r="BT2234" s="7" t="n">
        <v>35</v>
      </c>
      <c r="BU2234" s="7" t="n">
        <v>35</v>
      </c>
      <c r="BV2234" s="7" t="n">
        <v>35</v>
      </c>
      <c r="BW2234" s="7" t="n">
        <v>35</v>
      </c>
      <c r="BX2234" s="7" t="s">
        <v>98</v>
      </c>
      <c r="BY2234" s="7" t="s">
        <v>98</v>
      </c>
      <c r="BZ2234" s="7" t="s">
        <v>98</v>
      </c>
      <c r="CA2234" s="7"/>
      <c r="CB2234" s="7"/>
      <c r="CC2234" s="7"/>
      <c r="CD2234" s="7"/>
      <c r="CE2234" s="7"/>
      <c r="CF2234" s="7"/>
      <c r="CG2234" s="7"/>
      <c r="CH2234" s="7"/>
      <c r="CI2234" s="6" t="n">
        <f aca="false">SUMIF($AH2234:$CH2234,35,Base!$B$5:$BB$5)*7*$Z2234</f>
        <v>420</v>
      </c>
      <c r="CJ2234" s="6" t="n">
        <f aca="false">SUMIF($AH2234:$CH2234,"PR",Base!$B$5:$BB$5)*7*$Z2234</f>
        <v>2016</v>
      </c>
      <c r="CK2234" s="6"/>
      <c r="CL2234" s="6"/>
    </row>
    <row r="2235" customFormat="false" ht="13.8" hidden="false" customHeight="false" outlineLevel="0" collapsed="false">
      <c r="A2235" s="7" t="s">
        <v>1890</v>
      </c>
      <c r="B2235" s="7" t="s">
        <v>4192</v>
      </c>
      <c r="C2235" s="7" t="s">
        <v>1892</v>
      </c>
      <c r="D2235" s="7" t="s">
        <v>4642</v>
      </c>
      <c r="E2235" s="7" t="s">
        <v>3240</v>
      </c>
      <c r="F2235" s="7" t="s">
        <v>17</v>
      </c>
      <c r="G2235" s="7" t="s">
        <v>3855</v>
      </c>
      <c r="H2235" s="7" t="s">
        <v>3856</v>
      </c>
      <c r="I2235" s="7" t="s">
        <v>84</v>
      </c>
      <c r="J2235" s="7" t="s">
        <v>85</v>
      </c>
      <c r="K2235" s="8" t="n">
        <v>0</v>
      </c>
      <c r="L2235" s="7"/>
      <c r="M2235" s="8" t="n">
        <v>10</v>
      </c>
      <c r="N2235" s="7"/>
      <c r="O2235" s="7" t="s">
        <v>3588</v>
      </c>
      <c r="P2235" s="7" t="s">
        <v>168</v>
      </c>
      <c r="Q2235" s="8" t="s">
        <v>4643</v>
      </c>
      <c r="R2235" s="8" t="s">
        <v>1951</v>
      </c>
      <c r="S2235" s="8" t="s">
        <v>362</v>
      </c>
      <c r="T2235" s="8" t="s">
        <v>170</v>
      </c>
      <c r="U2235" s="7" t="s">
        <v>87</v>
      </c>
      <c r="V2235" s="7" t="s">
        <v>92</v>
      </c>
      <c r="W2235" s="7"/>
      <c r="X2235" s="7"/>
      <c r="Y2235" s="7" t="s">
        <v>99</v>
      </c>
      <c r="Z2235" s="8" t="s">
        <v>896</v>
      </c>
      <c r="AA2235" s="7"/>
      <c r="AB2235" s="7"/>
      <c r="AC2235" s="7"/>
      <c r="AD2235" s="7"/>
      <c r="AE2235" s="8"/>
      <c r="AF2235" s="9" t="s">
        <v>457</v>
      </c>
      <c r="AG2235" s="9" t="s">
        <v>162</v>
      </c>
      <c r="AH2235" s="7"/>
      <c r="AI2235" s="7"/>
      <c r="AJ2235" s="7"/>
      <c r="AK2235" s="7"/>
      <c r="AL2235" s="7"/>
      <c r="AM2235" s="7"/>
      <c r="AN2235" s="7"/>
      <c r="AO2235" s="7" t="s">
        <v>98</v>
      </c>
      <c r="AP2235" s="7" t="s">
        <v>98</v>
      </c>
      <c r="AQ2235" s="7" t="s">
        <v>98</v>
      </c>
      <c r="AR2235" s="7" t="s">
        <v>98</v>
      </c>
      <c r="AS2235" s="7" t="s">
        <v>98</v>
      </c>
      <c r="AT2235" s="7" t="s">
        <v>98</v>
      </c>
      <c r="AU2235" s="7" t="s">
        <v>98</v>
      </c>
      <c r="AV2235" s="7" t="s">
        <v>98</v>
      </c>
      <c r="AW2235" s="7" t="s">
        <v>98</v>
      </c>
      <c r="AX2235" s="7" t="s">
        <v>98</v>
      </c>
      <c r="AY2235" s="7" t="s">
        <v>98</v>
      </c>
      <c r="AZ2235" s="7" t="s">
        <v>98</v>
      </c>
      <c r="BA2235" s="7" t="s">
        <v>98</v>
      </c>
      <c r="BB2235" s="7" t="s">
        <v>98</v>
      </c>
      <c r="BC2235" s="7" t="s">
        <v>98</v>
      </c>
      <c r="BD2235" s="7" t="s">
        <v>98</v>
      </c>
      <c r="BE2235" s="7" t="s">
        <v>98</v>
      </c>
      <c r="BF2235" s="7" t="s">
        <v>98</v>
      </c>
      <c r="BG2235" s="7" t="s">
        <v>98</v>
      </c>
      <c r="BH2235" s="7" t="s">
        <v>98</v>
      </c>
      <c r="BI2235" s="7" t="s">
        <v>98</v>
      </c>
      <c r="BJ2235" s="7" t="s">
        <v>98</v>
      </c>
      <c r="BK2235" s="7" t="s">
        <v>98</v>
      </c>
      <c r="BL2235" s="7" t="s">
        <v>98</v>
      </c>
      <c r="BM2235" s="7" t="s">
        <v>97</v>
      </c>
      <c r="BN2235" s="7" t="s">
        <v>97</v>
      </c>
      <c r="BO2235" s="7" t="s">
        <v>98</v>
      </c>
      <c r="BP2235" s="7" t="s">
        <v>98</v>
      </c>
      <c r="BQ2235" s="7" t="s">
        <v>98</v>
      </c>
      <c r="BR2235" s="7" t="n">
        <v>35</v>
      </c>
      <c r="BS2235" s="7" t="n">
        <v>35</v>
      </c>
      <c r="BT2235" s="7" t="n">
        <v>35</v>
      </c>
      <c r="BU2235" s="7" t="n">
        <v>35</v>
      </c>
      <c r="BV2235" s="7" t="n">
        <v>35</v>
      </c>
      <c r="BW2235" s="7" t="n">
        <v>35</v>
      </c>
      <c r="BX2235" s="7" t="s">
        <v>98</v>
      </c>
      <c r="BY2235" s="7" t="s">
        <v>98</v>
      </c>
      <c r="BZ2235" s="7" t="s">
        <v>98</v>
      </c>
      <c r="CA2235" s="7"/>
      <c r="CB2235" s="7"/>
      <c r="CC2235" s="7"/>
      <c r="CD2235" s="7"/>
      <c r="CE2235" s="7"/>
      <c r="CF2235" s="7"/>
      <c r="CG2235" s="7"/>
      <c r="CH2235" s="7"/>
      <c r="CI2235" s="6" t="n">
        <f aca="false">SUMIF($AH2235:$CH2235,35,Base!$B$5:$BB$5)*7*$Z2235</f>
        <v>2730</v>
      </c>
      <c r="CJ2235" s="6" t="n">
        <f aca="false">SUMIF($AH2235:$CH2235,"PR",Base!$B$5:$BB$5)*7*$Z2235</f>
        <v>13104</v>
      </c>
      <c r="CK2235" s="6"/>
      <c r="CL2235" s="6"/>
    </row>
    <row r="2236" customFormat="false" ht="13.8" hidden="false" customHeight="false" outlineLevel="0" collapsed="false">
      <c r="A2236" s="7" t="s">
        <v>1890</v>
      </c>
      <c r="B2236" s="7" t="s">
        <v>4192</v>
      </c>
      <c r="C2236" s="7" t="s">
        <v>1393</v>
      </c>
      <c r="D2236" s="7" t="s">
        <v>3508</v>
      </c>
      <c r="E2236" s="7" t="s">
        <v>4132</v>
      </c>
      <c r="F2236" s="7" t="s">
        <v>17</v>
      </c>
      <c r="G2236" s="7" t="s">
        <v>4644</v>
      </c>
      <c r="H2236" s="7" t="s">
        <v>4365</v>
      </c>
      <c r="I2236" s="7" t="s">
        <v>84</v>
      </c>
      <c r="J2236" s="7" t="s">
        <v>85</v>
      </c>
      <c r="K2236" s="8" t="n">
        <v>0</v>
      </c>
      <c r="L2236" s="7"/>
      <c r="M2236" s="8" t="n">
        <v>0</v>
      </c>
      <c r="N2236" s="7"/>
      <c r="O2236" s="7" t="s">
        <v>1803</v>
      </c>
      <c r="P2236" s="7" t="s">
        <v>168</v>
      </c>
      <c r="Q2236" s="8" t="s">
        <v>4645</v>
      </c>
      <c r="R2236" s="8" t="s">
        <v>1164</v>
      </c>
      <c r="S2236" s="8" t="s">
        <v>1105</v>
      </c>
      <c r="T2236" s="8" t="s">
        <v>91</v>
      </c>
      <c r="U2236" s="7" t="s">
        <v>87</v>
      </c>
      <c r="V2236" s="7" t="s">
        <v>159</v>
      </c>
      <c r="W2236" s="7"/>
      <c r="X2236" s="7"/>
      <c r="Y2236" s="7" t="s">
        <v>116</v>
      </c>
      <c r="Z2236" s="8" t="s">
        <v>91</v>
      </c>
      <c r="AA2236" s="7"/>
      <c r="AB2236" s="7"/>
      <c r="AC2236" s="7"/>
      <c r="AD2236" s="7"/>
      <c r="AE2236" s="8"/>
      <c r="AF2236" s="9" t="s">
        <v>4646</v>
      </c>
      <c r="AG2236" s="9" t="s">
        <v>862</v>
      </c>
      <c r="AH2236" s="7" t="n">
        <v>35</v>
      </c>
      <c r="AI2236" s="7" t="n">
        <v>35</v>
      </c>
      <c r="AJ2236" s="7" t="n">
        <v>35</v>
      </c>
      <c r="AK2236" s="7" t="s">
        <v>98</v>
      </c>
      <c r="AL2236" s="7" t="s">
        <v>98</v>
      </c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7"/>
      <c r="AX2236" s="7"/>
      <c r="AY2236" s="7"/>
      <c r="AZ2236" s="7"/>
      <c r="BA2236" s="7"/>
      <c r="BB2236" s="7"/>
      <c r="BC2236" s="7"/>
      <c r="BD2236" s="7"/>
      <c r="BE2236" s="7"/>
      <c r="BF2236" s="7"/>
      <c r="BG2236" s="7"/>
      <c r="BH2236" s="7"/>
      <c r="BI2236" s="7"/>
      <c r="BJ2236" s="7"/>
      <c r="BK2236" s="7"/>
      <c r="BL2236" s="7"/>
      <c r="BM2236" s="7" t="s">
        <v>97</v>
      </c>
      <c r="BN2236" s="7" t="s">
        <v>97</v>
      </c>
      <c r="BO2236" s="7"/>
      <c r="BP2236" s="7"/>
      <c r="BQ2236" s="7"/>
      <c r="BR2236" s="7"/>
      <c r="BS2236" s="7"/>
      <c r="BT2236" s="7"/>
      <c r="BU2236" s="7"/>
      <c r="BV2236" s="7"/>
      <c r="BW2236" s="7"/>
      <c r="BX2236" s="7"/>
      <c r="BY2236" s="7"/>
      <c r="BZ2236" s="7"/>
      <c r="CA2236" s="7"/>
      <c r="CB2236" s="7"/>
      <c r="CC2236" s="7"/>
      <c r="CD2236" s="7"/>
      <c r="CE2236" s="7"/>
      <c r="CF2236" s="7"/>
      <c r="CG2236" s="7"/>
      <c r="CH2236" s="7"/>
      <c r="CI2236" s="6" t="n">
        <f aca="false">SUMIF($AH2236:$CH2236,35,Base!$B$5:$BB$5)*7*$Z2236</f>
        <v>1372</v>
      </c>
      <c r="CJ2236" s="6" t="n">
        <f aca="false">SUMIF($AH2236:$CH2236,"PR",Base!$B$5:$BB$5)*7*$Z2236</f>
        <v>980</v>
      </c>
      <c r="CK2236" s="6"/>
      <c r="CL2236" s="6"/>
    </row>
    <row r="2237" customFormat="false" ht="13.8" hidden="false" customHeight="false" outlineLevel="0" collapsed="false">
      <c r="A2237" s="7" t="s">
        <v>1890</v>
      </c>
      <c r="B2237" s="7" t="s">
        <v>4192</v>
      </c>
      <c r="C2237" s="7" t="s">
        <v>2257</v>
      </c>
      <c r="D2237" s="7" t="s">
        <v>4647</v>
      </c>
      <c r="E2237" s="7" t="s">
        <v>3197</v>
      </c>
      <c r="F2237" s="7" t="s">
        <v>17</v>
      </c>
      <c r="G2237" s="7" t="s">
        <v>4251</v>
      </c>
      <c r="H2237" s="7" t="s">
        <v>4252</v>
      </c>
      <c r="I2237" s="7" t="s">
        <v>84</v>
      </c>
      <c r="J2237" s="7" t="s">
        <v>85</v>
      </c>
      <c r="K2237" s="8" t="n">
        <v>0</v>
      </c>
      <c r="L2237" s="7"/>
      <c r="M2237" s="8" t="n">
        <v>0</v>
      </c>
      <c r="N2237" s="7"/>
      <c r="O2237" s="7" t="s">
        <v>4253</v>
      </c>
      <c r="P2237" s="7" t="s">
        <v>87</v>
      </c>
      <c r="Q2237" s="8" t="s">
        <v>1649</v>
      </c>
      <c r="R2237" s="8" t="s">
        <v>1649</v>
      </c>
      <c r="S2237" s="8" t="s">
        <v>110</v>
      </c>
      <c r="T2237" s="8" t="s">
        <v>108</v>
      </c>
      <c r="U2237" s="7" t="s">
        <v>87</v>
      </c>
      <c r="V2237" s="7" t="s">
        <v>92</v>
      </c>
      <c r="W2237" s="7"/>
      <c r="X2237" s="7"/>
      <c r="Y2237" s="7" t="s">
        <v>125</v>
      </c>
      <c r="Z2237" s="8" t="s">
        <v>94</v>
      </c>
      <c r="AA2237" s="7"/>
      <c r="AB2237" s="7"/>
      <c r="AC2237" s="7"/>
      <c r="AD2237" s="7"/>
      <c r="AE2237" s="8"/>
      <c r="AF2237" s="9" t="s">
        <v>1617</v>
      </c>
      <c r="AG2237" s="9" t="s">
        <v>3279</v>
      </c>
      <c r="AH2237" s="7" t="s">
        <v>98</v>
      </c>
      <c r="AI2237" s="7" t="s">
        <v>98</v>
      </c>
      <c r="AJ2237" s="7" t="s">
        <v>98</v>
      </c>
      <c r="AK2237" s="7" t="s">
        <v>98</v>
      </c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7"/>
      <c r="AX2237" s="7"/>
      <c r="AY2237" s="7"/>
      <c r="AZ2237" s="7"/>
      <c r="BA2237" s="7"/>
      <c r="BB2237" s="7"/>
      <c r="BC2237" s="7"/>
      <c r="BD2237" s="7"/>
      <c r="BE2237" s="7"/>
      <c r="BF2237" s="7"/>
      <c r="BG2237" s="7"/>
      <c r="BH2237" s="7"/>
      <c r="BI2237" s="7"/>
      <c r="BJ2237" s="7"/>
      <c r="BK2237" s="7"/>
      <c r="BL2237" s="7"/>
      <c r="BM2237" s="7" t="s">
        <v>97</v>
      </c>
      <c r="BN2237" s="7" t="s">
        <v>97</v>
      </c>
      <c r="BO2237" s="7"/>
      <c r="BP2237" s="7"/>
      <c r="BQ2237" s="7"/>
      <c r="BR2237" s="7"/>
      <c r="BS2237" s="7"/>
      <c r="BT2237" s="7"/>
      <c r="BU2237" s="7"/>
      <c r="BV2237" s="7"/>
      <c r="BW2237" s="7"/>
      <c r="BX2237" s="7"/>
      <c r="BY2237" s="7"/>
      <c r="BZ2237" s="7"/>
      <c r="CA2237" s="7"/>
      <c r="CB2237" s="7"/>
      <c r="CC2237" s="7"/>
      <c r="CD2237" s="7"/>
      <c r="CE2237" s="7"/>
      <c r="CF2237" s="7"/>
      <c r="CG2237" s="7"/>
      <c r="CH2237" s="7"/>
      <c r="CI2237" s="6" t="n">
        <f aca="false">SUMIF($AH2237:$CH2237,35,Base!$B$5:$BB$5)*7*$Z2237</f>
        <v>0</v>
      </c>
      <c r="CJ2237" s="6" t="n">
        <f aca="false">SUMIF($AH2237:$CH2237,"PR",Base!$B$5:$BB$5)*7*$Z2237</f>
        <v>266</v>
      </c>
      <c r="CK2237" s="6"/>
      <c r="CL2237" s="6"/>
    </row>
    <row r="2238" customFormat="false" ht="13.8" hidden="false" customHeight="false" outlineLevel="0" collapsed="false">
      <c r="A2238" s="7" t="s">
        <v>1890</v>
      </c>
      <c r="B2238" s="7" t="s">
        <v>4192</v>
      </c>
      <c r="C2238" s="7" t="s">
        <v>2257</v>
      </c>
      <c r="D2238" s="7" t="s">
        <v>4647</v>
      </c>
      <c r="E2238" s="7" t="s">
        <v>3197</v>
      </c>
      <c r="F2238" s="7" t="s">
        <v>17</v>
      </c>
      <c r="G2238" s="7" t="s">
        <v>4251</v>
      </c>
      <c r="H2238" s="7" t="s">
        <v>4252</v>
      </c>
      <c r="I2238" s="7" t="s">
        <v>84</v>
      </c>
      <c r="J2238" s="7" t="s">
        <v>85</v>
      </c>
      <c r="K2238" s="8" t="n">
        <v>0</v>
      </c>
      <c r="L2238" s="7"/>
      <c r="M2238" s="8" t="n">
        <v>0</v>
      </c>
      <c r="N2238" s="7"/>
      <c r="O2238" s="7" t="s">
        <v>4253</v>
      </c>
      <c r="P2238" s="7" t="s">
        <v>87</v>
      </c>
      <c r="Q2238" s="8" t="s">
        <v>1649</v>
      </c>
      <c r="R2238" s="8" t="s">
        <v>1649</v>
      </c>
      <c r="S2238" s="8" t="s">
        <v>110</v>
      </c>
      <c r="T2238" s="8" t="s">
        <v>108</v>
      </c>
      <c r="U2238" s="7" t="s">
        <v>87</v>
      </c>
      <c r="V2238" s="7" t="s">
        <v>92</v>
      </c>
      <c r="W2238" s="7"/>
      <c r="X2238" s="7"/>
      <c r="Y2238" s="7" t="s">
        <v>112</v>
      </c>
      <c r="Z2238" s="8" t="s">
        <v>124</v>
      </c>
      <c r="AA2238" s="7"/>
      <c r="AB2238" s="7"/>
      <c r="AC2238" s="7"/>
      <c r="AD2238" s="7"/>
      <c r="AE2238" s="8"/>
      <c r="AF2238" s="9" t="s">
        <v>1617</v>
      </c>
      <c r="AG2238" s="9" t="s">
        <v>3279</v>
      </c>
      <c r="AH2238" s="7" t="s">
        <v>98</v>
      </c>
      <c r="AI2238" s="7" t="s">
        <v>98</v>
      </c>
      <c r="AJ2238" s="7" t="s">
        <v>98</v>
      </c>
      <c r="AK2238" s="7" t="s">
        <v>98</v>
      </c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7"/>
      <c r="AX2238" s="7"/>
      <c r="AY2238" s="7"/>
      <c r="AZ2238" s="7"/>
      <c r="BA2238" s="7"/>
      <c r="BB2238" s="7"/>
      <c r="BC2238" s="7"/>
      <c r="BD2238" s="7"/>
      <c r="BE2238" s="7"/>
      <c r="BF2238" s="7"/>
      <c r="BG2238" s="7"/>
      <c r="BH2238" s="7"/>
      <c r="BI2238" s="7"/>
      <c r="BJ2238" s="7"/>
      <c r="BK2238" s="7"/>
      <c r="BL2238" s="7"/>
      <c r="BM2238" s="7" t="s">
        <v>97</v>
      </c>
      <c r="BN2238" s="7" t="s">
        <v>97</v>
      </c>
      <c r="BO2238" s="7"/>
      <c r="BP2238" s="7"/>
      <c r="BQ2238" s="7"/>
      <c r="BR2238" s="7"/>
      <c r="BS2238" s="7"/>
      <c r="BT2238" s="7"/>
      <c r="BU2238" s="7"/>
      <c r="BV2238" s="7"/>
      <c r="BW2238" s="7"/>
      <c r="BX2238" s="7"/>
      <c r="BY2238" s="7"/>
      <c r="BZ2238" s="7"/>
      <c r="CA2238" s="7"/>
      <c r="CB2238" s="7"/>
      <c r="CC2238" s="7"/>
      <c r="CD2238" s="7"/>
      <c r="CE2238" s="7"/>
      <c r="CF2238" s="7"/>
      <c r="CG2238" s="7"/>
      <c r="CH2238" s="7"/>
      <c r="CI2238" s="6" t="n">
        <f aca="false">SUMIF($AH2238:$CH2238,35,Base!$B$5:$BB$5)*7*$Z2238</f>
        <v>0</v>
      </c>
      <c r="CJ2238" s="6" t="n">
        <f aca="false">SUMIF($AH2238:$CH2238,"PR",Base!$B$5:$BB$5)*7*$Z2238</f>
        <v>798</v>
      </c>
      <c r="CK2238" s="6"/>
      <c r="CL2238" s="6"/>
    </row>
    <row r="2239" customFormat="false" ht="13.8" hidden="false" customHeight="false" outlineLevel="0" collapsed="false">
      <c r="A2239" s="7" t="s">
        <v>1890</v>
      </c>
      <c r="B2239" s="7" t="s">
        <v>4192</v>
      </c>
      <c r="C2239" s="7" t="s">
        <v>2257</v>
      </c>
      <c r="D2239" s="7" t="s">
        <v>3976</v>
      </c>
      <c r="E2239" s="7" t="s">
        <v>2671</v>
      </c>
      <c r="F2239" s="7" t="s">
        <v>17</v>
      </c>
      <c r="G2239" s="7" t="s">
        <v>4235</v>
      </c>
      <c r="H2239" s="7" t="s">
        <v>4236</v>
      </c>
      <c r="I2239" s="7" t="s">
        <v>84</v>
      </c>
      <c r="J2239" s="7" t="s">
        <v>85</v>
      </c>
      <c r="K2239" s="8" t="n">
        <v>0</v>
      </c>
      <c r="L2239" s="7"/>
      <c r="M2239" s="8" t="n">
        <v>15</v>
      </c>
      <c r="N2239" s="7"/>
      <c r="O2239" s="7" t="s">
        <v>3578</v>
      </c>
      <c r="P2239" s="7" t="s">
        <v>127</v>
      </c>
      <c r="Q2239" s="8" t="s">
        <v>1083</v>
      </c>
      <c r="R2239" s="8" t="s">
        <v>3209</v>
      </c>
      <c r="S2239" s="8" t="s">
        <v>4538</v>
      </c>
      <c r="T2239" s="8" t="s">
        <v>168</v>
      </c>
      <c r="U2239" s="7" t="s">
        <v>87</v>
      </c>
      <c r="V2239" s="7" t="s">
        <v>92</v>
      </c>
      <c r="W2239" s="7"/>
      <c r="X2239" s="7"/>
      <c r="Y2239" s="7" t="s">
        <v>93</v>
      </c>
      <c r="Z2239" s="8" t="s">
        <v>87</v>
      </c>
      <c r="AA2239" s="7"/>
      <c r="AB2239" s="7"/>
      <c r="AC2239" s="7"/>
      <c r="AD2239" s="7"/>
      <c r="AE2239" s="8"/>
      <c r="AF2239" s="9" t="s">
        <v>4648</v>
      </c>
      <c r="AG2239" s="9" t="s">
        <v>1157</v>
      </c>
      <c r="AH2239" s="7" t="s">
        <v>98</v>
      </c>
      <c r="AI2239" s="7" t="s">
        <v>98</v>
      </c>
      <c r="AJ2239" s="7" t="s">
        <v>98</v>
      </c>
      <c r="AK2239" s="7" t="s">
        <v>98</v>
      </c>
      <c r="AL2239" s="7" t="s">
        <v>98</v>
      </c>
      <c r="AM2239" s="7" t="s">
        <v>98</v>
      </c>
      <c r="AN2239" s="7" t="s">
        <v>98</v>
      </c>
      <c r="AO2239" s="7" t="s">
        <v>98</v>
      </c>
      <c r="AP2239" s="7" t="s">
        <v>98</v>
      </c>
      <c r="AQ2239" s="7" t="s">
        <v>98</v>
      </c>
      <c r="AR2239" s="7" t="s">
        <v>98</v>
      </c>
      <c r="AS2239" s="7" t="s">
        <v>98</v>
      </c>
      <c r="AT2239" s="7" t="s">
        <v>98</v>
      </c>
      <c r="AU2239" s="7" t="s">
        <v>98</v>
      </c>
      <c r="AV2239" s="7" t="s">
        <v>98</v>
      </c>
      <c r="AW2239" s="7" t="n">
        <v>35</v>
      </c>
      <c r="AX2239" s="7" t="n">
        <v>35</v>
      </c>
      <c r="AY2239" s="7" t="n">
        <v>35</v>
      </c>
      <c r="AZ2239" s="7" t="n">
        <v>35</v>
      </c>
      <c r="BA2239" s="7" t="n">
        <v>35</v>
      </c>
      <c r="BB2239" s="7" t="s">
        <v>98</v>
      </c>
      <c r="BC2239" s="7" t="s">
        <v>98</v>
      </c>
      <c r="BD2239" s="7" t="s">
        <v>98</v>
      </c>
      <c r="BE2239" s="7"/>
      <c r="BF2239" s="7"/>
      <c r="BG2239" s="7"/>
      <c r="BH2239" s="7"/>
      <c r="BI2239" s="7"/>
      <c r="BJ2239" s="7"/>
      <c r="BK2239" s="7"/>
      <c r="BL2239" s="7"/>
      <c r="BM2239" s="7" t="s">
        <v>97</v>
      </c>
      <c r="BN2239" s="7" t="s">
        <v>97</v>
      </c>
      <c r="BO2239" s="7"/>
      <c r="BP2239" s="7"/>
      <c r="BQ2239" s="7"/>
      <c r="BR2239" s="7"/>
      <c r="BS2239" s="7"/>
      <c r="BT2239" s="7"/>
      <c r="BU2239" s="7"/>
      <c r="BV2239" s="7"/>
      <c r="BW2239" s="7"/>
      <c r="BX2239" s="7"/>
      <c r="BY2239" s="7"/>
      <c r="BZ2239" s="7"/>
      <c r="CA2239" s="7"/>
      <c r="CB2239" s="7"/>
      <c r="CC2239" s="7"/>
      <c r="CD2239" s="7"/>
      <c r="CE2239" s="7"/>
      <c r="CF2239" s="7"/>
      <c r="CG2239" s="7"/>
      <c r="CH2239" s="7"/>
      <c r="CI2239" s="6" t="n">
        <f aca="false">SUMIF($AH2239:$CH2239,35,Base!$B$5:$BB$5)*7*$Z2239</f>
        <v>154</v>
      </c>
      <c r="CJ2239" s="6" t="n">
        <f aca="false">SUMIF($AH2239:$CH2239,"PR",Base!$B$5:$BB$5)*7*$Z2239</f>
        <v>616</v>
      </c>
      <c r="CK2239" s="6"/>
      <c r="CL2239" s="6"/>
    </row>
    <row r="2240" customFormat="false" ht="13.8" hidden="false" customHeight="false" outlineLevel="0" collapsed="false">
      <c r="A2240" s="7" t="s">
        <v>1890</v>
      </c>
      <c r="B2240" s="7" t="s">
        <v>4192</v>
      </c>
      <c r="C2240" s="7" t="s">
        <v>2257</v>
      </c>
      <c r="D2240" s="7" t="s">
        <v>3976</v>
      </c>
      <c r="E2240" s="7" t="s">
        <v>2671</v>
      </c>
      <c r="F2240" s="7" t="s">
        <v>17</v>
      </c>
      <c r="G2240" s="7" t="s">
        <v>4235</v>
      </c>
      <c r="H2240" s="7" t="s">
        <v>4236</v>
      </c>
      <c r="I2240" s="7" t="s">
        <v>84</v>
      </c>
      <c r="J2240" s="7" t="s">
        <v>85</v>
      </c>
      <c r="K2240" s="8" t="n">
        <v>0</v>
      </c>
      <c r="L2240" s="7"/>
      <c r="M2240" s="8" t="n">
        <v>15</v>
      </c>
      <c r="N2240" s="7"/>
      <c r="O2240" s="7" t="s">
        <v>3578</v>
      </c>
      <c r="P2240" s="7" t="s">
        <v>127</v>
      </c>
      <c r="Q2240" s="8" t="s">
        <v>1083</v>
      </c>
      <c r="R2240" s="8" t="s">
        <v>3209</v>
      </c>
      <c r="S2240" s="8" t="s">
        <v>4538</v>
      </c>
      <c r="T2240" s="8" t="s">
        <v>168</v>
      </c>
      <c r="U2240" s="7" t="s">
        <v>87</v>
      </c>
      <c r="V2240" s="7" t="s">
        <v>92</v>
      </c>
      <c r="W2240" s="7"/>
      <c r="X2240" s="7"/>
      <c r="Y2240" s="7" t="s">
        <v>99</v>
      </c>
      <c r="Z2240" s="8" t="s">
        <v>155</v>
      </c>
      <c r="AA2240" s="7"/>
      <c r="AB2240" s="7"/>
      <c r="AC2240" s="7"/>
      <c r="AD2240" s="7"/>
      <c r="AE2240" s="8"/>
      <c r="AF2240" s="9" t="s">
        <v>4648</v>
      </c>
      <c r="AG2240" s="9" t="s">
        <v>1157</v>
      </c>
      <c r="AH2240" s="7" t="s">
        <v>98</v>
      </c>
      <c r="AI2240" s="7" t="s">
        <v>98</v>
      </c>
      <c r="AJ2240" s="7" t="s">
        <v>98</v>
      </c>
      <c r="AK2240" s="7" t="s">
        <v>98</v>
      </c>
      <c r="AL2240" s="7" t="s">
        <v>98</v>
      </c>
      <c r="AM2240" s="7" t="s">
        <v>98</v>
      </c>
      <c r="AN2240" s="7" t="s">
        <v>98</v>
      </c>
      <c r="AO2240" s="7" t="s">
        <v>98</v>
      </c>
      <c r="AP2240" s="7" t="s">
        <v>98</v>
      </c>
      <c r="AQ2240" s="7" t="s">
        <v>98</v>
      </c>
      <c r="AR2240" s="7" t="s">
        <v>98</v>
      </c>
      <c r="AS2240" s="7" t="s">
        <v>98</v>
      </c>
      <c r="AT2240" s="7" t="s">
        <v>98</v>
      </c>
      <c r="AU2240" s="7" t="s">
        <v>98</v>
      </c>
      <c r="AV2240" s="7" t="s">
        <v>98</v>
      </c>
      <c r="AW2240" s="7" t="n">
        <v>35</v>
      </c>
      <c r="AX2240" s="7" t="n">
        <v>35</v>
      </c>
      <c r="AY2240" s="7" t="n">
        <v>35</v>
      </c>
      <c r="AZ2240" s="7" t="n">
        <v>35</v>
      </c>
      <c r="BA2240" s="7" t="n">
        <v>35</v>
      </c>
      <c r="BB2240" s="7" t="s">
        <v>98</v>
      </c>
      <c r="BC2240" s="7" t="s">
        <v>98</v>
      </c>
      <c r="BD2240" s="7" t="s">
        <v>98</v>
      </c>
      <c r="BE2240" s="7"/>
      <c r="BF2240" s="7"/>
      <c r="BG2240" s="7"/>
      <c r="BH2240" s="7"/>
      <c r="BI2240" s="7"/>
      <c r="BJ2240" s="7"/>
      <c r="BK2240" s="7"/>
      <c r="BL2240" s="7"/>
      <c r="BM2240" s="7" t="s">
        <v>97</v>
      </c>
      <c r="BN2240" s="7" t="s">
        <v>97</v>
      </c>
      <c r="BO2240" s="7"/>
      <c r="BP2240" s="7"/>
      <c r="BQ2240" s="7"/>
      <c r="BR2240" s="7"/>
      <c r="BS2240" s="7"/>
      <c r="BT2240" s="7"/>
      <c r="BU2240" s="7"/>
      <c r="BV2240" s="7"/>
      <c r="BW2240" s="7"/>
      <c r="BX2240" s="7"/>
      <c r="BY2240" s="7"/>
      <c r="BZ2240" s="7"/>
      <c r="CA2240" s="7"/>
      <c r="CB2240" s="7"/>
      <c r="CC2240" s="7"/>
      <c r="CD2240" s="7"/>
      <c r="CE2240" s="7"/>
      <c r="CF2240" s="7"/>
      <c r="CG2240" s="7"/>
      <c r="CH2240" s="7"/>
      <c r="CI2240" s="6" t="n">
        <f aca="false">SUMIF($AH2240:$CH2240,35,Base!$B$5:$BB$5)*7*$Z2240</f>
        <v>462</v>
      </c>
      <c r="CJ2240" s="6" t="n">
        <f aca="false">SUMIF($AH2240:$CH2240,"PR",Base!$B$5:$BB$5)*7*$Z2240</f>
        <v>1848</v>
      </c>
      <c r="CK2240" s="6"/>
      <c r="CL2240" s="6"/>
    </row>
    <row r="2241" customFormat="false" ht="13.8" hidden="false" customHeight="false" outlineLevel="0" collapsed="false">
      <c r="A2241" s="7" t="s">
        <v>1890</v>
      </c>
      <c r="B2241" s="7" t="s">
        <v>4192</v>
      </c>
      <c r="C2241" s="7" t="s">
        <v>2257</v>
      </c>
      <c r="D2241" s="7" t="s">
        <v>3977</v>
      </c>
      <c r="E2241" s="7" t="s">
        <v>4649</v>
      </c>
      <c r="F2241" s="7" t="s">
        <v>17</v>
      </c>
      <c r="G2241" s="7" t="s">
        <v>2301</v>
      </c>
      <c r="H2241" s="7" t="s">
        <v>2302</v>
      </c>
      <c r="I2241" s="7" t="s">
        <v>84</v>
      </c>
      <c r="J2241" s="7" t="s">
        <v>85</v>
      </c>
      <c r="K2241" s="8" t="n">
        <v>0</v>
      </c>
      <c r="L2241" s="7"/>
      <c r="M2241" s="8" t="n">
        <v>15</v>
      </c>
      <c r="N2241" s="7"/>
      <c r="O2241" s="7" t="s">
        <v>2304</v>
      </c>
      <c r="P2241" s="7" t="s">
        <v>178</v>
      </c>
      <c r="Q2241" s="8" t="s">
        <v>1090</v>
      </c>
      <c r="R2241" s="8" t="s">
        <v>4381</v>
      </c>
      <c r="S2241" s="8" t="s">
        <v>173</v>
      </c>
      <c r="T2241" s="8" t="s">
        <v>113</v>
      </c>
      <c r="U2241" s="7" t="s">
        <v>87</v>
      </c>
      <c r="V2241" s="7" t="s">
        <v>92</v>
      </c>
      <c r="W2241" s="7"/>
      <c r="X2241" s="7"/>
      <c r="Y2241" s="7" t="s">
        <v>93</v>
      </c>
      <c r="Z2241" s="8" t="s">
        <v>94</v>
      </c>
      <c r="AA2241" s="7"/>
      <c r="AB2241" s="7"/>
      <c r="AC2241" s="7"/>
      <c r="AD2241" s="7"/>
      <c r="AE2241" s="8"/>
      <c r="AF2241" s="9" t="s">
        <v>930</v>
      </c>
      <c r="AG2241" s="9" t="s">
        <v>1792</v>
      </c>
      <c r="AH2241" s="7" t="s">
        <v>98</v>
      </c>
      <c r="AI2241" s="7" t="s">
        <v>98</v>
      </c>
      <c r="AJ2241" s="7" t="s">
        <v>98</v>
      </c>
      <c r="AK2241" s="7" t="s">
        <v>98</v>
      </c>
      <c r="AL2241" s="7" t="s">
        <v>98</v>
      </c>
      <c r="AM2241" s="7" t="s">
        <v>98</v>
      </c>
      <c r="AN2241" s="7" t="s">
        <v>98</v>
      </c>
      <c r="AO2241" s="7" t="s">
        <v>98</v>
      </c>
      <c r="AP2241" s="7" t="s">
        <v>98</v>
      </c>
      <c r="AQ2241" s="7" t="s">
        <v>98</v>
      </c>
      <c r="AR2241" s="7" t="s">
        <v>98</v>
      </c>
      <c r="AS2241" s="7" t="s">
        <v>98</v>
      </c>
      <c r="AT2241" s="7" t="s">
        <v>98</v>
      </c>
      <c r="AU2241" s="7" t="s">
        <v>98</v>
      </c>
      <c r="AV2241" s="7" t="s">
        <v>98</v>
      </c>
      <c r="AW2241" s="7" t="s">
        <v>98</v>
      </c>
      <c r="AX2241" s="7" t="s">
        <v>98</v>
      </c>
      <c r="AY2241" s="7" t="s">
        <v>98</v>
      </c>
      <c r="AZ2241" s="7" t="s">
        <v>98</v>
      </c>
      <c r="BA2241" s="7" t="n">
        <v>35</v>
      </c>
      <c r="BB2241" s="7" t="n">
        <v>35</v>
      </c>
      <c r="BC2241" s="7" t="n">
        <v>35</v>
      </c>
      <c r="BD2241" s="7" t="n">
        <v>35</v>
      </c>
      <c r="BE2241" s="7" t="s">
        <v>98</v>
      </c>
      <c r="BF2241" s="7" t="s">
        <v>98</v>
      </c>
      <c r="BG2241" s="7"/>
      <c r="BH2241" s="7"/>
      <c r="BI2241" s="7"/>
      <c r="BJ2241" s="7"/>
      <c r="BK2241" s="7"/>
      <c r="BL2241" s="7"/>
      <c r="BM2241" s="7" t="s">
        <v>97</v>
      </c>
      <c r="BN2241" s="7" t="s">
        <v>97</v>
      </c>
      <c r="BO2241" s="7"/>
      <c r="BP2241" s="7"/>
      <c r="BQ2241" s="7"/>
      <c r="BR2241" s="7"/>
      <c r="BS2241" s="7"/>
      <c r="BT2241" s="7"/>
      <c r="BU2241" s="7"/>
      <c r="BV2241" s="7"/>
      <c r="BW2241" s="7"/>
      <c r="BX2241" s="7"/>
      <c r="BY2241" s="7"/>
      <c r="BZ2241" s="7"/>
      <c r="CA2241" s="7"/>
      <c r="CB2241" s="7"/>
      <c r="CC2241" s="7"/>
      <c r="CD2241" s="7"/>
      <c r="CE2241" s="7"/>
      <c r="CF2241" s="7"/>
      <c r="CG2241" s="7"/>
      <c r="CH2241" s="7"/>
      <c r="CI2241" s="6" t="n">
        <f aca="false">SUMIF($AH2241:$CH2241,35,Base!$B$5:$BB$5)*7*$Z2241</f>
        <v>266</v>
      </c>
      <c r="CJ2241" s="6" t="n">
        <f aca="false">SUMIF($AH2241:$CH2241,"PR",Base!$B$5:$BB$5)*7*$Z2241</f>
        <v>1400</v>
      </c>
      <c r="CK2241" s="6"/>
      <c r="CL2241" s="6"/>
    </row>
    <row r="2242" customFormat="false" ht="13.8" hidden="false" customHeight="false" outlineLevel="0" collapsed="false">
      <c r="A2242" s="7" t="s">
        <v>1890</v>
      </c>
      <c r="B2242" s="7" t="s">
        <v>4192</v>
      </c>
      <c r="C2242" s="7" t="s">
        <v>2257</v>
      </c>
      <c r="D2242" s="7" t="s">
        <v>3977</v>
      </c>
      <c r="E2242" s="7" t="s">
        <v>4649</v>
      </c>
      <c r="F2242" s="7" t="s">
        <v>17</v>
      </c>
      <c r="G2242" s="7" t="s">
        <v>2301</v>
      </c>
      <c r="H2242" s="7" t="s">
        <v>2302</v>
      </c>
      <c r="I2242" s="7" t="s">
        <v>84</v>
      </c>
      <c r="J2242" s="7" t="s">
        <v>85</v>
      </c>
      <c r="K2242" s="8" t="n">
        <v>0</v>
      </c>
      <c r="L2242" s="7"/>
      <c r="M2242" s="8" t="n">
        <v>15</v>
      </c>
      <c r="N2242" s="7"/>
      <c r="O2242" s="7" t="s">
        <v>2304</v>
      </c>
      <c r="P2242" s="7" t="s">
        <v>178</v>
      </c>
      <c r="Q2242" s="8" t="s">
        <v>1090</v>
      </c>
      <c r="R2242" s="8" t="s">
        <v>4381</v>
      </c>
      <c r="S2242" s="8" t="s">
        <v>173</v>
      </c>
      <c r="T2242" s="8" t="s">
        <v>113</v>
      </c>
      <c r="U2242" s="7" t="s">
        <v>87</v>
      </c>
      <c r="V2242" s="7" t="s">
        <v>92</v>
      </c>
      <c r="W2242" s="7"/>
      <c r="X2242" s="7"/>
      <c r="Y2242" s="7" t="s">
        <v>99</v>
      </c>
      <c r="Z2242" s="8" t="s">
        <v>155</v>
      </c>
      <c r="AA2242" s="7"/>
      <c r="AB2242" s="7"/>
      <c r="AC2242" s="7"/>
      <c r="AD2242" s="7"/>
      <c r="AE2242" s="8"/>
      <c r="AF2242" s="9" t="s">
        <v>930</v>
      </c>
      <c r="AG2242" s="9" t="s">
        <v>1792</v>
      </c>
      <c r="AH2242" s="7" t="s">
        <v>98</v>
      </c>
      <c r="AI2242" s="7" t="s">
        <v>98</v>
      </c>
      <c r="AJ2242" s="7" t="s">
        <v>98</v>
      </c>
      <c r="AK2242" s="7" t="s">
        <v>98</v>
      </c>
      <c r="AL2242" s="7" t="s">
        <v>98</v>
      </c>
      <c r="AM2242" s="7" t="s">
        <v>98</v>
      </c>
      <c r="AN2242" s="7" t="s">
        <v>98</v>
      </c>
      <c r="AO2242" s="7" t="s">
        <v>98</v>
      </c>
      <c r="AP2242" s="7" t="s">
        <v>98</v>
      </c>
      <c r="AQ2242" s="7" t="s">
        <v>98</v>
      </c>
      <c r="AR2242" s="7" t="s">
        <v>98</v>
      </c>
      <c r="AS2242" s="7" t="s">
        <v>98</v>
      </c>
      <c r="AT2242" s="7" t="s">
        <v>98</v>
      </c>
      <c r="AU2242" s="7" t="s">
        <v>98</v>
      </c>
      <c r="AV2242" s="7" t="s">
        <v>98</v>
      </c>
      <c r="AW2242" s="7" t="s">
        <v>98</v>
      </c>
      <c r="AX2242" s="7" t="s">
        <v>98</v>
      </c>
      <c r="AY2242" s="7" t="s">
        <v>98</v>
      </c>
      <c r="AZ2242" s="7" t="s">
        <v>98</v>
      </c>
      <c r="BA2242" s="7" t="n">
        <v>35</v>
      </c>
      <c r="BB2242" s="7" t="n">
        <v>35</v>
      </c>
      <c r="BC2242" s="7" t="n">
        <v>35</v>
      </c>
      <c r="BD2242" s="7" t="n">
        <v>35</v>
      </c>
      <c r="BE2242" s="7" t="s">
        <v>98</v>
      </c>
      <c r="BF2242" s="7" t="s">
        <v>98</v>
      </c>
      <c r="BG2242" s="7"/>
      <c r="BH2242" s="7"/>
      <c r="BI2242" s="7"/>
      <c r="BJ2242" s="7"/>
      <c r="BK2242" s="7"/>
      <c r="BL2242" s="7"/>
      <c r="BM2242" s="7" t="s">
        <v>97</v>
      </c>
      <c r="BN2242" s="7" t="s">
        <v>97</v>
      </c>
      <c r="BO2242" s="7"/>
      <c r="BP2242" s="7"/>
      <c r="BQ2242" s="7"/>
      <c r="BR2242" s="7"/>
      <c r="BS2242" s="7"/>
      <c r="BT2242" s="7"/>
      <c r="BU2242" s="7"/>
      <c r="BV2242" s="7"/>
      <c r="BW2242" s="7"/>
      <c r="BX2242" s="7"/>
      <c r="BY2242" s="7"/>
      <c r="BZ2242" s="7"/>
      <c r="CA2242" s="7"/>
      <c r="CB2242" s="7"/>
      <c r="CC2242" s="7"/>
      <c r="CD2242" s="7"/>
      <c r="CE2242" s="7"/>
      <c r="CF2242" s="7"/>
      <c r="CG2242" s="7"/>
      <c r="CH2242" s="7"/>
      <c r="CI2242" s="6" t="n">
        <f aca="false">SUMIF($AH2242:$CH2242,35,Base!$B$5:$BB$5)*7*$Z2242</f>
        <v>399</v>
      </c>
      <c r="CJ2242" s="6" t="n">
        <f aca="false">SUMIF($AH2242:$CH2242,"PR",Base!$B$5:$BB$5)*7*$Z2242</f>
        <v>2100</v>
      </c>
      <c r="CK2242" s="6"/>
      <c r="CL2242" s="6"/>
    </row>
    <row r="2243" customFormat="false" ht="13.8" hidden="false" customHeight="false" outlineLevel="0" collapsed="false">
      <c r="A2243" s="7" t="s">
        <v>1890</v>
      </c>
      <c r="B2243" s="7" t="s">
        <v>4192</v>
      </c>
      <c r="C2243" s="7" t="s">
        <v>2257</v>
      </c>
      <c r="D2243" s="7" t="s">
        <v>3443</v>
      </c>
      <c r="E2243" s="7" t="s">
        <v>2830</v>
      </c>
      <c r="F2243" s="7" t="s">
        <v>17</v>
      </c>
      <c r="G2243" s="7" t="s">
        <v>2259</v>
      </c>
      <c r="H2243" s="7" t="s">
        <v>2260</v>
      </c>
      <c r="I2243" s="7" t="s">
        <v>84</v>
      </c>
      <c r="J2243" s="7" t="s">
        <v>85</v>
      </c>
      <c r="K2243" s="8" t="n">
        <v>0</v>
      </c>
      <c r="L2243" s="7"/>
      <c r="M2243" s="8" t="n">
        <v>15</v>
      </c>
      <c r="N2243" s="7"/>
      <c r="O2243" s="7" t="s">
        <v>2262</v>
      </c>
      <c r="P2243" s="7" t="s">
        <v>124</v>
      </c>
      <c r="Q2243" s="8" t="s">
        <v>1090</v>
      </c>
      <c r="R2243" s="8" t="s">
        <v>4381</v>
      </c>
      <c r="S2243" s="8" t="s">
        <v>173</v>
      </c>
      <c r="T2243" s="8" t="s">
        <v>113</v>
      </c>
      <c r="U2243" s="7" t="s">
        <v>87</v>
      </c>
      <c r="V2243" s="7" t="s">
        <v>92</v>
      </c>
      <c r="W2243" s="7"/>
      <c r="X2243" s="7"/>
      <c r="Y2243" s="7" t="s">
        <v>93</v>
      </c>
      <c r="Z2243" s="8" t="s">
        <v>155</v>
      </c>
      <c r="AA2243" s="7"/>
      <c r="AB2243" s="7"/>
      <c r="AC2243" s="7"/>
      <c r="AD2243" s="7"/>
      <c r="AE2243" s="8"/>
      <c r="AF2243" s="9" t="s">
        <v>930</v>
      </c>
      <c r="AG2243" s="9" t="s">
        <v>1792</v>
      </c>
      <c r="AH2243" s="7" t="s">
        <v>98</v>
      </c>
      <c r="AI2243" s="7" t="s">
        <v>98</v>
      </c>
      <c r="AJ2243" s="7" t="s">
        <v>98</v>
      </c>
      <c r="AK2243" s="7" t="s">
        <v>98</v>
      </c>
      <c r="AL2243" s="7" t="s">
        <v>98</v>
      </c>
      <c r="AM2243" s="7" t="s">
        <v>98</v>
      </c>
      <c r="AN2243" s="7" t="s">
        <v>98</v>
      </c>
      <c r="AO2243" s="7" t="s">
        <v>98</v>
      </c>
      <c r="AP2243" s="7" t="s">
        <v>98</v>
      </c>
      <c r="AQ2243" s="7" t="s">
        <v>98</v>
      </c>
      <c r="AR2243" s="7" t="s">
        <v>98</v>
      </c>
      <c r="AS2243" s="7" t="s">
        <v>98</v>
      </c>
      <c r="AT2243" s="7" t="s">
        <v>98</v>
      </c>
      <c r="AU2243" s="7" t="s">
        <v>98</v>
      </c>
      <c r="AV2243" s="7" t="s">
        <v>98</v>
      </c>
      <c r="AW2243" s="7" t="s">
        <v>98</v>
      </c>
      <c r="AX2243" s="7" t="s">
        <v>98</v>
      </c>
      <c r="AY2243" s="7" t="s">
        <v>98</v>
      </c>
      <c r="AZ2243" s="7" t="s">
        <v>98</v>
      </c>
      <c r="BA2243" s="7" t="n">
        <v>35</v>
      </c>
      <c r="BB2243" s="7" t="n">
        <v>35</v>
      </c>
      <c r="BC2243" s="7" t="n">
        <v>35</v>
      </c>
      <c r="BD2243" s="7" t="n">
        <v>35</v>
      </c>
      <c r="BE2243" s="7" t="s">
        <v>98</v>
      </c>
      <c r="BF2243" s="7" t="s">
        <v>98</v>
      </c>
      <c r="BG2243" s="7"/>
      <c r="BH2243" s="7"/>
      <c r="BI2243" s="7"/>
      <c r="BJ2243" s="7"/>
      <c r="BK2243" s="7"/>
      <c r="BL2243" s="7"/>
      <c r="BM2243" s="7" t="s">
        <v>97</v>
      </c>
      <c r="BN2243" s="7" t="s">
        <v>97</v>
      </c>
      <c r="BO2243" s="7"/>
      <c r="BP2243" s="7"/>
      <c r="BQ2243" s="7"/>
      <c r="BR2243" s="7"/>
      <c r="BS2243" s="7"/>
      <c r="BT2243" s="7"/>
      <c r="BU2243" s="7"/>
      <c r="BV2243" s="7"/>
      <c r="BW2243" s="7"/>
      <c r="BX2243" s="7"/>
      <c r="BY2243" s="7"/>
      <c r="BZ2243" s="7"/>
      <c r="CA2243" s="7"/>
      <c r="CB2243" s="7"/>
      <c r="CC2243" s="7"/>
      <c r="CD2243" s="7"/>
      <c r="CE2243" s="7"/>
      <c r="CF2243" s="7"/>
      <c r="CG2243" s="7"/>
      <c r="CH2243" s="7"/>
      <c r="CI2243" s="6" t="n">
        <f aca="false">SUMIF($AH2243:$CH2243,35,Base!$B$5:$BB$5)*7*$Z2243</f>
        <v>399</v>
      </c>
      <c r="CJ2243" s="6" t="n">
        <f aca="false">SUMIF($AH2243:$CH2243,"PR",Base!$B$5:$BB$5)*7*$Z2243</f>
        <v>2100</v>
      </c>
      <c r="CK2243" s="6"/>
      <c r="CL2243" s="6"/>
    </row>
    <row r="2244" customFormat="false" ht="13.8" hidden="false" customHeight="false" outlineLevel="0" collapsed="false">
      <c r="A2244" s="7" t="s">
        <v>1890</v>
      </c>
      <c r="B2244" s="7" t="s">
        <v>4192</v>
      </c>
      <c r="C2244" s="7" t="s">
        <v>2257</v>
      </c>
      <c r="D2244" s="7" t="s">
        <v>3443</v>
      </c>
      <c r="E2244" s="7" t="s">
        <v>2830</v>
      </c>
      <c r="F2244" s="7" t="s">
        <v>17</v>
      </c>
      <c r="G2244" s="7" t="s">
        <v>2259</v>
      </c>
      <c r="H2244" s="7" t="s">
        <v>2260</v>
      </c>
      <c r="I2244" s="7" t="s">
        <v>84</v>
      </c>
      <c r="J2244" s="7" t="s">
        <v>85</v>
      </c>
      <c r="K2244" s="8" t="n">
        <v>0</v>
      </c>
      <c r="L2244" s="7"/>
      <c r="M2244" s="8" t="n">
        <v>15</v>
      </c>
      <c r="N2244" s="7"/>
      <c r="O2244" s="7" t="s">
        <v>2262</v>
      </c>
      <c r="P2244" s="7" t="s">
        <v>124</v>
      </c>
      <c r="Q2244" s="8" t="s">
        <v>1090</v>
      </c>
      <c r="R2244" s="8" t="s">
        <v>4381</v>
      </c>
      <c r="S2244" s="8" t="s">
        <v>173</v>
      </c>
      <c r="T2244" s="8" t="s">
        <v>113</v>
      </c>
      <c r="U2244" s="7" t="s">
        <v>87</v>
      </c>
      <c r="V2244" s="7" t="s">
        <v>92</v>
      </c>
      <c r="W2244" s="7"/>
      <c r="X2244" s="7"/>
      <c r="Y2244" s="7" t="s">
        <v>99</v>
      </c>
      <c r="Z2244" s="8" t="s">
        <v>94</v>
      </c>
      <c r="AA2244" s="7"/>
      <c r="AB2244" s="7"/>
      <c r="AC2244" s="7"/>
      <c r="AD2244" s="7"/>
      <c r="AE2244" s="8"/>
      <c r="AF2244" s="9" t="s">
        <v>930</v>
      </c>
      <c r="AG2244" s="9" t="s">
        <v>1792</v>
      </c>
      <c r="AH2244" s="7" t="s">
        <v>98</v>
      </c>
      <c r="AI2244" s="7" t="s">
        <v>98</v>
      </c>
      <c r="AJ2244" s="7" t="s">
        <v>98</v>
      </c>
      <c r="AK2244" s="7" t="s">
        <v>98</v>
      </c>
      <c r="AL2244" s="7" t="s">
        <v>98</v>
      </c>
      <c r="AM2244" s="7" t="s">
        <v>98</v>
      </c>
      <c r="AN2244" s="7" t="s">
        <v>98</v>
      </c>
      <c r="AO2244" s="7" t="s">
        <v>98</v>
      </c>
      <c r="AP2244" s="7" t="s">
        <v>98</v>
      </c>
      <c r="AQ2244" s="7" t="s">
        <v>98</v>
      </c>
      <c r="AR2244" s="7" t="s">
        <v>98</v>
      </c>
      <c r="AS2244" s="7" t="s">
        <v>98</v>
      </c>
      <c r="AT2244" s="7" t="s">
        <v>98</v>
      </c>
      <c r="AU2244" s="7" t="s">
        <v>98</v>
      </c>
      <c r="AV2244" s="7" t="s">
        <v>98</v>
      </c>
      <c r="AW2244" s="7" t="s">
        <v>98</v>
      </c>
      <c r="AX2244" s="7" t="s">
        <v>98</v>
      </c>
      <c r="AY2244" s="7" t="s">
        <v>98</v>
      </c>
      <c r="AZ2244" s="7" t="s">
        <v>98</v>
      </c>
      <c r="BA2244" s="7" t="n">
        <v>35</v>
      </c>
      <c r="BB2244" s="7" t="n">
        <v>35</v>
      </c>
      <c r="BC2244" s="7" t="n">
        <v>35</v>
      </c>
      <c r="BD2244" s="7" t="n">
        <v>35</v>
      </c>
      <c r="BE2244" s="7" t="s">
        <v>98</v>
      </c>
      <c r="BF2244" s="7" t="s">
        <v>98</v>
      </c>
      <c r="BG2244" s="7"/>
      <c r="BH2244" s="7"/>
      <c r="BI2244" s="7"/>
      <c r="BJ2244" s="7"/>
      <c r="BK2244" s="7"/>
      <c r="BL2244" s="7"/>
      <c r="BM2244" s="7" t="s">
        <v>97</v>
      </c>
      <c r="BN2244" s="7" t="s">
        <v>97</v>
      </c>
      <c r="BO2244" s="7"/>
      <c r="BP2244" s="7"/>
      <c r="BQ2244" s="7"/>
      <c r="BR2244" s="7"/>
      <c r="BS2244" s="7"/>
      <c r="BT2244" s="7"/>
      <c r="BU2244" s="7"/>
      <c r="BV2244" s="7"/>
      <c r="BW2244" s="7"/>
      <c r="BX2244" s="7"/>
      <c r="BY2244" s="7"/>
      <c r="BZ2244" s="7"/>
      <c r="CA2244" s="7"/>
      <c r="CB2244" s="7"/>
      <c r="CC2244" s="7"/>
      <c r="CD2244" s="7"/>
      <c r="CE2244" s="7"/>
      <c r="CF2244" s="7"/>
      <c r="CG2244" s="7"/>
      <c r="CH2244" s="7"/>
      <c r="CI2244" s="6" t="n">
        <f aca="false">SUMIF($AH2244:$CH2244,35,Base!$B$5:$BB$5)*7*$Z2244</f>
        <v>266</v>
      </c>
      <c r="CJ2244" s="6" t="n">
        <f aca="false">SUMIF($AH2244:$CH2244,"PR",Base!$B$5:$BB$5)*7*$Z2244</f>
        <v>1400</v>
      </c>
      <c r="CK2244" s="6"/>
      <c r="CL2244" s="6"/>
    </row>
    <row r="2245" customFormat="false" ht="13.8" hidden="false" customHeight="false" outlineLevel="0" collapsed="false">
      <c r="A2245" s="7" t="s">
        <v>1890</v>
      </c>
      <c r="B2245" s="7" t="s">
        <v>4192</v>
      </c>
      <c r="C2245" s="7" t="s">
        <v>2257</v>
      </c>
      <c r="D2245" s="7" t="s">
        <v>3440</v>
      </c>
      <c r="E2245" s="7" t="s">
        <v>4650</v>
      </c>
      <c r="F2245" s="7" t="s">
        <v>17</v>
      </c>
      <c r="G2245" s="7" t="s">
        <v>4384</v>
      </c>
      <c r="H2245" s="7" t="s">
        <v>4385</v>
      </c>
      <c r="I2245" s="7" t="s">
        <v>84</v>
      </c>
      <c r="J2245" s="7" t="s">
        <v>85</v>
      </c>
      <c r="K2245" s="8" t="n">
        <v>0</v>
      </c>
      <c r="L2245" s="7"/>
      <c r="M2245" s="8" t="n">
        <v>15</v>
      </c>
      <c r="N2245" s="7"/>
      <c r="O2245" s="7" t="s">
        <v>4386</v>
      </c>
      <c r="P2245" s="7" t="s">
        <v>178</v>
      </c>
      <c r="Q2245" s="8" t="s">
        <v>4651</v>
      </c>
      <c r="R2245" s="8" t="s">
        <v>3097</v>
      </c>
      <c r="S2245" s="8" t="s">
        <v>1627</v>
      </c>
      <c r="T2245" s="8" t="s">
        <v>168</v>
      </c>
      <c r="U2245" s="7" t="s">
        <v>87</v>
      </c>
      <c r="V2245" s="7" t="s">
        <v>92</v>
      </c>
      <c r="W2245" s="7"/>
      <c r="X2245" s="7"/>
      <c r="Y2245" s="7" t="s">
        <v>93</v>
      </c>
      <c r="Z2245" s="8" t="s">
        <v>127</v>
      </c>
      <c r="AA2245" s="7"/>
      <c r="AB2245" s="7"/>
      <c r="AC2245" s="7"/>
      <c r="AD2245" s="7"/>
      <c r="AE2245" s="8"/>
      <c r="AF2245" s="9" t="s">
        <v>4652</v>
      </c>
      <c r="AG2245" s="9" t="s">
        <v>1509</v>
      </c>
      <c r="AH2245" s="7" t="s">
        <v>98</v>
      </c>
      <c r="AI2245" s="7" t="s">
        <v>98</v>
      </c>
      <c r="AJ2245" s="7" t="s">
        <v>98</v>
      </c>
      <c r="AK2245" s="7" t="s">
        <v>98</v>
      </c>
      <c r="AL2245" s="7" t="s">
        <v>98</v>
      </c>
      <c r="AM2245" s="7" t="s">
        <v>98</v>
      </c>
      <c r="AN2245" s="7" t="n">
        <v>35</v>
      </c>
      <c r="AO2245" s="7" t="n">
        <v>35</v>
      </c>
      <c r="AP2245" s="7" t="s">
        <v>98</v>
      </c>
      <c r="AQ2245" s="7" t="s">
        <v>98</v>
      </c>
      <c r="AR2245" s="7" t="s">
        <v>98</v>
      </c>
      <c r="AS2245" s="7" t="s">
        <v>98</v>
      </c>
      <c r="AT2245" s="7" t="s">
        <v>98</v>
      </c>
      <c r="AU2245" s="7" t="s">
        <v>98</v>
      </c>
      <c r="AV2245" s="7" t="s">
        <v>98</v>
      </c>
      <c r="AW2245" s="7" t="s">
        <v>98</v>
      </c>
      <c r="AX2245" s="7" t="s">
        <v>98</v>
      </c>
      <c r="AY2245" s="7" t="s">
        <v>98</v>
      </c>
      <c r="AZ2245" s="7" t="s">
        <v>98</v>
      </c>
      <c r="BA2245" s="7" t="n">
        <v>35</v>
      </c>
      <c r="BB2245" s="7" t="n">
        <v>35</v>
      </c>
      <c r="BC2245" s="7" t="n">
        <v>35</v>
      </c>
      <c r="BD2245" s="7" t="s">
        <v>98</v>
      </c>
      <c r="BE2245" s="7" t="s">
        <v>98</v>
      </c>
      <c r="BF2245" s="7"/>
      <c r="BG2245" s="7"/>
      <c r="BH2245" s="7"/>
      <c r="BI2245" s="7"/>
      <c r="BJ2245" s="7"/>
      <c r="BK2245" s="7"/>
      <c r="BL2245" s="7"/>
      <c r="BM2245" s="7" t="s">
        <v>97</v>
      </c>
      <c r="BN2245" s="7" t="s">
        <v>97</v>
      </c>
      <c r="BO2245" s="7"/>
      <c r="BP2245" s="7"/>
      <c r="BQ2245" s="7"/>
      <c r="BR2245" s="7"/>
      <c r="BS2245" s="7"/>
      <c r="BT2245" s="7"/>
      <c r="BU2245" s="7"/>
      <c r="BV2245" s="7"/>
      <c r="BW2245" s="7"/>
      <c r="BX2245" s="7"/>
      <c r="BY2245" s="7"/>
      <c r="BZ2245" s="7"/>
      <c r="CA2245" s="7"/>
      <c r="CB2245" s="7"/>
      <c r="CC2245" s="7"/>
      <c r="CD2245" s="7"/>
      <c r="CE2245" s="7"/>
      <c r="CF2245" s="7"/>
      <c r="CG2245" s="7"/>
      <c r="CH2245" s="7"/>
      <c r="CI2245" s="6" t="n">
        <f aca="false">SUMIF($AH2245:$CH2245,35,Base!$B$5:$BB$5)*7*$Z2245</f>
        <v>672</v>
      </c>
      <c r="CJ2245" s="6" t="n">
        <f aca="false">SUMIF($AH2245:$CH2245,"PR",Base!$B$5:$BB$5)*7*$Z2245</f>
        <v>2520</v>
      </c>
      <c r="CK2245" s="6"/>
      <c r="CL2245" s="6"/>
    </row>
    <row r="2246" customFormat="false" ht="13.8" hidden="false" customHeight="false" outlineLevel="0" collapsed="false">
      <c r="A2246" s="7" t="s">
        <v>1890</v>
      </c>
      <c r="B2246" s="7" t="s">
        <v>4192</v>
      </c>
      <c r="C2246" s="7" t="s">
        <v>2257</v>
      </c>
      <c r="D2246" s="7" t="s">
        <v>3440</v>
      </c>
      <c r="E2246" s="7" t="s">
        <v>4650</v>
      </c>
      <c r="F2246" s="7" t="s">
        <v>17</v>
      </c>
      <c r="G2246" s="7" t="s">
        <v>4384</v>
      </c>
      <c r="H2246" s="7" t="s">
        <v>4385</v>
      </c>
      <c r="I2246" s="7" t="s">
        <v>84</v>
      </c>
      <c r="J2246" s="7" t="s">
        <v>85</v>
      </c>
      <c r="K2246" s="8" t="n">
        <v>0</v>
      </c>
      <c r="L2246" s="7"/>
      <c r="M2246" s="8" t="n">
        <v>15</v>
      </c>
      <c r="N2246" s="7"/>
      <c r="O2246" s="7" t="s">
        <v>4386</v>
      </c>
      <c r="P2246" s="7" t="s">
        <v>178</v>
      </c>
      <c r="Q2246" s="8" t="s">
        <v>4651</v>
      </c>
      <c r="R2246" s="8" t="s">
        <v>3097</v>
      </c>
      <c r="S2246" s="8" t="s">
        <v>1627</v>
      </c>
      <c r="T2246" s="8" t="s">
        <v>168</v>
      </c>
      <c r="U2246" s="7" t="s">
        <v>87</v>
      </c>
      <c r="V2246" s="7" t="s">
        <v>92</v>
      </c>
      <c r="W2246" s="7"/>
      <c r="X2246" s="7"/>
      <c r="Y2246" s="7" t="s">
        <v>99</v>
      </c>
      <c r="Z2246" s="8" t="s">
        <v>178</v>
      </c>
      <c r="AA2246" s="7"/>
      <c r="AB2246" s="7"/>
      <c r="AC2246" s="7"/>
      <c r="AD2246" s="7"/>
      <c r="AE2246" s="8"/>
      <c r="AF2246" s="9" t="s">
        <v>4652</v>
      </c>
      <c r="AG2246" s="9" t="s">
        <v>1509</v>
      </c>
      <c r="AH2246" s="7" t="s">
        <v>98</v>
      </c>
      <c r="AI2246" s="7" t="s">
        <v>98</v>
      </c>
      <c r="AJ2246" s="7" t="s">
        <v>98</v>
      </c>
      <c r="AK2246" s="7" t="s">
        <v>98</v>
      </c>
      <c r="AL2246" s="7" t="s">
        <v>98</v>
      </c>
      <c r="AM2246" s="7" t="s">
        <v>98</v>
      </c>
      <c r="AN2246" s="7" t="n">
        <v>35</v>
      </c>
      <c r="AO2246" s="7" t="n">
        <v>35</v>
      </c>
      <c r="AP2246" s="7" t="s">
        <v>98</v>
      </c>
      <c r="AQ2246" s="7" t="s">
        <v>98</v>
      </c>
      <c r="AR2246" s="7" t="s">
        <v>98</v>
      </c>
      <c r="AS2246" s="7" t="s">
        <v>98</v>
      </c>
      <c r="AT2246" s="7" t="s">
        <v>98</v>
      </c>
      <c r="AU2246" s="7" t="s">
        <v>98</v>
      </c>
      <c r="AV2246" s="7" t="s">
        <v>98</v>
      </c>
      <c r="AW2246" s="7" t="s">
        <v>98</v>
      </c>
      <c r="AX2246" s="7" t="s">
        <v>98</v>
      </c>
      <c r="AY2246" s="7" t="s">
        <v>98</v>
      </c>
      <c r="AZ2246" s="7" t="s">
        <v>98</v>
      </c>
      <c r="BA2246" s="7" t="n">
        <v>35</v>
      </c>
      <c r="BB2246" s="7" t="n">
        <v>35</v>
      </c>
      <c r="BC2246" s="7" t="n">
        <v>35</v>
      </c>
      <c r="BD2246" s="7" t="s">
        <v>98</v>
      </c>
      <c r="BE2246" s="7" t="s">
        <v>98</v>
      </c>
      <c r="BF2246" s="7"/>
      <c r="BG2246" s="7"/>
      <c r="BH2246" s="7"/>
      <c r="BI2246" s="7"/>
      <c r="BJ2246" s="7"/>
      <c r="BK2246" s="7"/>
      <c r="BL2246" s="7"/>
      <c r="BM2246" s="7" t="s">
        <v>97</v>
      </c>
      <c r="BN2246" s="7" t="s">
        <v>97</v>
      </c>
      <c r="BO2246" s="7"/>
      <c r="BP2246" s="7"/>
      <c r="BQ2246" s="7"/>
      <c r="BR2246" s="7"/>
      <c r="BS2246" s="7"/>
      <c r="BT2246" s="7"/>
      <c r="BU2246" s="7"/>
      <c r="BV2246" s="7"/>
      <c r="BW2246" s="7"/>
      <c r="BX2246" s="7"/>
      <c r="BY2246" s="7"/>
      <c r="BZ2246" s="7"/>
      <c r="CA2246" s="7"/>
      <c r="CB2246" s="7"/>
      <c r="CC2246" s="7"/>
      <c r="CD2246" s="7"/>
      <c r="CE2246" s="7"/>
      <c r="CF2246" s="7"/>
      <c r="CG2246" s="7"/>
      <c r="CH2246" s="7"/>
      <c r="CI2246" s="6" t="n">
        <f aca="false">SUMIF($AH2246:$CH2246,35,Base!$B$5:$BB$5)*7*$Z2246</f>
        <v>840</v>
      </c>
      <c r="CJ2246" s="6" t="n">
        <f aca="false">SUMIF($AH2246:$CH2246,"PR",Base!$B$5:$BB$5)*7*$Z2246</f>
        <v>3150</v>
      </c>
      <c r="CK2246" s="6"/>
      <c r="CL2246" s="6"/>
    </row>
    <row r="2247" customFormat="false" ht="13.8" hidden="false" customHeight="false" outlineLevel="0" collapsed="false">
      <c r="A2247" s="7" t="s">
        <v>1890</v>
      </c>
      <c r="B2247" s="7" t="s">
        <v>4192</v>
      </c>
      <c r="C2247" s="7" t="s">
        <v>2257</v>
      </c>
      <c r="D2247" s="7" t="s">
        <v>3440</v>
      </c>
      <c r="E2247" s="7" t="s">
        <v>4650</v>
      </c>
      <c r="F2247" s="7" t="s">
        <v>17</v>
      </c>
      <c r="G2247" s="7" t="s">
        <v>4384</v>
      </c>
      <c r="H2247" s="7" t="s">
        <v>4385</v>
      </c>
      <c r="I2247" s="7" t="s">
        <v>84</v>
      </c>
      <c r="J2247" s="7" t="s">
        <v>85</v>
      </c>
      <c r="K2247" s="8" t="n">
        <v>0</v>
      </c>
      <c r="L2247" s="7"/>
      <c r="M2247" s="8" t="n">
        <v>15</v>
      </c>
      <c r="N2247" s="7"/>
      <c r="O2247" s="7" t="s">
        <v>4386</v>
      </c>
      <c r="P2247" s="7" t="s">
        <v>178</v>
      </c>
      <c r="Q2247" s="8" t="s">
        <v>4651</v>
      </c>
      <c r="R2247" s="8" t="s">
        <v>3097</v>
      </c>
      <c r="S2247" s="8" t="s">
        <v>1627</v>
      </c>
      <c r="T2247" s="8" t="s">
        <v>168</v>
      </c>
      <c r="U2247" s="7" t="s">
        <v>87</v>
      </c>
      <c r="V2247" s="7" t="s">
        <v>92</v>
      </c>
      <c r="W2247" s="7"/>
      <c r="X2247" s="7"/>
      <c r="Y2247" s="7" t="s">
        <v>116</v>
      </c>
      <c r="Z2247" s="8" t="s">
        <v>87</v>
      </c>
      <c r="AA2247" s="7"/>
      <c r="AB2247" s="7"/>
      <c r="AC2247" s="7"/>
      <c r="AD2247" s="7"/>
      <c r="AE2247" s="8"/>
      <c r="AF2247" s="9" t="s">
        <v>4652</v>
      </c>
      <c r="AG2247" s="9" t="s">
        <v>1509</v>
      </c>
      <c r="AH2247" s="7" t="s">
        <v>98</v>
      </c>
      <c r="AI2247" s="7" t="s">
        <v>98</v>
      </c>
      <c r="AJ2247" s="7" t="s">
        <v>98</v>
      </c>
      <c r="AK2247" s="7" t="s">
        <v>98</v>
      </c>
      <c r="AL2247" s="7" t="s">
        <v>98</v>
      </c>
      <c r="AM2247" s="7" t="s">
        <v>98</v>
      </c>
      <c r="AN2247" s="7" t="n">
        <v>35</v>
      </c>
      <c r="AO2247" s="7" t="n">
        <v>35</v>
      </c>
      <c r="AP2247" s="7" t="s">
        <v>98</v>
      </c>
      <c r="AQ2247" s="7" t="s">
        <v>98</v>
      </c>
      <c r="AR2247" s="7" t="s">
        <v>98</v>
      </c>
      <c r="AS2247" s="7" t="s">
        <v>98</v>
      </c>
      <c r="AT2247" s="7" t="s">
        <v>98</v>
      </c>
      <c r="AU2247" s="7" t="s">
        <v>98</v>
      </c>
      <c r="AV2247" s="7" t="s">
        <v>98</v>
      </c>
      <c r="AW2247" s="7" t="s">
        <v>98</v>
      </c>
      <c r="AX2247" s="7" t="s">
        <v>98</v>
      </c>
      <c r="AY2247" s="7" t="s">
        <v>98</v>
      </c>
      <c r="AZ2247" s="7" t="s">
        <v>98</v>
      </c>
      <c r="BA2247" s="7" t="n">
        <v>35</v>
      </c>
      <c r="BB2247" s="7" t="n">
        <v>35</v>
      </c>
      <c r="BC2247" s="7" t="n">
        <v>35</v>
      </c>
      <c r="BD2247" s="7" t="s">
        <v>98</v>
      </c>
      <c r="BE2247" s="7" t="s">
        <v>98</v>
      </c>
      <c r="BF2247" s="7"/>
      <c r="BG2247" s="7"/>
      <c r="BH2247" s="7"/>
      <c r="BI2247" s="7"/>
      <c r="BJ2247" s="7"/>
      <c r="BK2247" s="7"/>
      <c r="BL2247" s="7"/>
      <c r="BM2247" s="7" t="s">
        <v>97</v>
      </c>
      <c r="BN2247" s="7" t="s">
        <v>97</v>
      </c>
      <c r="BO2247" s="7"/>
      <c r="BP2247" s="7"/>
      <c r="BQ2247" s="7"/>
      <c r="BR2247" s="7"/>
      <c r="BS2247" s="7"/>
      <c r="BT2247" s="7"/>
      <c r="BU2247" s="7"/>
      <c r="BV2247" s="7"/>
      <c r="BW2247" s="7"/>
      <c r="BX2247" s="7"/>
      <c r="BY2247" s="7"/>
      <c r="BZ2247" s="7"/>
      <c r="CA2247" s="7"/>
      <c r="CB2247" s="7"/>
      <c r="CC2247" s="7"/>
      <c r="CD2247" s="7"/>
      <c r="CE2247" s="7"/>
      <c r="CF2247" s="7"/>
      <c r="CG2247" s="7"/>
      <c r="CH2247" s="7"/>
      <c r="CI2247" s="6" t="n">
        <f aca="false">SUMIF($AH2247:$CH2247,35,Base!$B$5:$BB$5)*7*$Z2247</f>
        <v>168</v>
      </c>
      <c r="CJ2247" s="6" t="n">
        <f aca="false">SUMIF($AH2247:$CH2247,"PR",Base!$B$5:$BB$5)*7*$Z2247</f>
        <v>630</v>
      </c>
      <c r="CK2247" s="6"/>
      <c r="CL2247" s="6"/>
    </row>
    <row r="2248" customFormat="false" ht="13.8" hidden="false" customHeight="false" outlineLevel="0" collapsed="false">
      <c r="A2248" s="7" t="s">
        <v>1890</v>
      </c>
      <c r="B2248" s="7" t="s">
        <v>4192</v>
      </c>
      <c r="C2248" s="7" t="s">
        <v>2257</v>
      </c>
      <c r="D2248" s="7" t="s">
        <v>3978</v>
      </c>
      <c r="E2248" s="7" t="s">
        <v>2833</v>
      </c>
      <c r="F2248" s="7" t="s">
        <v>17</v>
      </c>
      <c r="G2248" s="7" t="s">
        <v>2259</v>
      </c>
      <c r="H2248" s="7" t="s">
        <v>2260</v>
      </c>
      <c r="I2248" s="7" t="s">
        <v>84</v>
      </c>
      <c r="J2248" s="7" t="s">
        <v>85</v>
      </c>
      <c r="K2248" s="8" t="n">
        <v>0</v>
      </c>
      <c r="L2248" s="7"/>
      <c r="M2248" s="8" t="n">
        <v>15</v>
      </c>
      <c r="N2248" s="7"/>
      <c r="O2248" s="7" t="s">
        <v>2262</v>
      </c>
      <c r="P2248" s="7" t="s">
        <v>124</v>
      </c>
      <c r="Q2248" s="8" t="s">
        <v>1090</v>
      </c>
      <c r="R2248" s="8" t="s">
        <v>4576</v>
      </c>
      <c r="S2248" s="8" t="s">
        <v>336</v>
      </c>
      <c r="T2248" s="8" t="s">
        <v>113</v>
      </c>
      <c r="U2248" s="7" t="s">
        <v>87</v>
      </c>
      <c r="V2248" s="7" t="s">
        <v>92</v>
      </c>
      <c r="W2248" s="7"/>
      <c r="X2248" s="7"/>
      <c r="Y2248" s="7" t="s">
        <v>93</v>
      </c>
      <c r="Z2248" s="8" t="s">
        <v>87</v>
      </c>
      <c r="AA2248" s="7"/>
      <c r="AB2248" s="7"/>
      <c r="AC2248" s="7"/>
      <c r="AD2248" s="7"/>
      <c r="AE2248" s="8"/>
      <c r="AF2248" s="9" t="s">
        <v>4577</v>
      </c>
      <c r="AG2248" s="9" t="s">
        <v>1368</v>
      </c>
      <c r="AH2248" s="7" t="s">
        <v>98</v>
      </c>
      <c r="AI2248" s="7" t="s">
        <v>98</v>
      </c>
      <c r="AJ2248" s="7" t="s">
        <v>98</v>
      </c>
      <c r="AK2248" s="7" t="n">
        <v>35</v>
      </c>
      <c r="AL2248" s="7" t="n">
        <v>35</v>
      </c>
      <c r="AM2248" s="7" t="n">
        <v>35</v>
      </c>
      <c r="AN2248" s="7" t="s">
        <v>98</v>
      </c>
      <c r="AO2248" s="7" t="s">
        <v>98</v>
      </c>
      <c r="AP2248" s="7"/>
      <c r="AQ2248" s="7"/>
      <c r="AR2248" s="7"/>
      <c r="AS2248" s="7"/>
      <c r="AT2248" s="7"/>
      <c r="AU2248" s="7"/>
      <c r="AV2248" s="7"/>
      <c r="AW2248" s="7"/>
      <c r="AX2248" s="7"/>
      <c r="AY2248" s="7"/>
      <c r="AZ2248" s="7"/>
      <c r="BA2248" s="7"/>
      <c r="BB2248" s="7"/>
      <c r="BC2248" s="7"/>
      <c r="BD2248" s="7"/>
      <c r="BE2248" s="7"/>
      <c r="BF2248" s="7"/>
      <c r="BG2248" s="7"/>
      <c r="BH2248" s="7"/>
      <c r="BI2248" s="7"/>
      <c r="BJ2248" s="7"/>
      <c r="BK2248" s="7"/>
      <c r="BL2248" s="7"/>
      <c r="BM2248" s="7" t="s">
        <v>97</v>
      </c>
      <c r="BN2248" s="7" t="s">
        <v>97</v>
      </c>
      <c r="BO2248" s="7"/>
      <c r="BP2248" s="7"/>
      <c r="BQ2248" s="7"/>
      <c r="BR2248" s="7"/>
      <c r="BS2248" s="7"/>
      <c r="BT2248" s="7"/>
      <c r="BU2248" s="7"/>
      <c r="BV2248" s="7"/>
      <c r="BW2248" s="7"/>
      <c r="BX2248" s="7"/>
      <c r="BY2248" s="7"/>
      <c r="BZ2248" s="7"/>
      <c r="CA2248" s="7"/>
      <c r="CB2248" s="7"/>
      <c r="CC2248" s="7"/>
      <c r="CD2248" s="7"/>
      <c r="CE2248" s="7"/>
      <c r="CF2248" s="7"/>
      <c r="CG2248" s="7"/>
      <c r="CH2248" s="7"/>
      <c r="CI2248" s="6" t="n">
        <f aca="false">SUMIF($AH2248:$CH2248,35,Base!$B$5:$BB$5)*7*$Z2248</f>
        <v>105</v>
      </c>
      <c r="CJ2248" s="6" t="n">
        <f aca="false">SUMIF($AH2248:$CH2248,"PR",Base!$B$5:$BB$5)*7*$Z2248</f>
        <v>168</v>
      </c>
      <c r="CK2248" s="6"/>
      <c r="CL2248" s="6"/>
    </row>
    <row r="2249" customFormat="false" ht="13.8" hidden="false" customHeight="false" outlineLevel="0" collapsed="false">
      <c r="A2249" s="7" t="s">
        <v>1890</v>
      </c>
      <c r="B2249" s="7" t="s">
        <v>4192</v>
      </c>
      <c r="C2249" s="7" t="s">
        <v>2257</v>
      </c>
      <c r="D2249" s="7" t="s">
        <v>3978</v>
      </c>
      <c r="E2249" s="7" t="s">
        <v>2833</v>
      </c>
      <c r="F2249" s="7" t="s">
        <v>17</v>
      </c>
      <c r="G2249" s="7" t="s">
        <v>2259</v>
      </c>
      <c r="H2249" s="7" t="s">
        <v>2260</v>
      </c>
      <c r="I2249" s="7" t="s">
        <v>84</v>
      </c>
      <c r="J2249" s="7" t="s">
        <v>85</v>
      </c>
      <c r="K2249" s="8" t="n">
        <v>0</v>
      </c>
      <c r="L2249" s="7"/>
      <c r="M2249" s="8" t="n">
        <v>15</v>
      </c>
      <c r="N2249" s="7"/>
      <c r="O2249" s="7" t="s">
        <v>2262</v>
      </c>
      <c r="P2249" s="7" t="s">
        <v>124</v>
      </c>
      <c r="Q2249" s="8" t="s">
        <v>1090</v>
      </c>
      <c r="R2249" s="8" t="s">
        <v>4576</v>
      </c>
      <c r="S2249" s="8" t="s">
        <v>336</v>
      </c>
      <c r="T2249" s="8" t="s">
        <v>113</v>
      </c>
      <c r="U2249" s="7" t="s">
        <v>87</v>
      </c>
      <c r="V2249" s="7" t="s">
        <v>92</v>
      </c>
      <c r="W2249" s="7"/>
      <c r="X2249" s="7"/>
      <c r="Y2249" s="7" t="s">
        <v>99</v>
      </c>
      <c r="Z2249" s="8" t="s">
        <v>155</v>
      </c>
      <c r="AA2249" s="7"/>
      <c r="AB2249" s="7"/>
      <c r="AC2249" s="7"/>
      <c r="AD2249" s="7"/>
      <c r="AE2249" s="8"/>
      <c r="AF2249" s="9" t="s">
        <v>4577</v>
      </c>
      <c r="AG2249" s="9" t="s">
        <v>1368</v>
      </c>
      <c r="AH2249" s="7" t="s">
        <v>98</v>
      </c>
      <c r="AI2249" s="7" t="s">
        <v>98</v>
      </c>
      <c r="AJ2249" s="7" t="s">
        <v>98</v>
      </c>
      <c r="AK2249" s="7" t="n">
        <v>35</v>
      </c>
      <c r="AL2249" s="7" t="n">
        <v>35</v>
      </c>
      <c r="AM2249" s="7" t="n">
        <v>35</v>
      </c>
      <c r="AN2249" s="7" t="s">
        <v>98</v>
      </c>
      <c r="AO2249" s="7" t="s">
        <v>98</v>
      </c>
      <c r="AP2249" s="7"/>
      <c r="AQ2249" s="7"/>
      <c r="AR2249" s="7"/>
      <c r="AS2249" s="7"/>
      <c r="AT2249" s="7"/>
      <c r="AU2249" s="7"/>
      <c r="AV2249" s="7"/>
      <c r="AW2249" s="7"/>
      <c r="AX2249" s="7"/>
      <c r="AY2249" s="7"/>
      <c r="AZ2249" s="7"/>
      <c r="BA2249" s="7"/>
      <c r="BB2249" s="7"/>
      <c r="BC2249" s="7"/>
      <c r="BD2249" s="7"/>
      <c r="BE2249" s="7"/>
      <c r="BF2249" s="7"/>
      <c r="BG2249" s="7"/>
      <c r="BH2249" s="7"/>
      <c r="BI2249" s="7"/>
      <c r="BJ2249" s="7"/>
      <c r="BK2249" s="7"/>
      <c r="BL2249" s="7"/>
      <c r="BM2249" s="7" t="s">
        <v>97</v>
      </c>
      <c r="BN2249" s="7" t="s">
        <v>97</v>
      </c>
      <c r="BO2249" s="7"/>
      <c r="BP2249" s="7"/>
      <c r="BQ2249" s="7"/>
      <c r="BR2249" s="7"/>
      <c r="BS2249" s="7"/>
      <c r="BT2249" s="7"/>
      <c r="BU2249" s="7"/>
      <c r="BV2249" s="7"/>
      <c r="BW2249" s="7"/>
      <c r="BX2249" s="7"/>
      <c r="BY2249" s="7"/>
      <c r="BZ2249" s="7"/>
      <c r="CA2249" s="7"/>
      <c r="CB2249" s="7"/>
      <c r="CC2249" s="7"/>
      <c r="CD2249" s="7"/>
      <c r="CE2249" s="7"/>
      <c r="CF2249" s="7"/>
      <c r="CG2249" s="7"/>
      <c r="CH2249" s="7"/>
      <c r="CI2249" s="6" t="n">
        <f aca="false">SUMIF($AH2249:$CH2249,35,Base!$B$5:$BB$5)*7*$Z2249</f>
        <v>315</v>
      </c>
      <c r="CJ2249" s="6" t="n">
        <f aca="false">SUMIF($AH2249:$CH2249,"PR",Base!$B$5:$BB$5)*7*$Z2249</f>
        <v>504</v>
      </c>
      <c r="CK2249" s="6"/>
      <c r="CL2249" s="6"/>
    </row>
    <row r="2250" customFormat="false" ht="13.8" hidden="false" customHeight="false" outlineLevel="0" collapsed="false">
      <c r="A2250" s="7" t="s">
        <v>1890</v>
      </c>
      <c r="B2250" s="7" t="s">
        <v>4192</v>
      </c>
      <c r="C2250" s="7" t="s">
        <v>2257</v>
      </c>
      <c r="D2250" s="7" t="s">
        <v>3978</v>
      </c>
      <c r="E2250" s="7" t="s">
        <v>2833</v>
      </c>
      <c r="F2250" s="7" t="s">
        <v>17</v>
      </c>
      <c r="G2250" s="7" t="s">
        <v>2259</v>
      </c>
      <c r="H2250" s="7" t="s">
        <v>2260</v>
      </c>
      <c r="I2250" s="7" t="s">
        <v>84</v>
      </c>
      <c r="J2250" s="7" t="s">
        <v>85</v>
      </c>
      <c r="K2250" s="8" t="n">
        <v>0</v>
      </c>
      <c r="L2250" s="7"/>
      <c r="M2250" s="8" t="n">
        <v>15</v>
      </c>
      <c r="N2250" s="7"/>
      <c r="O2250" s="7" t="s">
        <v>2262</v>
      </c>
      <c r="P2250" s="7" t="s">
        <v>124</v>
      </c>
      <c r="Q2250" s="8" t="s">
        <v>1090</v>
      </c>
      <c r="R2250" s="8" t="s">
        <v>4576</v>
      </c>
      <c r="S2250" s="8" t="s">
        <v>336</v>
      </c>
      <c r="T2250" s="8" t="s">
        <v>113</v>
      </c>
      <c r="U2250" s="7" t="s">
        <v>87</v>
      </c>
      <c r="V2250" s="7" t="s">
        <v>92</v>
      </c>
      <c r="W2250" s="7"/>
      <c r="X2250" s="7"/>
      <c r="Y2250" s="7" t="s">
        <v>430</v>
      </c>
      <c r="Z2250" s="8" t="s">
        <v>87</v>
      </c>
      <c r="AA2250" s="7"/>
      <c r="AB2250" s="7"/>
      <c r="AC2250" s="7"/>
      <c r="AD2250" s="7"/>
      <c r="AE2250" s="8"/>
      <c r="AF2250" s="9" t="s">
        <v>4577</v>
      </c>
      <c r="AG2250" s="9" t="s">
        <v>1368</v>
      </c>
      <c r="AH2250" s="7" t="s">
        <v>98</v>
      </c>
      <c r="AI2250" s="7" t="s">
        <v>98</v>
      </c>
      <c r="AJ2250" s="7" t="s">
        <v>98</v>
      </c>
      <c r="AK2250" s="7" t="n">
        <v>35</v>
      </c>
      <c r="AL2250" s="7" t="n">
        <v>35</v>
      </c>
      <c r="AM2250" s="7" t="n">
        <v>35</v>
      </c>
      <c r="AN2250" s="7" t="s">
        <v>98</v>
      </c>
      <c r="AO2250" s="7" t="s">
        <v>98</v>
      </c>
      <c r="AP2250" s="7"/>
      <c r="AQ2250" s="7"/>
      <c r="AR2250" s="7"/>
      <c r="AS2250" s="7"/>
      <c r="AT2250" s="7"/>
      <c r="AU2250" s="7"/>
      <c r="AV2250" s="7"/>
      <c r="AW2250" s="7"/>
      <c r="AX2250" s="7"/>
      <c r="AY2250" s="7"/>
      <c r="AZ2250" s="7"/>
      <c r="BA2250" s="7"/>
      <c r="BB2250" s="7"/>
      <c r="BC2250" s="7"/>
      <c r="BD2250" s="7"/>
      <c r="BE2250" s="7"/>
      <c r="BF2250" s="7"/>
      <c r="BG2250" s="7"/>
      <c r="BH2250" s="7"/>
      <c r="BI2250" s="7"/>
      <c r="BJ2250" s="7"/>
      <c r="BK2250" s="7"/>
      <c r="BL2250" s="7"/>
      <c r="BM2250" s="7" t="s">
        <v>97</v>
      </c>
      <c r="BN2250" s="7" t="s">
        <v>97</v>
      </c>
      <c r="BO2250" s="7"/>
      <c r="BP2250" s="7"/>
      <c r="BQ2250" s="7"/>
      <c r="BR2250" s="7"/>
      <c r="BS2250" s="7"/>
      <c r="BT2250" s="7"/>
      <c r="BU2250" s="7"/>
      <c r="BV2250" s="7"/>
      <c r="BW2250" s="7"/>
      <c r="BX2250" s="7"/>
      <c r="BY2250" s="7"/>
      <c r="BZ2250" s="7"/>
      <c r="CA2250" s="7"/>
      <c r="CB2250" s="7"/>
      <c r="CC2250" s="7"/>
      <c r="CD2250" s="7"/>
      <c r="CE2250" s="7"/>
      <c r="CF2250" s="7"/>
      <c r="CG2250" s="7"/>
      <c r="CH2250" s="7"/>
      <c r="CI2250" s="6" t="n">
        <f aca="false">SUMIF($AH2250:$CH2250,35,Base!$B$5:$BB$5)*7*$Z2250</f>
        <v>105</v>
      </c>
      <c r="CJ2250" s="6" t="n">
        <f aca="false">SUMIF($AH2250:$CH2250,"PR",Base!$B$5:$BB$5)*7*$Z2250</f>
        <v>168</v>
      </c>
      <c r="CK2250" s="6"/>
      <c r="CL2250" s="6"/>
    </row>
    <row r="2251" customFormat="false" ht="13.8" hidden="false" customHeight="false" outlineLevel="0" collapsed="false">
      <c r="A2251" s="7" t="s">
        <v>1890</v>
      </c>
      <c r="B2251" s="7" t="s">
        <v>4192</v>
      </c>
      <c r="C2251" s="7" t="s">
        <v>756</v>
      </c>
      <c r="D2251" s="7" t="s">
        <v>3400</v>
      </c>
      <c r="E2251" s="7" t="s">
        <v>4653</v>
      </c>
      <c r="F2251" s="7" t="s">
        <v>17</v>
      </c>
      <c r="G2251" s="7" t="s">
        <v>789</v>
      </c>
      <c r="H2251" s="7" t="s">
        <v>789</v>
      </c>
      <c r="I2251" s="7" t="s">
        <v>84</v>
      </c>
      <c r="J2251" s="7" t="s">
        <v>85</v>
      </c>
      <c r="K2251" s="8" t="n">
        <v>93950148608</v>
      </c>
      <c r="L2251" s="7"/>
      <c r="M2251" s="8" t="n">
        <v>0</v>
      </c>
      <c r="N2251" s="7"/>
      <c r="O2251" s="7" t="s">
        <v>790</v>
      </c>
      <c r="P2251" s="7" t="s">
        <v>87</v>
      </c>
      <c r="Q2251" s="8" t="s">
        <v>1287</v>
      </c>
      <c r="R2251" s="8" t="s">
        <v>1287</v>
      </c>
      <c r="S2251" s="8" t="s">
        <v>110</v>
      </c>
      <c r="T2251" s="8" t="s">
        <v>764</v>
      </c>
      <c r="U2251" s="7" t="s">
        <v>94</v>
      </c>
      <c r="V2251" s="7" t="s">
        <v>92</v>
      </c>
      <c r="W2251" s="7"/>
      <c r="X2251" s="7"/>
      <c r="Y2251" s="7" t="s">
        <v>179</v>
      </c>
      <c r="Z2251" s="8" t="s">
        <v>764</v>
      </c>
      <c r="AA2251" s="7"/>
      <c r="AB2251" s="7"/>
      <c r="AC2251" s="7"/>
      <c r="AD2251" s="7"/>
      <c r="AE2251" s="8"/>
      <c r="AF2251" s="9" t="s">
        <v>1288</v>
      </c>
      <c r="AG2251" s="9" t="s">
        <v>748</v>
      </c>
      <c r="AH2251" s="7" t="s">
        <v>98</v>
      </c>
      <c r="AI2251" s="7" t="s">
        <v>98</v>
      </c>
      <c r="AJ2251" s="7" t="s">
        <v>98</v>
      </c>
      <c r="AK2251" s="7" t="s">
        <v>98</v>
      </c>
      <c r="AL2251" s="7" t="s">
        <v>98</v>
      </c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7"/>
      <c r="AX2251" s="7"/>
      <c r="AY2251" s="7"/>
      <c r="AZ2251" s="7"/>
      <c r="BA2251" s="7"/>
      <c r="BB2251" s="7"/>
      <c r="BC2251" s="7"/>
      <c r="BD2251" s="7"/>
      <c r="BE2251" s="7"/>
      <c r="BF2251" s="7"/>
      <c r="BG2251" s="7"/>
      <c r="BH2251" s="7"/>
      <c r="BI2251" s="7"/>
      <c r="BJ2251" s="7"/>
      <c r="BK2251" s="7"/>
      <c r="BL2251" s="7"/>
      <c r="BM2251" s="7" t="s">
        <v>97</v>
      </c>
      <c r="BN2251" s="7" t="s">
        <v>97</v>
      </c>
      <c r="BO2251" s="7"/>
      <c r="BP2251" s="7"/>
      <c r="BQ2251" s="7"/>
      <c r="BR2251" s="7"/>
      <c r="BS2251" s="7"/>
      <c r="BT2251" s="7"/>
      <c r="BU2251" s="7"/>
      <c r="BV2251" s="7"/>
      <c r="BW2251" s="7"/>
      <c r="BX2251" s="7"/>
      <c r="BY2251" s="7"/>
      <c r="BZ2251" s="7"/>
      <c r="CA2251" s="7"/>
      <c r="CB2251" s="7"/>
      <c r="CC2251" s="7"/>
      <c r="CD2251" s="7"/>
      <c r="CE2251" s="7"/>
      <c r="CF2251" s="7"/>
      <c r="CG2251" s="7"/>
      <c r="CH2251" s="7"/>
      <c r="CI2251" s="6" t="n">
        <f aca="false">SUMIF($AH2251:$CH2251,35,Base!$B$5:$BB$5)*7*$Z2251</f>
        <v>0</v>
      </c>
      <c r="CJ2251" s="6" t="n">
        <f aca="false">SUMIF($AH2251:$CH2251,"PR",Base!$B$5:$BB$5)*7*$Z2251</f>
        <v>16800</v>
      </c>
      <c r="CK2251" s="6"/>
      <c r="CL2251" s="6"/>
    </row>
    <row r="2252" customFormat="false" ht="13.8" hidden="false" customHeight="false" outlineLevel="0" collapsed="false">
      <c r="A2252" s="7" t="s">
        <v>1890</v>
      </c>
      <c r="B2252" s="7" t="s">
        <v>4192</v>
      </c>
      <c r="C2252" s="7" t="s">
        <v>756</v>
      </c>
      <c r="D2252" s="7" t="s">
        <v>2972</v>
      </c>
      <c r="E2252" s="7" t="s">
        <v>1313</v>
      </c>
      <c r="F2252" s="7" t="s">
        <v>17</v>
      </c>
      <c r="G2252" s="7" t="s">
        <v>784</v>
      </c>
      <c r="H2252" s="7" t="s">
        <v>785</v>
      </c>
      <c r="I2252" s="7" t="s">
        <v>84</v>
      </c>
      <c r="J2252" s="7" t="s">
        <v>85</v>
      </c>
      <c r="K2252" s="8" t="n">
        <v>93950148608</v>
      </c>
      <c r="L2252" s="7"/>
      <c r="M2252" s="8" t="n">
        <v>0</v>
      </c>
      <c r="N2252" s="7"/>
      <c r="O2252" s="7" t="s">
        <v>786</v>
      </c>
      <c r="P2252" s="7" t="s">
        <v>87</v>
      </c>
      <c r="Q2252" s="8" t="s">
        <v>1287</v>
      </c>
      <c r="R2252" s="8" t="s">
        <v>1287</v>
      </c>
      <c r="S2252" s="8" t="s">
        <v>110</v>
      </c>
      <c r="T2252" s="8" t="s">
        <v>764</v>
      </c>
      <c r="U2252" s="7" t="s">
        <v>94</v>
      </c>
      <c r="V2252" s="7" t="s">
        <v>92</v>
      </c>
      <c r="W2252" s="7"/>
      <c r="X2252" s="7"/>
      <c r="Y2252" s="7" t="s">
        <v>179</v>
      </c>
      <c r="Z2252" s="8" t="s">
        <v>764</v>
      </c>
      <c r="AA2252" s="7"/>
      <c r="AB2252" s="7"/>
      <c r="AC2252" s="7"/>
      <c r="AD2252" s="7"/>
      <c r="AE2252" s="8"/>
      <c r="AF2252" s="9" t="s">
        <v>1288</v>
      </c>
      <c r="AG2252" s="9" t="s">
        <v>748</v>
      </c>
      <c r="AH2252" s="7" t="s">
        <v>98</v>
      </c>
      <c r="AI2252" s="7" t="s">
        <v>98</v>
      </c>
      <c r="AJ2252" s="7" t="s">
        <v>98</v>
      </c>
      <c r="AK2252" s="7" t="s">
        <v>98</v>
      </c>
      <c r="AL2252" s="7" t="s">
        <v>98</v>
      </c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7"/>
      <c r="AX2252" s="7"/>
      <c r="AY2252" s="7"/>
      <c r="AZ2252" s="7"/>
      <c r="BA2252" s="7"/>
      <c r="BB2252" s="7"/>
      <c r="BC2252" s="7"/>
      <c r="BD2252" s="7"/>
      <c r="BE2252" s="7"/>
      <c r="BF2252" s="7"/>
      <c r="BG2252" s="7"/>
      <c r="BH2252" s="7"/>
      <c r="BI2252" s="7"/>
      <c r="BJ2252" s="7"/>
      <c r="BK2252" s="7"/>
      <c r="BL2252" s="7"/>
      <c r="BM2252" s="7" t="s">
        <v>97</v>
      </c>
      <c r="BN2252" s="7" t="s">
        <v>97</v>
      </c>
      <c r="BO2252" s="7"/>
      <c r="BP2252" s="7"/>
      <c r="BQ2252" s="7"/>
      <c r="BR2252" s="7"/>
      <c r="BS2252" s="7"/>
      <c r="BT2252" s="7"/>
      <c r="BU2252" s="7"/>
      <c r="BV2252" s="7"/>
      <c r="BW2252" s="7"/>
      <c r="BX2252" s="7"/>
      <c r="BY2252" s="7"/>
      <c r="BZ2252" s="7"/>
      <c r="CA2252" s="7"/>
      <c r="CB2252" s="7"/>
      <c r="CC2252" s="7"/>
      <c r="CD2252" s="7"/>
      <c r="CE2252" s="7"/>
      <c r="CF2252" s="7"/>
      <c r="CG2252" s="7"/>
      <c r="CH2252" s="7"/>
      <c r="CI2252" s="6" t="n">
        <f aca="false">SUMIF($AH2252:$CH2252,35,Base!$B$5:$BB$5)*7*$Z2252</f>
        <v>0</v>
      </c>
      <c r="CJ2252" s="6" t="n">
        <f aca="false">SUMIF($AH2252:$CH2252,"PR",Base!$B$5:$BB$5)*7*$Z2252</f>
        <v>16800</v>
      </c>
      <c r="CK2252" s="6"/>
      <c r="CL2252" s="6"/>
    </row>
    <row r="2253" customFormat="false" ht="13.8" hidden="false" customHeight="false" outlineLevel="0" collapsed="false">
      <c r="A2253" s="7" t="s">
        <v>1890</v>
      </c>
      <c r="B2253" s="7" t="s">
        <v>4192</v>
      </c>
      <c r="C2253" s="7" t="s">
        <v>756</v>
      </c>
      <c r="D2253" s="7" t="s">
        <v>4654</v>
      </c>
      <c r="E2253" s="7" t="s">
        <v>4655</v>
      </c>
      <c r="F2253" s="7" t="s">
        <v>17</v>
      </c>
      <c r="G2253" s="7" t="s">
        <v>759</v>
      </c>
      <c r="H2253" s="7" t="s">
        <v>760</v>
      </c>
      <c r="I2253" s="7" t="s">
        <v>84</v>
      </c>
      <c r="J2253" s="7" t="s">
        <v>85</v>
      </c>
      <c r="K2253" s="8" t="n">
        <v>9399015424</v>
      </c>
      <c r="L2253" s="7" t="s">
        <v>761</v>
      </c>
      <c r="M2253" s="8" t="n">
        <v>0</v>
      </c>
      <c r="N2253" s="7"/>
      <c r="O2253" s="7" t="s">
        <v>762</v>
      </c>
      <c r="P2253" s="7" t="s">
        <v>87</v>
      </c>
      <c r="Q2253" s="8" t="s">
        <v>1287</v>
      </c>
      <c r="R2253" s="8" t="s">
        <v>1287</v>
      </c>
      <c r="S2253" s="8" t="s">
        <v>110</v>
      </c>
      <c r="T2253" s="8" t="s">
        <v>764</v>
      </c>
      <c r="U2253" s="7" t="s">
        <v>94</v>
      </c>
      <c r="V2253" s="7" t="s">
        <v>92</v>
      </c>
      <c r="W2253" s="7"/>
      <c r="X2253" s="7"/>
      <c r="Y2253" s="7" t="s">
        <v>179</v>
      </c>
      <c r="Z2253" s="8" t="s">
        <v>764</v>
      </c>
      <c r="AA2253" s="7"/>
      <c r="AB2253" s="7"/>
      <c r="AC2253" s="7"/>
      <c r="AD2253" s="7"/>
      <c r="AE2253" s="8"/>
      <c r="AF2253" s="9" t="s">
        <v>1288</v>
      </c>
      <c r="AG2253" s="9" t="s">
        <v>748</v>
      </c>
      <c r="AH2253" s="7" t="s">
        <v>98</v>
      </c>
      <c r="AI2253" s="7" t="s">
        <v>98</v>
      </c>
      <c r="AJ2253" s="7" t="s">
        <v>98</v>
      </c>
      <c r="AK2253" s="7" t="s">
        <v>98</v>
      </c>
      <c r="AL2253" s="7" t="s">
        <v>98</v>
      </c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7"/>
      <c r="AX2253" s="7"/>
      <c r="AY2253" s="7"/>
      <c r="AZ2253" s="7"/>
      <c r="BA2253" s="7"/>
      <c r="BB2253" s="7"/>
      <c r="BC2253" s="7"/>
      <c r="BD2253" s="7"/>
      <c r="BE2253" s="7"/>
      <c r="BF2253" s="7"/>
      <c r="BG2253" s="7"/>
      <c r="BH2253" s="7"/>
      <c r="BI2253" s="7"/>
      <c r="BJ2253" s="7"/>
      <c r="BK2253" s="7"/>
      <c r="BL2253" s="7"/>
      <c r="BM2253" s="7" t="s">
        <v>97</v>
      </c>
      <c r="BN2253" s="7" t="s">
        <v>97</v>
      </c>
      <c r="BO2253" s="7"/>
      <c r="BP2253" s="7"/>
      <c r="BQ2253" s="7"/>
      <c r="BR2253" s="7"/>
      <c r="BS2253" s="7"/>
      <c r="BT2253" s="7"/>
      <c r="BU2253" s="7"/>
      <c r="BV2253" s="7"/>
      <c r="BW2253" s="7"/>
      <c r="BX2253" s="7"/>
      <c r="BY2253" s="7"/>
      <c r="BZ2253" s="7"/>
      <c r="CA2253" s="7"/>
      <c r="CB2253" s="7"/>
      <c r="CC2253" s="7"/>
      <c r="CD2253" s="7"/>
      <c r="CE2253" s="7"/>
      <c r="CF2253" s="7"/>
      <c r="CG2253" s="7"/>
      <c r="CH2253" s="7"/>
      <c r="CI2253" s="6" t="n">
        <f aca="false">SUMIF($AH2253:$CH2253,35,Base!$B$5:$BB$5)*7*$Z2253</f>
        <v>0</v>
      </c>
      <c r="CJ2253" s="6" t="n">
        <f aca="false">SUMIF($AH2253:$CH2253,"PR",Base!$B$5:$BB$5)*7*$Z2253</f>
        <v>16800</v>
      </c>
      <c r="CK2253" s="6"/>
      <c r="CL2253" s="6"/>
    </row>
    <row r="2254" customFormat="false" ht="13.8" hidden="false" customHeight="false" outlineLevel="0" collapsed="false">
      <c r="A2254" s="7" t="s">
        <v>1890</v>
      </c>
      <c r="B2254" s="7" t="s">
        <v>4192</v>
      </c>
      <c r="C2254" s="7" t="s">
        <v>756</v>
      </c>
      <c r="D2254" s="7" t="s">
        <v>2976</v>
      </c>
      <c r="E2254" s="7" t="s">
        <v>4656</v>
      </c>
      <c r="F2254" s="7" t="s">
        <v>17</v>
      </c>
      <c r="G2254" s="7" t="s">
        <v>768</v>
      </c>
      <c r="H2254" s="7" t="s">
        <v>769</v>
      </c>
      <c r="I2254" s="7" t="s">
        <v>84</v>
      </c>
      <c r="J2254" s="7" t="s">
        <v>85</v>
      </c>
      <c r="K2254" s="8" t="n">
        <v>93990150144</v>
      </c>
      <c r="L2254" s="7" t="s">
        <v>761</v>
      </c>
      <c r="M2254" s="8" t="n">
        <v>0</v>
      </c>
      <c r="N2254" s="7"/>
      <c r="O2254" s="7" t="s">
        <v>770</v>
      </c>
      <c r="P2254" s="7" t="s">
        <v>87</v>
      </c>
      <c r="Q2254" s="8" t="s">
        <v>1287</v>
      </c>
      <c r="R2254" s="8" t="s">
        <v>1287</v>
      </c>
      <c r="S2254" s="8" t="s">
        <v>110</v>
      </c>
      <c r="T2254" s="8" t="s">
        <v>764</v>
      </c>
      <c r="U2254" s="7" t="s">
        <v>94</v>
      </c>
      <c r="V2254" s="7" t="s">
        <v>92</v>
      </c>
      <c r="W2254" s="7"/>
      <c r="X2254" s="7"/>
      <c r="Y2254" s="7" t="s">
        <v>179</v>
      </c>
      <c r="Z2254" s="8" t="s">
        <v>764</v>
      </c>
      <c r="AA2254" s="7"/>
      <c r="AB2254" s="7"/>
      <c r="AC2254" s="7"/>
      <c r="AD2254" s="7"/>
      <c r="AE2254" s="8"/>
      <c r="AF2254" s="9" t="s">
        <v>1288</v>
      </c>
      <c r="AG2254" s="9" t="s">
        <v>748</v>
      </c>
      <c r="AH2254" s="7" t="s">
        <v>98</v>
      </c>
      <c r="AI2254" s="7" t="s">
        <v>98</v>
      </c>
      <c r="AJ2254" s="7" t="s">
        <v>98</v>
      </c>
      <c r="AK2254" s="7" t="s">
        <v>98</v>
      </c>
      <c r="AL2254" s="7" t="s">
        <v>98</v>
      </c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7"/>
      <c r="AX2254" s="7"/>
      <c r="AY2254" s="7"/>
      <c r="AZ2254" s="7"/>
      <c r="BA2254" s="7"/>
      <c r="BB2254" s="7"/>
      <c r="BC2254" s="7"/>
      <c r="BD2254" s="7"/>
      <c r="BE2254" s="7"/>
      <c r="BF2254" s="7"/>
      <c r="BG2254" s="7"/>
      <c r="BH2254" s="7"/>
      <c r="BI2254" s="7"/>
      <c r="BJ2254" s="7"/>
      <c r="BK2254" s="7"/>
      <c r="BL2254" s="7"/>
      <c r="BM2254" s="7" t="s">
        <v>97</v>
      </c>
      <c r="BN2254" s="7" t="s">
        <v>97</v>
      </c>
      <c r="BO2254" s="7"/>
      <c r="BP2254" s="7"/>
      <c r="BQ2254" s="7"/>
      <c r="BR2254" s="7"/>
      <c r="BS2254" s="7"/>
      <c r="BT2254" s="7"/>
      <c r="BU2254" s="7"/>
      <c r="BV2254" s="7"/>
      <c r="BW2254" s="7"/>
      <c r="BX2254" s="7"/>
      <c r="BY2254" s="7"/>
      <c r="BZ2254" s="7"/>
      <c r="CA2254" s="7"/>
      <c r="CB2254" s="7"/>
      <c r="CC2254" s="7"/>
      <c r="CD2254" s="7"/>
      <c r="CE2254" s="7"/>
      <c r="CF2254" s="7"/>
      <c r="CG2254" s="7"/>
      <c r="CH2254" s="7"/>
      <c r="CI2254" s="6" t="n">
        <f aca="false">SUMIF($AH2254:$CH2254,35,Base!$B$5:$BB$5)*7*$Z2254</f>
        <v>0</v>
      </c>
      <c r="CJ2254" s="6" t="n">
        <f aca="false">SUMIF($AH2254:$CH2254,"PR",Base!$B$5:$BB$5)*7*$Z2254</f>
        <v>16800</v>
      </c>
      <c r="CK2254" s="6"/>
      <c r="CL2254" s="6"/>
    </row>
    <row r="2255" customFormat="false" ht="13.8" hidden="false" customHeight="false" outlineLevel="0" collapsed="false">
      <c r="A2255" s="7" t="s">
        <v>1890</v>
      </c>
      <c r="B2255" s="7" t="s">
        <v>4192</v>
      </c>
      <c r="C2255" s="7" t="s">
        <v>756</v>
      </c>
      <c r="D2255" s="7" t="s">
        <v>3431</v>
      </c>
      <c r="E2255" s="7" t="s">
        <v>4657</v>
      </c>
      <c r="F2255" s="7" t="s">
        <v>17</v>
      </c>
      <c r="G2255" s="7" t="s">
        <v>773</v>
      </c>
      <c r="H2255" s="7" t="s">
        <v>774</v>
      </c>
      <c r="I2255" s="7" t="s">
        <v>84</v>
      </c>
      <c r="J2255" s="7" t="s">
        <v>85</v>
      </c>
      <c r="K2255" s="8" t="n">
        <v>93990150144</v>
      </c>
      <c r="L2255" s="7" t="s">
        <v>761</v>
      </c>
      <c r="M2255" s="8" t="n">
        <v>0</v>
      </c>
      <c r="N2255" s="7"/>
      <c r="O2255" s="7" t="s">
        <v>775</v>
      </c>
      <c r="P2255" s="7" t="s">
        <v>87</v>
      </c>
      <c r="Q2255" s="8" t="s">
        <v>1287</v>
      </c>
      <c r="R2255" s="8" t="s">
        <v>1287</v>
      </c>
      <c r="S2255" s="8" t="s">
        <v>110</v>
      </c>
      <c r="T2255" s="8" t="s">
        <v>764</v>
      </c>
      <c r="U2255" s="7" t="s">
        <v>94</v>
      </c>
      <c r="V2255" s="7" t="s">
        <v>92</v>
      </c>
      <c r="W2255" s="7"/>
      <c r="X2255" s="7"/>
      <c r="Y2255" s="7" t="s">
        <v>179</v>
      </c>
      <c r="Z2255" s="8" t="s">
        <v>764</v>
      </c>
      <c r="AA2255" s="7"/>
      <c r="AB2255" s="7"/>
      <c r="AC2255" s="7"/>
      <c r="AD2255" s="7"/>
      <c r="AE2255" s="8"/>
      <c r="AF2255" s="9" t="s">
        <v>1288</v>
      </c>
      <c r="AG2255" s="9" t="s">
        <v>748</v>
      </c>
      <c r="AH2255" s="7" t="s">
        <v>98</v>
      </c>
      <c r="AI2255" s="7" t="s">
        <v>98</v>
      </c>
      <c r="AJ2255" s="7" t="s">
        <v>98</v>
      </c>
      <c r="AK2255" s="7" t="s">
        <v>98</v>
      </c>
      <c r="AL2255" s="7" t="s">
        <v>98</v>
      </c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7"/>
      <c r="AX2255" s="7"/>
      <c r="AY2255" s="7"/>
      <c r="AZ2255" s="7"/>
      <c r="BA2255" s="7"/>
      <c r="BB2255" s="7"/>
      <c r="BC2255" s="7"/>
      <c r="BD2255" s="7"/>
      <c r="BE2255" s="7"/>
      <c r="BF2255" s="7"/>
      <c r="BG2255" s="7"/>
      <c r="BH2255" s="7"/>
      <c r="BI2255" s="7"/>
      <c r="BJ2255" s="7"/>
      <c r="BK2255" s="7"/>
      <c r="BL2255" s="7"/>
      <c r="BM2255" s="7" t="s">
        <v>97</v>
      </c>
      <c r="BN2255" s="7" t="s">
        <v>97</v>
      </c>
      <c r="BO2255" s="7"/>
      <c r="BP2255" s="7"/>
      <c r="BQ2255" s="7"/>
      <c r="BR2255" s="7"/>
      <c r="BS2255" s="7"/>
      <c r="BT2255" s="7"/>
      <c r="BU2255" s="7"/>
      <c r="BV2255" s="7"/>
      <c r="BW2255" s="7"/>
      <c r="BX2255" s="7"/>
      <c r="BY2255" s="7"/>
      <c r="BZ2255" s="7"/>
      <c r="CA2255" s="7"/>
      <c r="CB2255" s="7"/>
      <c r="CC2255" s="7"/>
      <c r="CD2255" s="7"/>
      <c r="CE2255" s="7"/>
      <c r="CF2255" s="7"/>
      <c r="CG2255" s="7"/>
      <c r="CH2255" s="7"/>
      <c r="CI2255" s="6" t="n">
        <f aca="false">SUMIF($AH2255:$CH2255,35,Base!$B$5:$BB$5)*7*$Z2255</f>
        <v>0</v>
      </c>
      <c r="CJ2255" s="6" t="n">
        <f aca="false">SUMIF($AH2255:$CH2255,"PR",Base!$B$5:$BB$5)*7*$Z2255</f>
        <v>16800</v>
      </c>
      <c r="CK2255" s="6"/>
      <c r="CL2255" s="6"/>
    </row>
    <row r="2256" customFormat="false" ht="13.8" hidden="false" customHeight="false" outlineLevel="0" collapsed="false">
      <c r="A2256" s="7" t="s">
        <v>1890</v>
      </c>
      <c r="B2256" s="7" t="s">
        <v>4192</v>
      </c>
      <c r="C2256" s="7" t="s">
        <v>756</v>
      </c>
      <c r="D2256" s="7" t="s">
        <v>2980</v>
      </c>
      <c r="E2256" s="7" t="s">
        <v>4658</v>
      </c>
      <c r="F2256" s="7" t="s">
        <v>17</v>
      </c>
      <c r="G2256" s="7" t="s">
        <v>778</v>
      </c>
      <c r="H2256" s="7" t="s">
        <v>779</v>
      </c>
      <c r="I2256" s="7" t="s">
        <v>84</v>
      </c>
      <c r="J2256" s="7" t="s">
        <v>85</v>
      </c>
      <c r="K2256" s="8" t="n">
        <v>93950148608</v>
      </c>
      <c r="L2256" s="7" t="s">
        <v>780</v>
      </c>
      <c r="M2256" s="8" t="n">
        <v>0</v>
      </c>
      <c r="N2256" s="7"/>
      <c r="O2256" s="7" t="s">
        <v>781</v>
      </c>
      <c r="P2256" s="7" t="s">
        <v>87</v>
      </c>
      <c r="Q2256" s="8" t="s">
        <v>1287</v>
      </c>
      <c r="R2256" s="8" t="s">
        <v>1287</v>
      </c>
      <c r="S2256" s="8" t="s">
        <v>110</v>
      </c>
      <c r="T2256" s="8" t="s">
        <v>764</v>
      </c>
      <c r="U2256" s="7" t="s">
        <v>94</v>
      </c>
      <c r="V2256" s="7" t="s">
        <v>92</v>
      </c>
      <c r="W2256" s="7"/>
      <c r="X2256" s="7"/>
      <c r="Y2256" s="7" t="s">
        <v>179</v>
      </c>
      <c r="Z2256" s="8" t="s">
        <v>764</v>
      </c>
      <c r="AA2256" s="7"/>
      <c r="AB2256" s="7"/>
      <c r="AC2256" s="7"/>
      <c r="AD2256" s="7"/>
      <c r="AE2256" s="8"/>
      <c r="AF2256" s="9" t="s">
        <v>1288</v>
      </c>
      <c r="AG2256" s="9" t="s">
        <v>748</v>
      </c>
      <c r="AH2256" s="7" t="s">
        <v>98</v>
      </c>
      <c r="AI2256" s="7" t="s">
        <v>98</v>
      </c>
      <c r="AJ2256" s="7" t="s">
        <v>98</v>
      </c>
      <c r="AK2256" s="7" t="s">
        <v>98</v>
      </c>
      <c r="AL2256" s="7" t="s">
        <v>98</v>
      </c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  <c r="AY2256" s="7"/>
      <c r="AZ2256" s="7"/>
      <c r="BA2256" s="7"/>
      <c r="BB2256" s="7"/>
      <c r="BC2256" s="7"/>
      <c r="BD2256" s="7"/>
      <c r="BE2256" s="7"/>
      <c r="BF2256" s="7"/>
      <c r="BG2256" s="7"/>
      <c r="BH2256" s="7"/>
      <c r="BI2256" s="7"/>
      <c r="BJ2256" s="7"/>
      <c r="BK2256" s="7"/>
      <c r="BL2256" s="7"/>
      <c r="BM2256" s="7" t="s">
        <v>97</v>
      </c>
      <c r="BN2256" s="7" t="s">
        <v>97</v>
      </c>
      <c r="BO2256" s="7"/>
      <c r="BP2256" s="7"/>
      <c r="BQ2256" s="7"/>
      <c r="BR2256" s="7"/>
      <c r="BS2256" s="7"/>
      <c r="BT2256" s="7"/>
      <c r="BU2256" s="7"/>
      <c r="BV2256" s="7"/>
      <c r="BW2256" s="7"/>
      <c r="BX2256" s="7"/>
      <c r="BY2256" s="7"/>
      <c r="BZ2256" s="7"/>
      <c r="CA2256" s="7"/>
      <c r="CB2256" s="7"/>
      <c r="CC2256" s="7"/>
      <c r="CD2256" s="7"/>
      <c r="CE2256" s="7"/>
      <c r="CF2256" s="7"/>
      <c r="CG2256" s="7"/>
      <c r="CH2256" s="7"/>
      <c r="CI2256" s="6" t="n">
        <f aca="false">SUMIF($AH2256:$CH2256,35,Base!$B$5:$BB$5)*7*$Z2256</f>
        <v>0</v>
      </c>
      <c r="CJ2256" s="6" t="n">
        <f aca="false">SUMIF($AH2256:$CH2256,"PR",Base!$B$5:$BB$5)*7*$Z2256</f>
        <v>16800</v>
      </c>
      <c r="CK2256" s="6"/>
      <c r="CL2256" s="6"/>
    </row>
    <row r="2257" customFormat="false" ht="13.8" hidden="false" customHeight="false" outlineLevel="0" collapsed="false">
      <c r="A2257" s="7" t="s">
        <v>1890</v>
      </c>
      <c r="B2257" s="7" t="s">
        <v>4192</v>
      </c>
      <c r="C2257" s="7" t="s">
        <v>118</v>
      </c>
      <c r="D2257" s="7" t="s">
        <v>3377</v>
      </c>
      <c r="E2257" s="7" t="s">
        <v>4659</v>
      </c>
      <c r="F2257" s="7" t="s">
        <v>17</v>
      </c>
      <c r="G2257" s="7" t="s">
        <v>4660</v>
      </c>
      <c r="H2257" s="7" t="s">
        <v>4661</v>
      </c>
      <c r="I2257" s="7" t="s">
        <v>84</v>
      </c>
      <c r="J2257" s="7" t="s">
        <v>85</v>
      </c>
      <c r="K2257" s="8" t="n">
        <v>0</v>
      </c>
      <c r="L2257" s="7"/>
      <c r="M2257" s="8" t="n">
        <v>17</v>
      </c>
      <c r="N2257" s="7"/>
      <c r="O2257" s="7" t="s">
        <v>213</v>
      </c>
      <c r="P2257" s="7" t="s">
        <v>108</v>
      </c>
      <c r="Q2257" s="8" t="s">
        <v>1230</v>
      </c>
      <c r="R2257" s="8" t="s">
        <v>532</v>
      </c>
      <c r="S2257" s="8" t="s">
        <v>647</v>
      </c>
      <c r="T2257" s="8" t="s">
        <v>170</v>
      </c>
      <c r="U2257" s="7" t="s">
        <v>87</v>
      </c>
      <c r="V2257" s="7" t="s">
        <v>92</v>
      </c>
      <c r="W2257" s="7"/>
      <c r="X2257" s="7"/>
      <c r="Y2257" s="7" t="s">
        <v>99</v>
      </c>
      <c r="Z2257" s="8" t="s">
        <v>127</v>
      </c>
      <c r="AA2257" s="7"/>
      <c r="AB2257" s="7"/>
      <c r="AC2257" s="7"/>
      <c r="AD2257" s="7"/>
      <c r="AE2257" s="8"/>
      <c r="AF2257" s="9" t="s">
        <v>674</v>
      </c>
      <c r="AG2257" s="9" t="s">
        <v>2993</v>
      </c>
      <c r="AH2257" s="7"/>
      <c r="AI2257" s="7"/>
      <c r="AJ2257" s="7"/>
      <c r="AK2257" s="7"/>
      <c r="AL2257" s="7"/>
      <c r="AM2257" s="7"/>
      <c r="AN2257" s="7"/>
      <c r="AO2257" s="7"/>
      <c r="AP2257" s="7" t="n">
        <v>35</v>
      </c>
      <c r="AQ2257" s="7" t="n">
        <v>35</v>
      </c>
      <c r="AR2257" s="7" t="s">
        <v>98</v>
      </c>
      <c r="AS2257" s="7" t="s">
        <v>98</v>
      </c>
      <c r="AT2257" s="7" t="s">
        <v>98</v>
      </c>
      <c r="AU2257" s="7" t="s">
        <v>98</v>
      </c>
      <c r="AV2257" s="7" t="s">
        <v>98</v>
      </c>
      <c r="AW2257" s="7" t="s">
        <v>98</v>
      </c>
      <c r="AX2257" s="7" t="s">
        <v>98</v>
      </c>
      <c r="AY2257" s="7" t="s">
        <v>98</v>
      </c>
      <c r="AZ2257" s="7" t="s">
        <v>98</v>
      </c>
      <c r="BA2257" s="7" t="s">
        <v>98</v>
      </c>
      <c r="BB2257" s="7" t="s">
        <v>98</v>
      </c>
      <c r="BC2257" s="7"/>
      <c r="BD2257" s="7"/>
      <c r="BE2257" s="7"/>
      <c r="BF2257" s="7"/>
      <c r="BG2257" s="7"/>
      <c r="BH2257" s="7"/>
      <c r="BI2257" s="7"/>
      <c r="BJ2257" s="7"/>
      <c r="BK2257" s="7"/>
      <c r="BL2257" s="7"/>
      <c r="BM2257" s="7" t="s">
        <v>97</v>
      </c>
      <c r="BN2257" s="7" t="s">
        <v>97</v>
      </c>
      <c r="BO2257" s="7"/>
      <c r="BP2257" s="7"/>
      <c r="BQ2257" s="7"/>
      <c r="BR2257" s="7"/>
      <c r="BS2257" s="7"/>
      <c r="BT2257" s="7"/>
      <c r="BU2257" s="7"/>
      <c r="BV2257" s="7"/>
      <c r="BW2257" s="7"/>
      <c r="BX2257" s="7"/>
      <c r="BY2257" s="7"/>
      <c r="BZ2257" s="7"/>
      <c r="CA2257" s="7"/>
      <c r="CB2257" s="7"/>
      <c r="CC2257" s="7"/>
      <c r="CD2257" s="7"/>
      <c r="CE2257" s="7"/>
      <c r="CF2257" s="7"/>
      <c r="CG2257" s="7"/>
      <c r="CH2257" s="7"/>
      <c r="CI2257" s="6" t="n">
        <f aca="false">SUMIF($AH2257:$CH2257,35,Base!$B$5:$BB$5)*7*$Z2257</f>
        <v>280</v>
      </c>
      <c r="CJ2257" s="6" t="n">
        <f aca="false">SUMIF($AH2257:$CH2257,"PR",Base!$B$5:$BB$5)*7*$Z2257</f>
        <v>1456</v>
      </c>
      <c r="CK2257" s="6"/>
      <c r="CL2257" s="6"/>
    </row>
    <row r="2258" customFormat="false" ht="13.8" hidden="false" customHeight="false" outlineLevel="0" collapsed="false">
      <c r="A2258" s="7" t="s">
        <v>1890</v>
      </c>
      <c r="B2258" s="7" t="s">
        <v>4192</v>
      </c>
      <c r="C2258" s="7" t="s">
        <v>118</v>
      </c>
      <c r="D2258" s="7" t="s">
        <v>2999</v>
      </c>
      <c r="E2258" s="7" t="s">
        <v>3898</v>
      </c>
      <c r="F2258" s="7" t="s">
        <v>17</v>
      </c>
      <c r="G2258" s="7" t="s">
        <v>4662</v>
      </c>
      <c r="H2258" s="7" t="s">
        <v>4663</v>
      </c>
      <c r="I2258" s="7" t="s">
        <v>84</v>
      </c>
      <c r="J2258" s="7" t="s">
        <v>85</v>
      </c>
      <c r="K2258" s="8" t="n">
        <v>0</v>
      </c>
      <c r="L2258" s="7"/>
      <c r="M2258" s="8" t="n">
        <v>17</v>
      </c>
      <c r="N2258" s="7"/>
      <c r="O2258" s="7" t="s">
        <v>317</v>
      </c>
      <c r="P2258" s="7" t="s">
        <v>178</v>
      </c>
      <c r="Q2258" s="8" t="s">
        <v>4309</v>
      </c>
      <c r="R2258" s="8" t="s">
        <v>4664</v>
      </c>
      <c r="S2258" s="8" t="s">
        <v>1334</v>
      </c>
      <c r="T2258" s="8" t="s">
        <v>170</v>
      </c>
      <c r="U2258" s="7" t="s">
        <v>87</v>
      </c>
      <c r="V2258" s="7" t="s">
        <v>92</v>
      </c>
      <c r="W2258" s="7"/>
      <c r="X2258" s="7"/>
      <c r="Y2258" s="7" t="s">
        <v>93</v>
      </c>
      <c r="Z2258" s="8" t="s">
        <v>155</v>
      </c>
      <c r="AA2258" s="7"/>
      <c r="AB2258" s="7"/>
      <c r="AC2258" s="7"/>
      <c r="AD2258" s="7"/>
      <c r="AE2258" s="8"/>
      <c r="AF2258" s="9" t="s">
        <v>915</v>
      </c>
      <c r="AG2258" s="9" t="s">
        <v>1497</v>
      </c>
      <c r="AH2258" s="7" t="s">
        <v>98</v>
      </c>
      <c r="AI2258" s="7" t="s">
        <v>98</v>
      </c>
      <c r="AJ2258" s="7" t="s">
        <v>98</v>
      </c>
      <c r="AK2258" s="7" t="s">
        <v>98</v>
      </c>
      <c r="AL2258" s="7" t="s">
        <v>98</v>
      </c>
      <c r="AM2258" s="7" t="s">
        <v>98</v>
      </c>
      <c r="AN2258" s="7" t="s">
        <v>98</v>
      </c>
      <c r="AO2258" s="7" t="s">
        <v>98</v>
      </c>
      <c r="AP2258" s="7" t="s">
        <v>98</v>
      </c>
      <c r="AQ2258" s="7" t="s">
        <v>98</v>
      </c>
      <c r="AR2258" s="7" t="s">
        <v>98</v>
      </c>
      <c r="AS2258" s="7" t="s">
        <v>98</v>
      </c>
      <c r="AT2258" s="7"/>
      <c r="AU2258" s="7"/>
      <c r="AV2258" s="7"/>
      <c r="AW2258" s="7"/>
      <c r="AX2258" s="7"/>
      <c r="AY2258" s="7"/>
      <c r="AZ2258" s="7"/>
      <c r="BA2258" s="7"/>
      <c r="BB2258" s="7"/>
      <c r="BC2258" s="7"/>
      <c r="BD2258" s="7"/>
      <c r="BE2258" s="7"/>
      <c r="BF2258" s="7"/>
      <c r="BG2258" s="7"/>
      <c r="BH2258" s="7"/>
      <c r="BI2258" s="7"/>
      <c r="BJ2258" s="7"/>
      <c r="BK2258" s="7"/>
      <c r="BL2258" s="7"/>
      <c r="BM2258" s="7" t="s">
        <v>97</v>
      </c>
      <c r="BN2258" s="7" t="s">
        <v>97</v>
      </c>
      <c r="BO2258" s="7"/>
      <c r="BP2258" s="7"/>
      <c r="BQ2258" s="7"/>
      <c r="BR2258" s="7"/>
      <c r="BS2258" s="7"/>
      <c r="BT2258" s="7"/>
      <c r="BU2258" s="7"/>
      <c r="BV2258" s="7"/>
      <c r="BW2258" s="7"/>
      <c r="BX2258" s="7"/>
      <c r="BY2258" s="7"/>
      <c r="BZ2258" s="7"/>
      <c r="CA2258" s="7"/>
      <c r="CB2258" s="7"/>
      <c r="CC2258" s="7"/>
      <c r="CD2258" s="7"/>
      <c r="CE2258" s="7"/>
      <c r="CF2258" s="7"/>
      <c r="CG2258" s="7"/>
      <c r="CH2258" s="7"/>
      <c r="CI2258" s="6" t="n">
        <f aca="false">SUMIF($AH2258:$CH2258,35,Base!$B$5:$BB$5)*7*$Z2258</f>
        <v>0</v>
      </c>
      <c r="CJ2258" s="6" t="n">
        <f aca="false">SUMIF($AH2258:$CH2258,"PR",Base!$B$5:$BB$5)*7*$Z2258</f>
        <v>1239</v>
      </c>
      <c r="CK2258" s="6"/>
      <c r="CL2258" s="6"/>
    </row>
    <row r="2259" customFormat="false" ht="13.8" hidden="false" customHeight="false" outlineLevel="0" collapsed="false">
      <c r="A2259" s="7" t="s">
        <v>1890</v>
      </c>
      <c r="B2259" s="7" t="s">
        <v>4192</v>
      </c>
      <c r="C2259" s="7" t="s">
        <v>118</v>
      </c>
      <c r="D2259" s="7" t="s">
        <v>2999</v>
      </c>
      <c r="E2259" s="7" t="s">
        <v>3898</v>
      </c>
      <c r="F2259" s="7" t="s">
        <v>17</v>
      </c>
      <c r="G2259" s="7" t="s">
        <v>4662</v>
      </c>
      <c r="H2259" s="7" t="s">
        <v>4663</v>
      </c>
      <c r="I2259" s="7" t="s">
        <v>84</v>
      </c>
      <c r="J2259" s="7" t="s">
        <v>85</v>
      </c>
      <c r="K2259" s="8" t="n">
        <v>0</v>
      </c>
      <c r="L2259" s="7"/>
      <c r="M2259" s="8" t="n">
        <v>17</v>
      </c>
      <c r="N2259" s="7"/>
      <c r="O2259" s="7" t="s">
        <v>317</v>
      </c>
      <c r="P2259" s="7" t="s">
        <v>178</v>
      </c>
      <c r="Q2259" s="8" t="s">
        <v>4309</v>
      </c>
      <c r="R2259" s="8" t="s">
        <v>4664</v>
      </c>
      <c r="S2259" s="8" t="s">
        <v>1334</v>
      </c>
      <c r="T2259" s="8" t="s">
        <v>170</v>
      </c>
      <c r="U2259" s="7" t="s">
        <v>87</v>
      </c>
      <c r="V2259" s="7" t="s">
        <v>92</v>
      </c>
      <c r="W2259" s="7"/>
      <c r="X2259" s="7"/>
      <c r="Y2259" s="7" t="s">
        <v>99</v>
      </c>
      <c r="Z2259" s="8" t="s">
        <v>242</v>
      </c>
      <c r="AA2259" s="7"/>
      <c r="AB2259" s="7"/>
      <c r="AC2259" s="7"/>
      <c r="AD2259" s="7"/>
      <c r="AE2259" s="8"/>
      <c r="AF2259" s="9" t="s">
        <v>915</v>
      </c>
      <c r="AG2259" s="9" t="s">
        <v>1497</v>
      </c>
      <c r="AH2259" s="7" t="s">
        <v>98</v>
      </c>
      <c r="AI2259" s="7" t="s">
        <v>98</v>
      </c>
      <c r="AJ2259" s="7" t="s">
        <v>98</v>
      </c>
      <c r="AK2259" s="7" t="s">
        <v>98</v>
      </c>
      <c r="AL2259" s="7" t="s">
        <v>98</v>
      </c>
      <c r="AM2259" s="7" t="s">
        <v>98</v>
      </c>
      <c r="AN2259" s="7" t="s">
        <v>98</v>
      </c>
      <c r="AO2259" s="7" t="s">
        <v>98</v>
      </c>
      <c r="AP2259" s="7" t="s">
        <v>98</v>
      </c>
      <c r="AQ2259" s="7" t="s">
        <v>98</v>
      </c>
      <c r="AR2259" s="7" t="s">
        <v>98</v>
      </c>
      <c r="AS2259" s="7" t="s">
        <v>98</v>
      </c>
      <c r="AT2259" s="7"/>
      <c r="AU2259" s="7"/>
      <c r="AV2259" s="7"/>
      <c r="AW2259" s="7"/>
      <c r="AX2259" s="7"/>
      <c r="AY2259" s="7"/>
      <c r="AZ2259" s="7"/>
      <c r="BA2259" s="7"/>
      <c r="BB2259" s="7"/>
      <c r="BC2259" s="7"/>
      <c r="BD2259" s="7"/>
      <c r="BE2259" s="7"/>
      <c r="BF2259" s="7"/>
      <c r="BG2259" s="7"/>
      <c r="BH2259" s="7"/>
      <c r="BI2259" s="7"/>
      <c r="BJ2259" s="7"/>
      <c r="BK2259" s="7"/>
      <c r="BL2259" s="7"/>
      <c r="BM2259" s="7" t="s">
        <v>97</v>
      </c>
      <c r="BN2259" s="7" t="s">
        <v>97</v>
      </c>
      <c r="BO2259" s="7"/>
      <c r="BP2259" s="7"/>
      <c r="BQ2259" s="7"/>
      <c r="BR2259" s="7"/>
      <c r="BS2259" s="7"/>
      <c r="BT2259" s="7"/>
      <c r="BU2259" s="7"/>
      <c r="BV2259" s="7"/>
      <c r="BW2259" s="7"/>
      <c r="BX2259" s="7"/>
      <c r="BY2259" s="7"/>
      <c r="BZ2259" s="7"/>
      <c r="CA2259" s="7"/>
      <c r="CB2259" s="7"/>
      <c r="CC2259" s="7"/>
      <c r="CD2259" s="7"/>
      <c r="CE2259" s="7"/>
      <c r="CF2259" s="7"/>
      <c r="CG2259" s="7"/>
      <c r="CH2259" s="7"/>
      <c r="CI2259" s="6" t="n">
        <f aca="false">SUMIF($AH2259:$CH2259,35,Base!$B$5:$BB$5)*7*$Z2259</f>
        <v>0</v>
      </c>
      <c r="CJ2259" s="6" t="n">
        <f aca="false">SUMIF($AH2259:$CH2259,"PR",Base!$B$5:$BB$5)*7*$Z2259</f>
        <v>4956</v>
      </c>
      <c r="CK2259" s="6"/>
      <c r="CL2259" s="6"/>
    </row>
    <row r="2260" customFormat="false" ht="13.8" hidden="false" customHeight="false" outlineLevel="0" collapsed="false">
      <c r="A2260" s="7" t="s">
        <v>1890</v>
      </c>
      <c r="B2260" s="7" t="s">
        <v>4192</v>
      </c>
      <c r="C2260" s="7" t="s">
        <v>118</v>
      </c>
      <c r="D2260" s="7" t="s">
        <v>2999</v>
      </c>
      <c r="E2260" s="7" t="s">
        <v>3898</v>
      </c>
      <c r="F2260" s="7" t="s">
        <v>17</v>
      </c>
      <c r="G2260" s="7" t="s">
        <v>4662</v>
      </c>
      <c r="H2260" s="7" t="s">
        <v>4663</v>
      </c>
      <c r="I2260" s="7" t="s">
        <v>84</v>
      </c>
      <c r="J2260" s="7" t="s">
        <v>85</v>
      </c>
      <c r="K2260" s="8" t="n">
        <v>0</v>
      </c>
      <c r="L2260" s="7"/>
      <c r="M2260" s="8" t="n">
        <v>17</v>
      </c>
      <c r="N2260" s="7"/>
      <c r="O2260" s="7" t="s">
        <v>317</v>
      </c>
      <c r="P2260" s="7" t="s">
        <v>178</v>
      </c>
      <c r="Q2260" s="8" t="s">
        <v>4309</v>
      </c>
      <c r="R2260" s="8" t="s">
        <v>4664</v>
      </c>
      <c r="S2260" s="8" t="s">
        <v>1334</v>
      </c>
      <c r="T2260" s="8" t="s">
        <v>170</v>
      </c>
      <c r="U2260" s="7" t="s">
        <v>87</v>
      </c>
      <c r="V2260" s="7" t="s">
        <v>92</v>
      </c>
      <c r="W2260" s="7"/>
      <c r="X2260" s="7"/>
      <c r="Y2260" s="7" t="s">
        <v>1182</v>
      </c>
      <c r="Z2260" s="8" t="s">
        <v>87</v>
      </c>
      <c r="AA2260" s="7"/>
      <c r="AB2260" s="7"/>
      <c r="AC2260" s="7"/>
      <c r="AD2260" s="7"/>
      <c r="AE2260" s="8"/>
      <c r="AF2260" s="9" t="s">
        <v>915</v>
      </c>
      <c r="AG2260" s="9" t="s">
        <v>1497</v>
      </c>
      <c r="AH2260" s="7" t="s">
        <v>98</v>
      </c>
      <c r="AI2260" s="7" t="s">
        <v>98</v>
      </c>
      <c r="AJ2260" s="7" t="s">
        <v>98</v>
      </c>
      <c r="AK2260" s="7" t="s">
        <v>98</v>
      </c>
      <c r="AL2260" s="7" t="s">
        <v>98</v>
      </c>
      <c r="AM2260" s="7" t="s">
        <v>98</v>
      </c>
      <c r="AN2260" s="7" t="s">
        <v>98</v>
      </c>
      <c r="AO2260" s="7" t="s">
        <v>98</v>
      </c>
      <c r="AP2260" s="7" t="s">
        <v>98</v>
      </c>
      <c r="AQ2260" s="7" t="s">
        <v>98</v>
      </c>
      <c r="AR2260" s="7" t="s">
        <v>98</v>
      </c>
      <c r="AS2260" s="7" t="s">
        <v>98</v>
      </c>
      <c r="AT2260" s="7"/>
      <c r="AU2260" s="7"/>
      <c r="AV2260" s="7"/>
      <c r="AW2260" s="7"/>
      <c r="AX2260" s="7"/>
      <c r="AY2260" s="7"/>
      <c r="AZ2260" s="7"/>
      <c r="BA2260" s="7"/>
      <c r="BB2260" s="7"/>
      <c r="BC2260" s="7"/>
      <c r="BD2260" s="7"/>
      <c r="BE2260" s="7"/>
      <c r="BF2260" s="7"/>
      <c r="BG2260" s="7"/>
      <c r="BH2260" s="7"/>
      <c r="BI2260" s="7"/>
      <c r="BJ2260" s="7"/>
      <c r="BK2260" s="7"/>
      <c r="BL2260" s="7"/>
      <c r="BM2260" s="7" t="s">
        <v>97</v>
      </c>
      <c r="BN2260" s="7" t="s">
        <v>97</v>
      </c>
      <c r="BO2260" s="7"/>
      <c r="BP2260" s="7"/>
      <c r="BQ2260" s="7"/>
      <c r="BR2260" s="7"/>
      <c r="BS2260" s="7"/>
      <c r="BT2260" s="7"/>
      <c r="BU2260" s="7"/>
      <c r="BV2260" s="7"/>
      <c r="BW2260" s="7"/>
      <c r="BX2260" s="7"/>
      <c r="BY2260" s="7"/>
      <c r="BZ2260" s="7"/>
      <c r="CA2260" s="7"/>
      <c r="CB2260" s="7"/>
      <c r="CC2260" s="7"/>
      <c r="CD2260" s="7"/>
      <c r="CE2260" s="7"/>
      <c r="CF2260" s="7"/>
      <c r="CG2260" s="7"/>
      <c r="CH2260" s="7"/>
      <c r="CI2260" s="6" t="n">
        <f aca="false">SUMIF($AH2260:$CH2260,35,Base!$B$5:$BB$5)*7*$Z2260</f>
        <v>0</v>
      </c>
      <c r="CJ2260" s="6" t="n">
        <f aca="false">SUMIF($AH2260:$CH2260,"PR",Base!$B$5:$BB$5)*7*$Z2260</f>
        <v>413</v>
      </c>
      <c r="CK2260" s="6"/>
      <c r="CL2260" s="6"/>
    </row>
    <row r="2261" customFormat="false" ht="13.8" hidden="false" customHeight="false" outlineLevel="0" collapsed="false">
      <c r="A2261" s="7" t="s">
        <v>1890</v>
      </c>
      <c r="B2261" s="7" t="s">
        <v>4192</v>
      </c>
      <c r="C2261" s="7" t="s">
        <v>118</v>
      </c>
      <c r="D2261" s="7" t="s">
        <v>3375</v>
      </c>
      <c r="E2261" s="7" t="s">
        <v>1320</v>
      </c>
      <c r="F2261" s="7" t="s">
        <v>17</v>
      </c>
      <c r="G2261" s="7" t="s">
        <v>4321</v>
      </c>
      <c r="H2261" s="7" t="s">
        <v>4322</v>
      </c>
      <c r="I2261" s="7" t="s">
        <v>84</v>
      </c>
      <c r="J2261" s="7" t="s">
        <v>85</v>
      </c>
      <c r="K2261" s="8" t="n">
        <v>0</v>
      </c>
      <c r="L2261" s="7"/>
      <c r="M2261" s="8" t="n">
        <v>17</v>
      </c>
      <c r="N2261" s="7"/>
      <c r="O2261" s="7" t="s">
        <v>2486</v>
      </c>
      <c r="P2261" s="7" t="s">
        <v>178</v>
      </c>
      <c r="Q2261" s="8" t="s">
        <v>1108</v>
      </c>
      <c r="R2261" s="8" t="s">
        <v>1108</v>
      </c>
      <c r="S2261" s="8" t="s">
        <v>110</v>
      </c>
      <c r="T2261" s="8" t="s">
        <v>108</v>
      </c>
      <c r="U2261" s="7" t="s">
        <v>87</v>
      </c>
      <c r="V2261" s="7" t="s">
        <v>92</v>
      </c>
      <c r="W2261" s="7"/>
      <c r="X2261" s="7"/>
      <c r="Y2261" s="7" t="s">
        <v>99</v>
      </c>
      <c r="Z2261" s="8" t="s">
        <v>155</v>
      </c>
      <c r="AA2261" s="7"/>
      <c r="AB2261" s="7"/>
      <c r="AC2261" s="7"/>
      <c r="AD2261" s="7"/>
      <c r="AE2261" s="8"/>
      <c r="AF2261" s="9" t="s">
        <v>1617</v>
      </c>
      <c r="AG2261" s="9" t="s">
        <v>2177</v>
      </c>
      <c r="AH2261" s="7" t="s">
        <v>98</v>
      </c>
      <c r="AI2261" s="7" t="s">
        <v>98</v>
      </c>
      <c r="AJ2261" s="7" t="s">
        <v>98</v>
      </c>
      <c r="AK2261" s="7" t="s">
        <v>98</v>
      </c>
      <c r="AL2261" s="7" t="s">
        <v>98</v>
      </c>
      <c r="AM2261" s="7" t="s">
        <v>98</v>
      </c>
      <c r="AN2261" s="7" t="s">
        <v>98</v>
      </c>
      <c r="AO2261" s="7" t="s">
        <v>98</v>
      </c>
      <c r="AP2261" s="7"/>
      <c r="AQ2261" s="7"/>
      <c r="AR2261" s="7"/>
      <c r="AS2261" s="7"/>
      <c r="AT2261" s="7"/>
      <c r="AU2261" s="7"/>
      <c r="AV2261" s="7"/>
      <c r="AW2261" s="7"/>
      <c r="AX2261" s="7"/>
      <c r="AY2261" s="7"/>
      <c r="AZ2261" s="7"/>
      <c r="BA2261" s="7"/>
      <c r="BB2261" s="7"/>
      <c r="BC2261" s="7"/>
      <c r="BD2261" s="7"/>
      <c r="BE2261" s="7"/>
      <c r="BF2261" s="7"/>
      <c r="BG2261" s="7"/>
      <c r="BH2261" s="7"/>
      <c r="BI2261" s="7"/>
      <c r="BJ2261" s="7"/>
      <c r="BK2261" s="7"/>
      <c r="BL2261" s="7"/>
      <c r="BM2261" s="7" t="s">
        <v>97</v>
      </c>
      <c r="BN2261" s="7" t="s">
        <v>97</v>
      </c>
      <c r="BO2261" s="7"/>
      <c r="BP2261" s="7"/>
      <c r="BQ2261" s="7"/>
      <c r="BR2261" s="7"/>
      <c r="BS2261" s="7"/>
      <c r="BT2261" s="7"/>
      <c r="BU2261" s="7"/>
      <c r="BV2261" s="7"/>
      <c r="BW2261" s="7"/>
      <c r="BX2261" s="7"/>
      <c r="BY2261" s="7"/>
      <c r="BZ2261" s="7"/>
      <c r="CA2261" s="7"/>
      <c r="CB2261" s="7"/>
      <c r="CC2261" s="7"/>
      <c r="CD2261" s="7"/>
      <c r="CE2261" s="7"/>
      <c r="CF2261" s="7"/>
      <c r="CG2261" s="7"/>
      <c r="CH2261" s="7"/>
      <c r="CI2261" s="6" t="n">
        <f aca="false">SUMIF($AH2261:$CH2261,35,Base!$B$5:$BB$5)*7*$Z2261</f>
        <v>0</v>
      </c>
      <c r="CJ2261" s="6" t="n">
        <f aca="false">SUMIF($AH2261:$CH2261,"PR",Base!$B$5:$BB$5)*7*$Z2261</f>
        <v>819</v>
      </c>
      <c r="CK2261" s="6"/>
      <c r="CL2261" s="6"/>
    </row>
    <row r="2262" customFormat="false" ht="13.8" hidden="false" customHeight="false" outlineLevel="0" collapsed="false">
      <c r="A2262" s="7" t="s">
        <v>1890</v>
      </c>
      <c r="B2262" s="7" t="s">
        <v>4192</v>
      </c>
      <c r="C2262" s="7" t="s">
        <v>2257</v>
      </c>
      <c r="D2262" s="7" t="s">
        <v>3369</v>
      </c>
      <c r="E2262" s="7" t="s">
        <v>1964</v>
      </c>
      <c r="F2262" s="7" t="s">
        <v>17</v>
      </c>
      <c r="G2262" s="7" t="s">
        <v>2301</v>
      </c>
      <c r="H2262" s="7" t="s">
        <v>2302</v>
      </c>
      <c r="I2262" s="7" t="s">
        <v>84</v>
      </c>
      <c r="J2262" s="7" t="s">
        <v>85</v>
      </c>
      <c r="K2262" s="8" t="n">
        <v>0</v>
      </c>
      <c r="L2262" s="7"/>
      <c r="M2262" s="8" t="n">
        <v>15</v>
      </c>
      <c r="N2262" s="7"/>
      <c r="O2262" s="7" t="s">
        <v>2304</v>
      </c>
      <c r="P2262" s="7" t="s">
        <v>178</v>
      </c>
      <c r="Q2262" s="8" t="s">
        <v>1090</v>
      </c>
      <c r="R2262" s="8" t="s">
        <v>4576</v>
      </c>
      <c r="S2262" s="8" t="s">
        <v>336</v>
      </c>
      <c r="T2262" s="8" t="s">
        <v>168</v>
      </c>
      <c r="U2262" s="7" t="s">
        <v>87</v>
      </c>
      <c r="V2262" s="7" t="s">
        <v>92</v>
      </c>
      <c r="W2262" s="7"/>
      <c r="X2262" s="7"/>
      <c r="Y2262" s="7" t="s">
        <v>93</v>
      </c>
      <c r="Z2262" s="8" t="s">
        <v>87</v>
      </c>
      <c r="AA2262" s="7"/>
      <c r="AB2262" s="7"/>
      <c r="AC2262" s="7"/>
      <c r="AD2262" s="7"/>
      <c r="AE2262" s="8"/>
      <c r="AF2262" s="9" t="s">
        <v>4577</v>
      </c>
      <c r="AG2262" s="9" t="s">
        <v>1368</v>
      </c>
      <c r="AH2262" s="7" t="s">
        <v>98</v>
      </c>
      <c r="AI2262" s="7" t="s">
        <v>98</v>
      </c>
      <c r="AJ2262" s="7" t="s">
        <v>98</v>
      </c>
      <c r="AK2262" s="7" t="n">
        <v>35</v>
      </c>
      <c r="AL2262" s="7" t="n">
        <v>35</v>
      </c>
      <c r="AM2262" s="7" t="n">
        <v>35</v>
      </c>
      <c r="AN2262" s="7" t="s">
        <v>98</v>
      </c>
      <c r="AO2262" s="7" t="s">
        <v>98</v>
      </c>
      <c r="AP2262" s="7"/>
      <c r="AQ2262" s="7"/>
      <c r="AR2262" s="7"/>
      <c r="AS2262" s="7"/>
      <c r="AT2262" s="7"/>
      <c r="AU2262" s="7"/>
      <c r="AV2262" s="7"/>
      <c r="AW2262" s="7"/>
      <c r="AX2262" s="7"/>
      <c r="AY2262" s="7"/>
      <c r="AZ2262" s="7"/>
      <c r="BA2262" s="7"/>
      <c r="BB2262" s="7"/>
      <c r="BC2262" s="7"/>
      <c r="BD2262" s="7"/>
      <c r="BE2262" s="7"/>
      <c r="BF2262" s="7"/>
      <c r="BG2262" s="7"/>
      <c r="BH2262" s="7"/>
      <c r="BI2262" s="7"/>
      <c r="BJ2262" s="7"/>
      <c r="BK2262" s="7"/>
      <c r="BL2262" s="7"/>
      <c r="BM2262" s="7" t="s">
        <v>97</v>
      </c>
      <c r="BN2262" s="7" t="s">
        <v>97</v>
      </c>
      <c r="BO2262" s="7"/>
      <c r="BP2262" s="7"/>
      <c r="BQ2262" s="7"/>
      <c r="BR2262" s="7"/>
      <c r="BS2262" s="7"/>
      <c r="BT2262" s="7"/>
      <c r="BU2262" s="7"/>
      <c r="BV2262" s="7"/>
      <c r="BW2262" s="7"/>
      <c r="BX2262" s="7"/>
      <c r="BY2262" s="7"/>
      <c r="BZ2262" s="7"/>
      <c r="CA2262" s="7"/>
      <c r="CB2262" s="7"/>
      <c r="CC2262" s="7"/>
      <c r="CD2262" s="7"/>
      <c r="CE2262" s="7"/>
      <c r="CF2262" s="7"/>
      <c r="CG2262" s="7"/>
      <c r="CH2262" s="7"/>
      <c r="CI2262" s="6" t="n">
        <f aca="false">SUMIF($AH2262:$CH2262,35,Base!$B$5:$BB$5)*7*$Z2262</f>
        <v>105</v>
      </c>
      <c r="CJ2262" s="6" t="n">
        <f aca="false">SUMIF($AH2262:$CH2262,"PR",Base!$B$5:$BB$5)*7*$Z2262</f>
        <v>168</v>
      </c>
      <c r="CK2262" s="6"/>
      <c r="CL2262" s="6"/>
    </row>
    <row r="2263" customFormat="false" ht="13.8" hidden="false" customHeight="false" outlineLevel="0" collapsed="false">
      <c r="A2263" s="7" t="s">
        <v>1890</v>
      </c>
      <c r="B2263" s="7" t="s">
        <v>4192</v>
      </c>
      <c r="C2263" s="7" t="s">
        <v>2257</v>
      </c>
      <c r="D2263" s="7" t="s">
        <v>3369</v>
      </c>
      <c r="E2263" s="7" t="s">
        <v>1964</v>
      </c>
      <c r="F2263" s="7" t="s">
        <v>17</v>
      </c>
      <c r="G2263" s="7" t="s">
        <v>2301</v>
      </c>
      <c r="H2263" s="7" t="s">
        <v>2302</v>
      </c>
      <c r="I2263" s="7" t="s">
        <v>84</v>
      </c>
      <c r="J2263" s="7" t="s">
        <v>85</v>
      </c>
      <c r="K2263" s="8" t="n">
        <v>0</v>
      </c>
      <c r="L2263" s="7"/>
      <c r="M2263" s="8" t="n">
        <v>15</v>
      </c>
      <c r="N2263" s="7"/>
      <c r="O2263" s="7" t="s">
        <v>2304</v>
      </c>
      <c r="P2263" s="7" t="s">
        <v>178</v>
      </c>
      <c r="Q2263" s="8" t="s">
        <v>1090</v>
      </c>
      <c r="R2263" s="8" t="s">
        <v>4576</v>
      </c>
      <c r="S2263" s="8" t="s">
        <v>336</v>
      </c>
      <c r="T2263" s="8" t="s">
        <v>168</v>
      </c>
      <c r="U2263" s="7" t="s">
        <v>87</v>
      </c>
      <c r="V2263" s="7" t="s">
        <v>92</v>
      </c>
      <c r="W2263" s="7"/>
      <c r="X2263" s="7"/>
      <c r="Y2263" s="7" t="s">
        <v>99</v>
      </c>
      <c r="Z2263" s="8" t="s">
        <v>155</v>
      </c>
      <c r="AA2263" s="7"/>
      <c r="AB2263" s="7"/>
      <c r="AC2263" s="7"/>
      <c r="AD2263" s="7"/>
      <c r="AE2263" s="8"/>
      <c r="AF2263" s="9" t="s">
        <v>4577</v>
      </c>
      <c r="AG2263" s="9" t="s">
        <v>1368</v>
      </c>
      <c r="AH2263" s="7" t="s">
        <v>98</v>
      </c>
      <c r="AI2263" s="7" t="s">
        <v>98</v>
      </c>
      <c r="AJ2263" s="7" t="s">
        <v>98</v>
      </c>
      <c r="AK2263" s="7" t="n">
        <v>35</v>
      </c>
      <c r="AL2263" s="7" t="n">
        <v>35</v>
      </c>
      <c r="AM2263" s="7" t="n">
        <v>35</v>
      </c>
      <c r="AN2263" s="7" t="s">
        <v>98</v>
      </c>
      <c r="AO2263" s="7" t="s">
        <v>98</v>
      </c>
      <c r="AP2263" s="7"/>
      <c r="AQ2263" s="7"/>
      <c r="AR2263" s="7"/>
      <c r="AS2263" s="7"/>
      <c r="AT2263" s="7"/>
      <c r="AU2263" s="7"/>
      <c r="AV2263" s="7"/>
      <c r="AW2263" s="7"/>
      <c r="AX2263" s="7"/>
      <c r="AY2263" s="7"/>
      <c r="AZ2263" s="7"/>
      <c r="BA2263" s="7"/>
      <c r="BB2263" s="7"/>
      <c r="BC2263" s="7"/>
      <c r="BD2263" s="7"/>
      <c r="BE2263" s="7"/>
      <c r="BF2263" s="7"/>
      <c r="BG2263" s="7"/>
      <c r="BH2263" s="7"/>
      <c r="BI2263" s="7"/>
      <c r="BJ2263" s="7"/>
      <c r="BK2263" s="7"/>
      <c r="BL2263" s="7"/>
      <c r="BM2263" s="7" t="s">
        <v>97</v>
      </c>
      <c r="BN2263" s="7" t="s">
        <v>97</v>
      </c>
      <c r="BO2263" s="7"/>
      <c r="BP2263" s="7"/>
      <c r="BQ2263" s="7"/>
      <c r="BR2263" s="7"/>
      <c r="BS2263" s="7"/>
      <c r="BT2263" s="7"/>
      <c r="BU2263" s="7"/>
      <c r="BV2263" s="7"/>
      <c r="BW2263" s="7"/>
      <c r="BX2263" s="7"/>
      <c r="BY2263" s="7"/>
      <c r="BZ2263" s="7"/>
      <c r="CA2263" s="7"/>
      <c r="CB2263" s="7"/>
      <c r="CC2263" s="7"/>
      <c r="CD2263" s="7"/>
      <c r="CE2263" s="7"/>
      <c r="CF2263" s="7"/>
      <c r="CG2263" s="7"/>
      <c r="CH2263" s="7"/>
      <c r="CI2263" s="6" t="n">
        <f aca="false">SUMIF($AH2263:$CH2263,35,Base!$B$5:$BB$5)*7*$Z2263</f>
        <v>315</v>
      </c>
      <c r="CJ2263" s="6" t="n">
        <f aca="false">SUMIF($AH2263:$CH2263,"PR",Base!$B$5:$BB$5)*7*$Z2263</f>
        <v>504</v>
      </c>
      <c r="CK2263" s="6"/>
      <c r="CL2263" s="6"/>
    </row>
    <row r="2264" customFormat="false" ht="13.8" hidden="false" customHeight="false" outlineLevel="0" collapsed="false">
      <c r="A2264" s="7" t="s">
        <v>1890</v>
      </c>
      <c r="B2264" s="7" t="s">
        <v>4192</v>
      </c>
      <c r="C2264" s="7" t="s">
        <v>2257</v>
      </c>
      <c r="D2264" s="7" t="s">
        <v>3369</v>
      </c>
      <c r="E2264" s="7" t="s">
        <v>1964</v>
      </c>
      <c r="F2264" s="7" t="s">
        <v>17</v>
      </c>
      <c r="G2264" s="7" t="s">
        <v>2301</v>
      </c>
      <c r="H2264" s="7" t="s">
        <v>2302</v>
      </c>
      <c r="I2264" s="7" t="s">
        <v>84</v>
      </c>
      <c r="J2264" s="7" t="s">
        <v>85</v>
      </c>
      <c r="K2264" s="8" t="n">
        <v>0</v>
      </c>
      <c r="L2264" s="7"/>
      <c r="M2264" s="8" t="n">
        <v>15</v>
      </c>
      <c r="N2264" s="7"/>
      <c r="O2264" s="7" t="s">
        <v>2304</v>
      </c>
      <c r="P2264" s="7" t="s">
        <v>178</v>
      </c>
      <c r="Q2264" s="8" t="s">
        <v>1090</v>
      </c>
      <c r="R2264" s="8" t="s">
        <v>4576</v>
      </c>
      <c r="S2264" s="8" t="s">
        <v>336</v>
      </c>
      <c r="T2264" s="8" t="s">
        <v>168</v>
      </c>
      <c r="U2264" s="7" t="s">
        <v>87</v>
      </c>
      <c r="V2264" s="7" t="s">
        <v>92</v>
      </c>
      <c r="W2264" s="7"/>
      <c r="X2264" s="7"/>
      <c r="Y2264" s="7" t="s">
        <v>102</v>
      </c>
      <c r="Z2264" s="8" t="s">
        <v>87</v>
      </c>
      <c r="AA2264" s="7"/>
      <c r="AB2264" s="7"/>
      <c r="AC2264" s="7"/>
      <c r="AD2264" s="7"/>
      <c r="AE2264" s="8"/>
      <c r="AF2264" s="9" t="s">
        <v>4577</v>
      </c>
      <c r="AG2264" s="9" t="s">
        <v>1368</v>
      </c>
      <c r="AH2264" s="7" t="s">
        <v>98</v>
      </c>
      <c r="AI2264" s="7" t="s">
        <v>98</v>
      </c>
      <c r="AJ2264" s="7" t="s">
        <v>98</v>
      </c>
      <c r="AK2264" s="7" t="n">
        <v>35</v>
      </c>
      <c r="AL2264" s="7" t="n">
        <v>35</v>
      </c>
      <c r="AM2264" s="7" t="n">
        <v>35</v>
      </c>
      <c r="AN2264" s="7" t="s">
        <v>98</v>
      </c>
      <c r="AO2264" s="7" t="s">
        <v>98</v>
      </c>
      <c r="AP2264" s="7"/>
      <c r="AQ2264" s="7"/>
      <c r="AR2264" s="7"/>
      <c r="AS2264" s="7"/>
      <c r="AT2264" s="7"/>
      <c r="AU2264" s="7"/>
      <c r="AV2264" s="7"/>
      <c r="AW2264" s="7"/>
      <c r="AX2264" s="7"/>
      <c r="AY2264" s="7"/>
      <c r="AZ2264" s="7"/>
      <c r="BA2264" s="7"/>
      <c r="BB2264" s="7"/>
      <c r="BC2264" s="7"/>
      <c r="BD2264" s="7"/>
      <c r="BE2264" s="7"/>
      <c r="BF2264" s="7"/>
      <c r="BG2264" s="7"/>
      <c r="BH2264" s="7"/>
      <c r="BI2264" s="7"/>
      <c r="BJ2264" s="7"/>
      <c r="BK2264" s="7"/>
      <c r="BL2264" s="7"/>
      <c r="BM2264" s="7" t="s">
        <v>97</v>
      </c>
      <c r="BN2264" s="7" t="s">
        <v>97</v>
      </c>
      <c r="BO2264" s="7"/>
      <c r="BP2264" s="7"/>
      <c r="BQ2264" s="7"/>
      <c r="BR2264" s="7"/>
      <c r="BS2264" s="7"/>
      <c r="BT2264" s="7"/>
      <c r="BU2264" s="7"/>
      <c r="BV2264" s="7"/>
      <c r="BW2264" s="7"/>
      <c r="BX2264" s="7"/>
      <c r="BY2264" s="7"/>
      <c r="BZ2264" s="7"/>
      <c r="CA2264" s="7"/>
      <c r="CB2264" s="7"/>
      <c r="CC2264" s="7"/>
      <c r="CD2264" s="7"/>
      <c r="CE2264" s="7"/>
      <c r="CF2264" s="7"/>
      <c r="CG2264" s="7"/>
      <c r="CH2264" s="7"/>
      <c r="CI2264" s="6" t="n">
        <f aca="false">SUMIF($AH2264:$CH2264,35,Base!$B$5:$BB$5)*7*$Z2264</f>
        <v>105</v>
      </c>
      <c r="CJ2264" s="6" t="n">
        <f aca="false">SUMIF($AH2264:$CH2264,"PR",Base!$B$5:$BB$5)*7*$Z2264</f>
        <v>168</v>
      </c>
      <c r="CK2264" s="6"/>
      <c r="CL2264" s="6"/>
    </row>
    <row r="2265" customFormat="false" ht="13.8" hidden="false" customHeight="false" outlineLevel="0" collapsed="false">
      <c r="A2265" s="7" t="s">
        <v>1890</v>
      </c>
      <c r="B2265" s="7" t="s">
        <v>4192</v>
      </c>
      <c r="C2265" s="7" t="s">
        <v>1892</v>
      </c>
      <c r="D2265" s="7" t="s">
        <v>4068</v>
      </c>
      <c r="E2265" s="7" t="s">
        <v>4665</v>
      </c>
      <c r="F2265" s="7" t="s">
        <v>17</v>
      </c>
      <c r="G2265" s="7" t="s">
        <v>3855</v>
      </c>
      <c r="H2265" s="7" t="s">
        <v>3856</v>
      </c>
      <c r="I2265" s="7" t="s">
        <v>84</v>
      </c>
      <c r="J2265" s="7" t="s">
        <v>85</v>
      </c>
      <c r="K2265" s="8" t="n">
        <v>0</v>
      </c>
      <c r="L2265" s="7"/>
      <c r="M2265" s="8" t="n">
        <v>10</v>
      </c>
      <c r="N2265" s="7"/>
      <c r="O2265" s="7" t="s">
        <v>3588</v>
      </c>
      <c r="P2265" s="7" t="s">
        <v>168</v>
      </c>
      <c r="Q2265" s="8" t="s">
        <v>713</v>
      </c>
      <c r="R2265" s="8" t="s">
        <v>306</v>
      </c>
      <c r="S2265" s="8" t="s">
        <v>2862</v>
      </c>
      <c r="T2265" s="8" t="s">
        <v>109</v>
      </c>
      <c r="U2265" s="7" t="s">
        <v>87</v>
      </c>
      <c r="V2265" s="7" t="s">
        <v>92</v>
      </c>
      <c r="W2265" s="7"/>
      <c r="X2265" s="7"/>
      <c r="Y2265" s="7" t="s">
        <v>1012</v>
      </c>
      <c r="Z2265" s="8" t="s">
        <v>94</v>
      </c>
      <c r="AA2265" s="7"/>
      <c r="AB2265" s="7"/>
      <c r="AC2265" s="7"/>
      <c r="AD2265" s="7"/>
      <c r="AE2265" s="8"/>
      <c r="AF2265" s="9" t="s">
        <v>4666</v>
      </c>
      <c r="AG2265" s="9" t="s">
        <v>3226</v>
      </c>
      <c r="AH2265" s="7" t="n">
        <v>35</v>
      </c>
      <c r="AI2265" s="7" t="n">
        <v>35</v>
      </c>
      <c r="AJ2265" s="7" t="n">
        <v>35</v>
      </c>
      <c r="AK2265" s="7" t="s">
        <v>98</v>
      </c>
      <c r="AL2265" s="7" t="s">
        <v>98</v>
      </c>
      <c r="AM2265" s="7" t="s">
        <v>98</v>
      </c>
      <c r="AN2265" s="7" t="s">
        <v>98</v>
      </c>
      <c r="AO2265" s="7"/>
      <c r="AP2265" s="7"/>
      <c r="AQ2265" s="7"/>
      <c r="AR2265" s="7"/>
      <c r="AS2265" s="7"/>
      <c r="AT2265" s="7"/>
      <c r="AU2265" s="7"/>
      <c r="AV2265" s="7"/>
      <c r="AW2265" s="7"/>
      <c r="AX2265" s="7"/>
      <c r="AY2265" s="7"/>
      <c r="AZ2265" s="7"/>
      <c r="BA2265" s="7"/>
      <c r="BB2265" s="7"/>
      <c r="BC2265" s="7"/>
      <c r="BD2265" s="7"/>
      <c r="BE2265" s="7"/>
      <c r="BF2265" s="7"/>
      <c r="BG2265" s="7"/>
      <c r="BH2265" s="7"/>
      <c r="BI2265" s="7"/>
      <c r="BJ2265" s="7"/>
      <c r="BK2265" s="7"/>
      <c r="BL2265" s="7"/>
      <c r="BM2265" s="7" t="s">
        <v>97</v>
      </c>
      <c r="BN2265" s="7" t="s">
        <v>97</v>
      </c>
      <c r="BO2265" s="7"/>
      <c r="BP2265" s="7"/>
      <c r="BQ2265" s="7"/>
      <c r="BR2265" s="7"/>
      <c r="BS2265" s="7"/>
      <c r="BT2265" s="7"/>
      <c r="BU2265" s="7"/>
      <c r="BV2265" s="7"/>
      <c r="BW2265" s="7"/>
      <c r="BX2265" s="7"/>
      <c r="BY2265" s="7"/>
      <c r="BZ2265" s="7"/>
      <c r="CA2265" s="7"/>
      <c r="CB2265" s="7"/>
      <c r="CC2265" s="7"/>
      <c r="CD2265" s="7"/>
      <c r="CE2265" s="7"/>
      <c r="CF2265" s="7"/>
      <c r="CG2265" s="7"/>
      <c r="CH2265" s="7"/>
      <c r="CI2265" s="6" t="n">
        <f aca="false">SUMIF($AH2265:$CH2265,35,Base!$B$5:$BB$5)*7*$Z2265</f>
        <v>196</v>
      </c>
      <c r="CJ2265" s="6" t="n">
        <f aca="false">SUMIF($AH2265:$CH2265,"PR",Base!$B$5:$BB$5)*7*$Z2265</f>
        <v>280</v>
      </c>
      <c r="CK2265" s="6"/>
      <c r="CL2265" s="6"/>
    </row>
    <row r="2266" customFormat="false" ht="13.8" hidden="false" customHeight="false" outlineLevel="0" collapsed="false">
      <c r="A2266" s="7" t="s">
        <v>1890</v>
      </c>
      <c r="B2266" s="7" t="s">
        <v>4192</v>
      </c>
      <c r="C2266" s="7" t="s">
        <v>1892</v>
      </c>
      <c r="D2266" s="7" t="s">
        <v>4068</v>
      </c>
      <c r="E2266" s="7" t="s">
        <v>4665</v>
      </c>
      <c r="F2266" s="7" t="s">
        <v>17</v>
      </c>
      <c r="G2266" s="7" t="s">
        <v>3855</v>
      </c>
      <c r="H2266" s="7" t="s">
        <v>3856</v>
      </c>
      <c r="I2266" s="7" t="s">
        <v>84</v>
      </c>
      <c r="J2266" s="7" t="s">
        <v>85</v>
      </c>
      <c r="K2266" s="8" t="n">
        <v>0</v>
      </c>
      <c r="L2266" s="7"/>
      <c r="M2266" s="8" t="n">
        <v>10</v>
      </c>
      <c r="N2266" s="7"/>
      <c r="O2266" s="7" t="s">
        <v>3588</v>
      </c>
      <c r="P2266" s="7" t="s">
        <v>168</v>
      </c>
      <c r="Q2266" s="8" t="s">
        <v>713</v>
      </c>
      <c r="R2266" s="8" t="s">
        <v>306</v>
      </c>
      <c r="S2266" s="8" t="s">
        <v>2862</v>
      </c>
      <c r="T2266" s="8" t="s">
        <v>109</v>
      </c>
      <c r="U2266" s="7" t="s">
        <v>87</v>
      </c>
      <c r="V2266" s="7" t="s">
        <v>92</v>
      </c>
      <c r="W2266" s="7"/>
      <c r="X2266" s="7"/>
      <c r="Y2266" s="7" t="s">
        <v>93</v>
      </c>
      <c r="Z2266" s="8" t="s">
        <v>155</v>
      </c>
      <c r="AA2266" s="7"/>
      <c r="AB2266" s="7"/>
      <c r="AC2266" s="7"/>
      <c r="AD2266" s="7"/>
      <c r="AE2266" s="8"/>
      <c r="AF2266" s="9" t="s">
        <v>4666</v>
      </c>
      <c r="AG2266" s="9" t="s">
        <v>3226</v>
      </c>
      <c r="AH2266" s="7" t="n">
        <v>35</v>
      </c>
      <c r="AI2266" s="7" t="n">
        <v>35</v>
      </c>
      <c r="AJ2266" s="7" t="n">
        <v>35</v>
      </c>
      <c r="AK2266" s="7" t="s">
        <v>98</v>
      </c>
      <c r="AL2266" s="7" t="s">
        <v>98</v>
      </c>
      <c r="AM2266" s="7" t="s">
        <v>98</v>
      </c>
      <c r="AN2266" s="7" t="s">
        <v>98</v>
      </c>
      <c r="AO2266" s="7"/>
      <c r="AP2266" s="7"/>
      <c r="AQ2266" s="7"/>
      <c r="AR2266" s="7"/>
      <c r="AS2266" s="7"/>
      <c r="AT2266" s="7"/>
      <c r="AU2266" s="7"/>
      <c r="AV2266" s="7"/>
      <c r="AW2266" s="7"/>
      <c r="AX2266" s="7"/>
      <c r="AY2266" s="7"/>
      <c r="AZ2266" s="7"/>
      <c r="BA2266" s="7"/>
      <c r="BB2266" s="7"/>
      <c r="BC2266" s="7"/>
      <c r="BD2266" s="7"/>
      <c r="BE2266" s="7"/>
      <c r="BF2266" s="7"/>
      <c r="BG2266" s="7"/>
      <c r="BH2266" s="7"/>
      <c r="BI2266" s="7"/>
      <c r="BJ2266" s="7"/>
      <c r="BK2266" s="7"/>
      <c r="BL2266" s="7"/>
      <c r="BM2266" s="7" t="s">
        <v>97</v>
      </c>
      <c r="BN2266" s="7" t="s">
        <v>97</v>
      </c>
      <c r="BO2266" s="7"/>
      <c r="BP2266" s="7"/>
      <c r="BQ2266" s="7"/>
      <c r="BR2266" s="7"/>
      <c r="BS2266" s="7"/>
      <c r="BT2266" s="7"/>
      <c r="BU2266" s="7"/>
      <c r="BV2266" s="7"/>
      <c r="BW2266" s="7"/>
      <c r="BX2266" s="7"/>
      <c r="BY2266" s="7"/>
      <c r="BZ2266" s="7"/>
      <c r="CA2266" s="7"/>
      <c r="CB2266" s="7"/>
      <c r="CC2266" s="7"/>
      <c r="CD2266" s="7"/>
      <c r="CE2266" s="7"/>
      <c r="CF2266" s="7"/>
      <c r="CG2266" s="7"/>
      <c r="CH2266" s="7"/>
      <c r="CI2266" s="6" t="n">
        <f aca="false">SUMIF($AH2266:$CH2266,35,Base!$B$5:$BB$5)*7*$Z2266</f>
        <v>294</v>
      </c>
      <c r="CJ2266" s="6" t="n">
        <f aca="false">SUMIF($AH2266:$CH2266,"PR",Base!$B$5:$BB$5)*7*$Z2266</f>
        <v>420</v>
      </c>
      <c r="CK2266" s="6"/>
      <c r="CL2266" s="6"/>
    </row>
    <row r="2267" customFormat="false" ht="13.8" hidden="false" customHeight="false" outlineLevel="0" collapsed="false">
      <c r="A2267" s="7" t="s">
        <v>1890</v>
      </c>
      <c r="B2267" s="7" t="s">
        <v>4192</v>
      </c>
      <c r="C2267" s="7" t="s">
        <v>1892</v>
      </c>
      <c r="D2267" s="7" t="s">
        <v>4068</v>
      </c>
      <c r="E2267" s="7" t="s">
        <v>4665</v>
      </c>
      <c r="F2267" s="7" t="s">
        <v>17</v>
      </c>
      <c r="G2267" s="7" t="s">
        <v>3855</v>
      </c>
      <c r="H2267" s="7" t="s">
        <v>3856</v>
      </c>
      <c r="I2267" s="7" t="s">
        <v>84</v>
      </c>
      <c r="J2267" s="7" t="s">
        <v>85</v>
      </c>
      <c r="K2267" s="8" t="n">
        <v>0</v>
      </c>
      <c r="L2267" s="7"/>
      <c r="M2267" s="8" t="n">
        <v>10</v>
      </c>
      <c r="N2267" s="7"/>
      <c r="O2267" s="7" t="s">
        <v>3588</v>
      </c>
      <c r="P2267" s="7" t="s">
        <v>168</v>
      </c>
      <c r="Q2267" s="8" t="s">
        <v>713</v>
      </c>
      <c r="R2267" s="8" t="s">
        <v>306</v>
      </c>
      <c r="S2267" s="8" t="s">
        <v>2862</v>
      </c>
      <c r="T2267" s="8" t="s">
        <v>109</v>
      </c>
      <c r="U2267" s="7" t="s">
        <v>87</v>
      </c>
      <c r="V2267" s="7" t="s">
        <v>92</v>
      </c>
      <c r="W2267" s="7"/>
      <c r="X2267" s="7"/>
      <c r="Y2267" s="7" t="s">
        <v>99</v>
      </c>
      <c r="Z2267" s="8" t="s">
        <v>242</v>
      </c>
      <c r="AA2267" s="7"/>
      <c r="AB2267" s="7"/>
      <c r="AC2267" s="7"/>
      <c r="AD2267" s="7"/>
      <c r="AE2267" s="8"/>
      <c r="AF2267" s="9" t="s">
        <v>4666</v>
      </c>
      <c r="AG2267" s="9" t="s">
        <v>3226</v>
      </c>
      <c r="AH2267" s="7" t="n">
        <v>35</v>
      </c>
      <c r="AI2267" s="7" t="n">
        <v>35</v>
      </c>
      <c r="AJ2267" s="7" t="n">
        <v>35</v>
      </c>
      <c r="AK2267" s="7" t="s">
        <v>98</v>
      </c>
      <c r="AL2267" s="7" t="s">
        <v>98</v>
      </c>
      <c r="AM2267" s="7" t="s">
        <v>98</v>
      </c>
      <c r="AN2267" s="7" t="s">
        <v>98</v>
      </c>
      <c r="AO2267" s="7"/>
      <c r="AP2267" s="7"/>
      <c r="AQ2267" s="7"/>
      <c r="AR2267" s="7"/>
      <c r="AS2267" s="7"/>
      <c r="AT2267" s="7"/>
      <c r="AU2267" s="7"/>
      <c r="AV2267" s="7"/>
      <c r="AW2267" s="7"/>
      <c r="AX2267" s="7"/>
      <c r="AY2267" s="7"/>
      <c r="AZ2267" s="7"/>
      <c r="BA2267" s="7"/>
      <c r="BB2267" s="7"/>
      <c r="BC2267" s="7"/>
      <c r="BD2267" s="7"/>
      <c r="BE2267" s="7"/>
      <c r="BF2267" s="7"/>
      <c r="BG2267" s="7"/>
      <c r="BH2267" s="7"/>
      <c r="BI2267" s="7"/>
      <c r="BJ2267" s="7"/>
      <c r="BK2267" s="7"/>
      <c r="BL2267" s="7"/>
      <c r="BM2267" s="7" t="s">
        <v>97</v>
      </c>
      <c r="BN2267" s="7" t="s">
        <v>97</v>
      </c>
      <c r="BO2267" s="7"/>
      <c r="BP2267" s="7"/>
      <c r="BQ2267" s="7"/>
      <c r="BR2267" s="7"/>
      <c r="BS2267" s="7"/>
      <c r="BT2267" s="7"/>
      <c r="BU2267" s="7"/>
      <c r="BV2267" s="7"/>
      <c r="BW2267" s="7"/>
      <c r="BX2267" s="7"/>
      <c r="BY2267" s="7"/>
      <c r="BZ2267" s="7"/>
      <c r="CA2267" s="7"/>
      <c r="CB2267" s="7"/>
      <c r="CC2267" s="7"/>
      <c r="CD2267" s="7"/>
      <c r="CE2267" s="7"/>
      <c r="CF2267" s="7"/>
      <c r="CG2267" s="7"/>
      <c r="CH2267" s="7"/>
      <c r="CI2267" s="6" t="n">
        <f aca="false">SUMIF($AH2267:$CH2267,35,Base!$B$5:$BB$5)*7*$Z2267</f>
        <v>1176</v>
      </c>
      <c r="CJ2267" s="6" t="n">
        <f aca="false">SUMIF($AH2267:$CH2267,"PR",Base!$B$5:$BB$5)*7*$Z2267</f>
        <v>1680</v>
      </c>
      <c r="CK2267" s="6"/>
      <c r="CL2267" s="6"/>
    </row>
    <row r="2268" customFormat="false" ht="13.8" hidden="false" customHeight="false" outlineLevel="0" collapsed="false">
      <c r="A2268" s="7" t="s">
        <v>1890</v>
      </c>
      <c r="B2268" s="7" t="s">
        <v>4192</v>
      </c>
      <c r="C2268" s="7" t="s">
        <v>1892</v>
      </c>
      <c r="D2268" s="7" t="s">
        <v>4068</v>
      </c>
      <c r="E2268" s="7" t="s">
        <v>4665</v>
      </c>
      <c r="F2268" s="7" t="s">
        <v>17</v>
      </c>
      <c r="G2268" s="7" t="s">
        <v>3855</v>
      </c>
      <c r="H2268" s="7" t="s">
        <v>3856</v>
      </c>
      <c r="I2268" s="7" t="s">
        <v>84</v>
      </c>
      <c r="J2268" s="7" t="s">
        <v>85</v>
      </c>
      <c r="K2268" s="8" t="n">
        <v>0</v>
      </c>
      <c r="L2268" s="7"/>
      <c r="M2268" s="8" t="n">
        <v>10</v>
      </c>
      <c r="N2268" s="7"/>
      <c r="O2268" s="7" t="s">
        <v>3588</v>
      </c>
      <c r="P2268" s="7" t="s">
        <v>168</v>
      </c>
      <c r="Q2268" s="8" t="s">
        <v>713</v>
      </c>
      <c r="R2268" s="8" t="s">
        <v>306</v>
      </c>
      <c r="S2268" s="8" t="s">
        <v>2862</v>
      </c>
      <c r="T2268" s="8" t="s">
        <v>109</v>
      </c>
      <c r="U2268" s="7" t="s">
        <v>87</v>
      </c>
      <c r="V2268" s="7" t="s">
        <v>92</v>
      </c>
      <c r="W2268" s="7"/>
      <c r="X2268" s="7"/>
      <c r="Y2268" s="7" t="s">
        <v>116</v>
      </c>
      <c r="Z2268" s="8" t="s">
        <v>94</v>
      </c>
      <c r="AA2268" s="7"/>
      <c r="AB2268" s="7"/>
      <c r="AC2268" s="7"/>
      <c r="AD2268" s="7"/>
      <c r="AE2268" s="8"/>
      <c r="AF2268" s="9" t="s">
        <v>4666</v>
      </c>
      <c r="AG2268" s="9" t="s">
        <v>3226</v>
      </c>
      <c r="AH2268" s="7" t="n">
        <v>35</v>
      </c>
      <c r="AI2268" s="7" t="n">
        <v>35</v>
      </c>
      <c r="AJ2268" s="7" t="n">
        <v>35</v>
      </c>
      <c r="AK2268" s="7" t="s">
        <v>98</v>
      </c>
      <c r="AL2268" s="7" t="s">
        <v>98</v>
      </c>
      <c r="AM2268" s="7" t="s">
        <v>98</v>
      </c>
      <c r="AN2268" s="7" t="s">
        <v>98</v>
      </c>
      <c r="AO2268" s="7"/>
      <c r="AP2268" s="7"/>
      <c r="AQ2268" s="7"/>
      <c r="AR2268" s="7"/>
      <c r="AS2268" s="7"/>
      <c r="AT2268" s="7"/>
      <c r="AU2268" s="7"/>
      <c r="AV2268" s="7"/>
      <c r="AW2268" s="7"/>
      <c r="AX2268" s="7"/>
      <c r="AY2268" s="7"/>
      <c r="AZ2268" s="7"/>
      <c r="BA2268" s="7"/>
      <c r="BB2268" s="7"/>
      <c r="BC2268" s="7"/>
      <c r="BD2268" s="7"/>
      <c r="BE2268" s="7"/>
      <c r="BF2268" s="7"/>
      <c r="BG2268" s="7"/>
      <c r="BH2268" s="7"/>
      <c r="BI2268" s="7"/>
      <c r="BJ2268" s="7"/>
      <c r="BK2268" s="7"/>
      <c r="BL2268" s="7"/>
      <c r="BM2268" s="7" t="s">
        <v>97</v>
      </c>
      <c r="BN2268" s="7" t="s">
        <v>97</v>
      </c>
      <c r="BO2268" s="7"/>
      <c r="BP2268" s="7"/>
      <c r="BQ2268" s="7"/>
      <c r="BR2268" s="7"/>
      <c r="BS2268" s="7"/>
      <c r="BT2268" s="7"/>
      <c r="BU2268" s="7"/>
      <c r="BV2268" s="7"/>
      <c r="BW2268" s="7"/>
      <c r="BX2268" s="7"/>
      <c r="BY2268" s="7"/>
      <c r="BZ2268" s="7"/>
      <c r="CA2268" s="7"/>
      <c r="CB2268" s="7"/>
      <c r="CC2268" s="7"/>
      <c r="CD2268" s="7"/>
      <c r="CE2268" s="7"/>
      <c r="CF2268" s="7"/>
      <c r="CG2268" s="7"/>
      <c r="CH2268" s="7"/>
      <c r="CI2268" s="6" t="n">
        <f aca="false">SUMIF($AH2268:$CH2268,35,Base!$B$5:$BB$5)*7*$Z2268</f>
        <v>196</v>
      </c>
      <c r="CJ2268" s="6" t="n">
        <f aca="false">SUMIF($AH2268:$CH2268,"PR",Base!$B$5:$BB$5)*7*$Z2268</f>
        <v>280</v>
      </c>
      <c r="CK2268" s="6"/>
      <c r="CL2268" s="6"/>
    </row>
    <row r="2269" customFormat="false" ht="13.8" hidden="false" customHeight="false" outlineLevel="0" collapsed="false">
      <c r="A2269" s="7" t="s">
        <v>1890</v>
      </c>
      <c r="B2269" s="7" t="s">
        <v>4192</v>
      </c>
      <c r="C2269" s="7" t="s">
        <v>1892</v>
      </c>
      <c r="D2269" s="7" t="s">
        <v>4068</v>
      </c>
      <c r="E2269" s="7" t="s">
        <v>4665</v>
      </c>
      <c r="F2269" s="7" t="s">
        <v>17</v>
      </c>
      <c r="G2269" s="7" t="s">
        <v>3855</v>
      </c>
      <c r="H2269" s="7" t="s">
        <v>3856</v>
      </c>
      <c r="I2269" s="7" t="s">
        <v>84</v>
      </c>
      <c r="J2269" s="7" t="s">
        <v>85</v>
      </c>
      <c r="K2269" s="8" t="n">
        <v>0</v>
      </c>
      <c r="L2269" s="7"/>
      <c r="M2269" s="8" t="n">
        <v>10</v>
      </c>
      <c r="N2269" s="7"/>
      <c r="O2269" s="7" t="s">
        <v>3588</v>
      </c>
      <c r="P2269" s="7" t="s">
        <v>168</v>
      </c>
      <c r="Q2269" s="8" t="s">
        <v>713</v>
      </c>
      <c r="R2269" s="8" t="s">
        <v>306</v>
      </c>
      <c r="S2269" s="8" t="s">
        <v>2862</v>
      </c>
      <c r="T2269" s="8" t="s">
        <v>109</v>
      </c>
      <c r="U2269" s="7" t="s">
        <v>87</v>
      </c>
      <c r="V2269" s="7" t="s">
        <v>92</v>
      </c>
      <c r="W2269" s="7"/>
      <c r="X2269" s="7"/>
      <c r="Y2269" s="7" t="s">
        <v>430</v>
      </c>
      <c r="Z2269" s="8" t="s">
        <v>87</v>
      </c>
      <c r="AA2269" s="7"/>
      <c r="AB2269" s="7"/>
      <c r="AC2269" s="7"/>
      <c r="AD2269" s="7"/>
      <c r="AE2269" s="8"/>
      <c r="AF2269" s="9" t="s">
        <v>4666</v>
      </c>
      <c r="AG2269" s="9" t="s">
        <v>3226</v>
      </c>
      <c r="AH2269" s="7" t="n">
        <v>35</v>
      </c>
      <c r="AI2269" s="7" t="n">
        <v>35</v>
      </c>
      <c r="AJ2269" s="7" t="n">
        <v>35</v>
      </c>
      <c r="AK2269" s="7" t="s">
        <v>98</v>
      </c>
      <c r="AL2269" s="7" t="s">
        <v>98</v>
      </c>
      <c r="AM2269" s="7" t="s">
        <v>98</v>
      </c>
      <c r="AN2269" s="7" t="s">
        <v>98</v>
      </c>
      <c r="AO2269" s="7"/>
      <c r="AP2269" s="7"/>
      <c r="AQ2269" s="7"/>
      <c r="AR2269" s="7"/>
      <c r="AS2269" s="7"/>
      <c r="AT2269" s="7"/>
      <c r="AU2269" s="7"/>
      <c r="AV2269" s="7"/>
      <c r="AW2269" s="7"/>
      <c r="AX2269" s="7"/>
      <c r="AY2269" s="7"/>
      <c r="AZ2269" s="7"/>
      <c r="BA2269" s="7"/>
      <c r="BB2269" s="7"/>
      <c r="BC2269" s="7"/>
      <c r="BD2269" s="7"/>
      <c r="BE2269" s="7"/>
      <c r="BF2269" s="7"/>
      <c r="BG2269" s="7"/>
      <c r="BH2269" s="7"/>
      <c r="BI2269" s="7"/>
      <c r="BJ2269" s="7"/>
      <c r="BK2269" s="7"/>
      <c r="BL2269" s="7"/>
      <c r="BM2269" s="7" t="s">
        <v>97</v>
      </c>
      <c r="BN2269" s="7" t="s">
        <v>97</v>
      </c>
      <c r="BO2269" s="7"/>
      <c r="BP2269" s="7"/>
      <c r="BQ2269" s="7"/>
      <c r="BR2269" s="7"/>
      <c r="BS2269" s="7"/>
      <c r="BT2269" s="7"/>
      <c r="BU2269" s="7"/>
      <c r="BV2269" s="7"/>
      <c r="BW2269" s="7"/>
      <c r="BX2269" s="7"/>
      <c r="BY2269" s="7"/>
      <c r="BZ2269" s="7"/>
      <c r="CA2269" s="7"/>
      <c r="CB2269" s="7"/>
      <c r="CC2269" s="7"/>
      <c r="CD2269" s="7"/>
      <c r="CE2269" s="7"/>
      <c r="CF2269" s="7"/>
      <c r="CG2269" s="7"/>
      <c r="CH2269" s="7"/>
      <c r="CI2269" s="6" t="n">
        <f aca="false">SUMIF($AH2269:$CH2269,35,Base!$B$5:$BB$5)*7*$Z2269</f>
        <v>98</v>
      </c>
      <c r="CJ2269" s="6" t="n">
        <f aca="false">SUMIF($AH2269:$CH2269,"PR",Base!$B$5:$BB$5)*7*$Z2269</f>
        <v>140</v>
      </c>
      <c r="CK2269" s="6"/>
      <c r="CL2269" s="6"/>
    </row>
    <row r="2270" customFormat="false" ht="13.8" hidden="false" customHeight="false" outlineLevel="0" collapsed="false">
      <c r="A2270" s="7" t="s">
        <v>1890</v>
      </c>
      <c r="B2270" s="7" t="s">
        <v>4192</v>
      </c>
      <c r="C2270" s="7" t="s">
        <v>118</v>
      </c>
      <c r="D2270" s="7" t="s">
        <v>3043</v>
      </c>
      <c r="E2270" s="7" t="s">
        <v>4667</v>
      </c>
      <c r="F2270" s="7" t="s">
        <v>17</v>
      </c>
      <c r="G2270" s="7" t="s">
        <v>2484</v>
      </c>
      <c r="H2270" s="7" t="s">
        <v>2485</v>
      </c>
      <c r="I2270" s="7" t="s">
        <v>84</v>
      </c>
      <c r="J2270" s="7" t="s">
        <v>85</v>
      </c>
      <c r="K2270" s="8" t="n">
        <v>0</v>
      </c>
      <c r="L2270" s="7"/>
      <c r="M2270" s="8" t="n">
        <v>17</v>
      </c>
      <c r="N2270" s="7"/>
      <c r="O2270" s="7" t="s">
        <v>2486</v>
      </c>
      <c r="P2270" s="7" t="s">
        <v>124</v>
      </c>
      <c r="Q2270" s="8" t="s">
        <v>4668</v>
      </c>
      <c r="R2270" s="8" t="s">
        <v>3802</v>
      </c>
      <c r="S2270" s="8" t="s">
        <v>4669</v>
      </c>
      <c r="T2270" s="8" t="s">
        <v>108</v>
      </c>
      <c r="U2270" s="7" t="s">
        <v>87</v>
      </c>
      <c r="V2270" s="7" t="s">
        <v>92</v>
      </c>
      <c r="W2270" s="7"/>
      <c r="X2270" s="7"/>
      <c r="Y2270" s="7" t="s">
        <v>99</v>
      </c>
      <c r="Z2270" s="8" t="s">
        <v>127</v>
      </c>
      <c r="AA2270" s="7"/>
      <c r="AB2270" s="7"/>
      <c r="AC2270" s="7"/>
      <c r="AD2270" s="7"/>
      <c r="AE2270" s="8"/>
      <c r="AF2270" s="9" t="s">
        <v>4670</v>
      </c>
      <c r="AG2270" s="9" t="s">
        <v>1368</v>
      </c>
      <c r="AH2270" s="7" t="s">
        <v>98</v>
      </c>
      <c r="AI2270" s="7" t="s">
        <v>98</v>
      </c>
      <c r="AJ2270" s="7" t="s">
        <v>98</v>
      </c>
      <c r="AK2270" s="7" t="s">
        <v>98</v>
      </c>
      <c r="AL2270" s="7" t="s">
        <v>98</v>
      </c>
      <c r="AM2270" s="7" t="s">
        <v>98</v>
      </c>
      <c r="AN2270" s="7" t="s">
        <v>98</v>
      </c>
      <c r="AO2270" s="7" t="s">
        <v>98</v>
      </c>
      <c r="AP2270" s="7"/>
      <c r="AQ2270" s="7"/>
      <c r="AR2270" s="7"/>
      <c r="AS2270" s="7"/>
      <c r="AT2270" s="7"/>
      <c r="AU2270" s="7"/>
      <c r="AV2270" s="7"/>
      <c r="AW2270" s="7"/>
      <c r="AX2270" s="7"/>
      <c r="AY2270" s="7"/>
      <c r="AZ2270" s="7"/>
      <c r="BA2270" s="7"/>
      <c r="BB2270" s="7"/>
      <c r="BC2270" s="7"/>
      <c r="BD2270" s="7"/>
      <c r="BE2270" s="7"/>
      <c r="BF2270" s="7"/>
      <c r="BG2270" s="7"/>
      <c r="BH2270" s="7"/>
      <c r="BI2270" s="7"/>
      <c r="BJ2270" s="7"/>
      <c r="BK2270" s="7"/>
      <c r="BL2270" s="7"/>
      <c r="BM2270" s="7" t="s">
        <v>97</v>
      </c>
      <c r="BN2270" s="7" t="s">
        <v>97</v>
      </c>
      <c r="BO2270" s="7"/>
      <c r="BP2270" s="7"/>
      <c r="BQ2270" s="7"/>
      <c r="BR2270" s="7"/>
      <c r="BS2270" s="7"/>
      <c r="BT2270" s="7"/>
      <c r="BU2270" s="7"/>
      <c r="BV2270" s="7"/>
      <c r="BW2270" s="7"/>
      <c r="BX2270" s="7"/>
      <c r="BY2270" s="7"/>
      <c r="BZ2270" s="7"/>
      <c r="CA2270" s="7"/>
      <c r="CB2270" s="7"/>
      <c r="CC2270" s="7"/>
      <c r="CD2270" s="7"/>
      <c r="CE2270" s="7"/>
      <c r="CF2270" s="7"/>
      <c r="CG2270" s="7"/>
      <c r="CH2270" s="7"/>
      <c r="CI2270" s="6" t="n">
        <f aca="false">SUMIF($AH2270:$CH2270,35,Base!$B$5:$BB$5)*7*$Z2270</f>
        <v>0</v>
      </c>
      <c r="CJ2270" s="6" t="n">
        <f aca="false">SUMIF($AH2270:$CH2270,"PR",Base!$B$5:$BB$5)*7*$Z2270</f>
        <v>1092</v>
      </c>
      <c r="CK2270" s="6"/>
      <c r="CL2270" s="6"/>
    </row>
    <row r="2271" customFormat="false" ht="13.8" hidden="false" customHeight="false" outlineLevel="0" collapsed="false">
      <c r="A2271" s="7" t="s">
        <v>1890</v>
      </c>
      <c r="B2271" s="7" t="s">
        <v>4192</v>
      </c>
      <c r="C2271" s="7" t="s">
        <v>1383</v>
      </c>
      <c r="D2271" s="7" t="s">
        <v>4671</v>
      </c>
      <c r="E2271" s="7" t="s">
        <v>2871</v>
      </c>
      <c r="F2271" s="7" t="s">
        <v>17</v>
      </c>
      <c r="G2271" s="7" t="s">
        <v>2820</v>
      </c>
      <c r="H2271" s="7" t="s">
        <v>2821</v>
      </c>
      <c r="I2271" s="7" t="s">
        <v>84</v>
      </c>
      <c r="J2271" s="7" t="s">
        <v>85</v>
      </c>
      <c r="K2271" s="8" t="n">
        <v>0</v>
      </c>
      <c r="L2271" s="7"/>
      <c r="M2271" s="8" t="n">
        <v>10</v>
      </c>
      <c r="N2271" s="7"/>
      <c r="O2271" s="7" t="s">
        <v>1415</v>
      </c>
      <c r="P2271" s="7" t="s">
        <v>155</v>
      </c>
      <c r="Q2271" s="8" t="s">
        <v>3209</v>
      </c>
      <c r="R2271" s="8" t="s">
        <v>1796</v>
      </c>
      <c r="S2271" s="8" t="s">
        <v>4538</v>
      </c>
      <c r="T2271" s="8" t="s">
        <v>124</v>
      </c>
      <c r="U2271" s="7" t="s">
        <v>87</v>
      </c>
      <c r="V2271" s="7" t="s">
        <v>92</v>
      </c>
      <c r="W2271" s="7"/>
      <c r="X2271" s="7"/>
      <c r="Y2271" s="7" t="s">
        <v>125</v>
      </c>
      <c r="Z2271" s="8" t="s">
        <v>87</v>
      </c>
      <c r="AA2271" s="7"/>
      <c r="AB2271" s="7"/>
      <c r="AC2271" s="7"/>
      <c r="AD2271" s="7"/>
      <c r="AE2271" s="8"/>
      <c r="AF2271" s="9" t="s">
        <v>2166</v>
      </c>
      <c r="AG2271" s="9" t="s">
        <v>1329</v>
      </c>
      <c r="AH2271" s="7" t="s">
        <v>98</v>
      </c>
      <c r="AI2271" s="7" t="s">
        <v>98</v>
      </c>
      <c r="AJ2271" s="7" t="s">
        <v>98</v>
      </c>
      <c r="AK2271" s="7" t="s">
        <v>98</v>
      </c>
      <c r="AL2271" s="7" t="s">
        <v>98</v>
      </c>
      <c r="AM2271" s="7" t="s">
        <v>98</v>
      </c>
      <c r="AN2271" s="7" t="s">
        <v>98</v>
      </c>
      <c r="AO2271" s="7" t="s">
        <v>98</v>
      </c>
      <c r="AP2271" s="7" t="s">
        <v>98</v>
      </c>
      <c r="AQ2271" s="7" t="s">
        <v>98</v>
      </c>
      <c r="AR2271" s="7" t="s">
        <v>98</v>
      </c>
      <c r="AS2271" s="7" t="s">
        <v>98</v>
      </c>
      <c r="AT2271" s="7" t="s">
        <v>98</v>
      </c>
      <c r="AU2271" s="7" t="s">
        <v>98</v>
      </c>
      <c r="AV2271" s="7" t="n">
        <v>35</v>
      </c>
      <c r="AW2271" s="7" t="n">
        <v>35</v>
      </c>
      <c r="AX2271" s="7" t="n">
        <v>35</v>
      </c>
      <c r="AY2271" s="7" t="n">
        <v>35</v>
      </c>
      <c r="AZ2271" s="7" t="n">
        <v>35</v>
      </c>
      <c r="BA2271" s="7" t="s">
        <v>98</v>
      </c>
      <c r="BB2271" s="7" t="s">
        <v>98</v>
      </c>
      <c r="BC2271" s="7" t="s">
        <v>98</v>
      </c>
      <c r="BD2271" s="7"/>
      <c r="BE2271" s="7"/>
      <c r="BF2271" s="7"/>
      <c r="BG2271" s="7"/>
      <c r="BH2271" s="7"/>
      <c r="BI2271" s="7"/>
      <c r="BJ2271" s="7"/>
      <c r="BK2271" s="7"/>
      <c r="BL2271" s="7"/>
      <c r="BM2271" s="7" t="s">
        <v>97</v>
      </c>
      <c r="BN2271" s="7" t="s">
        <v>97</v>
      </c>
      <c r="BO2271" s="7"/>
      <c r="BP2271" s="7"/>
      <c r="BQ2271" s="7"/>
      <c r="BR2271" s="7"/>
      <c r="BS2271" s="7"/>
      <c r="BT2271" s="7"/>
      <c r="BU2271" s="7"/>
      <c r="BV2271" s="7"/>
      <c r="BW2271" s="7"/>
      <c r="BX2271" s="7"/>
      <c r="BY2271" s="7"/>
      <c r="BZ2271" s="7"/>
      <c r="CA2271" s="7"/>
      <c r="CB2271" s="7"/>
      <c r="CC2271" s="7"/>
      <c r="CD2271" s="7"/>
      <c r="CE2271" s="7"/>
      <c r="CF2271" s="7"/>
      <c r="CG2271" s="7"/>
      <c r="CH2271" s="7"/>
      <c r="CI2271" s="6" t="n">
        <f aca="false">SUMIF($AH2271:$CH2271,35,Base!$B$5:$BB$5)*7*$Z2271</f>
        <v>154</v>
      </c>
      <c r="CJ2271" s="6" t="n">
        <f aca="false">SUMIF($AH2271:$CH2271,"PR",Base!$B$5:$BB$5)*7*$Z2271</f>
        <v>581</v>
      </c>
      <c r="CK2271" s="6"/>
      <c r="CL2271" s="6"/>
    </row>
    <row r="2272" customFormat="false" ht="13.8" hidden="false" customHeight="false" outlineLevel="0" collapsed="false">
      <c r="A2272" s="7" t="s">
        <v>1890</v>
      </c>
      <c r="B2272" s="7" t="s">
        <v>4192</v>
      </c>
      <c r="C2272" s="7" t="s">
        <v>1383</v>
      </c>
      <c r="D2272" s="7" t="s">
        <v>4671</v>
      </c>
      <c r="E2272" s="7" t="s">
        <v>2871</v>
      </c>
      <c r="F2272" s="7" t="s">
        <v>17</v>
      </c>
      <c r="G2272" s="7" t="s">
        <v>2820</v>
      </c>
      <c r="H2272" s="7" t="s">
        <v>2821</v>
      </c>
      <c r="I2272" s="7" t="s">
        <v>84</v>
      </c>
      <c r="J2272" s="7" t="s">
        <v>85</v>
      </c>
      <c r="K2272" s="8" t="n">
        <v>0</v>
      </c>
      <c r="L2272" s="7"/>
      <c r="M2272" s="8" t="n">
        <v>10</v>
      </c>
      <c r="N2272" s="7"/>
      <c r="O2272" s="7" t="s">
        <v>1415</v>
      </c>
      <c r="P2272" s="7" t="s">
        <v>155</v>
      </c>
      <c r="Q2272" s="8" t="s">
        <v>3209</v>
      </c>
      <c r="R2272" s="8" t="s">
        <v>1796</v>
      </c>
      <c r="S2272" s="8" t="s">
        <v>4538</v>
      </c>
      <c r="T2272" s="8" t="s">
        <v>124</v>
      </c>
      <c r="U2272" s="7" t="s">
        <v>87</v>
      </c>
      <c r="V2272" s="7" t="s">
        <v>92</v>
      </c>
      <c r="W2272" s="7"/>
      <c r="X2272" s="7"/>
      <c r="Y2272" s="7" t="s">
        <v>93</v>
      </c>
      <c r="Z2272" s="8" t="s">
        <v>87</v>
      </c>
      <c r="AA2272" s="7"/>
      <c r="AB2272" s="7"/>
      <c r="AC2272" s="7"/>
      <c r="AD2272" s="7"/>
      <c r="AE2272" s="8"/>
      <c r="AF2272" s="9" t="s">
        <v>2166</v>
      </c>
      <c r="AG2272" s="9" t="s">
        <v>1329</v>
      </c>
      <c r="AH2272" s="7" t="s">
        <v>98</v>
      </c>
      <c r="AI2272" s="7" t="s">
        <v>98</v>
      </c>
      <c r="AJ2272" s="7" t="s">
        <v>98</v>
      </c>
      <c r="AK2272" s="7" t="s">
        <v>98</v>
      </c>
      <c r="AL2272" s="7" t="s">
        <v>98</v>
      </c>
      <c r="AM2272" s="7" t="s">
        <v>98</v>
      </c>
      <c r="AN2272" s="7" t="s">
        <v>98</v>
      </c>
      <c r="AO2272" s="7" t="s">
        <v>98</v>
      </c>
      <c r="AP2272" s="7" t="s">
        <v>98</v>
      </c>
      <c r="AQ2272" s="7" t="s">
        <v>98</v>
      </c>
      <c r="AR2272" s="7" t="s">
        <v>98</v>
      </c>
      <c r="AS2272" s="7" t="s">
        <v>98</v>
      </c>
      <c r="AT2272" s="7" t="s">
        <v>98</v>
      </c>
      <c r="AU2272" s="7" t="s">
        <v>98</v>
      </c>
      <c r="AV2272" s="7" t="n">
        <v>35</v>
      </c>
      <c r="AW2272" s="7" t="n">
        <v>35</v>
      </c>
      <c r="AX2272" s="7" t="n">
        <v>35</v>
      </c>
      <c r="AY2272" s="7" t="n">
        <v>35</v>
      </c>
      <c r="AZ2272" s="7" t="n">
        <v>35</v>
      </c>
      <c r="BA2272" s="7" t="s">
        <v>98</v>
      </c>
      <c r="BB2272" s="7" t="s">
        <v>98</v>
      </c>
      <c r="BC2272" s="7" t="s">
        <v>98</v>
      </c>
      <c r="BD2272" s="7"/>
      <c r="BE2272" s="7"/>
      <c r="BF2272" s="7"/>
      <c r="BG2272" s="7"/>
      <c r="BH2272" s="7"/>
      <c r="BI2272" s="7"/>
      <c r="BJ2272" s="7"/>
      <c r="BK2272" s="7"/>
      <c r="BL2272" s="7"/>
      <c r="BM2272" s="7" t="s">
        <v>97</v>
      </c>
      <c r="BN2272" s="7" t="s">
        <v>97</v>
      </c>
      <c r="BO2272" s="7"/>
      <c r="BP2272" s="7"/>
      <c r="BQ2272" s="7"/>
      <c r="BR2272" s="7"/>
      <c r="BS2272" s="7"/>
      <c r="BT2272" s="7"/>
      <c r="BU2272" s="7"/>
      <c r="BV2272" s="7"/>
      <c r="BW2272" s="7"/>
      <c r="BX2272" s="7"/>
      <c r="BY2272" s="7"/>
      <c r="BZ2272" s="7"/>
      <c r="CA2272" s="7"/>
      <c r="CB2272" s="7"/>
      <c r="CC2272" s="7"/>
      <c r="CD2272" s="7"/>
      <c r="CE2272" s="7"/>
      <c r="CF2272" s="7"/>
      <c r="CG2272" s="7"/>
      <c r="CH2272" s="7"/>
      <c r="CI2272" s="6" t="n">
        <f aca="false">SUMIF($AH2272:$CH2272,35,Base!$B$5:$BB$5)*7*$Z2272</f>
        <v>154</v>
      </c>
      <c r="CJ2272" s="6" t="n">
        <f aca="false">SUMIF($AH2272:$CH2272,"PR",Base!$B$5:$BB$5)*7*$Z2272</f>
        <v>581</v>
      </c>
      <c r="CK2272" s="6"/>
      <c r="CL2272" s="6"/>
    </row>
    <row r="2273" customFormat="false" ht="13.8" hidden="false" customHeight="false" outlineLevel="0" collapsed="false">
      <c r="A2273" s="7" t="s">
        <v>1890</v>
      </c>
      <c r="B2273" s="7" t="s">
        <v>4192</v>
      </c>
      <c r="C2273" s="7" t="s">
        <v>1383</v>
      </c>
      <c r="D2273" s="7" t="s">
        <v>4671</v>
      </c>
      <c r="E2273" s="7" t="s">
        <v>2871</v>
      </c>
      <c r="F2273" s="7" t="s">
        <v>17</v>
      </c>
      <c r="G2273" s="7" t="s">
        <v>2820</v>
      </c>
      <c r="H2273" s="7" t="s">
        <v>2821</v>
      </c>
      <c r="I2273" s="7" t="s">
        <v>84</v>
      </c>
      <c r="J2273" s="7" t="s">
        <v>85</v>
      </c>
      <c r="K2273" s="8" t="n">
        <v>0</v>
      </c>
      <c r="L2273" s="7"/>
      <c r="M2273" s="8" t="n">
        <v>10</v>
      </c>
      <c r="N2273" s="7"/>
      <c r="O2273" s="7" t="s">
        <v>1415</v>
      </c>
      <c r="P2273" s="7" t="s">
        <v>155</v>
      </c>
      <c r="Q2273" s="8" t="s">
        <v>3209</v>
      </c>
      <c r="R2273" s="8" t="s">
        <v>1796</v>
      </c>
      <c r="S2273" s="8" t="s">
        <v>4538</v>
      </c>
      <c r="T2273" s="8" t="s">
        <v>124</v>
      </c>
      <c r="U2273" s="7" t="s">
        <v>87</v>
      </c>
      <c r="V2273" s="7" t="s">
        <v>92</v>
      </c>
      <c r="W2273" s="7"/>
      <c r="X2273" s="7"/>
      <c r="Y2273" s="7" t="s">
        <v>102</v>
      </c>
      <c r="Z2273" s="8" t="s">
        <v>87</v>
      </c>
      <c r="AA2273" s="7"/>
      <c r="AB2273" s="7"/>
      <c r="AC2273" s="7"/>
      <c r="AD2273" s="7"/>
      <c r="AE2273" s="8"/>
      <c r="AF2273" s="9" t="s">
        <v>2166</v>
      </c>
      <c r="AG2273" s="9" t="s">
        <v>1329</v>
      </c>
      <c r="AH2273" s="7" t="s">
        <v>98</v>
      </c>
      <c r="AI2273" s="7" t="s">
        <v>98</v>
      </c>
      <c r="AJ2273" s="7" t="s">
        <v>98</v>
      </c>
      <c r="AK2273" s="7" t="s">
        <v>98</v>
      </c>
      <c r="AL2273" s="7" t="s">
        <v>98</v>
      </c>
      <c r="AM2273" s="7" t="s">
        <v>98</v>
      </c>
      <c r="AN2273" s="7" t="s">
        <v>98</v>
      </c>
      <c r="AO2273" s="7" t="s">
        <v>98</v>
      </c>
      <c r="AP2273" s="7" t="s">
        <v>98</v>
      </c>
      <c r="AQ2273" s="7" t="s">
        <v>98</v>
      </c>
      <c r="AR2273" s="7" t="s">
        <v>98</v>
      </c>
      <c r="AS2273" s="7" t="s">
        <v>98</v>
      </c>
      <c r="AT2273" s="7" t="s">
        <v>98</v>
      </c>
      <c r="AU2273" s="7" t="s">
        <v>98</v>
      </c>
      <c r="AV2273" s="7" t="n">
        <v>35</v>
      </c>
      <c r="AW2273" s="7" t="n">
        <v>35</v>
      </c>
      <c r="AX2273" s="7" t="n">
        <v>35</v>
      </c>
      <c r="AY2273" s="7" t="n">
        <v>35</v>
      </c>
      <c r="AZ2273" s="7" t="n">
        <v>35</v>
      </c>
      <c r="BA2273" s="7" t="s">
        <v>98</v>
      </c>
      <c r="BB2273" s="7" t="s">
        <v>98</v>
      </c>
      <c r="BC2273" s="7" t="s">
        <v>98</v>
      </c>
      <c r="BD2273" s="7"/>
      <c r="BE2273" s="7"/>
      <c r="BF2273" s="7"/>
      <c r="BG2273" s="7"/>
      <c r="BH2273" s="7"/>
      <c r="BI2273" s="7"/>
      <c r="BJ2273" s="7"/>
      <c r="BK2273" s="7"/>
      <c r="BL2273" s="7"/>
      <c r="BM2273" s="7" t="s">
        <v>97</v>
      </c>
      <c r="BN2273" s="7" t="s">
        <v>97</v>
      </c>
      <c r="BO2273" s="7"/>
      <c r="BP2273" s="7"/>
      <c r="BQ2273" s="7"/>
      <c r="BR2273" s="7"/>
      <c r="BS2273" s="7"/>
      <c r="BT2273" s="7"/>
      <c r="BU2273" s="7"/>
      <c r="BV2273" s="7"/>
      <c r="BW2273" s="7"/>
      <c r="BX2273" s="7"/>
      <c r="BY2273" s="7"/>
      <c r="BZ2273" s="7"/>
      <c r="CA2273" s="7"/>
      <c r="CB2273" s="7"/>
      <c r="CC2273" s="7"/>
      <c r="CD2273" s="7"/>
      <c r="CE2273" s="7"/>
      <c r="CF2273" s="7"/>
      <c r="CG2273" s="7"/>
      <c r="CH2273" s="7"/>
      <c r="CI2273" s="6" t="n">
        <f aca="false">SUMIF($AH2273:$CH2273,35,Base!$B$5:$BB$5)*7*$Z2273</f>
        <v>154</v>
      </c>
      <c r="CJ2273" s="6" t="n">
        <f aca="false">SUMIF($AH2273:$CH2273,"PR",Base!$B$5:$BB$5)*7*$Z2273</f>
        <v>581</v>
      </c>
      <c r="CK2273" s="6"/>
      <c r="CL2273" s="6"/>
    </row>
    <row r="2274" customFormat="false" ht="13.8" hidden="false" customHeight="false" outlineLevel="0" collapsed="false">
      <c r="A2274" s="7" t="s">
        <v>1890</v>
      </c>
      <c r="B2274" s="7" t="s">
        <v>4192</v>
      </c>
      <c r="C2274" s="7" t="s">
        <v>1383</v>
      </c>
      <c r="D2274" s="7" t="s">
        <v>4671</v>
      </c>
      <c r="E2274" s="7" t="s">
        <v>2871</v>
      </c>
      <c r="F2274" s="7" t="s">
        <v>17</v>
      </c>
      <c r="G2274" s="7" t="s">
        <v>2820</v>
      </c>
      <c r="H2274" s="7" t="s">
        <v>2821</v>
      </c>
      <c r="I2274" s="7" t="s">
        <v>84</v>
      </c>
      <c r="J2274" s="7" t="s">
        <v>85</v>
      </c>
      <c r="K2274" s="8" t="n">
        <v>0</v>
      </c>
      <c r="L2274" s="7"/>
      <c r="M2274" s="8" t="n">
        <v>10</v>
      </c>
      <c r="N2274" s="7"/>
      <c r="O2274" s="7" t="s">
        <v>1415</v>
      </c>
      <c r="P2274" s="7" t="s">
        <v>155</v>
      </c>
      <c r="Q2274" s="8" t="s">
        <v>3209</v>
      </c>
      <c r="R2274" s="8" t="s">
        <v>1796</v>
      </c>
      <c r="S2274" s="8" t="s">
        <v>4538</v>
      </c>
      <c r="T2274" s="8" t="s">
        <v>124</v>
      </c>
      <c r="U2274" s="7" t="s">
        <v>87</v>
      </c>
      <c r="V2274" s="7" t="s">
        <v>92</v>
      </c>
      <c r="W2274" s="7"/>
      <c r="X2274" s="7"/>
      <c r="Y2274" s="7" t="s">
        <v>1012</v>
      </c>
      <c r="Z2274" s="8" t="s">
        <v>94</v>
      </c>
      <c r="AA2274" s="7"/>
      <c r="AB2274" s="7"/>
      <c r="AC2274" s="7"/>
      <c r="AD2274" s="7"/>
      <c r="AE2274" s="8"/>
      <c r="AF2274" s="9" t="s">
        <v>2166</v>
      </c>
      <c r="AG2274" s="9" t="s">
        <v>1329</v>
      </c>
      <c r="AH2274" s="7" t="s">
        <v>98</v>
      </c>
      <c r="AI2274" s="7" t="s">
        <v>98</v>
      </c>
      <c r="AJ2274" s="7" t="s">
        <v>98</v>
      </c>
      <c r="AK2274" s="7" t="s">
        <v>98</v>
      </c>
      <c r="AL2274" s="7" t="s">
        <v>98</v>
      </c>
      <c r="AM2274" s="7" t="s">
        <v>98</v>
      </c>
      <c r="AN2274" s="7" t="s">
        <v>98</v>
      </c>
      <c r="AO2274" s="7" t="s">
        <v>98</v>
      </c>
      <c r="AP2274" s="7" t="s">
        <v>98</v>
      </c>
      <c r="AQ2274" s="7" t="s">
        <v>98</v>
      </c>
      <c r="AR2274" s="7" t="s">
        <v>98</v>
      </c>
      <c r="AS2274" s="7" t="s">
        <v>98</v>
      </c>
      <c r="AT2274" s="7" t="s">
        <v>98</v>
      </c>
      <c r="AU2274" s="7" t="s">
        <v>98</v>
      </c>
      <c r="AV2274" s="7" t="n">
        <v>35</v>
      </c>
      <c r="AW2274" s="7" t="n">
        <v>35</v>
      </c>
      <c r="AX2274" s="7" t="n">
        <v>35</v>
      </c>
      <c r="AY2274" s="7" t="n">
        <v>35</v>
      </c>
      <c r="AZ2274" s="7" t="n">
        <v>35</v>
      </c>
      <c r="BA2274" s="7" t="s">
        <v>98</v>
      </c>
      <c r="BB2274" s="7" t="s">
        <v>98</v>
      </c>
      <c r="BC2274" s="7" t="s">
        <v>98</v>
      </c>
      <c r="BD2274" s="7"/>
      <c r="BE2274" s="7"/>
      <c r="BF2274" s="7"/>
      <c r="BG2274" s="7"/>
      <c r="BH2274" s="7"/>
      <c r="BI2274" s="7"/>
      <c r="BJ2274" s="7"/>
      <c r="BK2274" s="7"/>
      <c r="BL2274" s="7"/>
      <c r="BM2274" s="7" t="s">
        <v>97</v>
      </c>
      <c r="BN2274" s="7" t="s">
        <v>97</v>
      </c>
      <c r="BO2274" s="7"/>
      <c r="BP2274" s="7"/>
      <c r="BQ2274" s="7"/>
      <c r="BR2274" s="7"/>
      <c r="BS2274" s="7"/>
      <c r="BT2274" s="7"/>
      <c r="BU2274" s="7"/>
      <c r="BV2274" s="7"/>
      <c r="BW2274" s="7"/>
      <c r="BX2274" s="7"/>
      <c r="BY2274" s="7"/>
      <c r="BZ2274" s="7"/>
      <c r="CA2274" s="7"/>
      <c r="CB2274" s="7"/>
      <c r="CC2274" s="7"/>
      <c r="CD2274" s="7"/>
      <c r="CE2274" s="7"/>
      <c r="CF2274" s="7"/>
      <c r="CG2274" s="7"/>
      <c r="CH2274" s="7"/>
      <c r="CI2274" s="6" t="n">
        <f aca="false">SUMIF($AH2274:$CH2274,35,Base!$B$5:$BB$5)*7*$Z2274</f>
        <v>308</v>
      </c>
      <c r="CJ2274" s="6" t="n">
        <f aca="false">SUMIF($AH2274:$CH2274,"PR",Base!$B$5:$BB$5)*7*$Z2274</f>
        <v>1162</v>
      </c>
      <c r="CK2274" s="6"/>
      <c r="CL2274" s="6"/>
    </row>
    <row r="2275" customFormat="false" ht="13.8" hidden="false" customHeight="false" outlineLevel="0" collapsed="false">
      <c r="A2275" s="7" t="s">
        <v>1890</v>
      </c>
      <c r="B2275" s="7" t="s">
        <v>4192</v>
      </c>
      <c r="C2275" s="7" t="s">
        <v>1383</v>
      </c>
      <c r="D2275" s="7" t="s">
        <v>4671</v>
      </c>
      <c r="E2275" s="7" t="s">
        <v>2871</v>
      </c>
      <c r="F2275" s="7" t="s">
        <v>17</v>
      </c>
      <c r="G2275" s="7" t="s">
        <v>2820</v>
      </c>
      <c r="H2275" s="7" t="s">
        <v>2821</v>
      </c>
      <c r="I2275" s="7" t="s">
        <v>84</v>
      </c>
      <c r="J2275" s="7" t="s">
        <v>85</v>
      </c>
      <c r="K2275" s="8" t="n">
        <v>0</v>
      </c>
      <c r="L2275" s="7"/>
      <c r="M2275" s="8" t="n">
        <v>10</v>
      </c>
      <c r="N2275" s="7"/>
      <c r="O2275" s="7" t="s">
        <v>1415</v>
      </c>
      <c r="P2275" s="7" t="s">
        <v>155</v>
      </c>
      <c r="Q2275" s="8" t="s">
        <v>3209</v>
      </c>
      <c r="R2275" s="8" t="s">
        <v>1796</v>
      </c>
      <c r="S2275" s="8" t="s">
        <v>4538</v>
      </c>
      <c r="T2275" s="8" t="s">
        <v>124</v>
      </c>
      <c r="U2275" s="7" t="s">
        <v>87</v>
      </c>
      <c r="V2275" s="7" t="s">
        <v>92</v>
      </c>
      <c r="W2275" s="7"/>
      <c r="X2275" s="7"/>
      <c r="Y2275" s="7" t="s">
        <v>112</v>
      </c>
      <c r="Z2275" s="8" t="s">
        <v>87</v>
      </c>
      <c r="AA2275" s="7"/>
      <c r="AB2275" s="7"/>
      <c r="AC2275" s="7"/>
      <c r="AD2275" s="7"/>
      <c r="AE2275" s="8"/>
      <c r="AF2275" s="9" t="s">
        <v>2166</v>
      </c>
      <c r="AG2275" s="9" t="s">
        <v>1329</v>
      </c>
      <c r="AH2275" s="7" t="s">
        <v>98</v>
      </c>
      <c r="AI2275" s="7" t="s">
        <v>98</v>
      </c>
      <c r="AJ2275" s="7" t="s">
        <v>98</v>
      </c>
      <c r="AK2275" s="7" t="s">
        <v>98</v>
      </c>
      <c r="AL2275" s="7" t="s">
        <v>98</v>
      </c>
      <c r="AM2275" s="7" t="s">
        <v>98</v>
      </c>
      <c r="AN2275" s="7" t="s">
        <v>98</v>
      </c>
      <c r="AO2275" s="7" t="s">
        <v>98</v>
      </c>
      <c r="AP2275" s="7" t="s">
        <v>98</v>
      </c>
      <c r="AQ2275" s="7" t="s">
        <v>98</v>
      </c>
      <c r="AR2275" s="7" t="s">
        <v>98</v>
      </c>
      <c r="AS2275" s="7" t="s">
        <v>98</v>
      </c>
      <c r="AT2275" s="7" t="s">
        <v>98</v>
      </c>
      <c r="AU2275" s="7" t="s">
        <v>98</v>
      </c>
      <c r="AV2275" s="7" t="n">
        <v>35</v>
      </c>
      <c r="AW2275" s="7" t="n">
        <v>35</v>
      </c>
      <c r="AX2275" s="7" t="n">
        <v>35</v>
      </c>
      <c r="AY2275" s="7" t="n">
        <v>35</v>
      </c>
      <c r="AZ2275" s="7" t="n">
        <v>35</v>
      </c>
      <c r="BA2275" s="7" t="s">
        <v>98</v>
      </c>
      <c r="BB2275" s="7" t="s">
        <v>98</v>
      </c>
      <c r="BC2275" s="7" t="s">
        <v>98</v>
      </c>
      <c r="BD2275" s="7"/>
      <c r="BE2275" s="7"/>
      <c r="BF2275" s="7"/>
      <c r="BG2275" s="7"/>
      <c r="BH2275" s="7"/>
      <c r="BI2275" s="7"/>
      <c r="BJ2275" s="7"/>
      <c r="BK2275" s="7"/>
      <c r="BL2275" s="7"/>
      <c r="BM2275" s="7" t="s">
        <v>97</v>
      </c>
      <c r="BN2275" s="7" t="s">
        <v>97</v>
      </c>
      <c r="BO2275" s="7"/>
      <c r="BP2275" s="7"/>
      <c r="BQ2275" s="7"/>
      <c r="BR2275" s="7"/>
      <c r="BS2275" s="7"/>
      <c r="BT2275" s="7"/>
      <c r="BU2275" s="7"/>
      <c r="BV2275" s="7"/>
      <c r="BW2275" s="7"/>
      <c r="BX2275" s="7"/>
      <c r="BY2275" s="7"/>
      <c r="BZ2275" s="7"/>
      <c r="CA2275" s="7"/>
      <c r="CB2275" s="7"/>
      <c r="CC2275" s="7"/>
      <c r="CD2275" s="7"/>
      <c r="CE2275" s="7"/>
      <c r="CF2275" s="7"/>
      <c r="CG2275" s="7"/>
      <c r="CH2275" s="7"/>
      <c r="CI2275" s="6" t="n">
        <f aca="false">SUMIF($AH2275:$CH2275,35,Base!$B$5:$BB$5)*7*$Z2275</f>
        <v>154</v>
      </c>
      <c r="CJ2275" s="6" t="n">
        <f aca="false">SUMIF($AH2275:$CH2275,"PR",Base!$B$5:$BB$5)*7*$Z2275</f>
        <v>581</v>
      </c>
      <c r="CK2275" s="6"/>
      <c r="CL2275" s="6"/>
    </row>
    <row r="2276" customFormat="false" ht="13.8" hidden="false" customHeight="false" outlineLevel="0" collapsed="false">
      <c r="A2276" s="7" t="s">
        <v>1890</v>
      </c>
      <c r="B2276" s="7" t="s">
        <v>4192</v>
      </c>
      <c r="C2276" s="7" t="s">
        <v>1383</v>
      </c>
      <c r="D2276" s="7" t="s">
        <v>4672</v>
      </c>
      <c r="E2276" s="7" t="s">
        <v>4673</v>
      </c>
      <c r="F2276" s="7" t="s">
        <v>17</v>
      </c>
      <c r="G2276" s="7" t="s">
        <v>1920</v>
      </c>
      <c r="H2276" s="7" t="s">
        <v>1921</v>
      </c>
      <c r="I2276" s="7" t="s">
        <v>84</v>
      </c>
      <c r="J2276" s="7" t="s">
        <v>85</v>
      </c>
      <c r="K2276" s="8" t="n">
        <v>0</v>
      </c>
      <c r="L2276" s="7"/>
      <c r="M2276" s="8" t="n">
        <v>10</v>
      </c>
      <c r="N2276" s="7"/>
      <c r="O2276" s="7" t="s">
        <v>1470</v>
      </c>
      <c r="P2276" s="7" t="s">
        <v>178</v>
      </c>
      <c r="Q2276" s="8" t="s">
        <v>3933</v>
      </c>
      <c r="R2276" s="8" t="s">
        <v>4674</v>
      </c>
      <c r="S2276" s="8" t="s">
        <v>2079</v>
      </c>
      <c r="T2276" s="8" t="s">
        <v>124</v>
      </c>
      <c r="U2276" s="7" t="s">
        <v>87</v>
      </c>
      <c r="V2276" s="7" t="s">
        <v>92</v>
      </c>
      <c r="W2276" s="7"/>
      <c r="X2276" s="7"/>
      <c r="Y2276" s="7" t="s">
        <v>1012</v>
      </c>
      <c r="Z2276" s="8" t="s">
        <v>87</v>
      </c>
      <c r="AA2276" s="7"/>
      <c r="AB2276" s="7"/>
      <c r="AC2276" s="7"/>
      <c r="AD2276" s="7"/>
      <c r="AE2276" s="8"/>
      <c r="AF2276" s="9" t="s">
        <v>1305</v>
      </c>
      <c r="AG2276" s="9" t="s">
        <v>1792</v>
      </c>
      <c r="AH2276" s="7" t="s">
        <v>98</v>
      </c>
      <c r="AI2276" s="7" t="s">
        <v>98</v>
      </c>
      <c r="AJ2276" s="7" t="s">
        <v>98</v>
      </c>
      <c r="AK2276" s="7" t="s">
        <v>98</v>
      </c>
      <c r="AL2276" s="7" t="s">
        <v>98</v>
      </c>
      <c r="AM2276" s="7" t="s">
        <v>98</v>
      </c>
      <c r="AN2276" s="7" t="s">
        <v>98</v>
      </c>
      <c r="AO2276" s="7" t="s">
        <v>98</v>
      </c>
      <c r="AP2276" s="7" t="s">
        <v>98</v>
      </c>
      <c r="AQ2276" s="7" t="s">
        <v>98</v>
      </c>
      <c r="AR2276" s="7" t="s">
        <v>98</v>
      </c>
      <c r="AS2276" s="7" t="s">
        <v>98</v>
      </c>
      <c r="AT2276" s="7" t="s">
        <v>98</v>
      </c>
      <c r="AU2276" s="7" t="s">
        <v>98</v>
      </c>
      <c r="AV2276" s="7" t="s">
        <v>98</v>
      </c>
      <c r="AW2276" s="7" t="s">
        <v>98</v>
      </c>
      <c r="AX2276" s="7" t="s">
        <v>98</v>
      </c>
      <c r="AY2276" s="7" t="s">
        <v>98</v>
      </c>
      <c r="AZ2276" s="7" t="n">
        <v>35</v>
      </c>
      <c r="BA2276" s="7" t="n">
        <v>35</v>
      </c>
      <c r="BB2276" s="7" t="n">
        <v>35</v>
      </c>
      <c r="BC2276" s="7" t="n">
        <v>35</v>
      </c>
      <c r="BD2276" s="7" t="n">
        <v>35</v>
      </c>
      <c r="BE2276" s="7" t="s">
        <v>98</v>
      </c>
      <c r="BF2276" s="7" t="s">
        <v>98</v>
      </c>
      <c r="BG2276" s="7"/>
      <c r="BH2276" s="7"/>
      <c r="BI2276" s="7"/>
      <c r="BJ2276" s="7"/>
      <c r="BK2276" s="7"/>
      <c r="BL2276" s="7"/>
      <c r="BM2276" s="7" t="s">
        <v>97</v>
      </c>
      <c r="BN2276" s="7" t="s">
        <v>97</v>
      </c>
      <c r="BO2276" s="7"/>
      <c r="BP2276" s="7"/>
      <c r="BQ2276" s="7"/>
      <c r="BR2276" s="7"/>
      <c r="BS2276" s="7"/>
      <c r="BT2276" s="7"/>
      <c r="BU2276" s="7"/>
      <c r="BV2276" s="7"/>
      <c r="BW2276" s="7"/>
      <c r="BX2276" s="7"/>
      <c r="BY2276" s="7"/>
      <c r="BZ2276" s="7"/>
      <c r="CA2276" s="7"/>
      <c r="CB2276" s="7"/>
      <c r="CC2276" s="7"/>
      <c r="CD2276" s="7"/>
      <c r="CE2276" s="7"/>
      <c r="CF2276" s="7"/>
      <c r="CG2276" s="7"/>
      <c r="CH2276" s="7"/>
      <c r="CI2276" s="6" t="n">
        <f aca="false">SUMIF($AH2276:$CH2276,35,Base!$B$5:$BB$5)*7*$Z2276</f>
        <v>161</v>
      </c>
      <c r="CJ2276" s="6" t="n">
        <f aca="false">SUMIF($AH2276:$CH2276,"PR",Base!$B$5:$BB$5)*7*$Z2276</f>
        <v>672</v>
      </c>
      <c r="CK2276" s="6"/>
      <c r="CL2276" s="6"/>
    </row>
    <row r="2277" customFormat="false" ht="13.8" hidden="false" customHeight="false" outlineLevel="0" collapsed="false">
      <c r="A2277" s="7" t="s">
        <v>1890</v>
      </c>
      <c r="B2277" s="7" t="s">
        <v>4192</v>
      </c>
      <c r="C2277" s="7" t="s">
        <v>1383</v>
      </c>
      <c r="D2277" s="7" t="s">
        <v>4672</v>
      </c>
      <c r="E2277" s="7" t="s">
        <v>4673</v>
      </c>
      <c r="F2277" s="7" t="s">
        <v>17</v>
      </c>
      <c r="G2277" s="7" t="s">
        <v>1920</v>
      </c>
      <c r="H2277" s="7" t="s">
        <v>1921</v>
      </c>
      <c r="I2277" s="7" t="s">
        <v>84</v>
      </c>
      <c r="J2277" s="7" t="s">
        <v>85</v>
      </c>
      <c r="K2277" s="8" t="n">
        <v>0</v>
      </c>
      <c r="L2277" s="7"/>
      <c r="M2277" s="8" t="n">
        <v>10</v>
      </c>
      <c r="N2277" s="7"/>
      <c r="O2277" s="7" t="s">
        <v>1470</v>
      </c>
      <c r="P2277" s="7" t="s">
        <v>178</v>
      </c>
      <c r="Q2277" s="8" t="s">
        <v>3933</v>
      </c>
      <c r="R2277" s="8" t="s">
        <v>4674</v>
      </c>
      <c r="S2277" s="8" t="s">
        <v>2079</v>
      </c>
      <c r="T2277" s="8" t="s">
        <v>124</v>
      </c>
      <c r="U2277" s="7" t="s">
        <v>87</v>
      </c>
      <c r="V2277" s="7" t="s">
        <v>92</v>
      </c>
      <c r="W2277" s="7"/>
      <c r="X2277" s="7"/>
      <c r="Y2277" s="7" t="s">
        <v>93</v>
      </c>
      <c r="Z2277" s="8" t="s">
        <v>155</v>
      </c>
      <c r="AA2277" s="7"/>
      <c r="AB2277" s="7"/>
      <c r="AC2277" s="7"/>
      <c r="AD2277" s="7"/>
      <c r="AE2277" s="8"/>
      <c r="AF2277" s="9" t="s">
        <v>1305</v>
      </c>
      <c r="AG2277" s="9" t="s">
        <v>1792</v>
      </c>
      <c r="AH2277" s="7" t="s">
        <v>98</v>
      </c>
      <c r="AI2277" s="7" t="s">
        <v>98</v>
      </c>
      <c r="AJ2277" s="7" t="s">
        <v>98</v>
      </c>
      <c r="AK2277" s="7" t="s">
        <v>98</v>
      </c>
      <c r="AL2277" s="7" t="s">
        <v>98</v>
      </c>
      <c r="AM2277" s="7" t="s">
        <v>98</v>
      </c>
      <c r="AN2277" s="7" t="s">
        <v>98</v>
      </c>
      <c r="AO2277" s="7" t="s">
        <v>98</v>
      </c>
      <c r="AP2277" s="7" t="s">
        <v>98</v>
      </c>
      <c r="AQ2277" s="7" t="s">
        <v>98</v>
      </c>
      <c r="AR2277" s="7" t="s">
        <v>98</v>
      </c>
      <c r="AS2277" s="7" t="s">
        <v>98</v>
      </c>
      <c r="AT2277" s="7" t="s">
        <v>98</v>
      </c>
      <c r="AU2277" s="7" t="s">
        <v>98</v>
      </c>
      <c r="AV2277" s="7" t="s">
        <v>98</v>
      </c>
      <c r="AW2277" s="7" t="s">
        <v>98</v>
      </c>
      <c r="AX2277" s="7" t="s">
        <v>98</v>
      </c>
      <c r="AY2277" s="7" t="s">
        <v>98</v>
      </c>
      <c r="AZ2277" s="7" t="n">
        <v>35</v>
      </c>
      <c r="BA2277" s="7" t="n">
        <v>35</v>
      </c>
      <c r="BB2277" s="7" t="n">
        <v>35</v>
      </c>
      <c r="BC2277" s="7" t="n">
        <v>35</v>
      </c>
      <c r="BD2277" s="7" t="n">
        <v>35</v>
      </c>
      <c r="BE2277" s="7" t="s">
        <v>98</v>
      </c>
      <c r="BF2277" s="7" t="s">
        <v>98</v>
      </c>
      <c r="BG2277" s="7"/>
      <c r="BH2277" s="7"/>
      <c r="BI2277" s="7"/>
      <c r="BJ2277" s="7"/>
      <c r="BK2277" s="7"/>
      <c r="BL2277" s="7"/>
      <c r="BM2277" s="7" t="s">
        <v>97</v>
      </c>
      <c r="BN2277" s="7" t="s">
        <v>97</v>
      </c>
      <c r="BO2277" s="7"/>
      <c r="BP2277" s="7"/>
      <c r="BQ2277" s="7"/>
      <c r="BR2277" s="7"/>
      <c r="BS2277" s="7"/>
      <c r="BT2277" s="7"/>
      <c r="BU2277" s="7"/>
      <c r="BV2277" s="7"/>
      <c r="BW2277" s="7"/>
      <c r="BX2277" s="7"/>
      <c r="BY2277" s="7"/>
      <c r="BZ2277" s="7"/>
      <c r="CA2277" s="7"/>
      <c r="CB2277" s="7"/>
      <c r="CC2277" s="7"/>
      <c r="CD2277" s="7"/>
      <c r="CE2277" s="7"/>
      <c r="CF2277" s="7"/>
      <c r="CG2277" s="7"/>
      <c r="CH2277" s="7"/>
      <c r="CI2277" s="6" t="n">
        <f aca="false">SUMIF($AH2277:$CH2277,35,Base!$B$5:$BB$5)*7*$Z2277</f>
        <v>483</v>
      </c>
      <c r="CJ2277" s="6" t="n">
        <f aca="false">SUMIF($AH2277:$CH2277,"PR",Base!$B$5:$BB$5)*7*$Z2277</f>
        <v>2016</v>
      </c>
      <c r="CK2277" s="6"/>
      <c r="CL2277" s="6"/>
    </row>
    <row r="2278" customFormat="false" ht="13.8" hidden="false" customHeight="false" outlineLevel="0" collapsed="false">
      <c r="A2278" s="7" t="s">
        <v>1890</v>
      </c>
      <c r="B2278" s="7" t="s">
        <v>4192</v>
      </c>
      <c r="C2278" s="7" t="s">
        <v>1383</v>
      </c>
      <c r="D2278" s="7" t="s">
        <v>4672</v>
      </c>
      <c r="E2278" s="7" t="s">
        <v>4673</v>
      </c>
      <c r="F2278" s="7" t="s">
        <v>17</v>
      </c>
      <c r="G2278" s="7" t="s">
        <v>1920</v>
      </c>
      <c r="H2278" s="7" t="s">
        <v>1921</v>
      </c>
      <c r="I2278" s="7" t="s">
        <v>84</v>
      </c>
      <c r="J2278" s="7" t="s">
        <v>85</v>
      </c>
      <c r="K2278" s="8" t="n">
        <v>0</v>
      </c>
      <c r="L2278" s="7"/>
      <c r="M2278" s="8" t="n">
        <v>10</v>
      </c>
      <c r="N2278" s="7"/>
      <c r="O2278" s="7" t="s">
        <v>1470</v>
      </c>
      <c r="P2278" s="7" t="s">
        <v>178</v>
      </c>
      <c r="Q2278" s="8" t="s">
        <v>3933</v>
      </c>
      <c r="R2278" s="8" t="s">
        <v>4674</v>
      </c>
      <c r="S2278" s="8" t="s">
        <v>2079</v>
      </c>
      <c r="T2278" s="8" t="s">
        <v>124</v>
      </c>
      <c r="U2278" s="7" t="s">
        <v>87</v>
      </c>
      <c r="V2278" s="7" t="s">
        <v>92</v>
      </c>
      <c r="W2278" s="7"/>
      <c r="X2278" s="7"/>
      <c r="Y2278" s="7" t="s">
        <v>102</v>
      </c>
      <c r="Z2278" s="8" t="s">
        <v>87</v>
      </c>
      <c r="AA2278" s="7"/>
      <c r="AB2278" s="7"/>
      <c r="AC2278" s="7"/>
      <c r="AD2278" s="7"/>
      <c r="AE2278" s="8"/>
      <c r="AF2278" s="9" t="s">
        <v>1305</v>
      </c>
      <c r="AG2278" s="9" t="s">
        <v>1792</v>
      </c>
      <c r="AH2278" s="7" t="s">
        <v>98</v>
      </c>
      <c r="AI2278" s="7" t="s">
        <v>98</v>
      </c>
      <c r="AJ2278" s="7" t="s">
        <v>98</v>
      </c>
      <c r="AK2278" s="7" t="s">
        <v>98</v>
      </c>
      <c r="AL2278" s="7" t="s">
        <v>98</v>
      </c>
      <c r="AM2278" s="7" t="s">
        <v>98</v>
      </c>
      <c r="AN2278" s="7" t="s">
        <v>98</v>
      </c>
      <c r="AO2278" s="7" t="s">
        <v>98</v>
      </c>
      <c r="AP2278" s="7" t="s">
        <v>98</v>
      </c>
      <c r="AQ2278" s="7" t="s">
        <v>98</v>
      </c>
      <c r="AR2278" s="7" t="s">
        <v>98</v>
      </c>
      <c r="AS2278" s="7" t="s">
        <v>98</v>
      </c>
      <c r="AT2278" s="7" t="s">
        <v>98</v>
      </c>
      <c r="AU2278" s="7" t="s">
        <v>98</v>
      </c>
      <c r="AV2278" s="7" t="s">
        <v>98</v>
      </c>
      <c r="AW2278" s="7" t="s">
        <v>98</v>
      </c>
      <c r="AX2278" s="7" t="s">
        <v>98</v>
      </c>
      <c r="AY2278" s="7" t="s">
        <v>98</v>
      </c>
      <c r="AZ2278" s="7" t="n">
        <v>35</v>
      </c>
      <c r="BA2278" s="7" t="n">
        <v>35</v>
      </c>
      <c r="BB2278" s="7" t="n">
        <v>35</v>
      </c>
      <c r="BC2278" s="7" t="n">
        <v>35</v>
      </c>
      <c r="BD2278" s="7" t="n">
        <v>35</v>
      </c>
      <c r="BE2278" s="7" t="s">
        <v>98</v>
      </c>
      <c r="BF2278" s="7" t="s">
        <v>98</v>
      </c>
      <c r="BG2278" s="7"/>
      <c r="BH2278" s="7"/>
      <c r="BI2278" s="7"/>
      <c r="BJ2278" s="7"/>
      <c r="BK2278" s="7"/>
      <c r="BL2278" s="7"/>
      <c r="BM2278" s="7" t="s">
        <v>97</v>
      </c>
      <c r="BN2278" s="7" t="s">
        <v>97</v>
      </c>
      <c r="BO2278" s="7"/>
      <c r="BP2278" s="7"/>
      <c r="BQ2278" s="7"/>
      <c r="BR2278" s="7"/>
      <c r="BS2278" s="7"/>
      <c r="BT2278" s="7"/>
      <c r="BU2278" s="7"/>
      <c r="BV2278" s="7"/>
      <c r="BW2278" s="7"/>
      <c r="BX2278" s="7"/>
      <c r="BY2278" s="7"/>
      <c r="BZ2278" s="7"/>
      <c r="CA2278" s="7"/>
      <c r="CB2278" s="7"/>
      <c r="CC2278" s="7"/>
      <c r="CD2278" s="7"/>
      <c r="CE2278" s="7"/>
      <c r="CF2278" s="7"/>
      <c r="CG2278" s="7"/>
      <c r="CH2278" s="7"/>
      <c r="CI2278" s="6" t="n">
        <f aca="false">SUMIF($AH2278:$CH2278,35,Base!$B$5:$BB$5)*7*$Z2278</f>
        <v>161</v>
      </c>
      <c r="CJ2278" s="6" t="n">
        <f aca="false">SUMIF($AH2278:$CH2278,"PR",Base!$B$5:$BB$5)*7*$Z2278</f>
        <v>672</v>
      </c>
      <c r="CK2278" s="6"/>
      <c r="CL2278" s="6"/>
    </row>
    <row r="2279" customFormat="false" ht="13.8" hidden="false" customHeight="false" outlineLevel="0" collapsed="false">
      <c r="A2279" s="7" t="s">
        <v>1890</v>
      </c>
      <c r="B2279" s="7" t="s">
        <v>4192</v>
      </c>
      <c r="C2279" s="7" t="s">
        <v>1383</v>
      </c>
      <c r="D2279" s="7" t="s">
        <v>4675</v>
      </c>
      <c r="E2279" s="7" t="s">
        <v>4676</v>
      </c>
      <c r="F2279" s="7" t="s">
        <v>17</v>
      </c>
      <c r="G2279" s="7" t="s">
        <v>1920</v>
      </c>
      <c r="H2279" s="7" t="s">
        <v>1921</v>
      </c>
      <c r="I2279" s="7" t="s">
        <v>84</v>
      </c>
      <c r="J2279" s="7" t="s">
        <v>85</v>
      </c>
      <c r="K2279" s="8" t="n">
        <v>0</v>
      </c>
      <c r="L2279" s="7"/>
      <c r="M2279" s="8" t="n">
        <v>10</v>
      </c>
      <c r="N2279" s="7"/>
      <c r="O2279" s="7" t="s">
        <v>1470</v>
      </c>
      <c r="P2279" s="7" t="s">
        <v>178</v>
      </c>
      <c r="Q2279" s="8" t="s">
        <v>1373</v>
      </c>
      <c r="R2279" s="8" t="s">
        <v>1708</v>
      </c>
      <c r="S2279" s="8" t="s">
        <v>325</v>
      </c>
      <c r="T2279" s="8" t="s">
        <v>87</v>
      </c>
      <c r="U2279" s="7" t="s">
        <v>87</v>
      </c>
      <c r="V2279" s="7" t="s">
        <v>92</v>
      </c>
      <c r="W2279" s="7"/>
      <c r="X2279" s="7"/>
      <c r="Y2279" s="7" t="s">
        <v>93</v>
      </c>
      <c r="Z2279" s="8" t="s">
        <v>87</v>
      </c>
      <c r="AA2279" s="7"/>
      <c r="AB2279" s="7"/>
      <c r="AC2279" s="7"/>
      <c r="AD2279" s="7"/>
      <c r="AE2279" s="8"/>
      <c r="AF2279" s="9" t="s">
        <v>4670</v>
      </c>
      <c r="AG2279" s="9" t="s">
        <v>1109</v>
      </c>
      <c r="AH2279" s="7" t="s">
        <v>98</v>
      </c>
      <c r="AI2279" s="7" t="s">
        <v>98</v>
      </c>
      <c r="AJ2279" s="7" t="s">
        <v>98</v>
      </c>
      <c r="AK2279" s="7" t="s">
        <v>98</v>
      </c>
      <c r="AL2279" s="7" t="s">
        <v>98</v>
      </c>
      <c r="AM2279" s="7" t="s">
        <v>98</v>
      </c>
      <c r="AN2279" s="7" t="s">
        <v>98</v>
      </c>
      <c r="AO2279" s="7" t="n">
        <v>35</v>
      </c>
      <c r="AP2279" s="7" t="n">
        <v>35</v>
      </c>
      <c r="AQ2279" s="7" t="n">
        <v>35</v>
      </c>
      <c r="AR2279" s="7" t="n">
        <v>35</v>
      </c>
      <c r="AS2279" s="7" t="s">
        <v>98</v>
      </c>
      <c r="AT2279" s="7" t="s">
        <v>98</v>
      </c>
      <c r="AU2279" s="7"/>
      <c r="AV2279" s="7"/>
      <c r="AW2279" s="7"/>
      <c r="AX2279" s="7"/>
      <c r="AY2279" s="7"/>
      <c r="AZ2279" s="7"/>
      <c r="BA2279" s="7"/>
      <c r="BB2279" s="7"/>
      <c r="BC2279" s="7"/>
      <c r="BD2279" s="7"/>
      <c r="BE2279" s="7"/>
      <c r="BF2279" s="7"/>
      <c r="BG2279" s="7"/>
      <c r="BH2279" s="7"/>
      <c r="BI2279" s="7"/>
      <c r="BJ2279" s="7"/>
      <c r="BK2279" s="7"/>
      <c r="BL2279" s="7"/>
      <c r="BM2279" s="7" t="s">
        <v>97</v>
      </c>
      <c r="BN2279" s="7" t="s">
        <v>97</v>
      </c>
      <c r="BO2279" s="7"/>
      <c r="BP2279" s="7"/>
      <c r="BQ2279" s="7"/>
      <c r="BR2279" s="7"/>
      <c r="BS2279" s="7"/>
      <c r="BT2279" s="7"/>
      <c r="BU2279" s="7"/>
      <c r="BV2279" s="7"/>
      <c r="BW2279" s="7"/>
      <c r="BX2279" s="7"/>
      <c r="BY2279" s="7"/>
      <c r="BZ2279" s="7"/>
      <c r="CA2279" s="7"/>
      <c r="CB2279" s="7"/>
      <c r="CC2279" s="7"/>
      <c r="CD2279" s="7"/>
      <c r="CE2279" s="7"/>
      <c r="CF2279" s="7"/>
      <c r="CG2279" s="7"/>
      <c r="CH2279" s="7"/>
      <c r="CI2279" s="6" t="n">
        <f aca="false">SUMIF($AH2279:$CH2279,35,Base!$B$5:$BB$5)*7*$Z2279</f>
        <v>140</v>
      </c>
      <c r="CJ2279" s="6" t="n">
        <f aca="false">SUMIF($AH2279:$CH2279,"PR",Base!$B$5:$BB$5)*7*$Z2279</f>
        <v>308</v>
      </c>
      <c r="CK2279" s="6"/>
      <c r="CL2279" s="6"/>
    </row>
    <row r="2280" customFormat="false" ht="13.8" hidden="false" customHeight="false" outlineLevel="0" collapsed="false">
      <c r="A2280" s="7" t="s">
        <v>1890</v>
      </c>
      <c r="B2280" s="7" t="s">
        <v>4192</v>
      </c>
      <c r="C2280" s="7" t="s">
        <v>1383</v>
      </c>
      <c r="D2280" s="7" t="s">
        <v>4677</v>
      </c>
      <c r="E2280" s="7" t="s">
        <v>4678</v>
      </c>
      <c r="F2280" s="7" t="s">
        <v>17</v>
      </c>
      <c r="G2280" s="7" t="s">
        <v>1925</v>
      </c>
      <c r="H2280" s="7" t="s">
        <v>1926</v>
      </c>
      <c r="I2280" s="7" t="s">
        <v>84</v>
      </c>
      <c r="J2280" s="7" t="s">
        <v>85</v>
      </c>
      <c r="K2280" s="8" t="n">
        <v>0</v>
      </c>
      <c r="L2280" s="7"/>
      <c r="M2280" s="8" t="n">
        <v>10</v>
      </c>
      <c r="N2280" s="7"/>
      <c r="O2280" s="7" t="s">
        <v>1431</v>
      </c>
      <c r="P2280" s="7" t="s">
        <v>155</v>
      </c>
      <c r="Q2280" s="8" t="s">
        <v>1717</v>
      </c>
      <c r="R2280" s="8" t="s">
        <v>4679</v>
      </c>
      <c r="S2280" s="8" t="s">
        <v>2079</v>
      </c>
      <c r="T2280" s="8" t="s">
        <v>124</v>
      </c>
      <c r="U2280" s="7" t="s">
        <v>87</v>
      </c>
      <c r="V2280" s="7" t="s">
        <v>92</v>
      </c>
      <c r="W2280" s="7"/>
      <c r="X2280" s="7"/>
      <c r="Y2280" s="7" t="s">
        <v>1012</v>
      </c>
      <c r="Z2280" s="8" t="s">
        <v>94</v>
      </c>
      <c r="AA2280" s="7"/>
      <c r="AB2280" s="7"/>
      <c r="AC2280" s="7"/>
      <c r="AD2280" s="7"/>
      <c r="AE2280" s="8"/>
      <c r="AF2280" s="9" t="s">
        <v>2246</v>
      </c>
      <c r="AG2280" s="9" t="s">
        <v>1792</v>
      </c>
      <c r="AH2280" s="7" t="s">
        <v>98</v>
      </c>
      <c r="AI2280" s="7" t="s">
        <v>98</v>
      </c>
      <c r="AJ2280" s="7" t="s">
        <v>98</v>
      </c>
      <c r="AK2280" s="7" t="s">
        <v>98</v>
      </c>
      <c r="AL2280" s="7" t="s">
        <v>98</v>
      </c>
      <c r="AM2280" s="7" t="s">
        <v>98</v>
      </c>
      <c r="AN2280" s="7" t="s">
        <v>98</v>
      </c>
      <c r="AO2280" s="7" t="s">
        <v>98</v>
      </c>
      <c r="AP2280" s="7" t="s">
        <v>98</v>
      </c>
      <c r="AQ2280" s="7" t="s">
        <v>98</v>
      </c>
      <c r="AR2280" s="7" t="s">
        <v>98</v>
      </c>
      <c r="AS2280" s="7" t="s">
        <v>98</v>
      </c>
      <c r="AT2280" s="7" t="s">
        <v>98</v>
      </c>
      <c r="AU2280" s="7" t="s">
        <v>98</v>
      </c>
      <c r="AV2280" s="7" t="s">
        <v>98</v>
      </c>
      <c r="AW2280" s="7" t="s">
        <v>98</v>
      </c>
      <c r="AX2280" s="7" t="s">
        <v>98</v>
      </c>
      <c r="AY2280" s="7" t="s">
        <v>98</v>
      </c>
      <c r="AZ2280" s="7" t="n">
        <v>35</v>
      </c>
      <c r="BA2280" s="7" t="n">
        <v>35</v>
      </c>
      <c r="BB2280" s="7" t="n">
        <v>35</v>
      </c>
      <c r="BC2280" s="7" t="n">
        <v>35</v>
      </c>
      <c r="BD2280" s="7" t="n">
        <v>35</v>
      </c>
      <c r="BE2280" s="7" t="s">
        <v>98</v>
      </c>
      <c r="BF2280" s="7" t="s">
        <v>98</v>
      </c>
      <c r="BG2280" s="7"/>
      <c r="BH2280" s="7"/>
      <c r="BI2280" s="7"/>
      <c r="BJ2280" s="7"/>
      <c r="BK2280" s="7"/>
      <c r="BL2280" s="7"/>
      <c r="BM2280" s="7" t="s">
        <v>97</v>
      </c>
      <c r="BN2280" s="7" t="s">
        <v>97</v>
      </c>
      <c r="BO2280" s="7"/>
      <c r="BP2280" s="7"/>
      <c r="BQ2280" s="7"/>
      <c r="BR2280" s="7"/>
      <c r="BS2280" s="7"/>
      <c r="BT2280" s="7"/>
      <c r="BU2280" s="7"/>
      <c r="BV2280" s="7"/>
      <c r="BW2280" s="7"/>
      <c r="BX2280" s="7"/>
      <c r="BY2280" s="7"/>
      <c r="BZ2280" s="7"/>
      <c r="CA2280" s="7"/>
      <c r="CB2280" s="7"/>
      <c r="CC2280" s="7"/>
      <c r="CD2280" s="7"/>
      <c r="CE2280" s="7"/>
      <c r="CF2280" s="7"/>
      <c r="CG2280" s="7"/>
      <c r="CH2280" s="7"/>
      <c r="CI2280" s="6" t="n">
        <f aca="false">SUMIF($AH2280:$CH2280,35,Base!$B$5:$BB$5)*7*$Z2280</f>
        <v>322</v>
      </c>
      <c r="CJ2280" s="6" t="n">
        <f aca="false">SUMIF($AH2280:$CH2280,"PR",Base!$B$5:$BB$5)*7*$Z2280</f>
        <v>1344</v>
      </c>
      <c r="CK2280" s="6"/>
      <c r="CL2280" s="6"/>
    </row>
    <row r="2281" customFormat="false" ht="13.8" hidden="false" customHeight="false" outlineLevel="0" collapsed="false">
      <c r="A2281" s="7" t="s">
        <v>1890</v>
      </c>
      <c r="B2281" s="7" t="s">
        <v>4192</v>
      </c>
      <c r="C2281" s="7" t="s">
        <v>1383</v>
      </c>
      <c r="D2281" s="7" t="s">
        <v>4677</v>
      </c>
      <c r="E2281" s="7" t="s">
        <v>4678</v>
      </c>
      <c r="F2281" s="7" t="s">
        <v>17</v>
      </c>
      <c r="G2281" s="7" t="s">
        <v>1925</v>
      </c>
      <c r="H2281" s="7" t="s">
        <v>1926</v>
      </c>
      <c r="I2281" s="7" t="s">
        <v>84</v>
      </c>
      <c r="J2281" s="7" t="s">
        <v>85</v>
      </c>
      <c r="K2281" s="8" t="n">
        <v>0</v>
      </c>
      <c r="L2281" s="7"/>
      <c r="M2281" s="8" t="n">
        <v>10</v>
      </c>
      <c r="N2281" s="7"/>
      <c r="O2281" s="7" t="s">
        <v>1431</v>
      </c>
      <c r="P2281" s="7" t="s">
        <v>155</v>
      </c>
      <c r="Q2281" s="8" t="s">
        <v>1717</v>
      </c>
      <c r="R2281" s="8" t="s">
        <v>4679</v>
      </c>
      <c r="S2281" s="8" t="s">
        <v>2079</v>
      </c>
      <c r="T2281" s="8" t="s">
        <v>124</v>
      </c>
      <c r="U2281" s="7" t="s">
        <v>87</v>
      </c>
      <c r="V2281" s="7" t="s">
        <v>92</v>
      </c>
      <c r="W2281" s="7"/>
      <c r="X2281" s="7"/>
      <c r="Y2281" s="7" t="s">
        <v>93</v>
      </c>
      <c r="Z2281" s="8" t="s">
        <v>127</v>
      </c>
      <c r="AA2281" s="7"/>
      <c r="AB2281" s="7"/>
      <c r="AC2281" s="7"/>
      <c r="AD2281" s="7"/>
      <c r="AE2281" s="8"/>
      <c r="AF2281" s="9" t="s">
        <v>2246</v>
      </c>
      <c r="AG2281" s="9" t="s">
        <v>1792</v>
      </c>
      <c r="AH2281" s="7" t="s">
        <v>98</v>
      </c>
      <c r="AI2281" s="7" t="s">
        <v>98</v>
      </c>
      <c r="AJ2281" s="7" t="s">
        <v>98</v>
      </c>
      <c r="AK2281" s="7" t="s">
        <v>98</v>
      </c>
      <c r="AL2281" s="7" t="s">
        <v>98</v>
      </c>
      <c r="AM2281" s="7" t="s">
        <v>98</v>
      </c>
      <c r="AN2281" s="7" t="s">
        <v>98</v>
      </c>
      <c r="AO2281" s="7" t="s">
        <v>98</v>
      </c>
      <c r="AP2281" s="7" t="s">
        <v>98</v>
      </c>
      <c r="AQ2281" s="7" t="s">
        <v>98</v>
      </c>
      <c r="AR2281" s="7" t="s">
        <v>98</v>
      </c>
      <c r="AS2281" s="7" t="s">
        <v>98</v>
      </c>
      <c r="AT2281" s="7" t="s">
        <v>98</v>
      </c>
      <c r="AU2281" s="7" t="s">
        <v>98</v>
      </c>
      <c r="AV2281" s="7" t="s">
        <v>98</v>
      </c>
      <c r="AW2281" s="7" t="s">
        <v>98</v>
      </c>
      <c r="AX2281" s="7" t="s">
        <v>98</v>
      </c>
      <c r="AY2281" s="7" t="s">
        <v>98</v>
      </c>
      <c r="AZ2281" s="7" t="n">
        <v>35</v>
      </c>
      <c r="BA2281" s="7" t="n">
        <v>35</v>
      </c>
      <c r="BB2281" s="7" t="n">
        <v>35</v>
      </c>
      <c r="BC2281" s="7" t="n">
        <v>35</v>
      </c>
      <c r="BD2281" s="7" t="n">
        <v>35</v>
      </c>
      <c r="BE2281" s="7" t="s">
        <v>98</v>
      </c>
      <c r="BF2281" s="7" t="s">
        <v>98</v>
      </c>
      <c r="BG2281" s="7"/>
      <c r="BH2281" s="7"/>
      <c r="BI2281" s="7"/>
      <c r="BJ2281" s="7"/>
      <c r="BK2281" s="7"/>
      <c r="BL2281" s="7"/>
      <c r="BM2281" s="7" t="s">
        <v>97</v>
      </c>
      <c r="BN2281" s="7" t="s">
        <v>97</v>
      </c>
      <c r="BO2281" s="7"/>
      <c r="BP2281" s="7"/>
      <c r="BQ2281" s="7"/>
      <c r="BR2281" s="7"/>
      <c r="BS2281" s="7"/>
      <c r="BT2281" s="7"/>
      <c r="BU2281" s="7"/>
      <c r="BV2281" s="7"/>
      <c r="BW2281" s="7"/>
      <c r="BX2281" s="7"/>
      <c r="BY2281" s="7"/>
      <c r="BZ2281" s="7"/>
      <c r="CA2281" s="7"/>
      <c r="CB2281" s="7"/>
      <c r="CC2281" s="7"/>
      <c r="CD2281" s="7"/>
      <c r="CE2281" s="7"/>
      <c r="CF2281" s="7"/>
      <c r="CG2281" s="7"/>
      <c r="CH2281" s="7"/>
      <c r="CI2281" s="6" t="n">
        <f aca="false">SUMIF($AH2281:$CH2281,35,Base!$B$5:$BB$5)*7*$Z2281</f>
        <v>644</v>
      </c>
      <c r="CJ2281" s="6" t="n">
        <f aca="false">SUMIF($AH2281:$CH2281,"PR",Base!$B$5:$BB$5)*7*$Z2281</f>
        <v>2688</v>
      </c>
      <c r="CK2281" s="6"/>
      <c r="CL2281" s="6"/>
    </row>
    <row r="2282" customFormat="false" ht="13.8" hidden="false" customHeight="false" outlineLevel="0" collapsed="false">
      <c r="A2282" s="7" t="s">
        <v>1890</v>
      </c>
      <c r="B2282" s="7" t="s">
        <v>4192</v>
      </c>
      <c r="C2282" s="7" t="s">
        <v>1383</v>
      </c>
      <c r="D2282" s="7" t="s">
        <v>4680</v>
      </c>
      <c r="E2282" s="7" t="s">
        <v>4681</v>
      </c>
      <c r="F2282" s="7" t="s">
        <v>17</v>
      </c>
      <c r="G2282" s="7" t="s">
        <v>1925</v>
      </c>
      <c r="H2282" s="7" t="s">
        <v>1926</v>
      </c>
      <c r="I2282" s="7" t="s">
        <v>84</v>
      </c>
      <c r="J2282" s="7" t="s">
        <v>85</v>
      </c>
      <c r="K2282" s="8" t="n">
        <v>0</v>
      </c>
      <c r="L2282" s="7"/>
      <c r="M2282" s="8" t="n">
        <v>10</v>
      </c>
      <c r="N2282" s="7"/>
      <c r="O2282" s="7" t="s">
        <v>1431</v>
      </c>
      <c r="P2282" s="7" t="s">
        <v>155</v>
      </c>
      <c r="Q2282" s="8" t="s">
        <v>1373</v>
      </c>
      <c r="R2282" s="8" t="s">
        <v>1708</v>
      </c>
      <c r="S2282" s="8" t="s">
        <v>325</v>
      </c>
      <c r="T2282" s="8" t="s">
        <v>170</v>
      </c>
      <c r="U2282" s="7" t="s">
        <v>87</v>
      </c>
      <c r="V2282" s="7" t="s">
        <v>92</v>
      </c>
      <c r="W2282" s="7"/>
      <c r="X2282" s="7"/>
      <c r="Y2282" s="7" t="s">
        <v>1012</v>
      </c>
      <c r="Z2282" s="8" t="s">
        <v>87</v>
      </c>
      <c r="AA2282" s="7"/>
      <c r="AB2282" s="7"/>
      <c r="AC2282" s="7"/>
      <c r="AD2282" s="7"/>
      <c r="AE2282" s="8"/>
      <c r="AF2282" s="9" t="s">
        <v>4670</v>
      </c>
      <c r="AG2282" s="9" t="s">
        <v>1109</v>
      </c>
      <c r="AH2282" s="7" t="s">
        <v>98</v>
      </c>
      <c r="AI2282" s="7" t="s">
        <v>98</v>
      </c>
      <c r="AJ2282" s="7" t="s">
        <v>98</v>
      </c>
      <c r="AK2282" s="7" t="s">
        <v>98</v>
      </c>
      <c r="AL2282" s="7" t="s">
        <v>98</v>
      </c>
      <c r="AM2282" s="7" t="s">
        <v>98</v>
      </c>
      <c r="AN2282" s="7" t="s">
        <v>98</v>
      </c>
      <c r="AO2282" s="7" t="n">
        <v>35</v>
      </c>
      <c r="AP2282" s="7" t="n">
        <v>35</v>
      </c>
      <c r="AQ2282" s="7" t="n">
        <v>35</v>
      </c>
      <c r="AR2282" s="7" t="n">
        <v>35</v>
      </c>
      <c r="AS2282" s="7" t="s">
        <v>98</v>
      </c>
      <c r="AT2282" s="7" t="s">
        <v>98</v>
      </c>
      <c r="AU2282" s="7"/>
      <c r="AV2282" s="7"/>
      <c r="AW2282" s="7"/>
      <c r="AX2282" s="7"/>
      <c r="AY2282" s="7"/>
      <c r="AZ2282" s="7"/>
      <c r="BA2282" s="7"/>
      <c r="BB2282" s="7"/>
      <c r="BC2282" s="7"/>
      <c r="BD2282" s="7"/>
      <c r="BE2282" s="7"/>
      <c r="BF2282" s="7"/>
      <c r="BG2282" s="7"/>
      <c r="BH2282" s="7"/>
      <c r="BI2282" s="7"/>
      <c r="BJ2282" s="7"/>
      <c r="BK2282" s="7"/>
      <c r="BL2282" s="7"/>
      <c r="BM2282" s="7" t="s">
        <v>97</v>
      </c>
      <c r="BN2282" s="7" t="s">
        <v>97</v>
      </c>
      <c r="BO2282" s="7"/>
      <c r="BP2282" s="7"/>
      <c r="BQ2282" s="7"/>
      <c r="BR2282" s="7"/>
      <c r="BS2282" s="7"/>
      <c r="BT2282" s="7"/>
      <c r="BU2282" s="7"/>
      <c r="BV2282" s="7"/>
      <c r="BW2282" s="7"/>
      <c r="BX2282" s="7"/>
      <c r="BY2282" s="7"/>
      <c r="BZ2282" s="7"/>
      <c r="CA2282" s="7"/>
      <c r="CB2282" s="7"/>
      <c r="CC2282" s="7"/>
      <c r="CD2282" s="7"/>
      <c r="CE2282" s="7"/>
      <c r="CF2282" s="7"/>
      <c r="CG2282" s="7"/>
      <c r="CH2282" s="7"/>
      <c r="CI2282" s="6" t="n">
        <f aca="false">SUMIF($AH2282:$CH2282,35,Base!$B$5:$BB$5)*7*$Z2282</f>
        <v>140</v>
      </c>
      <c r="CJ2282" s="6" t="n">
        <f aca="false">SUMIF($AH2282:$CH2282,"PR",Base!$B$5:$BB$5)*7*$Z2282</f>
        <v>308</v>
      </c>
      <c r="CK2282" s="6"/>
      <c r="CL2282" s="6"/>
    </row>
    <row r="2283" customFormat="false" ht="13.8" hidden="false" customHeight="false" outlineLevel="0" collapsed="false">
      <c r="A2283" s="7" t="s">
        <v>1890</v>
      </c>
      <c r="B2283" s="7" t="s">
        <v>4192</v>
      </c>
      <c r="C2283" s="7" t="s">
        <v>1383</v>
      </c>
      <c r="D2283" s="7" t="s">
        <v>4680</v>
      </c>
      <c r="E2283" s="7" t="s">
        <v>4681</v>
      </c>
      <c r="F2283" s="7" t="s">
        <v>17</v>
      </c>
      <c r="G2283" s="7" t="s">
        <v>1925</v>
      </c>
      <c r="H2283" s="7" t="s">
        <v>1926</v>
      </c>
      <c r="I2283" s="7" t="s">
        <v>84</v>
      </c>
      <c r="J2283" s="7" t="s">
        <v>85</v>
      </c>
      <c r="K2283" s="8" t="n">
        <v>0</v>
      </c>
      <c r="L2283" s="7"/>
      <c r="M2283" s="8" t="n">
        <v>10</v>
      </c>
      <c r="N2283" s="7"/>
      <c r="O2283" s="7" t="s">
        <v>1431</v>
      </c>
      <c r="P2283" s="7" t="s">
        <v>155</v>
      </c>
      <c r="Q2283" s="8" t="s">
        <v>1373</v>
      </c>
      <c r="R2283" s="8" t="s">
        <v>1708</v>
      </c>
      <c r="S2283" s="8" t="s">
        <v>325</v>
      </c>
      <c r="T2283" s="8" t="s">
        <v>170</v>
      </c>
      <c r="U2283" s="7" t="s">
        <v>87</v>
      </c>
      <c r="V2283" s="7" t="s">
        <v>92</v>
      </c>
      <c r="W2283" s="7"/>
      <c r="X2283" s="7"/>
      <c r="Y2283" s="7" t="s">
        <v>93</v>
      </c>
      <c r="Z2283" s="8" t="s">
        <v>178</v>
      </c>
      <c r="AA2283" s="7"/>
      <c r="AB2283" s="7"/>
      <c r="AC2283" s="7"/>
      <c r="AD2283" s="7"/>
      <c r="AE2283" s="8"/>
      <c r="AF2283" s="9" t="s">
        <v>4670</v>
      </c>
      <c r="AG2283" s="9" t="s">
        <v>1109</v>
      </c>
      <c r="AH2283" s="7" t="s">
        <v>98</v>
      </c>
      <c r="AI2283" s="7" t="s">
        <v>98</v>
      </c>
      <c r="AJ2283" s="7" t="s">
        <v>98</v>
      </c>
      <c r="AK2283" s="7" t="s">
        <v>98</v>
      </c>
      <c r="AL2283" s="7" t="s">
        <v>98</v>
      </c>
      <c r="AM2283" s="7" t="s">
        <v>98</v>
      </c>
      <c r="AN2283" s="7" t="s">
        <v>98</v>
      </c>
      <c r="AO2283" s="7" t="n">
        <v>35</v>
      </c>
      <c r="AP2283" s="7" t="n">
        <v>35</v>
      </c>
      <c r="AQ2283" s="7" t="n">
        <v>35</v>
      </c>
      <c r="AR2283" s="7" t="n">
        <v>35</v>
      </c>
      <c r="AS2283" s="7" t="s">
        <v>98</v>
      </c>
      <c r="AT2283" s="7" t="s">
        <v>98</v>
      </c>
      <c r="AU2283" s="7"/>
      <c r="AV2283" s="7"/>
      <c r="AW2283" s="7"/>
      <c r="AX2283" s="7"/>
      <c r="AY2283" s="7"/>
      <c r="AZ2283" s="7"/>
      <c r="BA2283" s="7"/>
      <c r="BB2283" s="7"/>
      <c r="BC2283" s="7"/>
      <c r="BD2283" s="7"/>
      <c r="BE2283" s="7"/>
      <c r="BF2283" s="7"/>
      <c r="BG2283" s="7"/>
      <c r="BH2283" s="7"/>
      <c r="BI2283" s="7"/>
      <c r="BJ2283" s="7"/>
      <c r="BK2283" s="7"/>
      <c r="BL2283" s="7"/>
      <c r="BM2283" s="7" t="s">
        <v>97</v>
      </c>
      <c r="BN2283" s="7" t="s">
        <v>97</v>
      </c>
      <c r="BO2283" s="7"/>
      <c r="BP2283" s="7"/>
      <c r="BQ2283" s="7"/>
      <c r="BR2283" s="7"/>
      <c r="BS2283" s="7"/>
      <c r="BT2283" s="7"/>
      <c r="BU2283" s="7"/>
      <c r="BV2283" s="7"/>
      <c r="BW2283" s="7"/>
      <c r="BX2283" s="7"/>
      <c r="BY2283" s="7"/>
      <c r="BZ2283" s="7"/>
      <c r="CA2283" s="7"/>
      <c r="CB2283" s="7"/>
      <c r="CC2283" s="7"/>
      <c r="CD2283" s="7"/>
      <c r="CE2283" s="7"/>
      <c r="CF2283" s="7"/>
      <c r="CG2283" s="7"/>
      <c r="CH2283" s="7"/>
      <c r="CI2283" s="6" t="n">
        <f aca="false">SUMIF($AH2283:$CH2283,35,Base!$B$5:$BB$5)*7*$Z2283</f>
        <v>700</v>
      </c>
      <c r="CJ2283" s="6" t="n">
        <f aca="false">SUMIF($AH2283:$CH2283,"PR",Base!$B$5:$BB$5)*7*$Z2283</f>
        <v>1540</v>
      </c>
      <c r="CK2283" s="6"/>
      <c r="CL2283" s="6"/>
    </row>
    <row r="2284" customFormat="false" ht="13.8" hidden="false" customHeight="false" outlineLevel="0" collapsed="false">
      <c r="A2284" s="7" t="s">
        <v>1890</v>
      </c>
      <c r="B2284" s="7" t="s">
        <v>4192</v>
      </c>
      <c r="C2284" s="7" t="s">
        <v>1383</v>
      </c>
      <c r="D2284" s="7" t="s">
        <v>4680</v>
      </c>
      <c r="E2284" s="7" t="s">
        <v>4681</v>
      </c>
      <c r="F2284" s="7" t="s">
        <v>17</v>
      </c>
      <c r="G2284" s="7" t="s">
        <v>1925</v>
      </c>
      <c r="H2284" s="7" t="s">
        <v>1926</v>
      </c>
      <c r="I2284" s="7" t="s">
        <v>84</v>
      </c>
      <c r="J2284" s="7" t="s">
        <v>85</v>
      </c>
      <c r="K2284" s="8" t="n">
        <v>0</v>
      </c>
      <c r="L2284" s="7"/>
      <c r="M2284" s="8" t="n">
        <v>10</v>
      </c>
      <c r="N2284" s="7"/>
      <c r="O2284" s="7" t="s">
        <v>1431</v>
      </c>
      <c r="P2284" s="7" t="s">
        <v>155</v>
      </c>
      <c r="Q2284" s="8" t="s">
        <v>1373</v>
      </c>
      <c r="R2284" s="8" t="s">
        <v>1708</v>
      </c>
      <c r="S2284" s="8" t="s">
        <v>325</v>
      </c>
      <c r="T2284" s="8" t="s">
        <v>170</v>
      </c>
      <c r="U2284" s="7" t="s">
        <v>87</v>
      </c>
      <c r="V2284" s="7" t="s">
        <v>92</v>
      </c>
      <c r="W2284" s="7"/>
      <c r="X2284" s="7"/>
      <c r="Y2284" s="7" t="s">
        <v>112</v>
      </c>
      <c r="Z2284" s="8" t="s">
        <v>87</v>
      </c>
      <c r="AA2284" s="7"/>
      <c r="AB2284" s="7"/>
      <c r="AC2284" s="7"/>
      <c r="AD2284" s="7"/>
      <c r="AE2284" s="8"/>
      <c r="AF2284" s="9" t="s">
        <v>4670</v>
      </c>
      <c r="AG2284" s="9" t="s">
        <v>1109</v>
      </c>
      <c r="AH2284" s="7" t="s">
        <v>98</v>
      </c>
      <c r="AI2284" s="7" t="s">
        <v>98</v>
      </c>
      <c r="AJ2284" s="7" t="s">
        <v>98</v>
      </c>
      <c r="AK2284" s="7" t="s">
        <v>98</v>
      </c>
      <c r="AL2284" s="7" t="s">
        <v>98</v>
      </c>
      <c r="AM2284" s="7" t="s">
        <v>98</v>
      </c>
      <c r="AN2284" s="7" t="s">
        <v>98</v>
      </c>
      <c r="AO2284" s="7" t="n">
        <v>35</v>
      </c>
      <c r="AP2284" s="7" t="n">
        <v>35</v>
      </c>
      <c r="AQ2284" s="7" t="n">
        <v>35</v>
      </c>
      <c r="AR2284" s="7" t="n">
        <v>35</v>
      </c>
      <c r="AS2284" s="7" t="s">
        <v>98</v>
      </c>
      <c r="AT2284" s="7" t="s">
        <v>98</v>
      </c>
      <c r="AU2284" s="7"/>
      <c r="AV2284" s="7"/>
      <c r="AW2284" s="7"/>
      <c r="AX2284" s="7"/>
      <c r="AY2284" s="7"/>
      <c r="AZ2284" s="7"/>
      <c r="BA2284" s="7"/>
      <c r="BB2284" s="7"/>
      <c r="BC2284" s="7"/>
      <c r="BD2284" s="7"/>
      <c r="BE2284" s="7"/>
      <c r="BF2284" s="7"/>
      <c r="BG2284" s="7"/>
      <c r="BH2284" s="7"/>
      <c r="BI2284" s="7"/>
      <c r="BJ2284" s="7"/>
      <c r="BK2284" s="7"/>
      <c r="BL2284" s="7"/>
      <c r="BM2284" s="7" t="s">
        <v>97</v>
      </c>
      <c r="BN2284" s="7" t="s">
        <v>97</v>
      </c>
      <c r="BO2284" s="7"/>
      <c r="BP2284" s="7"/>
      <c r="BQ2284" s="7"/>
      <c r="BR2284" s="7"/>
      <c r="BS2284" s="7"/>
      <c r="BT2284" s="7"/>
      <c r="BU2284" s="7"/>
      <c r="BV2284" s="7"/>
      <c r="BW2284" s="7"/>
      <c r="BX2284" s="7"/>
      <c r="BY2284" s="7"/>
      <c r="BZ2284" s="7"/>
      <c r="CA2284" s="7"/>
      <c r="CB2284" s="7"/>
      <c r="CC2284" s="7"/>
      <c r="CD2284" s="7"/>
      <c r="CE2284" s="7"/>
      <c r="CF2284" s="7"/>
      <c r="CG2284" s="7"/>
      <c r="CH2284" s="7"/>
      <c r="CI2284" s="6" t="n">
        <f aca="false">SUMIF($AH2284:$CH2284,35,Base!$B$5:$BB$5)*7*$Z2284</f>
        <v>140</v>
      </c>
      <c r="CJ2284" s="6" t="n">
        <f aca="false">SUMIF($AH2284:$CH2284,"PR",Base!$B$5:$BB$5)*7*$Z2284</f>
        <v>308</v>
      </c>
      <c r="CK2284" s="6"/>
      <c r="CL2284" s="6"/>
    </row>
    <row r="2285" customFormat="false" ht="13.8" hidden="false" customHeight="false" outlineLevel="0" collapsed="false">
      <c r="A2285" s="7" t="s">
        <v>1890</v>
      </c>
      <c r="B2285" s="7" t="s">
        <v>4192</v>
      </c>
      <c r="C2285" s="7" t="s">
        <v>1383</v>
      </c>
      <c r="D2285" s="7" t="s">
        <v>4682</v>
      </c>
      <c r="E2285" s="7" t="s">
        <v>1874</v>
      </c>
      <c r="F2285" s="7" t="s">
        <v>17</v>
      </c>
      <c r="G2285" s="7" t="s">
        <v>2684</v>
      </c>
      <c r="H2285" s="7" t="s">
        <v>2685</v>
      </c>
      <c r="I2285" s="7" t="s">
        <v>84</v>
      </c>
      <c r="J2285" s="7" t="s">
        <v>85</v>
      </c>
      <c r="K2285" s="8" t="n">
        <v>0</v>
      </c>
      <c r="L2285" s="7"/>
      <c r="M2285" s="8" t="n">
        <v>10</v>
      </c>
      <c r="N2285" s="7"/>
      <c r="O2285" s="7" t="s">
        <v>1439</v>
      </c>
      <c r="P2285" s="7" t="s">
        <v>94</v>
      </c>
      <c r="Q2285" s="8" t="s">
        <v>3933</v>
      </c>
      <c r="R2285" s="8" t="s">
        <v>4674</v>
      </c>
      <c r="S2285" s="8" t="s">
        <v>2079</v>
      </c>
      <c r="T2285" s="8" t="s">
        <v>124</v>
      </c>
      <c r="U2285" s="7" t="s">
        <v>87</v>
      </c>
      <c r="V2285" s="7" t="s">
        <v>92</v>
      </c>
      <c r="W2285" s="7"/>
      <c r="X2285" s="7"/>
      <c r="Y2285" s="7" t="s">
        <v>99</v>
      </c>
      <c r="Z2285" s="8" t="s">
        <v>127</v>
      </c>
      <c r="AA2285" s="7"/>
      <c r="AB2285" s="7"/>
      <c r="AC2285" s="7"/>
      <c r="AD2285" s="7"/>
      <c r="AE2285" s="8"/>
      <c r="AF2285" s="9" t="s">
        <v>1305</v>
      </c>
      <c r="AG2285" s="9" t="s">
        <v>1792</v>
      </c>
      <c r="AH2285" s="7" t="s">
        <v>98</v>
      </c>
      <c r="AI2285" s="7" t="s">
        <v>98</v>
      </c>
      <c r="AJ2285" s="7" t="s">
        <v>98</v>
      </c>
      <c r="AK2285" s="7" t="s">
        <v>98</v>
      </c>
      <c r="AL2285" s="7" t="s">
        <v>98</v>
      </c>
      <c r="AM2285" s="7" t="s">
        <v>98</v>
      </c>
      <c r="AN2285" s="7" t="s">
        <v>98</v>
      </c>
      <c r="AO2285" s="7" t="s">
        <v>98</v>
      </c>
      <c r="AP2285" s="7" t="s">
        <v>98</v>
      </c>
      <c r="AQ2285" s="7" t="s">
        <v>98</v>
      </c>
      <c r="AR2285" s="7" t="s">
        <v>98</v>
      </c>
      <c r="AS2285" s="7" t="s">
        <v>98</v>
      </c>
      <c r="AT2285" s="7" t="s">
        <v>98</v>
      </c>
      <c r="AU2285" s="7" t="s">
        <v>98</v>
      </c>
      <c r="AV2285" s="7" t="s">
        <v>98</v>
      </c>
      <c r="AW2285" s="7" t="s">
        <v>98</v>
      </c>
      <c r="AX2285" s="7" t="s">
        <v>98</v>
      </c>
      <c r="AY2285" s="7" t="s">
        <v>98</v>
      </c>
      <c r="AZ2285" s="7" t="n">
        <v>35</v>
      </c>
      <c r="BA2285" s="7" t="n">
        <v>35</v>
      </c>
      <c r="BB2285" s="7" t="n">
        <v>35</v>
      </c>
      <c r="BC2285" s="7" t="n">
        <v>35</v>
      </c>
      <c r="BD2285" s="7" t="n">
        <v>35</v>
      </c>
      <c r="BE2285" s="7" t="s">
        <v>98</v>
      </c>
      <c r="BF2285" s="7" t="s">
        <v>98</v>
      </c>
      <c r="BG2285" s="7"/>
      <c r="BH2285" s="7"/>
      <c r="BI2285" s="7"/>
      <c r="BJ2285" s="7"/>
      <c r="BK2285" s="7"/>
      <c r="BL2285" s="7"/>
      <c r="BM2285" s="7" t="s">
        <v>97</v>
      </c>
      <c r="BN2285" s="7" t="s">
        <v>97</v>
      </c>
      <c r="BO2285" s="7"/>
      <c r="BP2285" s="7"/>
      <c r="BQ2285" s="7"/>
      <c r="BR2285" s="7"/>
      <c r="BS2285" s="7"/>
      <c r="BT2285" s="7"/>
      <c r="BU2285" s="7"/>
      <c r="BV2285" s="7"/>
      <c r="BW2285" s="7"/>
      <c r="BX2285" s="7"/>
      <c r="BY2285" s="7"/>
      <c r="BZ2285" s="7"/>
      <c r="CA2285" s="7"/>
      <c r="CB2285" s="7"/>
      <c r="CC2285" s="7"/>
      <c r="CD2285" s="7"/>
      <c r="CE2285" s="7"/>
      <c r="CF2285" s="7"/>
      <c r="CG2285" s="7"/>
      <c r="CH2285" s="7"/>
      <c r="CI2285" s="6" t="n">
        <f aca="false">SUMIF($AH2285:$CH2285,35,Base!$B$5:$BB$5)*7*$Z2285</f>
        <v>644</v>
      </c>
      <c r="CJ2285" s="6" t="n">
        <f aca="false">SUMIF($AH2285:$CH2285,"PR",Base!$B$5:$BB$5)*7*$Z2285</f>
        <v>2688</v>
      </c>
      <c r="CK2285" s="6"/>
      <c r="CL2285" s="6"/>
    </row>
    <row r="2286" customFormat="false" ht="13.8" hidden="false" customHeight="false" outlineLevel="0" collapsed="false">
      <c r="A2286" s="7" t="s">
        <v>1890</v>
      </c>
      <c r="B2286" s="7" t="s">
        <v>4192</v>
      </c>
      <c r="C2286" s="7" t="s">
        <v>1383</v>
      </c>
      <c r="D2286" s="7" t="s">
        <v>4682</v>
      </c>
      <c r="E2286" s="7" t="s">
        <v>1874</v>
      </c>
      <c r="F2286" s="7" t="s">
        <v>17</v>
      </c>
      <c r="G2286" s="7" t="s">
        <v>2684</v>
      </c>
      <c r="H2286" s="7" t="s">
        <v>2685</v>
      </c>
      <c r="I2286" s="7" t="s">
        <v>84</v>
      </c>
      <c r="J2286" s="7" t="s">
        <v>85</v>
      </c>
      <c r="K2286" s="8" t="n">
        <v>0</v>
      </c>
      <c r="L2286" s="7"/>
      <c r="M2286" s="8" t="n">
        <v>10</v>
      </c>
      <c r="N2286" s="7"/>
      <c r="O2286" s="7" t="s">
        <v>1439</v>
      </c>
      <c r="P2286" s="7" t="s">
        <v>94</v>
      </c>
      <c r="Q2286" s="8" t="s">
        <v>3933</v>
      </c>
      <c r="R2286" s="8" t="s">
        <v>4674</v>
      </c>
      <c r="S2286" s="8" t="s">
        <v>2079</v>
      </c>
      <c r="T2286" s="8" t="s">
        <v>124</v>
      </c>
      <c r="U2286" s="7" t="s">
        <v>87</v>
      </c>
      <c r="V2286" s="7" t="s">
        <v>92</v>
      </c>
      <c r="W2286" s="7"/>
      <c r="X2286" s="7"/>
      <c r="Y2286" s="7" t="s">
        <v>93</v>
      </c>
      <c r="Z2286" s="8" t="s">
        <v>94</v>
      </c>
      <c r="AA2286" s="7"/>
      <c r="AB2286" s="7"/>
      <c r="AC2286" s="7"/>
      <c r="AD2286" s="7"/>
      <c r="AE2286" s="8"/>
      <c r="AF2286" s="9" t="s">
        <v>1305</v>
      </c>
      <c r="AG2286" s="9" t="s">
        <v>1792</v>
      </c>
      <c r="AH2286" s="7" t="s">
        <v>98</v>
      </c>
      <c r="AI2286" s="7" t="s">
        <v>98</v>
      </c>
      <c r="AJ2286" s="7" t="s">
        <v>98</v>
      </c>
      <c r="AK2286" s="7" t="s">
        <v>98</v>
      </c>
      <c r="AL2286" s="7" t="s">
        <v>98</v>
      </c>
      <c r="AM2286" s="7" t="s">
        <v>98</v>
      </c>
      <c r="AN2286" s="7" t="s">
        <v>98</v>
      </c>
      <c r="AO2286" s="7" t="s">
        <v>98</v>
      </c>
      <c r="AP2286" s="7" t="s">
        <v>98</v>
      </c>
      <c r="AQ2286" s="7" t="s">
        <v>98</v>
      </c>
      <c r="AR2286" s="7" t="s">
        <v>98</v>
      </c>
      <c r="AS2286" s="7" t="s">
        <v>98</v>
      </c>
      <c r="AT2286" s="7" t="s">
        <v>98</v>
      </c>
      <c r="AU2286" s="7" t="s">
        <v>98</v>
      </c>
      <c r="AV2286" s="7" t="s">
        <v>98</v>
      </c>
      <c r="AW2286" s="7" t="s">
        <v>98</v>
      </c>
      <c r="AX2286" s="7" t="s">
        <v>98</v>
      </c>
      <c r="AY2286" s="7" t="s">
        <v>98</v>
      </c>
      <c r="AZ2286" s="7" t="n">
        <v>35</v>
      </c>
      <c r="BA2286" s="7" t="n">
        <v>35</v>
      </c>
      <c r="BB2286" s="7" t="n">
        <v>35</v>
      </c>
      <c r="BC2286" s="7" t="n">
        <v>35</v>
      </c>
      <c r="BD2286" s="7" t="n">
        <v>35</v>
      </c>
      <c r="BE2286" s="7" t="s">
        <v>98</v>
      </c>
      <c r="BF2286" s="7" t="s">
        <v>98</v>
      </c>
      <c r="BG2286" s="7"/>
      <c r="BH2286" s="7"/>
      <c r="BI2286" s="7"/>
      <c r="BJ2286" s="7"/>
      <c r="BK2286" s="7"/>
      <c r="BL2286" s="7"/>
      <c r="BM2286" s="7" t="s">
        <v>97</v>
      </c>
      <c r="BN2286" s="7" t="s">
        <v>97</v>
      </c>
      <c r="BO2286" s="7"/>
      <c r="BP2286" s="7"/>
      <c r="BQ2286" s="7"/>
      <c r="BR2286" s="7"/>
      <c r="BS2286" s="7"/>
      <c r="BT2286" s="7"/>
      <c r="BU2286" s="7"/>
      <c r="BV2286" s="7"/>
      <c r="BW2286" s="7"/>
      <c r="BX2286" s="7"/>
      <c r="BY2286" s="7"/>
      <c r="BZ2286" s="7"/>
      <c r="CA2286" s="7"/>
      <c r="CB2286" s="7"/>
      <c r="CC2286" s="7"/>
      <c r="CD2286" s="7"/>
      <c r="CE2286" s="7"/>
      <c r="CF2286" s="7"/>
      <c r="CG2286" s="7"/>
      <c r="CH2286" s="7"/>
      <c r="CI2286" s="6" t="n">
        <f aca="false">SUMIF($AH2286:$CH2286,35,Base!$B$5:$BB$5)*7*$Z2286</f>
        <v>322</v>
      </c>
      <c r="CJ2286" s="6" t="n">
        <f aca="false">SUMIF($AH2286:$CH2286,"PR",Base!$B$5:$BB$5)*7*$Z2286</f>
        <v>1344</v>
      </c>
      <c r="CK2286" s="6"/>
      <c r="CL2286" s="6"/>
    </row>
    <row r="2287" customFormat="false" ht="13.8" hidden="false" customHeight="false" outlineLevel="0" collapsed="false">
      <c r="A2287" s="7" t="s">
        <v>1890</v>
      </c>
      <c r="B2287" s="7" t="s">
        <v>4192</v>
      </c>
      <c r="C2287" s="7" t="s">
        <v>1383</v>
      </c>
      <c r="D2287" s="7" t="s">
        <v>4682</v>
      </c>
      <c r="E2287" s="7" t="s">
        <v>1874</v>
      </c>
      <c r="F2287" s="7" t="s">
        <v>17</v>
      </c>
      <c r="G2287" s="7" t="s">
        <v>2684</v>
      </c>
      <c r="H2287" s="7" t="s">
        <v>2685</v>
      </c>
      <c r="I2287" s="7" t="s">
        <v>84</v>
      </c>
      <c r="J2287" s="7" t="s">
        <v>85</v>
      </c>
      <c r="K2287" s="8" t="n">
        <v>0</v>
      </c>
      <c r="L2287" s="7"/>
      <c r="M2287" s="8" t="n">
        <v>10</v>
      </c>
      <c r="N2287" s="7"/>
      <c r="O2287" s="7" t="s">
        <v>1439</v>
      </c>
      <c r="P2287" s="7" t="s">
        <v>94</v>
      </c>
      <c r="Q2287" s="8" t="s">
        <v>3933</v>
      </c>
      <c r="R2287" s="8" t="s">
        <v>4674</v>
      </c>
      <c r="S2287" s="8" t="s">
        <v>2079</v>
      </c>
      <c r="T2287" s="8" t="s">
        <v>124</v>
      </c>
      <c r="U2287" s="7" t="s">
        <v>87</v>
      </c>
      <c r="V2287" s="7" t="s">
        <v>92</v>
      </c>
      <c r="W2287" s="7"/>
      <c r="X2287" s="7"/>
      <c r="Y2287" s="7" t="s">
        <v>1012</v>
      </c>
      <c r="Z2287" s="8" t="s">
        <v>87</v>
      </c>
      <c r="AA2287" s="7"/>
      <c r="AB2287" s="7"/>
      <c r="AC2287" s="7"/>
      <c r="AD2287" s="7"/>
      <c r="AE2287" s="8"/>
      <c r="AF2287" s="9" t="s">
        <v>1305</v>
      </c>
      <c r="AG2287" s="9" t="s">
        <v>1792</v>
      </c>
      <c r="AH2287" s="7" t="s">
        <v>98</v>
      </c>
      <c r="AI2287" s="7" t="s">
        <v>98</v>
      </c>
      <c r="AJ2287" s="7" t="s">
        <v>98</v>
      </c>
      <c r="AK2287" s="7" t="s">
        <v>98</v>
      </c>
      <c r="AL2287" s="7" t="s">
        <v>98</v>
      </c>
      <c r="AM2287" s="7" t="s">
        <v>98</v>
      </c>
      <c r="AN2287" s="7" t="s">
        <v>98</v>
      </c>
      <c r="AO2287" s="7" t="s">
        <v>98</v>
      </c>
      <c r="AP2287" s="7" t="s">
        <v>98</v>
      </c>
      <c r="AQ2287" s="7" t="s">
        <v>98</v>
      </c>
      <c r="AR2287" s="7" t="s">
        <v>98</v>
      </c>
      <c r="AS2287" s="7" t="s">
        <v>98</v>
      </c>
      <c r="AT2287" s="7" t="s">
        <v>98</v>
      </c>
      <c r="AU2287" s="7" t="s">
        <v>98</v>
      </c>
      <c r="AV2287" s="7" t="s">
        <v>98</v>
      </c>
      <c r="AW2287" s="7" t="s">
        <v>98</v>
      </c>
      <c r="AX2287" s="7" t="s">
        <v>98</v>
      </c>
      <c r="AY2287" s="7" t="s">
        <v>98</v>
      </c>
      <c r="AZ2287" s="7" t="n">
        <v>35</v>
      </c>
      <c r="BA2287" s="7" t="n">
        <v>35</v>
      </c>
      <c r="BB2287" s="7" t="n">
        <v>35</v>
      </c>
      <c r="BC2287" s="7" t="n">
        <v>35</v>
      </c>
      <c r="BD2287" s="7" t="n">
        <v>35</v>
      </c>
      <c r="BE2287" s="7" t="s">
        <v>98</v>
      </c>
      <c r="BF2287" s="7" t="s">
        <v>98</v>
      </c>
      <c r="BG2287" s="7"/>
      <c r="BH2287" s="7"/>
      <c r="BI2287" s="7"/>
      <c r="BJ2287" s="7"/>
      <c r="BK2287" s="7"/>
      <c r="BL2287" s="7"/>
      <c r="BM2287" s="7" t="s">
        <v>97</v>
      </c>
      <c r="BN2287" s="7" t="s">
        <v>97</v>
      </c>
      <c r="BO2287" s="7"/>
      <c r="BP2287" s="7"/>
      <c r="BQ2287" s="7"/>
      <c r="BR2287" s="7"/>
      <c r="BS2287" s="7"/>
      <c r="BT2287" s="7"/>
      <c r="BU2287" s="7"/>
      <c r="BV2287" s="7"/>
      <c r="BW2287" s="7"/>
      <c r="BX2287" s="7"/>
      <c r="BY2287" s="7"/>
      <c r="BZ2287" s="7"/>
      <c r="CA2287" s="7"/>
      <c r="CB2287" s="7"/>
      <c r="CC2287" s="7"/>
      <c r="CD2287" s="7"/>
      <c r="CE2287" s="7"/>
      <c r="CF2287" s="7"/>
      <c r="CG2287" s="7"/>
      <c r="CH2287" s="7"/>
      <c r="CI2287" s="6" t="n">
        <f aca="false">SUMIF($AH2287:$CH2287,35,Base!$B$5:$BB$5)*7*$Z2287</f>
        <v>161</v>
      </c>
      <c r="CJ2287" s="6" t="n">
        <f aca="false">SUMIF($AH2287:$CH2287,"PR",Base!$B$5:$BB$5)*7*$Z2287</f>
        <v>672</v>
      </c>
      <c r="CK2287" s="6"/>
      <c r="CL2287" s="6"/>
    </row>
    <row r="2288" customFormat="false" ht="13.8" hidden="false" customHeight="false" outlineLevel="0" collapsed="false">
      <c r="A2288" s="7" t="s">
        <v>1890</v>
      </c>
      <c r="B2288" s="7" t="s">
        <v>4192</v>
      </c>
      <c r="C2288" s="7" t="s">
        <v>1383</v>
      </c>
      <c r="D2288" s="7" t="s">
        <v>4683</v>
      </c>
      <c r="E2288" s="7" t="s">
        <v>4684</v>
      </c>
      <c r="F2288" s="7" t="s">
        <v>17</v>
      </c>
      <c r="G2288" s="7" t="s">
        <v>2684</v>
      </c>
      <c r="H2288" s="7" t="s">
        <v>2685</v>
      </c>
      <c r="I2288" s="7" t="s">
        <v>84</v>
      </c>
      <c r="J2288" s="7" t="s">
        <v>85</v>
      </c>
      <c r="K2288" s="8" t="n">
        <v>0</v>
      </c>
      <c r="L2288" s="7"/>
      <c r="M2288" s="8" t="n">
        <v>10</v>
      </c>
      <c r="N2288" s="7"/>
      <c r="O2288" s="7" t="s">
        <v>1439</v>
      </c>
      <c r="P2288" s="7" t="s">
        <v>94</v>
      </c>
      <c r="Q2288" s="8" t="s">
        <v>3446</v>
      </c>
      <c r="R2288" s="8" t="s">
        <v>1366</v>
      </c>
      <c r="S2288" s="8" t="s">
        <v>325</v>
      </c>
      <c r="T2288" s="8" t="s">
        <v>178</v>
      </c>
      <c r="U2288" s="7" t="s">
        <v>87</v>
      </c>
      <c r="V2288" s="7" t="s">
        <v>92</v>
      </c>
      <c r="W2288" s="7"/>
      <c r="X2288" s="7"/>
      <c r="Y2288" s="7" t="s">
        <v>99</v>
      </c>
      <c r="Z2288" s="8" t="s">
        <v>155</v>
      </c>
      <c r="AA2288" s="7"/>
      <c r="AB2288" s="7"/>
      <c r="AC2288" s="7"/>
      <c r="AD2288" s="7"/>
      <c r="AE2288" s="8"/>
      <c r="AF2288" s="9" t="s">
        <v>1328</v>
      </c>
      <c r="AG2288" s="9" t="s">
        <v>1109</v>
      </c>
      <c r="AH2288" s="7" t="s">
        <v>98</v>
      </c>
      <c r="AI2288" s="7" t="s">
        <v>98</v>
      </c>
      <c r="AJ2288" s="7" t="s">
        <v>98</v>
      </c>
      <c r="AK2288" s="7" t="s">
        <v>98</v>
      </c>
      <c r="AL2288" s="7" t="s">
        <v>98</v>
      </c>
      <c r="AM2288" s="7" t="s">
        <v>98</v>
      </c>
      <c r="AN2288" s="7" t="s">
        <v>98</v>
      </c>
      <c r="AO2288" s="7" t="n">
        <v>35</v>
      </c>
      <c r="AP2288" s="7" t="n">
        <v>35</v>
      </c>
      <c r="AQ2288" s="7" t="n">
        <v>35</v>
      </c>
      <c r="AR2288" s="7" t="n">
        <v>35</v>
      </c>
      <c r="AS2288" s="7" t="s">
        <v>98</v>
      </c>
      <c r="AT2288" s="7" t="s">
        <v>98</v>
      </c>
      <c r="AU2288" s="7"/>
      <c r="AV2288" s="7"/>
      <c r="AW2288" s="7"/>
      <c r="AX2288" s="7"/>
      <c r="AY2288" s="7"/>
      <c r="AZ2288" s="7"/>
      <c r="BA2288" s="7"/>
      <c r="BB2288" s="7"/>
      <c r="BC2288" s="7"/>
      <c r="BD2288" s="7"/>
      <c r="BE2288" s="7"/>
      <c r="BF2288" s="7"/>
      <c r="BG2288" s="7"/>
      <c r="BH2288" s="7"/>
      <c r="BI2288" s="7"/>
      <c r="BJ2288" s="7"/>
      <c r="BK2288" s="7"/>
      <c r="BL2288" s="7"/>
      <c r="BM2288" s="7" t="s">
        <v>97</v>
      </c>
      <c r="BN2288" s="7" t="s">
        <v>97</v>
      </c>
      <c r="BO2288" s="7"/>
      <c r="BP2288" s="7"/>
      <c r="BQ2288" s="7"/>
      <c r="BR2288" s="7"/>
      <c r="BS2288" s="7"/>
      <c r="BT2288" s="7"/>
      <c r="BU2288" s="7"/>
      <c r="BV2288" s="7"/>
      <c r="BW2288" s="7"/>
      <c r="BX2288" s="7"/>
      <c r="BY2288" s="7"/>
      <c r="BZ2288" s="7"/>
      <c r="CA2288" s="7"/>
      <c r="CB2288" s="7"/>
      <c r="CC2288" s="7"/>
      <c r="CD2288" s="7"/>
      <c r="CE2288" s="7"/>
      <c r="CF2288" s="7"/>
      <c r="CG2288" s="7"/>
      <c r="CH2288" s="7"/>
      <c r="CI2288" s="6" t="n">
        <f aca="false">SUMIF($AH2288:$CH2288,35,Base!$B$5:$BB$5)*7*$Z2288</f>
        <v>420</v>
      </c>
      <c r="CJ2288" s="6" t="n">
        <f aca="false">SUMIF($AH2288:$CH2288,"PR",Base!$B$5:$BB$5)*7*$Z2288</f>
        <v>924</v>
      </c>
      <c r="CK2288" s="6"/>
      <c r="CL2288" s="6"/>
    </row>
    <row r="2289" customFormat="false" ht="13.8" hidden="false" customHeight="false" outlineLevel="0" collapsed="false">
      <c r="A2289" s="7" t="s">
        <v>1890</v>
      </c>
      <c r="B2289" s="7" t="s">
        <v>4192</v>
      </c>
      <c r="C2289" s="7" t="s">
        <v>1383</v>
      </c>
      <c r="D2289" s="7" t="s">
        <v>4683</v>
      </c>
      <c r="E2289" s="7" t="s">
        <v>4684</v>
      </c>
      <c r="F2289" s="7" t="s">
        <v>17</v>
      </c>
      <c r="G2289" s="7" t="s">
        <v>2684</v>
      </c>
      <c r="H2289" s="7" t="s">
        <v>2685</v>
      </c>
      <c r="I2289" s="7" t="s">
        <v>84</v>
      </c>
      <c r="J2289" s="7" t="s">
        <v>85</v>
      </c>
      <c r="K2289" s="8" t="n">
        <v>0</v>
      </c>
      <c r="L2289" s="7"/>
      <c r="M2289" s="8" t="n">
        <v>10</v>
      </c>
      <c r="N2289" s="7"/>
      <c r="O2289" s="7" t="s">
        <v>1439</v>
      </c>
      <c r="P2289" s="7" t="s">
        <v>94</v>
      </c>
      <c r="Q2289" s="8" t="s">
        <v>3446</v>
      </c>
      <c r="R2289" s="8" t="s">
        <v>1366</v>
      </c>
      <c r="S2289" s="8" t="s">
        <v>325</v>
      </c>
      <c r="T2289" s="8" t="s">
        <v>178</v>
      </c>
      <c r="U2289" s="7" t="s">
        <v>87</v>
      </c>
      <c r="V2289" s="7" t="s">
        <v>92</v>
      </c>
      <c r="W2289" s="7"/>
      <c r="X2289" s="7"/>
      <c r="Y2289" s="7" t="s">
        <v>93</v>
      </c>
      <c r="Z2289" s="8" t="s">
        <v>87</v>
      </c>
      <c r="AA2289" s="7"/>
      <c r="AB2289" s="7"/>
      <c r="AC2289" s="7"/>
      <c r="AD2289" s="7"/>
      <c r="AE2289" s="8"/>
      <c r="AF2289" s="9" t="s">
        <v>1328</v>
      </c>
      <c r="AG2289" s="9" t="s">
        <v>1109</v>
      </c>
      <c r="AH2289" s="7" t="s">
        <v>98</v>
      </c>
      <c r="AI2289" s="7" t="s">
        <v>98</v>
      </c>
      <c r="AJ2289" s="7" t="s">
        <v>98</v>
      </c>
      <c r="AK2289" s="7" t="s">
        <v>98</v>
      </c>
      <c r="AL2289" s="7" t="s">
        <v>98</v>
      </c>
      <c r="AM2289" s="7" t="s">
        <v>98</v>
      </c>
      <c r="AN2289" s="7" t="s">
        <v>98</v>
      </c>
      <c r="AO2289" s="7" t="n">
        <v>35</v>
      </c>
      <c r="AP2289" s="7" t="n">
        <v>35</v>
      </c>
      <c r="AQ2289" s="7" t="n">
        <v>35</v>
      </c>
      <c r="AR2289" s="7" t="n">
        <v>35</v>
      </c>
      <c r="AS2289" s="7" t="s">
        <v>98</v>
      </c>
      <c r="AT2289" s="7" t="s">
        <v>98</v>
      </c>
      <c r="AU2289" s="7"/>
      <c r="AV2289" s="7"/>
      <c r="AW2289" s="7"/>
      <c r="AX2289" s="7"/>
      <c r="AY2289" s="7"/>
      <c r="AZ2289" s="7"/>
      <c r="BA2289" s="7"/>
      <c r="BB2289" s="7"/>
      <c r="BC2289" s="7"/>
      <c r="BD2289" s="7"/>
      <c r="BE2289" s="7"/>
      <c r="BF2289" s="7"/>
      <c r="BG2289" s="7"/>
      <c r="BH2289" s="7"/>
      <c r="BI2289" s="7"/>
      <c r="BJ2289" s="7"/>
      <c r="BK2289" s="7"/>
      <c r="BL2289" s="7"/>
      <c r="BM2289" s="7" t="s">
        <v>97</v>
      </c>
      <c r="BN2289" s="7" t="s">
        <v>97</v>
      </c>
      <c r="BO2289" s="7"/>
      <c r="BP2289" s="7"/>
      <c r="BQ2289" s="7"/>
      <c r="BR2289" s="7"/>
      <c r="BS2289" s="7"/>
      <c r="BT2289" s="7"/>
      <c r="BU2289" s="7"/>
      <c r="BV2289" s="7"/>
      <c r="BW2289" s="7"/>
      <c r="BX2289" s="7"/>
      <c r="BY2289" s="7"/>
      <c r="BZ2289" s="7"/>
      <c r="CA2289" s="7"/>
      <c r="CB2289" s="7"/>
      <c r="CC2289" s="7"/>
      <c r="CD2289" s="7"/>
      <c r="CE2289" s="7"/>
      <c r="CF2289" s="7"/>
      <c r="CG2289" s="7"/>
      <c r="CH2289" s="7"/>
      <c r="CI2289" s="6" t="n">
        <f aca="false">SUMIF($AH2289:$CH2289,35,Base!$B$5:$BB$5)*7*$Z2289</f>
        <v>140</v>
      </c>
      <c r="CJ2289" s="6" t="n">
        <f aca="false">SUMIF($AH2289:$CH2289,"PR",Base!$B$5:$BB$5)*7*$Z2289</f>
        <v>308</v>
      </c>
      <c r="CK2289" s="6"/>
      <c r="CL2289" s="6"/>
    </row>
    <row r="2290" customFormat="false" ht="13.8" hidden="false" customHeight="false" outlineLevel="0" collapsed="false">
      <c r="A2290" s="7" t="s">
        <v>1890</v>
      </c>
      <c r="B2290" s="7" t="s">
        <v>4192</v>
      </c>
      <c r="C2290" s="7" t="s">
        <v>79</v>
      </c>
      <c r="D2290" s="7" t="s">
        <v>4685</v>
      </c>
      <c r="E2290" s="7" t="s">
        <v>4686</v>
      </c>
      <c r="F2290" s="7" t="s">
        <v>17</v>
      </c>
      <c r="G2290" s="7" t="s">
        <v>4158</v>
      </c>
      <c r="H2290" s="7" t="s">
        <v>4159</v>
      </c>
      <c r="I2290" s="7" t="s">
        <v>84</v>
      </c>
      <c r="J2290" s="7" t="s">
        <v>85</v>
      </c>
      <c r="K2290" s="8" t="n">
        <v>0</v>
      </c>
      <c r="L2290" s="7"/>
      <c r="M2290" s="8" t="n">
        <v>10</v>
      </c>
      <c r="N2290" s="7"/>
      <c r="O2290" s="7" t="s">
        <v>844</v>
      </c>
      <c r="P2290" s="7" t="s">
        <v>124</v>
      </c>
      <c r="Q2290" s="8" t="s">
        <v>718</v>
      </c>
      <c r="R2290" s="8" t="s">
        <v>1632</v>
      </c>
      <c r="S2290" s="8" t="s">
        <v>347</v>
      </c>
      <c r="T2290" s="8" t="s">
        <v>113</v>
      </c>
      <c r="U2290" s="7" t="s">
        <v>87</v>
      </c>
      <c r="V2290" s="7" t="s">
        <v>92</v>
      </c>
      <c r="W2290" s="7"/>
      <c r="X2290" s="7"/>
      <c r="Y2290" s="7" t="s">
        <v>93</v>
      </c>
      <c r="Z2290" s="8" t="s">
        <v>87</v>
      </c>
      <c r="AA2290" s="7"/>
      <c r="AB2290" s="7"/>
      <c r="AC2290" s="7"/>
      <c r="AD2290" s="7"/>
      <c r="AE2290" s="8"/>
      <c r="AF2290" s="9" t="s">
        <v>1842</v>
      </c>
      <c r="AG2290" s="9" t="s">
        <v>3226</v>
      </c>
      <c r="AH2290" s="7" t="s">
        <v>98</v>
      </c>
      <c r="AI2290" s="7" t="s">
        <v>98</v>
      </c>
      <c r="AJ2290" s="7" t="n">
        <v>35</v>
      </c>
      <c r="AK2290" s="7" t="n">
        <v>35</v>
      </c>
      <c r="AL2290" s="7" t="s">
        <v>98</v>
      </c>
      <c r="AM2290" s="7" t="s">
        <v>98</v>
      </c>
      <c r="AN2290" s="7" t="s">
        <v>98</v>
      </c>
      <c r="AO2290" s="7"/>
      <c r="AP2290" s="7"/>
      <c r="AQ2290" s="7"/>
      <c r="AR2290" s="7"/>
      <c r="AS2290" s="7"/>
      <c r="AT2290" s="7"/>
      <c r="AU2290" s="7"/>
      <c r="AV2290" s="7"/>
      <c r="AW2290" s="7"/>
      <c r="AX2290" s="7"/>
      <c r="AY2290" s="7"/>
      <c r="AZ2290" s="7"/>
      <c r="BA2290" s="7"/>
      <c r="BB2290" s="7"/>
      <c r="BC2290" s="7"/>
      <c r="BD2290" s="7"/>
      <c r="BE2290" s="7"/>
      <c r="BF2290" s="7"/>
      <c r="BG2290" s="7"/>
      <c r="BH2290" s="7"/>
      <c r="BI2290" s="7"/>
      <c r="BJ2290" s="7"/>
      <c r="BK2290" s="7"/>
      <c r="BL2290" s="7"/>
      <c r="BM2290" s="7" t="s">
        <v>97</v>
      </c>
      <c r="BN2290" s="7" t="s">
        <v>97</v>
      </c>
      <c r="BO2290" s="7"/>
      <c r="BP2290" s="7"/>
      <c r="BQ2290" s="7"/>
      <c r="BR2290" s="7"/>
      <c r="BS2290" s="7"/>
      <c r="BT2290" s="7"/>
      <c r="BU2290" s="7"/>
      <c r="BV2290" s="7"/>
      <c r="BW2290" s="7"/>
      <c r="BX2290" s="7"/>
      <c r="BY2290" s="7"/>
      <c r="BZ2290" s="7"/>
      <c r="CA2290" s="7"/>
      <c r="CB2290" s="7"/>
      <c r="CC2290" s="7"/>
      <c r="CD2290" s="7"/>
      <c r="CE2290" s="7"/>
      <c r="CF2290" s="7"/>
      <c r="CG2290" s="7"/>
      <c r="CH2290" s="7"/>
      <c r="CI2290" s="6" t="n">
        <f aca="false">SUMIF($AH2290:$CH2290,35,Base!$B$5:$BB$5)*7*$Z2290</f>
        <v>70</v>
      </c>
      <c r="CJ2290" s="6" t="n">
        <f aca="false">SUMIF($AH2290:$CH2290,"PR",Base!$B$5:$BB$5)*7*$Z2290</f>
        <v>168</v>
      </c>
      <c r="CK2290" s="6"/>
      <c r="CL2290" s="6"/>
    </row>
    <row r="2291" customFormat="false" ht="13.8" hidden="false" customHeight="false" outlineLevel="0" collapsed="false">
      <c r="A2291" s="7" t="s">
        <v>1890</v>
      </c>
      <c r="B2291" s="7" t="s">
        <v>4192</v>
      </c>
      <c r="C2291" s="7" t="s">
        <v>79</v>
      </c>
      <c r="D2291" s="7" t="s">
        <v>4685</v>
      </c>
      <c r="E2291" s="7" t="s">
        <v>4686</v>
      </c>
      <c r="F2291" s="7" t="s">
        <v>17</v>
      </c>
      <c r="G2291" s="7" t="s">
        <v>4158</v>
      </c>
      <c r="H2291" s="7" t="s">
        <v>4159</v>
      </c>
      <c r="I2291" s="7" t="s">
        <v>84</v>
      </c>
      <c r="J2291" s="7" t="s">
        <v>85</v>
      </c>
      <c r="K2291" s="8" t="n">
        <v>0</v>
      </c>
      <c r="L2291" s="7"/>
      <c r="M2291" s="8" t="n">
        <v>10</v>
      </c>
      <c r="N2291" s="7"/>
      <c r="O2291" s="7" t="s">
        <v>844</v>
      </c>
      <c r="P2291" s="7" t="s">
        <v>124</v>
      </c>
      <c r="Q2291" s="8" t="s">
        <v>718</v>
      </c>
      <c r="R2291" s="8" t="s">
        <v>1632</v>
      </c>
      <c r="S2291" s="8" t="s">
        <v>347</v>
      </c>
      <c r="T2291" s="8" t="s">
        <v>113</v>
      </c>
      <c r="U2291" s="7" t="s">
        <v>87</v>
      </c>
      <c r="V2291" s="7" t="s">
        <v>92</v>
      </c>
      <c r="W2291" s="7"/>
      <c r="X2291" s="7"/>
      <c r="Y2291" s="7" t="s">
        <v>99</v>
      </c>
      <c r="Z2291" s="8" t="s">
        <v>100</v>
      </c>
      <c r="AA2291" s="7"/>
      <c r="AB2291" s="7"/>
      <c r="AC2291" s="7"/>
      <c r="AD2291" s="7"/>
      <c r="AE2291" s="8"/>
      <c r="AF2291" s="9" t="s">
        <v>1842</v>
      </c>
      <c r="AG2291" s="9" t="s">
        <v>3226</v>
      </c>
      <c r="AH2291" s="7" t="s">
        <v>98</v>
      </c>
      <c r="AI2291" s="7" t="s">
        <v>98</v>
      </c>
      <c r="AJ2291" s="7" t="n">
        <v>35</v>
      </c>
      <c r="AK2291" s="7" t="n">
        <v>35</v>
      </c>
      <c r="AL2291" s="7" t="s">
        <v>98</v>
      </c>
      <c r="AM2291" s="7" t="s">
        <v>98</v>
      </c>
      <c r="AN2291" s="7" t="s">
        <v>98</v>
      </c>
      <c r="AO2291" s="7"/>
      <c r="AP2291" s="7"/>
      <c r="AQ2291" s="7"/>
      <c r="AR2291" s="7"/>
      <c r="AS2291" s="7"/>
      <c r="AT2291" s="7"/>
      <c r="AU2291" s="7"/>
      <c r="AV2291" s="7"/>
      <c r="AW2291" s="7"/>
      <c r="AX2291" s="7"/>
      <c r="AY2291" s="7"/>
      <c r="AZ2291" s="7"/>
      <c r="BA2291" s="7"/>
      <c r="BB2291" s="7"/>
      <c r="BC2291" s="7"/>
      <c r="BD2291" s="7"/>
      <c r="BE2291" s="7"/>
      <c r="BF2291" s="7"/>
      <c r="BG2291" s="7"/>
      <c r="BH2291" s="7"/>
      <c r="BI2291" s="7"/>
      <c r="BJ2291" s="7"/>
      <c r="BK2291" s="7"/>
      <c r="BL2291" s="7"/>
      <c r="BM2291" s="7" t="s">
        <v>97</v>
      </c>
      <c r="BN2291" s="7" t="s">
        <v>97</v>
      </c>
      <c r="BO2291" s="7"/>
      <c r="BP2291" s="7"/>
      <c r="BQ2291" s="7"/>
      <c r="BR2291" s="7"/>
      <c r="BS2291" s="7"/>
      <c r="BT2291" s="7"/>
      <c r="BU2291" s="7"/>
      <c r="BV2291" s="7"/>
      <c r="BW2291" s="7"/>
      <c r="BX2291" s="7"/>
      <c r="BY2291" s="7"/>
      <c r="BZ2291" s="7"/>
      <c r="CA2291" s="7"/>
      <c r="CB2291" s="7"/>
      <c r="CC2291" s="7"/>
      <c r="CD2291" s="7"/>
      <c r="CE2291" s="7"/>
      <c r="CF2291" s="7"/>
      <c r="CG2291" s="7"/>
      <c r="CH2291" s="7"/>
      <c r="CI2291" s="6" t="n">
        <f aca="false">SUMIF($AH2291:$CH2291,35,Base!$B$5:$BB$5)*7*$Z2291</f>
        <v>700</v>
      </c>
      <c r="CJ2291" s="6" t="n">
        <f aca="false">SUMIF($AH2291:$CH2291,"PR",Base!$B$5:$BB$5)*7*$Z2291</f>
        <v>1680</v>
      </c>
      <c r="CK2291" s="6"/>
      <c r="CL2291" s="6"/>
    </row>
    <row r="2292" customFormat="false" ht="13.8" hidden="false" customHeight="false" outlineLevel="0" collapsed="false">
      <c r="A2292" s="7" t="s">
        <v>1890</v>
      </c>
      <c r="B2292" s="7" t="s">
        <v>4192</v>
      </c>
      <c r="C2292" s="7" t="s">
        <v>79</v>
      </c>
      <c r="D2292" s="7" t="s">
        <v>4685</v>
      </c>
      <c r="E2292" s="7" t="s">
        <v>4686</v>
      </c>
      <c r="F2292" s="7" t="s">
        <v>17</v>
      </c>
      <c r="G2292" s="7" t="s">
        <v>4158</v>
      </c>
      <c r="H2292" s="7" t="s">
        <v>4159</v>
      </c>
      <c r="I2292" s="7" t="s">
        <v>84</v>
      </c>
      <c r="J2292" s="7" t="s">
        <v>85</v>
      </c>
      <c r="K2292" s="8" t="n">
        <v>0</v>
      </c>
      <c r="L2292" s="7"/>
      <c r="M2292" s="8" t="n">
        <v>10</v>
      </c>
      <c r="N2292" s="7"/>
      <c r="O2292" s="7" t="s">
        <v>844</v>
      </c>
      <c r="P2292" s="7" t="s">
        <v>124</v>
      </c>
      <c r="Q2292" s="8" t="s">
        <v>718</v>
      </c>
      <c r="R2292" s="8" t="s">
        <v>1632</v>
      </c>
      <c r="S2292" s="8" t="s">
        <v>347</v>
      </c>
      <c r="T2292" s="8" t="s">
        <v>113</v>
      </c>
      <c r="U2292" s="7" t="s">
        <v>87</v>
      </c>
      <c r="V2292" s="7" t="s">
        <v>92</v>
      </c>
      <c r="W2292" s="7"/>
      <c r="X2292" s="7"/>
      <c r="Y2292" s="7" t="s">
        <v>112</v>
      </c>
      <c r="Z2292" s="8" t="s">
        <v>87</v>
      </c>
      <c r="AA2292" s="7"/>
      <c r="AB2292" s="7"/>
      <c r="AC2292" s="7"/>
      <c r="AD2292" s="7"/>
      <c r="AE2292" s="8"/>
      <c r="AF2292" s="9" t="s">
        <v>1842</v>
      </c>
      <c r="AG2292" s="9" t="s">
        <v>3226</v>
      </c>
      <c r="AH2292" s="7" t="s">
        <v>98</v>
      </c>
      <c r="AI2292" s="7" t="s">
        <v>98</v>
      </c>
      <c r="AJ2292" s="7" t="n">
        <v>35</v>
      </c>
      <c r="AK2292" s="7" t="n">
        <v>35</v>
      </c>
      <c r="AL2292" s="7" t="s">
        <v>98</v>
      </c>
      <c r="AM2292" s="7" t="s">
        <v>98</v>
      </c>
      <c r="AN2292" s="7" t="s">
        <v>98</v>
      </c>
      <c r="AO2292" s="7"/>
      <c r="AP2292" s="7"/>
      <c r="AQ2292" s="7"/>
      <c r="AR2292" s="7"/>
      <c r="AS2292" s="7"/>
      <c r="AT2292" s="7"/>
      <c r="AU2292" s="7"/>
      <c r="AV2292" s="7"/>
      <c r="AW2292" s="7"/>
      <c r="AX2292" s="7"/>
      <c r="AY2292" s="7"/>
      <c r="AZ2292" s="7"/>
      <c r="BA2292" s="7"/>
      <c r="BB2292" s="7"/>
      <c r="BC2292" s="7"/>
      <c r="BD2292" s="7"/>
      <c r="BE2292" s="7"/>
      <c r="BF2292" s="7"/>
      <c r="BG2292" s="7"/>
      <c r="BH2292" s="7"/>
      <c r="BI2292" s="7"/>
      <c r="BJ2292" s="7"/>
      <c r="BK2292" s="7"/>
      <c r="BL2292" s="7"/>
      <c r="BM2292" s="7" t="s">
        <v>97</v>
      </c>
      <c r="BN2292" s="7" t="s">
        <v>97</v>
      </c>
      <c r="BO2292" s="7"/>
      <c r="BP2292" s="7"/>
      <c r="BQ2292" s="7"/>
      <c r="BR2292" s="7"/>
      <c r="BS2292" s="7"/>
      <c r="BT2292" s="7"/>
      <c r="BU2292" s="7"/>
      <c r="BV2292" s="7"/>
      <c r="BW2292" s="7"/>
      <c r="BX2292" s="7"/>
      <c r="BY2292" s="7"/>
      <c r="BZ2292" s="7"/>
      <c r="CA2292" s="7"/>
      <c r="CB2292" s="7"/>
      <c r="CC2292" s="7"/>
      <c r="CD2292" s="7"/>
      <c r="CE2292" s="7"/>
      <c r="CF2292" s="7"/>
      <c r="CG2292" s="7"/>
      <c r="CH2292" s="7"/>
      <c r="CI2292" s="6" t="n">
        <f aca="false">SUMIF($AH2292:$CH2292,35,Base!$B$5:$BB$5)*7*$Z2292</f>
        <v>70</v>
      </c>
      <c r="CJ2292" s="6" t="n">
        <f aca="false">SUMIF($AH2292:$CH2292,"PR",Base!$B$5:$BB$5)*7*$Z2292</f>
        <v>168</v>
      </c>
      <c r="CK2292" s="6"/>
      <c r="CL2292" s="6"/>
    </row>
    <row r="2293" customFormat="false" ht="13.8" hidden="false" customHeight="false" outlineLevel="0" collapsed="false">
      <c r="A2293" s="7" t="s">
        <v>1890</v>
      </c>
      <c r="B2293" s="7" t="s">
        <v>4192</v>
      </c>
      <c r="C2293" s="7" t="s">
        <v>79</v>
      </c>
      <c r="D2293" s="7" t="s">
        <v>4685</v>
      </c>
      <c r="E2293" s="7" t="s">
        <v>4686</v>
      </c>
      <c r="F2293" s="7" t="s">
        <v>17</v>
      </c>
      <c r="G2293" s="7" t="s">
        <v>4158</v>
      </c>
      <c r="H2293" s="7" t="s">
        <v>4159</v>
      </c>
      <c r="I2293" s="7" t="s">
        <v>84</v>
      </c>
      <c r="J2293" s="7" t="s">
        <v>85</v>
      </c>
      <c r="K2293" s="8" t="n">
        <v>0</v>
      </c>
      <c r="L2293" s="7"/>
      <c r="M2293" s="8" t="n">
        <v>10</v>
      </c>
      <c r="N2293" s="7"/>
      <c r="O2293" s="7" t="s">
        <v>844</v>
      </c>
      <c r="P2293" s="7" t="s">
        <v>124</v>
      </c>
      <c r="Q2293" s="8" t="s">
        <v>718</v>
      </c>
      <c r="R2293" s="8" t="s">
        <v>1632</v>
      </c>
      <c r="S2293" s="8" t="s">
        <v>347</v>
      </c>
      <c r="T2293" s="8" t="s">
        <v>113</v>
      </c>
      <c r="U2293" s="7" t="s">
        <v>87</v>
      </c>
      <c r="V2293" s="7" t="s">
        <v>92</v>
      </c>
      <c r="W2293" s="7"/>
      <c r="X2293" s="7"/>
      <c r="Y2293" s="7" t="s">
        <v>102</v>
      </c>
      <c r="Z2293" s="8" t="s">
        <v>87</v>
      </c>
      <c r="AA2293" s="7"/>
      <c r="AB2293" s="7"/>
      <c r="AC2293" s="7"/>
      <c r="AD2293" s="7"/>
      <c r="AE2293" s="8"/>
      <c r="AF2293" s="9" t="s">
        <v>1842</v>
      </c>
      <c r="AG2293" s="9" t="s">
        <v>3226</v>
      </c>
      <c r="AH2293" s="7" t="s">
        <v>98</v>
      </c>
      <c r="AI2293" s="7" t="s">
        <v>98</v>
      </c>
      <c r="AJ2293" s="7" t="n">
        <v>35</v>
      </c>
      <c r="AK2293" s="7" t="n">
        <v>35</v>
      </c>
      <c r="AL2293" s="7" t="s">
        <v>98</v>
      </c>
      <c r="AM2293" s="7" t="s">
        <v>98</v>
      </c>
      <c r="AN2293" s="7" t="s">
        <v>98</v>
      </c>
      <c r="AO2293" s="7"/>
      <c r="AP2293" s="7"/>
      <c r="AQ2293" s="7"/>
      <c r="AR2293" s="7"/>
      <c r="AS2293" s="7"/>
      <c r="AT2293" s="7"/>
      <c r="AU2293" s="7"/>
      <c r="AV2293" s="7"/>
      <c r="AW2293" s="7"/>
      <c r="AX2293" s="7"/>
      <c r="AY2293" s="7"/>
      <c r="AZ2293" s="7"/>
      <c r="BA2293" s="7"/>
      <c r="BB2293" s="7"/>
      <c r="BC2293" s="7"/>
      <c r="BD2293" s="7"/>
      <c r="BE2293" s="7"/>
      <c r="BF2293" s="7"/>
      <c r="BG2293" s="7"/>
      <c r="BH2293" s="7"/>
      <c r="BI2293" s="7"/>
      <c r="BJ2293" s="7"/>
      <c r="BK2293" s="7"/>
      <c r="BL2293" s="7"/>
      <c r="BM2293" s="7" t="s">
        <v>97</v>
      </c>
      <c r="BN2293" s="7" t="s">
        <v>97</v>
      </c>
      <c r="BO2293" s="7"/>
      <c r="BP2293" s="7"/>
      <c r="BQ2293" s="7"/>
      <c r="BR2293" s="7"/>
      <c r="BS2293" s="7"/>
      <c r="BT2293" s="7"/>
      <c r="BU2293" s="7"/>
      <c r="BV2293" s="7"/>
      <c r="BW2293" s="7"/>
      <c r="BX2293" s="7"/>
      <c r="BY2293" s="7"/>
      <c r="BZ2293" s="7"/>
      <c r="CA2293" s="7"/>
      <c r="CB2293" s="7"/>
      <c r="CC2293" s="7"/>
      <c r="CD2293" s="7"/>
      <c r="CE2293" s="7"/>
      <c r="CF2293" s="7"/>
      <c r="CG2293" s="7"/>
      <c r="CH2293" s="7"/>
      <c r="CI2293" s="6" t="n">
        <f aca="false">SUMIF($AH2293:$CH2293,35,Base!$B$5:$BB$5)*7*$Z2293</f>
        <v>70</v>
      </c>
      <c r="CJ2293" s="6" t="n">
        <f aca="false">SUMIF($AH2293:$CH2293,"PR",Base!$B$5:$BB$5)*7*$Z2293</f>
        <v>168</v>
      </c>
      <c r="CK2293" s="6"/>
      <c r="CL2293" s="6"/>
    </row>
    <row r="2294" customFormat="false" ht="13.8" hidden="false" customHeight="false" outlineLevel="0" collapsed="false">
      <c r="A2294" s="7" t="s">
        <v>1890</v>
      </c>
      <c r="B2294" s="7" t="s">
        <v>4192</v>
      </c>
      <c r="C2294" s="7" t="s">
        <v>118</v>
      </c>
      <c r="D2294" s="7" t="s">
        <v>4687</v>
      </c>
      <c r="E2294" s="7" t="s">
        <v>4688</v>
      </c>
      <c r="F2294" s="7" t="s">
        <v>17</v>
      </c>
      <c r="G2294" s="7" t="s">
        <v>4689</v>
      </c>
      <c r="H2294" s="7" t="s">
        <v>4690</v>
      </c>
      <c r="I2294" s="7" t="s">
        <v>84</v>
      </c>
      <c r="J2294" s="7" t="s">
        <v>85</v>
      </c>
      <c r="K2294" s="8" t="n">
        <v>0</v>
      </c>
      <c r="L2294" s="7"/>
      <c r="M2294" s="8" t="n">
        <v>17</v>
      </c>
      <c r="N2294" s="7"/>
      <c r="O2294" s="7" t="s">
        <v>2486</v>
      </c>
      <c r="P2294" s="7" t="s">
        <v>178</v>
      </c>
      <c r="Q2294" s="8" t="s">
        <v>567</v>
      </c>
      <c r="R2294" s="8" t="s">
        <v>1991</v>
      </c>
      <c r="S2294" s="8" t="s">
        <v>325</v>
      </c>
      <c r="T2294" s="8" t="s">
        <v>170</v>
      </c>
      <c r="U2294" s="7" t="s">
        <v>87</v>
      </c>
      <c r="V2294" s="7" t="s">
        <v>92</v>
      </c>
      <c r="W2294" s="7"/>
      <c r="X2294" s="7"/>
      <c r="Y2294" s="7" t="s">
        <v>99</v>
      </c>
      <c r="Z2294" s="8" t="s">
        <v>242</v>
      </c>
      <c r="AA2294" s="7"/>
      <c r="AB2294" s="7"/>
      <c r="AC2294" s="7"/>
      <c r="AD2294" s="7"/>
      <c r="AE2294" s="8"/>
      <c r="AF2294" s="9" t="s">
        <v>2246</v>
      </c>
      <c r="AG2294" s="9" t="s">
        <v>458</v>
      </c>
      <c r="AH2294" s="7" t="s">
        <v>98</v>
      </c>
      <c r="AI2294" s="7" t="s">
        <v>98</v>
      </c>
      <c r="AJ2294" s="7" t="s">
        <v>98</v>
      </c>
      <c r="AK2294" s="7" t="s">
        <v>98</v>
      </c>
      <c r="AL2294" s="7" t="s">
        <v>98</v>
      </c>
      <c r="AM2294" s="7" t="s">
        <v>98</v>
      </c>
      <c r="AN2294" s="7" t="s">
        <v>98</v>
      </c>
      <c r="AO2294" s="7" t="s">
        <v>98</v>
      </c>
      <c r="AP2294" s="7" t="s">
        <v>98</v>
      </c>
      <c r="AQ2294" s="7" t="s">
        <v>98</v>
      </c>
      <c r="AR2294" s="7" t="s">
        <v>98</v>
      </c>
      <c r="AS2294" s="7" t="n">
        <v>35</v>
      </c>
      <c r="AT2294" s="7" t="n">
        <v>35</v>
      </c>
      <c r="AU2294" s="7" t="n">
        <v>35</v>
      </c>
      <c r="AV2294" s="7" t="n">
        <v>35</v>
      </c>
      <c r="AW2294" s="7" t="s">
        <v>98</v>
      </c>
      <c r="AX2294" s="7" t="s">
        <v>98</v>
      </c>
      <c r="AY2294" s="7"/>
      <c r="AZ2294" s="7"/>
      <c r="BA2294" s="7"/>
      <c r="BB2294" s="7"/>
      <c r="BC2294" s="7"/>
      <c r="BD2294" s="7"/>
      <c r="BE2294" s="7"/>
      <c r="BF2294" s="7"/>
      <c r="BG2294" s="7"/>
      <c r="BH2294" s="7"/>
      <c r="BI2294" s="7"/>
      <c r="BJ2294" s="7"/>
      <c r="BK2294" s="7"/>
      <c r="BL2294" s="7"/>
      <c r="BM2294" s="7" t="s">
        <v>97</v>
      </c>
      <c r="BN2294" s="7" t="s">
        <v>97</v>
      </c>
      <c r="BO2294" s="7"/>
      <c r="BP2294" s="7"/>
      <c r="BQ2294" s="7"/>
      <c r="BR2294" s="7"/>
      <c r="BS2294" s="7"/>
      <c r="BT2294" s="7"/>
      <c r="BU2294" s="7"/>
      <c r="BV2294" s="7"/>
      <c r="BW2294" s="7"/>
      <c r="BX2294" s="7"/>
      <c r="BY2294" s="7"/>
      <c r="BZ2294" s="7"/>
      <c r="CA2294" s="7"/>
      <c r="CB2294" s="7"/>
      <c r="CC2294" s="7"/>
      <c r="CD2294" s="7"/>
      <c r="CE2294" s="7"/>
      <c r="CF2294" s="7"/>
      <c r="CG2294" s="7"/>
      <c r="CH2294" s="7"/>
      <c r="CI2294" s="6" t="n">
        <f aca="false">SUMIF($AH2294:$CH2294,35,Base!$B$5:$BB$5)*7*$Z2294</f>
        <v>1680</v>
      </c>
      <c r="CJ2294" s="6" t="n">
        <f aca="false">SUMIF($AH2294:$CH2294,"PR",Base!$B$5:$BB$5)*7*$Z2294</f>
        <v>5292</v>
      </c>
      <c r="CK2294" s="6"/>
      <c r="CL2294" s="6"/>
    </row>
    <row r="2295" customFormat="false" ht="13.8" hidden="false" customHeight="false" outlineLevel="0" collapsed="false">
      <c r="A2295" s="7" t="s">
        <v>1890</v>
      </c>
      <c r="B2295" s="7" t="s">
        <v>4192</v>
      </c>
      <c r="C2295" s="7" t="s">
        <v>118</v>
      </c>
      <c r="D2295" s="7" t="s">
        <v>4687</v>
      </c>
      <c r="E2295" s="7" t="s">
        <v>4688</v>
      </c>
      <c r="F2295" s="7" t="s">
        <v>17</v>
      </c>
      <c r="G2295" s="7" t="s">
        <v>4689</v>
      </c>
      <c r="H2295" s="7" t="s">
        <v>4690</v>
      </c>
      <c r="I2295" s="7" t="s">
        <v>84</v>
      </c>
      <c r="J2295" s="7" t="s">
        <v>85</v>
      </c>
      <c r="K2295" s="8" t="n">
        <v>0</v>
      </c>
      <c r="L2295" s="7"/>
      <c r="M2295" s="8" t="n">
        <v>17</v>
      </c>
      <c r="N2295" s="7"/>
      <c r="O2295" s="7" t="s">
        <v>2486</v>
      </c>
      <c r="P2295" s="7" t="s">
        <v>178</v>
      </c>
      <c r="Q2295" s="8" t="s">
        <v>567</v>
      </c>
      <c r="R2295" s="8" t="s">
        <v>1991</v>
      </c>
      <c r="S2295" s="8" t="s">
        <v>325</v>
      </c>
      <c r="T2295" s="8" t="s">
        <v>170</v>
      </c>
      <c r="U2295" s="7" t="s">
        <v>87</v>
      </c>
      <c r="V2295" s="7" t="s">
        <v>92</v>
      </c>
      <c r="W2295" s="7"/>
      <c r="X2295" s="7"/>
      <c r="Y2295" s="7" t="s">
        <v>179</v>
      </c>
      <c r="Z2295" s="8" t="s">
        <v>87</v>
      </c>
      <c r="AA2295" s="7"/>
      <c r="AB2295" s="7"/>
      <c r="AC2295" s="7"/>
      <c r="AD2295" s="7"/>
      <c r="AE2295" s="8"/>
      <c r="AF2295" s="9" t="s">
        <v>2246</v>
      </c>
      <c r="AG2295" s="9" t="s">
        <v>458</v>
      </c>
      <c r="AH2295" s="7" t="s">
        <v>98</v>
      </c>
      <c r="AI2295" s="7" t="s">
        <v>98</v>
      </c>
      <c r="AJ2295" s="7" t="s">
        <v>98</v>
      </c>
      <c r="AK2295" s="7" t="s">
        <v>98</v>
      </c>
      <c r="AL2295" s="7" t="s">
        <v>98</v>
      </c>
      <c r="AM2295" s="7" t="s">
        <v>98</v>
      </c>
      <c r="AN2295" s="7" t="s">
        <v>98</v>
      </c>
      <c r="AO2295" s="7" t="s">
        <v>98</v>
      </c>
      <c r="AP2295" s="7" t="s">
        <v>98</v>
      </c>
      <c r="AQ2295" s="7" t="s">
        <v>98</v>
      </c>
      <c r="AR2295" s="7" t="s">
        <v>98</v>
      </c>
      <c r="AS2295" s="7" t="n">
        <v>35</v>
      </c>
      <c r="AT2295" s="7" t="n">
        <v>35</v>
      </c>
      <c r="AU2295" s="7" t="n">
        <v>35</v>
      </c>
      <c r="AV2295" s="7" t="n">
        <v>35</v>
      </c>
      <c r="AW2295" s="7" t="s">
        <v>98</v>
      </c>
      <c r="AX2295" s="7" t="s">
        <v>98</v>
      </c>
      <c r="AY2295" s="7"/>
      <c r="AZ2295" s="7"/>
      <c r="BA2295" s="7"/>
      <c r="BB2295" s="7"/>
      <c r="BC2295" s="7"/>
      <c r="BD2295" s="7"/>
      <c r="BE2295" s="7"/>
      <c r="BF2295" s="7"/>
      <c r="BG2295" s="7"/>
      <c r="BH2295" s="7"/>
      <c r="BI2295" s="7"/>
      <c r="BJ2295" s="7"/>
      <c r="BK2295" s="7"/>
      <c r="BL2295" s="7"/>
      <c r="BM2295" s="7" t="s">
        <v>97</v>
      </c>
      <c r="BN2295" s="7" t="s">
        <v>97</v>
      </c>
      <c r="BO2295" s="7"/>
      <c r="BP2295" s="7"/>
      <c r="BQ2295" s="7"/>
      <c r="BR2295" s="7"/>
      <c r="BS2295" s="7"/>
      <c r="BT2295" s="7"/>
      <c r="BU2295" s="7"/>
      <c r="BV2295" s="7"/>
      <c r="BW2295" s="7"/>
      <c r="BX2295" s="7"/>
      <c r="BY2295" s="7"/>
      <c r="BZ2295" s="7"/>
      <c r="CA2295" s="7"/>
      <c r="CB2295" s="7"/>
      <c r="CC2295" s="7"/>
      <c r="CD2295" s="7"/>
      <c r="CE2295" s="7"/>
      <c r="CF2295" s="7"/>
      <c r="CG2295" s="7"/>
      <c r="CH2295" s="7"/>
      <c r="CI2295" s="6" t="n">
        <f aca="false">SUMIF($AH2295:$CH2295,35,Base!$B$5:$BB$5)*7*$Z2295</f>
        <v>140</v>
      </c>
      <c r="CJ2295" s="6" t="n">
        <f aca="false">SUMIF($AH2295:$CH2295,"PR",Base!$B$5:$BB$5)*7*$Z2295</f>
        <v>441</v>
      </c>
      <c r="CK2295" s="6"/>
      <c r="CL2295" s="6"/>
    </row>
    <row r="2296" customFormat="false" ht="13.8" hidden="false" customHeight="false" outlineLevel="0" collapsed="false">
      <c r="A2296" s="7" t="s">
        <v>1890</v>
      </c>
      <c r="B2296" s="7" t="s">
        <v>4192</v>
      </c>
      <c r="C2296" s="7" t="s">
        <v>118</v>
      </c>
      <c r="D2296" s="7" t="s">
        <v>4687</v>
      </c>
      <c r="E2296" s="7" t="s">
        <v>4688</v>
      </c>
      <c r="F2296" s="7" t="s">
        <v>17</v>
      </c>
      <c r="G2296" s="7" t="s">
        <v>4689</v>
      </c>
      <c r="H2296" s="7" t="s">
        <v>4690</v>
      </c>
      <c r="I2296" s="7" t="s">
        <v>84</v>
      </c>
      <c r="J2296" s="7" t="s">
        <v>85</v>
      </c>
      <c r="K2296" s="8" t="n">
        <v>0</v>
      </c>
      <c r="L2296" s="7"/>
      <c r="M2296" s="8" t="n">
        <v>17</v>
      </c>
      <c r="N2296" s="7"/>
      <c r="O2296" s="7" t="s">
        <v>2486</v>
      </c>
      <c r="P2296" s="7" t="s">
        <v>178</v>
      </c>
      <c r="Q2296" s="8" t="s">
        <v>567</v>
      </c>
      <c r="R2296" s="8" t="s">
        <v>1991</v>
      </c>
      <c r="S2296" s="8" t="s">
        <v>325</v>
      </c>
      <c r="T2296" s="8" t="s">
        <v>170</v>
      </c>
      <c r="U2296" s="7" t="s">
        <v>87</v>
      </c>
      <c r="V2296" s="7" t="s">
        <v>92</v>
      </c>
      <c r="W2296" s="7"/>
      <c r="X2296" s="7"/>
      <c r="Y2296" s="7" t="s">
        <v>112</v>
      </c>
      <c r="Z2296" s="8" t="s">
        <v>87</v>
      </c>
      <c r="AA2296" s="7"/>
      <c r="AB2296" s="7"/>
      <c r="AC2296" s="7"/>
      <c r="AD2296" s="7"/>
      <c r="AE2296" s="8"/>
      <c r="AF2296" s="9" t="s">
        <v>2246</v>
      </c>
      <c r="AG2296" s="9" t="s">
        <v>458</v>
      </c>
      <c r="AH2296" s="7" t="s">
        <v>98</v>
      </c>
      <c r="AI2296" s="7" t="s">
        <v>98</v>
      </c>
      <c r="AJ2296" s="7" t="s">
        <v>98</v>
      </c>
      <c r="AK2296" s="7" t="s">
        <v>98</v>
      </c>
      <c r="AL2296" s="7" t="s">
        <v>98</v>
      </c>
      <c r="AM2296" s="7" t="s">
        <v>98</v>
      </c>
      <c r="AN2296" s="7" t="s">
        <v>98</v>
      </c>
      <c r="AO2296" s="7" t="s">
        <v>98</v>
      </c>
      <c r="AP2296" s="7" t="s">
        <v>98</v>
      </c>
      <c r="AQ2296" s="7" t="s">
        <v>98</v>
      </c>
      <c r="AR2296" s="7" t="s">
        <v>98</v>
      </c>
      <c r="AS2296" s="7" t="n">
        <v>35</v>
      </c>
      <c r="AT2296" s="7" t="n">
        <v>35</v>
      </c>
      <c r="AU2296" s="7" t="n">
        <v>35</v>
      </c>
      <c r="AV2296" s="7" t="n">
        <v>35</v>
      </c>
      <c r="AW2296" s="7" t="s">
        <v>98</v>
      </c>
      <c r="AX2296" s="7" t="s">
        <v>98</v>
      </c>
      <c r="AY2296" s="7"/>
      <c r="AZ2296" s="7"/>
      <c r="BA2296" s="7"/>
      <c r="BB2296" s="7"/>
      <c r="BC2296" s="7"/>
      <c r="BD2296" s="7"/>
      <c r="BE2296" s="7"/>
      <c r="BF2296" s="7"/>
      <c r="BG2296" s="7"/>
      <c r="BH2296" s="7"/>
      <c r="BI2296" s="7"/>
      <c r="BJ2296" s="7"/>
      <c r="BK2296" s="7"/>
      <c r="BL2296" s="7"/>
      <c r="BM2296" s="7" t="s">
        <v>97</v>
      </c>
      <c r="BN2296" s="7" t="s">
        <v>97</v>
      </c>
      <c r="BO2296" s="7"/>
      <c r="BP2296" s="7"/>
      <c r="BQ2296" s="7"/>
      <c r="BR2296" s="7"/>
      <c r="BS2296" s="7"/>
      <c r="BT2296" s="7"/>
      <c r="BU2296" s="7"/>
      <c r="BV2296" s="7"/>
      <c r="BW2296" s="7"/>
      <c r="BX2296" s="7"/>
      <c r="BY2296" s="7"/>
      <c r="BZ2296" s="7"/>
      <c r="CA2296" s="7"/>
      <c r="CB2296" s="7"/>
      <c r="CC2296" s="7"/>
      <c r="CD2296" s="7"/>
      <c r="CE2296" s="7"/>
      <c r="CF2296" s="7"/>
      <c r="CG2296" s="7"/>
      <c r="CH2296" s="7"/>
      <c r="CI2296" s="6" t="n">
        <f aca="false">SUMIF($AH2296:$CH2296,35,Base!$B$5:$BB$5)*7*$Z2296</f>
        <v>140</v>
      </c>
      <c r="CJ2296" s="6" t="n">
        <f aca="false">SUMIF($AH2296:$CH2296,"PR",Base!$B$5:$BB$5)*7*$Z2296</f>
        <v>441</v>
      </c>
      <c r="CK2296" s="6"/>
      <c r="CL2296" s="6"/>
    </row>
    <row r="2297" customFormat="false" ht="13.8" hidden="false" customHeight="false" outlineLevel="0" collapsed="false">
      <c r="A2297" s="7" t="s">
        <v>1890</v>
      </c>
      <c r="B2297" s="7" t="s">
        <v>4192</v>
      </c>
      <c r="C2297" s="7" t="s">
        <v>118</v>
      </c>
      <c r="D2297" s="7" t="s">
        <v>4687</v>
      </c>
      <c r="E2297" s="7" t="s">
        <v>4688</v>
      </c>
      <c r="F2297" s="7" t="s">
        <v>17</v>
      </c>
      <c r="G2297" s="7" t="s">
        <v>4689</v>
      </c>
      <c r="H2297" s="7" t="s">
        <v>4690</v>
      </c>
      <c r="I2297" s="7" t="s">
        <v>84</v>
      </c>
      <c r="J2297" s="7" t="s">
        <v>85</v>
      </c>
      <c r="K2297" s="8" t="n">
        <v>0</v>
      </c>
      <c r="L2297" s="7"/>
      <c r="M2297" s="8" t="n">
        <v>17</v>
      </c>
      <c r="N2297" s="7"/>
      <c r="O2297" s="7" t="s">
        <v>2486</v>
      </c>
      <c r="P2297" s="7" t="s">
        <v>178</v>
      </c>
      <c r="Q2297" s="8" t="s">
        <v>567</v>
      </c>
      <c r="R2297" s="8" t="s">
        <v>1991</v>
      </c>
      <c r="S2297" s="8" t="s">
        <v>325</v>
      </c>
      <c r="T2297" s="8" t="s">
        <v>170</v>
      </c>
      <c r="U2297" s="7" t="s">
        <v>87</v>
      </c>
      <c r="V2297" s="7" t="s">
        <v>92</v>
      </c>
      <c r="W2297" s="7"/>
      <c r="X2297" s="7"/>
      <c r="Y2297" s="7" t="s">
        <v>93</v>
      </c>
      <c r="Z2297" s="8" t="s">
        <v>87</v>
      </c>
      <c r="AA2297" s="7"/>
      <c r="AB2297" s="7"/>
      <c r="AC2297" s="7"/>
      <c r="AD2297" s="7"/>
      <c r="AE2297" s="8"/>
      <c r="AF2297" s="9" t="s">
        <v>2246</v>
      </c>
      <c r="AG2297" s="9" t="s">
        <v>458</v>
      </c>
      <c r="AH2297" s="7" t="s">
        <v>98</v>
      </c>
      <c r="AI2297" s="7" t="s">
        <v>98</v>
      </c>
      <c r="AJ2297" s="7" t="s">
        <v>98</v>
      </c>
      <c r="AK2297" s="7" t="s">
        <v>98</v>
      </c>
      <c r="AL2297" s="7" t="s">
        <v>98</v>
      </c>
      <c r="AM2297" s="7" t="s">
        <v>98</v>
      </c>
      <c r="AN2297" s="7" t="s">
        <v>98</v>
      </c>
      <c r="AO2297" s="7" t="s">
        <v>98</v>
      </c>
      <c r="AP2297" s="7" t="s">
        <v>98</v>
      </c>
      <c r="AQ2297" s="7" t="s">
        <v>98</v>
      </c>
      <c r="AR2297" s="7" t="s">
        <v>98</v>
      </c>
      <c r="AS2297" s="7" t="n">
        <v>35</v>
      </c>
      <c r="AT2297" s="7" t="n">
        <v>35</v>
      </c>
      <c r="AU2297" s="7" t="n">
        <v>35</v>
      </c>
      <c r="AV2297" s="7" t="n">
        <v>35</v>
      </c>
      <c r="AW2297" s="7" t="s">
        <v>98</v>
      </c>
      <c r="AX2297" s="7" t="s">
        <v>98</v>
      </c>
      <c r="AY2297" s="7"/>
      <c r="AZ2297" s="7"/>
      <c r="BA2297" s="7"/>
      <c r="BB2297" s="7"/>
      <c r="BC2297" s="7"/>
      <c r="BD2297" s="7"/>
      <c r="BE2297" s="7"/>
      <c r="BF2297" s="7"/>
      <c r="BG2297" s="7"/>
      <c r="BH2297" s="7"/>
      <c r="BI2297" s="7"/>
      <c r="BJ2297" s="7"/>
      <c r="BK2297" s="7"/>
      <c r="BL2297" s="7"/>
      <c r="BM2297" s="7" t="s">
        <v>97</v>
      </c>
      <c r="BN2297" s="7" t="s">
        <v>97</v>
      </c>
      <c r="BO2297" s="7"/>
      <c r="BP2297" s="7"/>
      <c r="BQ2297" s="7"/>
      <c r="BR2297" s="7"/>
      <c r="BS2297" s="7"/>
      <c r="BT2297" s="7"/>
      <c r="BU2297" s="7"/>
      <c r="BV2297" s="7"/>
      <c r="BW2297" s="7"/>
      <c r="BX2297" s="7"/>
      <c r="BY2297" s="7"/>
      <c r="BZ2297" s="7"/>
      <c r="CA2297" s="7"/>
      <c r="CB2297" s="7"/>
      <c r="CC2297" s="7"/>
      <c r="CD2297" s="7"/>
      <c r="CE2297" s="7"/>
      <c r="CF2297" s="7"/>
      <c r="CG2297" s="7"/>
      <c r="CH2297" s="7"/>
      <c r="CI2297" s="6" t="n">
        <f aca="false">SUMIF($AH2297:$CH2297,35,Base!$B$5:$BB$5)*7*$Z2297</f>
        <v>140</v>
      </c>
      <c r="CJ2297" s="6" t="n">
        <f aca="false">SUMIF($AH2297:$CH2297,"PR",Base!$B$5:$BB$5)*7*$Z2297</f>
        <v>441</v>
      </c>
      <c r="CK2297" s="6"/>
      <c r="CL2297" s="6"/>
    </row>
    <row r="2298" customFormat="false" ht="13.8" hidden="false" customHeight="false" outlineLevel="0" collapsed="false">
      <c r="A2298" s="7" t="s">
        <v>1890</v>
      </c>
      <c r="B2298" s="7" t="s">
        <v>4192</v>
      </c>
      <c r="C2298" s="7" t="s">
        <v>118</v>
      </c>
      <c r="D2298" s="7" t="s">
        <v>4687</v>
      </c>
      <c r="E2298" s="7" t="s">
        <v>4688</v>
      </c>
      <c r="F2298" s="7" t="s">
        <v>17</v>
      </c>
      <c r="G2298" s="7" t="s">
        <v>4689</v>
      </c>
      <c r="H2298" s="7" t="s">
        <v>4690</v>
      </c>
      <c r="I2298" s="7" t="s">
        <v>84</v>
      </c>
      <c r="J2298" s="7" t="s">
        <v>85</v>
      </c>
      <c r="K2298" s="8" t="n">
        <v>0</v>
      </c>
      <c r="L2298" s="7"/>
      <c r="M2298" s="8" t="n">
        <v>17</v>
      </c>
      <c r="N2298" s="7"/>
      <c r="O2298" s="7" t="s">
        <v>2486</v>
      </c>
      <c r="P2298" s="7" t="s">
        <v>178</v>
      </c>
      <c r="Q2298" s="8" t="s">
        <v>567</v>
      </c>
      <c r="R2298" s="8" t="s">
        <v>1991</v>
      </c>
      <c r="S2298" s="8" t="s">
        <v>325</v>
      </c>
      <c r="T2298" s="8" t="s">
        <v>170</v>
      </c>
      <c r="U2298" s="7" t="s">
        <v>87</v>
      </c>
      <c r="V2298" s="7" t="s">
        <v>92</v>
      </c>
      <c r="W2298" s="7"/>
      <c r="X2298" s="7"/>
      <c r="Y2298" s="7" t="s">
        <v>102</v>
      </c>
      <c r="Z2298" s="8" t="s">
        <v>87</v>
      </c>
      <c r="AA2298" s="7"/>
      <c r="AB2298" s="7"/>
      <c r="AC2298" s="7"/>
      <c r="AD2298" s="7"/>
      <c r="AE2298" s="8"/>
      <c r="AF2298" s="9" t="s">
        <v>2246</v>
      </c>
      <c r="AG2298" s="9" t="s">
        <v>458</v>
      </c>
      <c r="AH2298" s="7" t="s">
        <v>98</v>
      </c>
      <c r="AI2298" s="7" t="s">
        <v>98</v>
      </c>
      <c r="AJ2298" s="7" t="s">
        <v>98</v>
      </c>
      <c r="AK2298" s="7" t="s">
        <v>98</v>
      </c>
      <c r="AL2298" s="7" t="s">
        <v>98</v>
      </c>
      <c r="AM2298" s="7" t="s">
        <v>98</v>
      </c>
      <c r="AN2298" s="7" t="s">
        <v>98</v>
      </c>
      <c r="AO2298" s="7" t="s">
        <v>98</v>
      </c>
      <c r="AP2298" s="7" t="s">
        <v>98</v>
      </c>
      <c r="AQ2298" s="7" t="s">
        <v>98</v>
      </c>
      <c r="AR2298" s="7" t="s">
        <v>98</v>
      </c>
      <c r="AS2298" s="7" t="n">
        <v>35</v>
      </c>
      <c r="AT2298" s="7" t="n">
        <v>35</v>
      </c>
      <c r="AU2298" s="7" t="n">
        <v>35</v>
      </c>
      <c r="AV2298" s="7" t="n">
        <v>35</v>
      </c>
      <c r="AW2298" s="7" t="s">
        <v>98</v>
      </c>
      <c r="AX2298" s="7" t="s">
        <v>98</v>
      </c>
      <c r="AY2298" s="7"/>
      <c r="AZ2298" s="7"/>
      <c r="BA2298" s="7"/>
      <c r="BB2298" s="7"/>
      <c r="BC2298" s="7"/>
      <c r="BD2298" s="7"/>
      <c r="BE2298" s="7"/>
      <c r="BF2298" s="7"/>
      <c r="BG2298" s="7"/>
      <c r="BH2298" s="7"/>
      <c r="BI2298" s="7"/>
      <c r="BJ2298" s="7"/>
      <c r="BK2298" s="7"/>
      <c r="BL2298" s="7"/>
      <c r="BM2298" s="7" t="s">
        <v>97</v>
      </c>
      <c r="BN2298" s="7" t="s">
        <v>97</v>
      </c>
      <c r="BO2298" s="7"/>
      <c r="BP2298" s="7"/>
      <c r="BQ2298" s="7"/>
      <c r="BR2298" s="7"/>
      <c r="BS2298" s="7"/>
      <c r="BT2298" s="7"/>
      <c r="BU2298" s="7"/>
      <c r="BV2298" s="7"/>
      <c r="BW2298" s="7"/>
      <c r="BX2298" s="7"/>
      <c r="BY2298" s="7"/>
      <c r="BZ2298" s="7"/>
      <c r="CA2298" s="7"/>
      <c r="CB2298" s="7"/>
      <c r="CC2298" s="7"/>
      <c r="CD2298" s="7"/>
      <c r="CE2298" s="7"/>
      <c r="CF2298" s="7"/>
      <c r="CG2298" s="7"/>
      <c r="CH2298" s="7"/>
      <c r="CI2298" s="6" t="n">
        <f aca="false">SUMIF($AH2298:$CH2298,35,Base!$B$5:$BB$5)*7*$Z2298</f>
        <v>140</v>
      </c>
      <c r="CJ2298" s="6" t="n">
        <f aca="false">SUMIF($AH2298:$CH2298,"PR",Base!$B$5:$BB$5)*7*$Z2298</f>
        <v>441</v>
      </c>
      <c r="CK2298" s="6"/>
      <c r="CL2298" s="6"/>
    </row>
    <row r="2299" customFormat="false" ht="13.8" hidden="false" customHeight="false" outlineLevel="0" collapsed="false">
      <c r="A2299" s="7" t="s">
        <v>1890</v>
      </c>
      <c r="B2299" s="7" t="s">
        <v>4192</v>
      </c>
      <c r="C2299" s="7" t="s">
        <v>118</v>
      </c>
      <c r="D2299" s="7" t="s">
        <v>4691</v>
      </c>
      <c r="E2299" s="7" t="s">
        <v>1724</v>
      </c>
      <c r="F2299" s="7" t="s">
        <v>17</v>
      </c>
      <c r="G2299" s="7" t="s">
        <v>4321</v>
      </c>
      <c r="H2299" s="7" t="s">
        <v>4322</v>
      </c>
      <c r="I2299" s="7" t="s">
        <v>84</v>
      </c>
      <c r="J2299" s="7" t="s">
        <v>85</v>
      </c>
      <c r="K2299" s="8" t="n">
        <v>0</v>
      </c>
      <c r="L2299" s="7"/>
      <c r="M2299" s="8" t="n">
        <v>17</v>
      </c>
      <c r="N2299" s="7"/>
      <c r="O2299" s="7" t="s">
        <v>2486</v>
      </c>
      <c r="P2299" s="7" t="s">
        <v>178</v>
      </c>
      <c r="Q2299" s="8" t="s">
        <v>3643</v>
      </c>
      <c r="R2299" s="8" t="s">
        <v>4692</v>
      </c>
      <c r="S2299" s="8" t="s">
        <v>647</v>
      </c>
      <c r="T2299" s="8" t="s">
        <v>108</v>
      </c>
      <c r="U2299" s="7" t="s">
        <v>87</v>
      </c>
      <c r="V2299" s="7" t="s">
        <v>92</v>
      </c>
      <c r="W2299" s="7"/>
      <c r="X2299" s="7"/>
      <c r="Y2299" s="7" t="s">
        <v>179</v>
      </c>
      <c r="Z2299" s="8" t="s">
        <v>155</v>
      </c>
      <c r="AA2299" s="7"/>
      <c r="AB2299" s="7"/>
      <c r="AC2299" s="7"/>
      <c r="AD2299" s="7"/>
      <c r="AE2299" s="8"/>
      <c r="AF2299" s="9" t="s">
        <v>674</v>
      </c>
      <c r="AG2299" s="9" t="s">
        <v>1169</v>
      </c>
      <c r="AH2299" s="7"/>
      <c r="AI2299" s="7"/>
      <c r="AJ2299" s="7"/>
      <c r="AK2299" s="7"/>
      <c r="AL2299" s="7"/>
      <c r="AM2299" s="7"/>
      <c r="AN2299" s="7"/>
      <c r="AO2299" s="7"/>
      <c r="AP2299" s="7" t="s">
        <v>98</v>
      </c>
      <c r="AQ2299" s="7" t="s">
        <v>98</v>
      </c>
      <c r="AR2299" s="7" t="s">
        <v>98</v>
      </c>
      <c r="AS2299" s="7" t="s">
        <v>98</v>
      </c>
      <c r="AT2299" s="7" t="s">
        <v>98</v>
      </c>
      <c r="AU2299" s="7" t="n">
        <v>35</v>
      </c>
      <c r="AV2299" s="7" t="n">
        <v>35</v>
      </c>
      <c r="AW2299" s="7" t="s">
        <v>98</v>
      </c>
      <c r="AX2299" s="7" t="s">
        <v>98</v>
      </c>
      <c r="AY2299" s="7" t="s">
        <v>98</v>
      </c>
      <c r="AZ2299" s="7"/>
      <c r="BA2299" s="7"/>
      <c r="BB2299" s="7"/>
      <c r="BC2299" s="7"/>
      <c r="BD2299" s="7"/>
      <c r="BE2299" s="7"/>
      <c r="BF2299" s="7"/>
      <c r="BG2299" s="7"/>
      <c r="BH2299" s="7"/>
      <c r="BI2299" s="7"/>
      <c r="BJ2299" s="7"/>
      <c r="BK2299" s="7"/>
      <c r="BL2299" s="7"/>
      <c r="BM2299" s="7" t="s">
        <v>97</v>
      </c>
      <c r="BN2299" s="7" t="s">
        <v>97</v>
      </c>
      <c r="BO2299" s="7"/>
      <c r="BP2299" s="7"/>
      <c r="BQ2299" s="7"/>
      <c r="BR2299" s="7"/>
      <c r="BS2299" s="7"/>
      <c r="BT2299" s="7"/>
      <c r="BU2299" s="7"/>
      <c r="BV2299" s="7"/>
      <c r="BW2299" s="7"/>
      <c r="BX2299" s="7"/>
      <c r="BY2299" s="7"/>
      <c r="BZ2299" s="7"/>
      <c r="CA2299" s="7"/>
      <c r="CB2299" s="7"/>
      <c r="CC2299" s="7"/>
      <c r="CD2299" s="7"/>
      <c r="CE2299" s="7"/>
      <c r="CF2299" s="7"/>
      <c r="CG2299" s="7"/>
      <c r="CH2299" s="7"/>
      <c r="CI2299" s="6" t="n">
        <f aca="false">SUMIF($AH2299:$CH2299,35,Base!$B$5:$BB$5)*7*$Z2299</f>
        <v>210</v>
      </c>
      <c r="CJ2299" s="6" t="n">
        <f aca="false">SUMIF($AH2299:$CH2299,"PR",Base!$B$5:$BB$5)*7*$Z2299</f>
        <v>798</v>
      </c>
      <c r="CK2299" s="6"/>
      <c r="CL2299" s="6"/>
    </row>
    <row r="2300" customFormat="false" ht="13.8" hidden="false" customHeight="false" outlineLevel="0" collapsed="false">
      <c r="A2300" s="7" t="s">
        <v>1890</v>
      </c>
      <c r="B2300" s="7" t="s">
        <v>4192</v>
      </c>
      <c r="C2300" s="7" t="s">
        <v>118</v>
      </c>
      <c r="D2300" s="7" t="s">
        <v>4691</v>
      </c>
      <c r="E2300" s="7" t="s">
        <v>1724</v>
      </c>
      <c r="F2300" s="7" t="s">
        <v>17</v>
      </c>
      <c r="G2300" s="7" t="s">
        <v>4321</v>
      </c>
      <c r="H2300" s="7" t="s">
        <v>4322</v>
      </c>
      <c r="I2300" s="7" t="s">
        <v>84</v>
      </c>
      <c r="J2300" s="7" t="s">
        <v>85</v>
      </c>
      <c r="K2300" s="8" t="n">
        <v>0</v>
      </c>
      <c r="L2300" s="7"/>
      <c r="M2300" s="8" t="n">
        <v>17</v>
      </c>
      <c r="N2300" s="7"/>
      <c r="O2300" s="7" t="s">
        <v>2486</v>
      </c>
      <c r="P2300" s="7" t="s">
        <v>178</v>
      </c>
      <c r="Q2300" s="8" t="s">
        <v>3643</v>
      </c>
      <c r="R2300" s="8" t="s">
        <v>4692</v>
      </c>
      <c r="S2300" s="8" t="s">
        <v>647</v>
      </c>
      <c r="T2300" s="8" t="s">
        <v>108</v>
      </c>
      <c r="U2300" s="7" t="s">
        <v>87</v>
      </c>
      <c r="V2300" s="7" t="s">
        <v>92</v>
      </c>
      <c r="W2300" s="7"/>
      <c r="X2300" s="7"/>
      <c r="Y2300" s="7" t="s">
        <v>112</v>
      </c>
      <c r="Z2300" s="8" t="s">
        <v>178</v>
      </c>
      <c r="AA2300" s="7"/>
      <c r="AB2300" s="7"/>
      <c r="AC2300" s="7"/>
      <c r="AD2300" s="7"/>
      <c r="AE2300" s="8"/>
      <c r="AF2300" s="9" t="s">
        <v>674</v>
      </c>
      <c r="AG2300" s="9" t="s">
        <v>1169</v>
      </c>
      <c r="AH2300" s="7"/>
      <c r="AI2300" s="7"/>
      <c r="AJ2300" s="7"/>
      <c r="AK2300" s="7"/>
      <c r="AL2300" s="7"/>
      <c r="AM2300" s="7"/>
      <c r="AN2300" s="7"/>
      <c r="AO2300" s="7"/>
      <c r="AP2300" s="7" t="s">
        <v>98</v>
      </c>
      <c r="AQ2300" s="7" t="s">
        <v>98</v>
      </c>
      <c r="AR2300" s="7" t="s">
        <v>98</v>
      </c>
      <c r="AS2300" s="7" t="s">
        <v>98</v>
      </c>
      <c r="AT2300" s="7" t="s">
        <v>98</v>
      </c>
      <c r="AU2300" s="7" t="n">
        <v>35</v>
      </c>
      <c r="AV2300" s="7" t="n">
        <v>35</v>
      </c>
      <c r="AW2300" s="7" t="s">
        <v>98</v>
      </c>
      <c r="AX2300" s="7" t="s">
        <v>98</v>
      </c>
      <c r="AY2300" s="7" t="s">
        <v>98</v>
      </c>
      <c r="AZ2300" s="7"/>
      <c r="BA2300" s="7"/>
      <c r="BB2300" s="7"/>
      <c r="BC2300" s="7"/>
      <c r="BD2300" s="7"/>
      <c r="BE2300" s="7"/>
      <c r="BF2300" s="7"/>
      <c r="BG2300" s="7"/>
      <c r="BH2300" s="7"/>
      <c r="BI2300" s="7"/>
      <c r="BJ2300" s="7"/>
      <c r="BK2300" s="7"/>
      <c r="BL2300" s="7"/>
      <c r="BM2300" s="7" t="s">
        <v>97</v>
      </c>
      <c r="BN2300" s="7" t="s">
        <v>97</v>
      </c>
      <c r="BO2300" s="7"/>
      <c r="BP2300" s="7"/>
      <c r="BQ2300" s="7"/>
      <c r="BR2300" s="7"/>
      <c r="BS2300" s="7"/>
      <c r="BT2300" s="7"/>
      <c r="BU2300" s="7"/>
      <c r="BV2300" s="7"/>
      <c r="BW2300" s="7"/>
      <c r="BX2300" s="7"/>
      <c r="BY2300" s="7"/>
      <c r="BZ2300" s="7"/>
      <c r="CA2300" s="7"/>
      <c r="CB2300" s="7"/>
      <c r="CC2300" s="7"/>
      <c r="CD2300" s="7"/>
      <c r="CE2300" s="7"/>
      <c r="CF2300" s="7"/>
      <c r="CG2300" s="7"/>
      <c r="CH2300" s="7"/>
      <c r="CI2300" s="6" t="n">
        <f aca="false">SUMIF($AH2300:$CH2300,35,Base!$B$5:$BB$5)*7*$Z2300</f>
        <v>350</v>
      </c>
      <c r="CJ2300" s="6" t="n">
        <f aca="false">SUMIF($AH2300:$CH2300,"PR",Base!$B$5:$BB$5)*7*$Z2300</f>
        <v>1330</v>
      </c>
      <c r="CK2300" s="6"/>
      <c r="CL2300" s="6"/>
    </row>
    <row r="2301" customFormat="false" ht="13.8" hidden="false" customHeight="false" outlineLevel="0" collapsed="false">
      <c r="A2301" s="7" t="s">
        <v>1890</v>
      </c>
      <c r="B2301" s="7" t="s">
        <v>4192</v>
      </c>
      <c r="C2301" s="7" t="s">
        <v>118</v>
      </c>
      <c r="D2301" s="7" t="s">
        <v>4693</v>
      </c>
      <c r="E2301" s="7" t="s">
        <v>1733</v>
      </c>
      <c r="F2301" s="7" t="s">
        <v>17</v>
      </c>
      <c r="G2301" s="7" t="s">
        <v>4660</v>
      </c>
      <c r="H2301" s="7" t="s">
        <v>4661</v>
      </c>
      <c r="I2301" s="7" t="s">
        <v>84</v>
      </c>
      <c r="J2301" s="7" t="s">
        <v>85</v>
      </c>
      <c r="K2301" s="8" t="n">
        <v>0</v>
      </c>
      <c r="L2301" s="7"/>
      <c r="M2301" s="8" t="n">
        <v>17</v>
      </c>
      <c r="N2301" s="7"/>
      <c r="O2301" s="7" t="s">
        <v>213</v>
      </c>
      <c r="P2301" s="7" t="s">
        <v>108</v>
      </c>
      <c r="Q2301" s="8" t="s">
        <v>733</v>
      </c>
      <c r="R2301" s="8" t="s">
        <v>706</v>
      </c>
      <c r="S2301" s="8" t="s">
        <v>647</v>
      </c>
      <c r="T2301" s="8" t="s">
        <v>170</v>
      </c>
      <c r="U2301" s="7" t="s">
        <v>87</v>
      </c>
      <c r="V2301" s="7" t="s">
        <v>92</v>
      </c>
      <c r="W2301" s="7"/>
      <c r="X2301" s="7"/>
      <c r="Y2301" s="7" t="s">
        <v>179</v>
      </c>
      <c r="Z2301" s="8" t="s">
        <v>127</v>
      </c>
      <c r="AA2301" s="7"/>
      <c r="AB2301" s="7"/>
      <c r="AC2301" s="7"/>
      <c r="AD2301" s="7"/>
      <c r="AE2301" s="8"/>
      <c r="AF2301" s="9" t="s">
        <v>464</v>
      </c>
      <c r="AG2301" s="9" t="s">
        <v>1169</v>
      </c>
      <c r="AH2301" s="7"/>
      <c r="AI2301" s="7"/>
      <c r="AJ2301" s="7"/>
      <c r="AK2301" s="7"/>
      <c r="AL2301" s="7"/>
      <c r="AM2301" s="7"/>
      <c r="AN2301" s="7" t="n">
        <v>35</v>
      </c>
      <c r="AO2301" s="7" t="n">
        <v>35</v>
      </c>
      <c r="AP2301" s="7" t="s">
        <v>98</v>
      </c>
      <c r="AQ2301" s="7" t="s">
        <v>98</v>
      </c>
      <c r="AR2301" s="7" t="s">
        <v>98</v>
      </c>
      <c r="AS2301" s="7" t="s">
        <v>98</v>
      </c>
      <c r="AT2301" s="7" t="s">
        <v>98</v>
      </c>
      <c r="AU2301" s="7" t="s">
        <v>98</v>
      </c>
      <c r="AV2301" s="7" t="s">
        <v>98</v>
      </c>
      <c r="AW2301" s="7" t="s">
        <v>98</v>
      </c>
      <c r="AX2301" s="7" t="s">
        <v>98</v>
      </c>
      <c r="AY2301" s="7" t="s">
        <v>98</v>
      </c>
      <c r="AZ2301" s="7"/>
      <c r="BA2301" s="7"/>
      <c r="BB2301" s="7"/>
      <c r="BC2301" s="7"/>
      <c r="BD2301" s="7"/>
      <c r="BE2301" s="7"/>
      <c r="BF2301" s="7"/>
      <c r="BG2301" s="7"/>
      <c r="BH2301" s="7"/>
      <c r="BI2301" s="7"/>
      <c r="BJ2301" s="7"/>
      <c r="BK2301" s="7"/>
      <c r="BL2301" s="7"/>
      <c r="BM2301" s="7" t="s">
        <v>97</v>
      </c>
      <c r="BN2301" s="7" t="s">
        <v>97</v>
      </c>
      <c r="BO2301" s="7"/>
      <c r="BP2301" s="7"/>
      <c r="BQ2301" s="7"/>
      <c r="BR2301" s="7"/>
      <c r="BS2301" s="7"/>
      <c r="BT2301" s="7"/>
      <c r="BU2301" s="7"/>
      <c r="BV2301" s="7"/>
      <c r="BW2301" s="7"/>
      <c r="BX2301" s="7"/>
      <c r="BY2301" s="7"/>
      <c r="BZ2301" s="7"/>
      <c r="CA2301" s="7"/>
      <c r="CB2301" s="7"/>
      <c r="CC2301" s="7"/>
      <c r="CD2301" s="7"/>
      <c r="CE2301" s="7"/>
      <c r="CF2301" s="7"/>
      <c r="CG2301" s="7"/>
      <c r="CH2301" s="7"/>
      <c r="CI2301" s="6" t="n">
        <f aca="false">SUMIF($AH2301:$CH2301,35,Base!$B$5:$BB$5)*7*$Z2301</f>
        <v>280</v>
      </c>
      <c r="CJ2301" s="6" t="n">
        <f aca="false">SUMIF($AH2301:$CH2301,"PR",Base!$B$5:$BB$5)*7*$Z2301</f>
        <v>1344</v>
      </c>
      <c r="CK2301" s="6"/>
      <c r="CL2301" s="6"/>
    </row>
    <row r="2302" customFormat="false" ht="13.8" hidden="false" customHeight="false" outlineLevel="0" collapsed="false">
      <c r="A2302" s="7" t="s">
        <v>1890</v>
      </c>
      <c r="B2302" s="7" t="s">
        <v>4192</v>
      </c>
      <c r="C2302" s="7" t="s">
        <v>118</v>
      </c>
      <c r="D2302" s="7" t="s">
        <v>4693</v>
      </c>
      <c r="E2302" s="7" t="s">
        <v>1733</v>
      </c>
      <c r="F2302" s="7" t="s">
        <v>17</v>
      </c>
      <c r="G2302" s="7" t="s">
        <v>4660</v>
      </c>
      <c r="H2302" s="7" t="s">
        <v>4661</v>
      </c>
      <c r="I2302" s="7" t="s">
        <v>84</v>
      </c>
      <c r="J2302" s="7" t="s">
        <v>85</v>
      </c>
      <c r="K2302" s="8" t="n">
        <v>0</v>
      </c>
      <c r="L2302" s="7"/>
      <c r="M2302" s="8" t="n">
        <v>17</v>
      </c>
      <c r="N2302" s="7"/>
      <c r="O2302" s="7" t="s">
        <v>213</v>
      </c>
      <c r="P2302" s="7" t="s">
        <v>108</v>
      </c>
      <c r="Q2302" s="8" t="s">
        <v>733</v>
      </c>
      <c r="R2302" s="8" t="s">
        <v>706</v>
      </c>
      <c r="S2302" s="8" t="s">
        <v>647</v>
      </c>
      <c r="T2302" s="8" t="s">
        <v>170</v>
      </c>
      <c r="U2302" s="7" t="s">
        <v>87</v>
      </c>
      <c r="V2302" s="7" t="s">
        <v>92</v>
      </c>
      <c r="W2302" s="7"/>
      <c r="X2302" s="7"/>
      <c r="Y2302" s="7" t="s">
        <v>112</v>
      </c>
      <c r="Z2302" s="8" t="s">
        <v>127</v>
      </c>
      <c r="AA2302" s="7"/>
      <c r="AB2302" s="7"/>
      <c r="AC2302" s="7"/>
      <c r="AD2302" s="7"/>
      <c r="AE2302" s="8"/>
      <c r="AF2302" s="9" t="s">
        <v>464</v>
      </c>
      <c r="AG2302" s="9" t="s">
        <v>1169</v>
      </c>
      <c r="AH2302" s="7"/>
      <c r="AI2302" s="7"/>
      <c r="AJ2302" s="7"/>
      <c r="AK2302" s="7"/>
      <c r="AL2302" s="7"/>
      <c r="AM2302" s="7"/>
      <c r="AN2302" s="7" t="n">
        <v>35</v>
      </c>
      <c r="AO2302" s="7" t="n">
        <v>35</v>
      </c>
      <c r="AP2302" s="7" t="s">
        <v>98</v>
      </c>
      <c r="AQ2302" s="7" t="s">
        <v>98</v>
      </c>
      <c r="AR2302" s="7" t="s">
        <v>98</v>
      </c>
      <c r="AS2302" s="7" t="s">
        <v>98</v>
      </c>
      <c r="AT2302" s="7" t="s">
        <v>98</v>
      </c>
      <c r="AU2302" s="7" t="s">
        <v>98</v>
      </c>
      <c r="AV2302" s="7" t="s">
        <v>98</v>
      </c>
      <c r="AW2302" s="7" t="s">
        <v>98</v>
      </c>
      <c r="AX2302" s="7" t="s">
        <v>98</v>
      </c>
      <c r="AY2302" s="7" t="s">
        <v>98</v>
      </c>
      <c r="AZ2302" s="7"/>
      <c r="BA2302" s="7"/>
      <c r="BB2302" s="7"/>
      <c r="BC2302" s="7"/>
      <c r="BD2302" s="7"/>
      <c r="BE2302" s="7"/>
      <c r="BF2302" s="7"/>
      <c r="BG2302" s="7"/>
      <c r="BH2302" s="7"/>
      <c r="BI2302" s="7"/>
      <c r="BJ2302" s="7"/>
      <c r="BK2302" s="7"/>
      <c r="BL2302" s="7"/>
      <c r="BM2302" s="7" t="s">
        <v>97</v>
      </c>
      <c r="BN2302" s="7" t="s">
        <v>97</v>
      </c>
      <c r="BO2302" s="7"/>
      <c r="BP2302" s="7"/>
      <c r="BQ2302" s="7"/>
      <c r="BR2302" s="7"/>
      <c r="BS2302" s="7"/>
      <c r="BT2302" s="7"/>
      <c r="BU2302" s="7"/>
      <c r="BV2302" s="7"/>
      <c r="BW2302" s="7"/>
      <c r="BX2302" s="7"/>
      <c r="BY2302" s="7"/>
      <c r="BZ2302" s="7"/>
      <c r="CA2302" s="7"/>
      <c r="CB2302" s="7"/>
      <c r="CC2302" s="7"/>
      <c r="CD2302" s="7"/>
      <c r="CE2302" s="7"/>
      <c r="CF2302" s="7"/>
      <c r="CG2302" s="7"/>
      <c r="CH2302" s="7"/>
      <c r="CI2302" s="6" t="n">
        <f aca="false">SUMIF($AH2302:$CH2302,35,Base!$B$5:$BB$5)*7*$Z2302</f>
        <v>280</v>
      </c>
      <c r="CJ2302" s="6" t="n">
        <f aca="false">SUMIF($AH2302:$CH2302,"PR",Base!$B$5:$BB$5)*7*$Z2302</f>
        <v>1344</v>
      </c>
      <c r="CK2302" s="6"/>
      <c r="CL2302" s="6"/>
    </row>
    <row r="2303" customFormat="false" ht="13.8" hidden="false" customHeight="false" outlineLevel="0" collapsed="false">
      <c r="A2303" s="7" t="s">
        <v>1890</v>
      </c>
      <c r="B2303" s="7" t="s">
        <v>4192</v>
      </c>
      <c r="C2303" s="7" t="s">
        <v>118</v>
      </c>
      <c r="D2303" s="7" t="s">
        <v>4694</v>
      </c>
      <c r="E2303" s="7" t="s">
        <v>1204</v>
      </c>
      <c r="F2303" s="7" t="s">
        <v>17</v>
      </c>
      <c r="G2303" s="7" t="s">
        <v>4321</v>
      </c>
      <c r="H2303" s="7" t="s">
        <v>4322</v>
      </c>
      <c r="I2303" s="7" t="s">
        <v>84</v>
      </c>
      <c r="J2303" s="7" t="s">
        <v>85</v>
      </c>
      <c r="K2303" s="8" t="n">
        <v>0</v>
      </c>
      <c r="L2303" s="7"/>
      <c r="M2303" s="8" t="n">
        <v>17</v>
      </c>
      <c r="N2303" s="7"/>
      <c r="O2303" s="7" t="s">
        <v>2486</v>
      </c>
      <c r="P2303" s="7" t="s">
        <v>178</v>
      </c>
      <c r="Q2303" s="8" t="s">
        <v>532</v>
      </c>
      <c r="R2303" s="8" t="s">
        <v>1108</v>
      </c>
      <c r="S2303" s="8" t="s">
        <v>647</v>
      </c>
      <c r="T2303" s="8" t="s">
        <v>108</v>
      </c>
      <c r="U2303" s="7" t="s">
        <v>87</v>
      </c>
      <c r="V2303" s="7" t="s">
        <v>92</v>
      </c>
      <c r="W2303" s="7"/>
      <c r="X2303" s="7"/>
      <c r="Y2303" s="7" t="s">
        <v>179</v>
      </c>
      <c r="Z2303" s="8" t="s">
        <v>155</v>
      </c>
      <c r="AA2303" s="7"/>
      <c r="AB2303" s="7"/>
      <c r="AC2303" s="7"/>
      <c r="AD2303" s="7"/>
      <c r="AE2303" s="8"/>
      <c r="AF2303" s="9" t="s">
        <v>707</v>
      </c>
      <c r="AG2303" s="9" t="s">
        <v>1340</v>
      </c>
      <c r="AH2303" s="7"/>
      <c r="AI2303" s="7"/>
      <c r="AJ2303" s="7"/>
      <c r="AK2303" s="7"/>
      <c r="AL2303" s="7"/>
      <c r="AM2303" s="7" t="s">
        <v>98</v>
      </c>
      <c r="AN2303" s="7" t="s">
        <v>98</v>
      </c>
      <c r="AO2303" s="7" t="s">
        <v>98</v>
      </c>
      <c r="AP2303" s="7" t="s">
        <v>98</v>
      </c>
      <c r="AQ2303" s="7" t="s">
        <v>98</v>
      </c>
      <c r="AR2303" s="7" t="n">
        <v>35</v>
      </c>
      <c r="AS2303" s="7" t="n">
        <v>35</v>
      </c>
      <c r="AT2303" s="7" t="s">
        <v>98</v>
      </c>
      <c r="AU2303" s="7" t="s">
        <v>98</v>
      </c>
      <c r="AV2303" s="7" t="s">
        <v>98</v>
      </c>
      <c r="AW2303" s="7"/>
      <c r="AX2303" s="7"/>
      <c r="AY2303" s="7"/>
      <c r="AZ2303" s="7"/>
      <c r="BA2303" s="7"/>
      <c r="BB2303" s="7"/>
      <c r="BC2303" s="7"/>
      <c r="BD2303" s="7"/>
      <c r="BE2303" s="7"/>
      <c r="BF2303" s="7"/>
      <c r="BG2303" s="7"/>
      <c r="BH2303" s="7"/>
      <c r="BI2303" s="7"/>
      <c r="BJ2303" s="7"/>
      <c r="BK2303" s="7"/>
      <c r="BL2303" s="7"/>
      <c r="BM2303" s="7" t="s">
        <v>97</v>
      </c>
      <c r="BN2303" s="7" t="s">
        <v>97</v>
      </c>
      <c r="BO2303" s="7"/>
      <c r="BP2303" s="7"/>
      <c r="BQ2303" s="7"/>
      <c r="BR2303" s="7"/>
      <c r="BS2303" s="7"/>
      <c r="BT2303" s="7"/>
      <c r="BU2303" s="7"/>
      <c r="BV2303" s="7"/>
      <c r="BW2303" s="7"/>
      <c r="BX2303" s="7"/>
      <c r="BY2303" s="7"/>
      <c r="BZ2303" s="7"/>
      <c r="CA2303" s="7"/>
      <c r="CB2303" s="7"/>
      <c r="CC2303" s="7"/>
      <c r="CD2303" s="7"/>
      <c r="CE2303" s="7"/>
      <c r="CF2303" s="7"/>
      <c r="CG2303" s="7"/>
      <c r="CH2303" s="7"/>
      <c r="CI2303" s="6" t="n">
        <f aca="false">SUMIF($AH2303:$CH2303,35,Base!$B$5:$BB$5)*7*$Z2303</f>
        <v>210</v>
      </c>
      <c r="CJ2303" s="6" t="n">
        <f aca="false">SUMIF($AH2303:$CH2303,"PR",Base!$B$5:$BB$5)*7*$Z2303</f>
        <v>840</v>
      </c>
      <c r="CK2303" s="6"/>
      <c r="CL2303" s="6"/>
    </row>
    <row r="2304" customFormat="false" ht="13.8" hidden="false" customHeight="false" outlineLevel="0" collapsed="false">
      <c r="A2304" s="7" t="s">
        <v>1890</v>
      </c>
      <c r="B2304" s="7" t="s">
        <v>4192</v>
      </c>
      <c r="C2304" s="7" t="s">
        <v>118</v>
      </c>
      <c r="D2304" s="7" t="s">
        <v>4694</v>
      </c>
      <c r="E2304" s="7" t="s">
        <v>1204</v>
      </c>
      <c r="F2304" s="7" t="s">
        <v>17</v>
      </c>
      <c r="G2304" s="7" t="s">
        <v>4321</v>
      </c>
      <c r="H2304" s="7" t="s">
        <v>4322</v>
      </c>
      <c r="I2304" s="7" t="s">
        <v>84</v>
      </c>
      <c r="J2304" s="7" t="s">
        <v>85</v>
      </c>
      <c r="K2304" s="8" t="n">
        <v>0</v>
      </c>
      <c r="L2304" s="7"/>
      <c r="M2304" s="8" t="n">
        <v>17</v>
      </c>
      <c r="N2304" s="7"/>
      <c r="O2304" s="7" t="s">
        <v>2486</v>
      </c>
      <c r="P2304" s="7" t="s">
        <v>178</v>
      </c>
      <c r="Q2304" s="8" t="s">
        <v>532</v>
      </c>
      <c r="R2304" s="8" t="s">
        <v>1108</v>
      </c>
      <c r="S2304" s="8" t="s">
        <v>647</v>
      </c>
      <c r="T2304" s="8" t="s">
        <v>108</v>
      </c>
      <c r="U2304" s="7" t="s">
        <v>87</v>
      </c>
      <c r="V2304" s="7" t="s">
        <v>92</v>
      </c>
      <c r="W2304" s="7"/>
      <c r="X2304" s="7"/>
      <c r="Y2304" s="7" t="s">
        <v>112</v>
      </c>
      <c r="Z2304" s="8" t="s">
        <v>178</v>
      </c>
      <c r="AA2304" s="7"/>
      <c r="AB2304" s="7"/>
      <c r="AC2304" s="7"/>
      <c r="AD2304" s="7"/>
      <c r="AE2304" s="8"/>
      <c r="AF2304" s="9" t="s">
        <v>707</v>
      </c>
      <c r="AG2304" s="9" t="s">
        <v>1340</v>
      </c>
      <c r="AH2304" s="7"/>
      <c r="AI2304" s="7"/>
      <c r="AJ2304" s="7"/>
      <c r="AK2304" s="7"/>
      <c r="AL2304" s="7"/>
      <c r="AM2304" s="7" t="s">
        <v>98</v>
      </c>
      <c r="AN2304" s="7" t="s">
        <v>98</v>
      </c>
      <c r="AO2304" s="7" t="s">
        <v>98</v>
      </c>
      <c r="AP2304" s="7" t="s">
        <v>98</v>
      </c>
      <c r="AQ2304" s="7" t="s">
        <v>98</v>
      </c>
      <c r="AR2304" s="7" t="n">
        <v>35</v>
      </c>
      <c r="AS2304" s="7" t="n">
        <v>35</v>
      </c>
      <c r="AT2304" s="7" t="s">
        <v>98</v>
      </c>
      <c r="AU2304" s="7" t="s">
        <v>98</v>
      </c>
      <c r="AV2304" s="7" t="s">
        <v>98</v>
      </c>
      <c r="AW2304" s="7"/>
      <c r="AX2304" s="7"/>
      <c r="AY2304" s="7"/>
      <c r="AZ2304" s="7"/>
      <c r="BA2304" s="7"/>
      <c r="BB2304" s="7"/>
      <c r="BC2304" s="7"/>
      <c r="BD2304" s="7"/>
      <c r="BE2304" s="7"/>
      <c r="BF2304" s="7"/>
      <c r="BG2304" s="7"/>
      <c r="BH2304" s="7"/>
      <c r="BI2304" s="7"/>
      <c r="BJ2304" s="7"/>
      <c r="BK2304" s="7"/>
      <c r="BL2304" s="7"/>
      <c r="BM2304" s="7" t="s">
        <v>97</v>
      </c>
      <c r="BN2304" s="7" t="s">
        <v>97</v>
      </c>
      <c r="BO2304" s="7"/>
      <c r="BP2304" s="7"/>
      <c r="BQ2304" s="7"/>
      <c r="BR2304" s="7"/>
      <c r="BS2304" s="7"/>
      <c r="BT2304" s="7"/>
      <c r="BU2304" s="7"/>
      <c r="BV2304" s="7"/>
      <c r="BW2304" s="7"/>
      <c r="BX2304" s="7"/>
      <c r="BY2304" s="7"/>
      <c r="BZ2304" s="7"/>
      <c r="CA2304" s="7"/>
      <c r="CB2304" s="7"/>
      <c r="CC2304" s="7"/>
      <c r="CD2304" s="7"/>
      <c r="CE2304" s="7"/>
      <c r="CF2304" s="7"/>
      <c r="CG2304" s="7"/>
      <c r="CH2304" s="7"/>
      <c r="CI2304" s="6" t="n">
        <f aca="false">SUMIF($AH2304:$CH2304,35,Base!$B$5:$BB$5)*7*$Z2304</f>
        <v>350</v>
      </c>
      <c r="CJ2304" s="6" t="n">
        <f aca="false">SUMIF($AH2304:$CH2304,"PR",Base!$B$5:$BB$5)*7*$Z2304</f>
        <v>1400</v>
      </c>
      <c r="CK2304" s="6"/>
      <c r="CL2304" s="6"/>
    </row>
    <row r="2305" customFormat="false" ht="13.8" hidden="false" customHeight="false" outlineLevel="0" collapsed="false">
      <c r="A2305" s="7" t="s">
        <v>1890</v>
      </c>
      <c r="B2305" s="7" t="s">
        <v>4192</v>
      </c>
      <c r="C2305" s="7" t="s">
        <v>118</v>
      </c>
      <c r="D2305" s="7" t="s">
        <v>4695</v>
      </c>
      <c r="E2305" s="7" t="s">
        <v>4696</v>
      </c>
      <c r="F2305" s="7" t="s">
        <v>17</v>
      </c>
      <c r="G2305" s="7" t="s">
        <v>4660</v>
      </c>
      <c r="H2305" s="7" t="s">
        <v>4661</v>
      </c>
      <c r="I2305" s="7" t="s">
        <v>84</v>
      </c>
      <c r="J2305" s="7" t="s">
        <v>85</v>
      </c>
      <c r="K2305" s="8" t="n">
        <v>0</v>
      </c>
      <c r="L2305" s="7"/>
      <c r="M2305" s="8" t="n">
        <v>17</v>
      </c>
      <c r="N2305" s="7"/>
      <c r="O2305" s="7" t="s">
        <v>213</v>
      </c>
      <c r="P2305" s="7" t="s">
        <v>108</v>
      </c>
      <c r="Q2305" s="8" t="s">
        <v>733</v>
      </c>
      <c r="R2305" s="8" t="s">
        <v>706</v>
      </c>
      <c r="S2305" s="8" t="s">
        <v>647</v>
      </c>
      <c r="T2305" s="8" t="s">
        <v>170</v>
      </c>
      <c r="U2305" s="7" t="s">
        <v>87</v>
      </c>
      <c r="V2305" s="7" t="s">
        <v>92</v>
      </c>
      <c r="W2305" s="7"/>
      <c r="X2305" s="7"/>
      <c r="Y2305" s="7" t="s">
        <v>99</v>
      </c>
      <c r="Z2305" s="8" t="s">
        <v>127</v>
      </c>
      <c r="AA2305" s="7"/>
      <c r="AB2305" s="7"/>
      <c r="AC2305" s="7"/>
      <c r="AD2305" s="7"/>
      <c r="AE2305" s="8"/>
      <c r="AF2305" s="9" t="s">
        <v>765</v>
      </c>
      <c r="AG2305" s="9" t="s">
        <v>1672</v>
      </c>
      <c r="AH2305" s="7" t="s">
        <v>98</v>
      </c>
      <c r="AI2305" s="7" t="s">
        <v>98</v>
      </c>
      <c r="AJ2305" s="7" t="s">
        <v>98</v>
      </c>
      <c r="AK2305" s="7" t="s">
        <v>98</v>
      </c>
      <c r="AL2305" s="7" t="s">
        <v>98</v>
      </c>
      <c r="AM2305" s="7" t="s">
        <v>98</v>
      </c>
      <c r="AN2305" s="7" t="s">
        <v>98</v>
      </c>
      <c r="AO2305" s="7" t="s">
        <v>98</v>
      </c>
      <c r="AP2305" s="7" t="s">
        <v>98</v>
      </c>
      <c r="AQ2305" s="7"/>
      <c r="AR2305" s="7"/>
      <c r="AS2305" s="7"/>
      <c r="AT2305" s="7"/>
      <c r="AU2305" s="7"/>
      <c r="AV2305" s="7"/>
      <c r="AW2305" s="7"/>
      <c r="AX2305" s="7"/>
      <c r="AY2305" s="7"/>
      <c r="AZ2305" s="7"/>
      <c r="BA2305" s="7"/>
      <c r="BB2305" s="7"/>
      <c r="BC2305" s="7"/>
      <c r="BD2305" s="7"/>
      <c r="BE2305" s="7"/>
      <c r="BF2305" s="7"/>
      <c r="BG2305" s="7"/>
      <c r="BH2305" s="7"/>
      <c r="BI2305" s="7"/>
      <c r="BJ2305" s="7"/>
      <c r="BK2305" s="7"/>
      <c r="BL2305" s="7"/>
      <c r="BM2305" s="7" t="s">
        <v>97</v>
      </c>
      <c r="BN2305" s="7" t="s">
        <v>97</v>
      </c>
      <c r="BO2305" s="7"/>
      <c r="BP2305" s="7"/>
      <c r="BQ2305" s="7"/>
      <c r="BR2305" s="7"/>
      <c r="BS2305" s="7"/>
      <c r="BT2305" s="7"/>
      <c r="BU2305" s="7"/>
      <c r="BV2305" s="7"/>
      <c r="BW2305" s="7"/>
      <c r="BX2305" s="7"/>
      <c r="BY2305" s="7"/>
      <c r="BZ2305" s="7"/>
      <c r="CA2305" s="7"/>
      <c r="CB2305" s="7"/>
      <c r="CC2305" s="7"/>
      <c r="CD2305" s="7"/>
      <c r="CE2305" s="7"/>
      <c r="CF2305" s="7"/>
      <c r="CG2305" s="7"/>
      <c r="CH2305" s="7"/>
      <c r="CI2305" s="6" t="n">
        <f aca="false">SUMIF($AH2305:$CH2305,35,Base!$B$5:$BB$5)*7*$Z2305</f>
        <v>0</v>
      </c>
      <c r="CJ2305" s="6" t="n">
        <f aca="false">SUMIF($AH2305:$CH2305,"PR",Base!$B$5:$BB$5)*7*$Z2305</f>
        <v>1232</v>
      </c>
      <c r="CK2305" s="6"/>
      <c r="CL2305" s="6"/>
    </row>
    <row r="2306" customFormat="false" ht="13.8" hidden="false" customHeight="false" outlineLevel="0" collapsed="false">
      <c r="A2306" s="7" t="s">
        <v>1890</v>
      </c>
      <c r="B2306" s="7" t="s">
        <v>4192</v>
      </c>
      <c r="C2306" s="7" t="s">
        <v>1334</v>
      </c>
      <c r="D2306" s="7" t="s">
        <v>4697</v>
      </c>
      <c r="E2306" s="7" t="s">
        <v>4698</v>
      </c>
      <c r="F2306" s="7" t="s">
        <v>17</v>
      </c>
      <c r="G2306" s="7" t="s">
        <v>4226</v>
      </c>
      <c r="H2306" s="7" t="s">
        <v>4227</v>
      </c>
      <c r="I2306" s="7" t="s">
        <v>84</v>
      </c>
      <c r="J2306" s="7" t="s">
        <v>85</v>
      </c>
      <c r="K2306" s="8" t="n">
        <v>0</v>
      </c>
      <c r="L2306" s="7"/>
      <c r="M2306" s="8" t="n">
        <v>10</v>
      </c>
      <c r="N2306" s="7"/>
      <c r="O2306" s="7" t="s">
        <v>4228</v>
      </c>
      <c r="P2306" s="7" t="s">
        <v>155</v>
      </c>
      <c r="Q2306" s="8" t="s">
        <v>4699</v>
      </c>
      <c r="R2306" s="8" t="s">
        <v>4700</v>
      </c>
      <c r="S2306" s="8" t="s">
        <v>1625</v>
      </c>
      <c r="T2306" s="8" t="s">
        <v>109</v>
      </c>
      <c r="U2306" s="7" t="s">
        <v>87</v>
      </c>
      <c r="V2306" s="7" t="s">
        <v>92</v>
      </c>
      <c r="W2306" s="7"/>
      <c r="X2306" s="7"/>
      <c r="Y2306" s="7" t="s">
        <v>93</v>
      </c>
      <c r="Z2306" s="8" t="s">
        <v>124</v>
      </c>
      <c r="AA2306" s="7"/>
      <c r="AB2306" s="7"/>
      <c r="AC2306" s="7"/>
      <c r="AD2306" s="7"/>
      <c r="AE2306" s="8"/>
      <c r="AF2306" s="9" t="s">
        <v>4666</v>
      </c>
      <c r="AG2306" s="9" t="s">
        <v>1368</v>
      </c>
      <c r="AH2306" s="7" t="n">
        <v>35</v>
      </c>
      <c r="AI2306" s="7" t="n">
        <v>35</v>
      </c>
      <c r="AJ2306" s="7" t="n">
        <v>35</v>
      </c>
      <c r="AK2306" s="7" t="s">
        <v>98</v>
      </c>
      <c r="AL2306" s="7" t="s">
        <v>98</v>
      </c>
      <c r="AM2306" s="7" t="s">
        <v>98</v>
      </c>
      <c r="AN2306" s="7" t="s">
        <v>98</v>
      </c>
      <c r="AO2306" s="7" t="s">
        <v>98</v>
      </c>
      <c r="AP2306" s="7"/>
      <c r="AQ2306" s="7"/>
      <c r="AR2306" s="7"/>
      <c r="AS2306" s="7"/>
      <c r="AT2306" s="7"/>
      <c r="AU2306" s="7"/>
      <c r="AV2306" s="7"/>
      <c r="AW2306" s="7"/>
      <c r="AX2306" s="7"/>
      <c r="AY2306" s="7"/>
      <c r="AZ2306" s="7"/>
      <c r="BA2306" s="7"/>
      <c r="BB2306" s="7"/>
      <c r="BC2306" s="7"/>
      <c r="BD2306" s="7"/>
      <c r="BE2306" s="7"/>
      <c r="BF2306" s="7"/>
      <c r="BG2306" s="7"/>
      <c r="BH2306" s="7"/>
      <c r="BI2306" s="7"/>
      <c r="BJ2306" s="7"/>
      <c r="BK2306" s="7"/>
      <c r="BL2306" s="7"/>
      <c r="BM2306" s="7" t="s">
        <v>97</v>
      </c>
      <c r="BN2306" s="7" t="s">
        <v>97</v>
      </c>
      <c r="BO2306" s="7"/>
      <c r="BP2306" s="7"/>
      <c r="BQ2306" s="7"/>
      <c r="BR2306" s="7"/>
      <c r="BS2306" s="7"/>
      <c r="BT2306" s="7"/>
      <c r="BU2306" s="7"/>
      <c r="BV2306" s="7"/>
      <c r="BW2306" s="7"/>
      <c r="BX2306" s="7"/>
      <c r="BY2306" s="7"/>
      <c r="BZ2306" s="7"/>
      <c r="CA2306" s="7"/>
      <c r="CB2306" s="7"/>
      <c r="CC2306" s="7"/>
      <c r="CD2306" s="7"/>
      <c r="CE2306" s="7"/>
      <c r="CF2306" s="7"/>
      <c r="CG2306" s="7"/>
      <c r="CH2306" s="7"/>
      <c r="CI2306" s="6" t="n">
        <f aca="false">SUMIF($AH2306:$CH2306,35,Base!$B$5:$BB$5)*7*$Z2306</f>
        <v>588</v>
      </c>
      <c r="CJ2306" s="6" t="n">
        <f aca="false">SUMIF($AH2306:$CH2306,"PR",Base!$B$5:$BB$5)*7*$Z2306</f>
        <v>1050</v>
      </c>
      <c r="CK2306" s="6"/>
      <c r="CL2306" s="6"/>
    </row>
    <row r="2307" customFormat="false" ht="13.8" hidden="false" customHeight="false" outlineLevel="0" collapsed="false">
      <c r="A2307" s="7" t="s">
        <v>1890</v>
      </c>
      <c r="B2307" s="7" t="s">
        <v>4192</v>
      </c>
      <c r="C2307" s="7" t="s">
        <v>1334</v>
      </c>
      <c r="D2307" s="7" t="s">
        <v>4697</v>
      </c>
      <c r="E2307" s="7" t="s">
        <v>4698</v>
      </c>
      <c r="F2307" s="7" t="s">
        <v>17</v>
      </c>
      <c r="G2307" s="7" t="s">
        <v>4226</v>
      </c>
      <c r="H2307" s="7" t="s">
        <v>4227</v>
      </c>
      <c r="I2307" s="7" t="s">
        <v>84</v>
      </c>
      <c r="J2307" s="7" t="s">
        <v>85</v>
      </c>
      <c r="K2307" s="8" t="n">
        <v>0</v>
      </c>
      <c r="L2307" s="7"/>
      <c r="M2307" s="8" t="n">
        <v>10</v>
      </c>
      <c r="N2307" s="7"/>
      <c r="O2307" s="7" t="s">
        <v>4228</v>
      </c>
      <c r="P2307" s="7" t="s">
        <v>155</v>
      </c>
      <c r="Q2307" s="8" t="s">
        <v>4699</v>
      </c>
      <c r="R2307" s="8" t="s">
        <v>4700</v>
      </c>
      <c r="S2307" s="8" t="s">
        <v>1625</v>
      </c>
      <c r="T2307" s="8" t="s">
        <v>109</v>
      </c>
      <c r="U2307" s="7" t="s">
        <v>87</v>
      </c>
      <c r="V2307" s="7" t="s">
        <v>92</v>
      </c>
      <c r="W2307" s="7"/>
      <c r="X2307" s="7"/>
      <c r="Y2307" s="7" t="s">
        <v>99</v>
      </c>
      <c r="Z2307" s="8" t="s">
        <v>100</v>
      </c>
      <c r="AA2307" s="7"/>
      <c r="AB2307" s="7"/>
      <c r="AC2307" s="7"/>
      <c r="AD2307" s="7"/>
      <c r="AE2307" s="8"/>
      <c r="AF2307" s="9" t="s">
        <v>4666</v>
      </c>
      <c r="AG2307" s="9" t="s">
        <v>1368</v>
      </c>
      <c r="AH2307" s="7" t="n">
        <v>35</v>
      </c>
      <c r="AI2307" s="7" t="n">
        <v>35</v>
      </c>
      <c r="AJ2307" s="7" t="n">
        <v>35</v>
      </c>
      <c r="AK2307" s="7" t="s">
        <v>98</v>
      </c>
      <c r="AL2307" s="7" t="s">
        <v>98</v>
      </c>
      <c r="AM2307" s="7" t="s">
        <v>98</v>
      </c>
      <c r="AN2307" s="7" t="s">
        <v>98</v>
      </c>
      <c r="AO2307" s="7" t="s">
        <v>98</v>
      </c>
      <c r="AP2307" s="7"/>
      <c r="AQ2307" s="7"/>
      <c r="AR2307" s="7"/>
      <c r="AS2307" s="7"/>
      <c r="AT2307" s="7"/>
      <c r="AU2307" s="7"/>
      <c r="AV2307" s="7"/>
      <c r="AW2307" s="7"/>
      <c r="AX2307" s="7"/>
      <c r="AY2307" s="7"/>
      <c r="AZ2307" s="7"/>
      <c r="BA2307" s="7"/>
      <c r="BB2307" s="7"/>
      <c r="BC2307" s="7"/>
      <c r="BD2307" s="7"/>
      <c r="BE2307" s="7"/>
      <c r="BF2307" s="7"/>
      <c r="BG2307" s="7"/>
      <c r="BH2307" s="7"/>
      <c r="BI2307" s="7"/>
      <c r="BJ2307" s="7"/>
      <c r="BK2307" s="7"/>
      <c r="BL2307" s="7"/>
      <c r="BM2307" s="7" t="s">
        <v>97</v>
      </c>
      <c r="BN2307" s="7" t="s">
        <v>97</v>
      </c>
      <c r="BO2307" s="7"/>
      <c r="BP2307" s="7"/>
      <c r="BQ2307" s="7"/>
      <c r="BR2307" s="7"/>
      <c r="BS2307" s="7"/>
      <c r="BT2307" s="7"/>
      <c r="BU2307" s="7"/>
      <c r="BV2307" s="7"/>
      <c r="BW2307" s="7"/>
      <c r="BX2307" s="7"/>
      <c r="BY2307" s="7"/>
      <c r="BZ2307" s="7"/>
      <c r="CA2307" s="7"/>
      <c r="CB2307" s="7"/>
      <c r="CC2307" s="7"/>
      <c r="CD2307" s="7"/>
      <c r="CE2307" s="7"/>
      <c r="CF2307" s="7"/>
      <c r="CG2307" s="7"/>
      <c r="CH2307" s="7"/>
      <c r="CI2307" s="6" t="n">
        <f aca="false">SUMIF($AH2307:$CH2307,35,Base!$B$5:$BB$5)*7*$Z2307</f>
        <v>980</v>
      </c>
      <c r="CJ2307" s="6" t="n">
        <f aca="false">SUMIF($AH2307:$CH2307,"PR",Base!$B$5:$BB$5)*7*$Z2307</f>
        <v>1750</v>
      </c>
      <c r="CK2307" s="6"/>
      <c r="CL2307" s="6"/>
    </row>
    <row r="2308" customFormat="false" ht="13.8" hidden="false" customHeight="false" outlineLevel="0" collapsed="false">
      <c r="A2308" s="7" t="s">
        <v>1890</v>
      </c>
      <c r="B2308" s="7" t="s">
        <v>4192</v>
      </c>
      <c r="C2308" s="7" t="s">
        <v>1334</v>
      </c>
      <c r="D2308" s="7" t="s">
        <v>4697</v>
      </c>
      <c r="E2308" s="7" t="s">
        <v>4698</v>
      </c>
      <c r="F2308" s="7" t="s">
        <v>17</v>
      </c>
      <c r="G2308" s="7" t="s">
        <v>4226</v>
      </c>
      <c r="H2308" s="7" t="s">
        <v>4227</v>
      </c>
      <c r="I2308" s="7" t="s">
        <v>84</v>
      </c>
      <c r="J2308" s="7" t="s">
        <v>85</v>
      </c>
      <c r="K2308" s="8" t="n">
        <v>0</v>
      </c>
      <c r="L2308" s="7"/>
      <c r="M2308" s="8" t="n">
        <v>10</v>
      </c>
      <c r="N2308" s="7"/>
      <c r="O2308" s="7" t="s">
        <v>4228</v>
      </c>
      <c r="P2308" s="7" t="s">
        <v>155</v>
      </c>
      <c r="Q2308" s="8" t="s">
        <v>4699</v>
      </c>
      <c r="R2308" s="8" t="s">
        <v>4700</v>
      </c>
      <c r="S2308" s="8" t="s">
        <v>1625</v>
      </c>
      <c r="T2308" s="8" t="s">
        <v>109</v>
      </c>
      <c r="U2308" s="7" t="s">
        <v>87</v>
      </c>
      <c r="V2308" s="7" t="s">
        <v>92</v>
      </c>
      <c r="W2308" s="7"/>
      <c r="X2308" s="7"/>
      <c r="Y2308" s="7" t="s">
        <v>102</v>
      </c>
      <c r="Z2308" s="8" t="s">
        <v>87</v>
      </c>
      <c r="AA2308" s="7"/>
      <c r="AB2308" s="7"/>
      <c r="AC2308" s="7"/>
      <c r="AD2308" s="7"/>
      <c r="AE2308" s="8"/>
      <c r="AF2308" s="9" t="s">
        <v>4666</v>
      </c>
      <c r="AG2308" s="9" t="s">
        <v>1368</v>
      </c>
      <c r="AH2308" s="7" t="n">
        <v>35</v>
      </c>
      <c r="AI2308" s="7" t="n">
        <v>35</v>
      </c>
      <c r="AJ2308" s="7" t="n">
        <v>35</v>
      </c>
      <c r="AK2308" s="7" t="s">
        <v>98</v>
      </c>
      <c r="AL2308" s="7" t="s">
        <v>98</v>
      </c>
      <c r="AM2308" s="7" t="s">
        <v>98</v>
      </c>
      <c r="AN2308" s="7" t="s">
        <v>98</v>
      </c>
      <c r="AO2308" s="7" t="s">
        <v>98</v>
      </c>
      <c r="AP2308" s="7"/>
      <c r="AQ2308" s="7"/>
      <c r="AR2308" s="7"/>
      <c r="AS2308" s="7"/>
      <c r="AT2308" s="7"/>
      <c r="AU2308" s="7"/>
      <c r="AV2308" s="7"/>
      <c r="AW2308" s="7"/>
      <c r="AX2308" s="7"/>
      <c r="AY2308" s="7"/>
      <c r="AZ2308" s="7"/>
      <c r="BA2308" s="7"/>
      <c r="BB2308" s="7"/>
      <c r="BC2308" s="7"/>
      <c r="BD2308" s="7"/>
      <c r="BE2308" s="7"/>
      <c r="BF2308" s="7"/>
      <c r="BG2308" s="7"/>
      <c r="BH2308" s="7"/>
      <c r="BI2308" s="7"/>
      <c r="BJ2308" s="7"/>
      <c r="BK2308" s="7"/>
      <c r="BL2308" s="7"/>
      <c r="BM2308" s="7" t="s">
        <v>97</v>
      </c>
      <c r="BN2308" s="7" t="s">
        <v>97</v>
      </c>
      <c r="BO2308" s="7"/>
      <c r="BP2308" s="7"/>
      <c r="BQ2308" s="7"/>
      <c r="BR2308" s="7"/>
      <c r="BS2308" s="7"/>
      <c r="BT2308" s="7"/>
      <c r="BU2308" s="7"/>
      <c r="BV2308" s="7"/>
      <c r="BW2308" s="7"/>
      <c r="BX2308" s="7"/>
      <c r="BY2308" s="7"/>
      <c r="BZ2308" s="7"/>
      <c r="CA2308" s="7"/>
      <c r="CB2308" s="7"/>
      <c r="CC2308" s="7"/>
      <c r="CD2308" s="7"/>
      <c r="CE2308" s="7"/>
      <c r="CF2308" s="7"/>
      <c r="CG2308" s="7"/>
      <c r="CH2308" s="7"/>
      <c r="CI2308" s="6" t="n">
        <f aca="false">SUMIF($AH2308:$CH2308,35,Base!$B$5:$BB$5)*7*$Z2308</f>
        <v>98</v>
      </c>
      <c r="CJ2308" s="6" t="n">
        <f aca="false">SUMIF($AH2308:$CH2308,"PR",Base!$B$5:$BB$5)*7*$Z2308</f>
        <v>175</v>
      </c>
      <c r="CK2308" s="6"/>
      <c r="CL2308" s="6"/>
    </row>
  </sheetData>
  <autoFilter ref="A12:CH1220"/>
  <mergeCells count="45"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I12:AL12"/>
    <mergeCell ref="AM12:AP12"/>
    <mergeCell ref="AQ12:AT12"/>
    <mergeCell ref="AU12:AY12"/>
    <mergeCell ref="AZ12:BC12"/>
    <mergeCell ref="BD12:BG12"/>
    <mergeCell ref="BH12:BL12"/>
    <mergeCell ref="BM12:BP12"/>
    <mergeCell ref="BQ12:BU12"/>
    <mergeCell ref="BV12:BY12"/>
    <mergeCell ref="BZ12:CC12"/>
    <mergeCell ref="CD12:CH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9.91"/>
    <col collapsed="false" customWidth="true" hidden="false" outlineLevel="0" max="3" min="3" style="0" width="12.56"/>
    <col collapsed="false" customWidth="true" hidden="false" outlineLevel="0" max="106" min="4" style="0" width="9.91"/>
    <col collapsed="false" customWidth="true" hidden="false" outlineLevel="0" max="1025" min="107" style="0" width="8.67"/>
  </cols>
  <sheetData>
    <row r="1" customFormat="false" ht="13.8" hidden="false" customHeight="false" outlineLevel="0" collapsed="false">
      <c r="A1" s="0" t="s">
        <v>4701</v>
      </c>
      <c r="B1" s="16" t="n">
        <f aca="false">YEAR(Sheet0!B4)</f>
        <v>2019</v>
      </c>
    </row>
    <row r="2" customFormat="false" ht="13.8" hidden="false" customHeight="false" outlineLevel="0" collapsed="false">
      <c r="A2" s="0" t="s">
        <v>4702</v>
      </c>
      <c r="B2" s="17" t="n">
        <v>1</v>
      </c>
      <c r="C2" s="17" t="n">
        <v>2</v>
      </c>
      <c r="D2" s="17" t="n">
        <v>3</v>
      </c>
      <c r="E2" s="17" t="n">
        <v>4</v>
      </c>
      <c r="F2" s="17" t="n">
        <v>5</v>
      </c>
      <c r="G2" s="17" t="n">
        <v>6</v>
      </c>
      <c r="H2" s="17" t="n">
        <v>7</v>
      </c>
      <c r="I2" s="17" t="n">
        <v>8</v>
      </c>
      <c r="J2" s="17" t="n">
        <v>9</v>
      </c>
      <c r="K2" s="17" t="n">
        <v>10</v>
      </c>
      <c r="L2" s="17" t="n">
        <v>11</v>
      </c>
      <c r="M2" s="17" t="n">
        <v>12</v>
      </c>
      <c r="N2" s="17" t="n">
        <v>13</v>
      </c>
      <c r="O2" s="17" t="n">
        <v>14</v>
      </c>
      <c r="P2" s="17" t="n">
        <v>15</v>
      </c>
      <c r="Q2" s="17" t="n">
        <v>16</v>
      </c>
      <c r="R2" s="17" t="n">
        <v>17</v>
      </c>
      <c r="S2" s="17" t="n">
        <v>18</v>
      </c>
      <c r="T2" s="17" t="n">
        <v>19</v>
      </c>
      <c r="U2" s="17" t="n">
        <v>20</v>
      </c>
      <c r="V2" s="17" t="n">
        <v>21</v>
      </c>
      <c r="W2" s="17" t="n">
        <v>22</v>
      </c>
      <c r="X2" s="17" t="n">
        <v>23</v>
      </c>
      <c r="Y2" s="17" t="n">
        <v>24</v>
      </c>
      <c r="Z2" s="17" t="n">
        <v>25</v>
      </c>
      <c r="AA2" s="17" t="n">
        <v>26</v>
      </c>
      <c r="AB2" s="17" t="n">
        <v>27</v>
      </c>
      <c r="AC2" s="17" t="n">
        <v>28</v>
      </c>
      <c r="AD2" s="17" t="n">
        <v>29</v>
      </c>
      <c r="AE2" s="17" t="n">
        <v>30</v>
      </c>
      <c r="AF2" s="17" t="n">
        <v>31</v>
      </c>
      <c r="AG2" s="17" t="n">
        <v>32</v>
      </c>
      <c r="AH2" s="17" t="n">
        <v>33</v>
      </c>
      <c r="AI2" s="17" t="n">
        <v>34</v>
      </c>
      <c r="AJ2" s="17" t="n">
        <v>35</v>
      </c>
      <c r="AK2" s="17" t="n">
        <v>36</v>
      </c>
      <c r="AL2" s="17" t="n">
        <v>37</v>
      </c>
      <c r="AM2" s="17" t="n">
        <v>38</v>
      </c>
      <c r="AN2" s="17" t="n">
        <v>39</v>
      </c>
      <c r="AO2" s="17" t="n">
        <v>40</v>
      </c>
      <c r="AP2" s="17" t="n">
        <v>41</v>
      </c>
      <c r="AQ2" s="17" t="n">
        <v>42</v>
      </c>
      <c r="AR2" s="17" t="n">
        <v>43</v>
      </c>
      <c r="AS2" s="17" t="n">
        <v>44</v>
      </c>
      <c r="AT2" s="17" t="n">
        <v>45</v>
      </c>
      <c r="AU2" s="17" t="n">
        <v>46</v>
      </c>
      <c r="AV2" s="17" t="n">
        <v>47</v>
      </c>
      <c r="AW2" s="17" t="n">
        <v>48</v>
      </c>
      <c r="AX2" s="17" t="n">
        <v>49</v>
      </c>
      <c r="AY2" s="17" t="n">
        <v>50</v>
      </c>
      <c r="AZ2" s="17" t="n">
        <v>51</v>
      </c>
      <c r="BA2" s="17" t="n">
        <v>52</v>
      </c>
      <c r="BB2" s="17" t="n">
        <v>1</v>
      </c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</row>
    <row r="3" customFormat="false" ht="13.8" hidden="false" customHeight="false" outlineLevel="0" collapsed="false">
      <c r="A3" s="0" t="s">
        <v>4703</v>
      </c>
      <c r="B3" s="18" t="n">
        <f aca="false">DATE($B$1,1,0)</f>
        <v>43465</v>
      </c>
      <c r="C3" s="18" t="n">
        <f aca="false">B4+1</f>
        <v>43472</v>
      </c>
      <c r="D3" s="18" t="n">
        <f aca="false">C4+1</f>
        <v>43479</v>
      </c>
      <c r="E3" s="18" t="n">
        <f aca="false">D4+1</f>
        <v>43486</v>
      </c>
      <c r="F3" s="18" t="n">
        <f aca="false">E4+1</f>
        <v>43493</v>
      </c>
      <c r="G3" s="18" t="n">
        <f aca="false">F4+1</f>
        <v>43500</v>
      </c>
      <c r="H3" s="18" t="n">
        <f aca="false">G4+1</f>
        <v>43507</v>
      </c>
      <c r="I3" s="18" t="n">
        <f aca="false">H4+1</f>
        <v>43514</v>
      </c>
      <c r="J3" s="18" t="n">
        <f aca="false">I4+1</f>
        <v>43521</v>
      </c>
      <c r="K3" s="18" t="n">
        <f aca="false">J4+1</f>
        <v>43528</v>
      </c>
      <c r="L3" s="18" t="n">
        <f aca="false">K4+1</f>
        <v>43535</v>
      </c>
      <c r="M3" s="18" t="n">
        <f aca="false">L4+1</f>
        <v>43542</v>
      </c>
      <c r="N3" s="18" t="n">
        <f aca="false">M4+1</f>
        <v>43549</v>
      </c>
      <c r="O3" s="18" t="n">
        <f aca="false">N4+1</f>
        <v>43556</v>
      </c>
      <c r="P3" s="18" t="n">
        <f aca="false">O4+1</f>
        <v>43563</v>
      </c>
      <c r="Q3" s="18" t="n">
        <f aca="false">P4+1</f>
        <v>43570</v>
      </c>
      <c r="R3" s="18" t="n">
        <f aca="false">Q4+1</f>
        <v>43577</v>
      </c>
      <c r="S3" s="18" t="n">
        <f aca="false">R4+1</f>
        <v>43584</v>
      </c>
      <c r="T3" s="18" t="n">
        <f aca="false">S4+1</f>
        <v>43591</v>
      </c>
      <c r="U3" s="18" t="n">
        <f aca="false">T4+1</f>
        <v>43598</v>
      </c>
      <c r="V3" s="18" t="n">
        <f aca="false">U4+1</f>
        <v>43605</v>
      </c>
      <c r="W3" s="18" t="n">
        <f aca="false">V4+1</f>
        <v>43612</v>
      </c>
      <c r="X3" s="18" t="n">
        <f aca="false">W4+1</f>
        <v>43619</v>
      </c>
      <c r="Y3" s="18" t="n">
        <f aca="false">X4+1</f>
        <v>43626</v>
      </c>
      <c r="Z3" s="18" t="n">
        <f aca="false">Y4+1</f>
        <v>43633</v>
      </c>
      <c r="AA3" s="18" t="n">
        <f aca="false">Z4+1</f>
        <v>43640</v>
      </c>
      <c r="AB3" s="18" t="n">
        <f aca="false">AA4+1</f>
        <v>43647</v>
      </c>
      <c r="AC3" s="18" t="n">
        <f aca="false">AB4+1</f>
        <v>43654</v>
      </c>
      <c r="AD3" s="18" t="n">
        <f aca="false">AC4+1</f>
        <v>43661</v>
      </c>
      <c r="AE3" s="18" t="n">
        <f aca="false">AD4+1</f>
        <v>43668</v>
      </c>
      <c r="AF3" s="18" t="n">
        <f aca="false">AE4+1</f>
        <v>43675</v>
      </c>
      <c r="AG3" s="18" t="n">
        <f aca="false">AF4+1</f>
        <v>43682</v>
      </c>
      <c r="AH3" s="18" t="n">
        <f aca="false">AG4+1</f>
        <v>43689</v>
      </c>
      <c r="AI3" s="18" t="n">
        <f aca="false">AH4+1</f>
        <v>43696</v>
      </c>
      <c r="AJ3" s="18" t="n">
        <f aca="false">AI4+1</f>
        <v>43703</v>
      </c>
      <c r="AK3" s="18" t="n">
        <f aca="false">AJ4+1</f>
        <v>43710</v>
      </c>
      <c r="AL3" s="18" t="n">
        <f aca="false">AK4+1</f>
        <v>43717</v>
      </c>
      <c r="AM3" s="18" t="n">
        <f aca="false">AL4+1</f>
        <v>43724</v>
      </c>
      <c r="AN3" s="18" t="n">
        <f aca="false">AM4+1</f>
        <v>43731</v>
      </c>
      <c r="AO3" s="18" t="n">
        <f aca="false">AN4+1</f>
        <v>43738</v>
      </c>
      <c r="AP3" s="18" t="n">
        <f aca="false">AO4+1</f>
        <v>43745</v>
      </c>
      <c r="AQ3" s="18" t="n">
        <f aca="false">AP4+1</f>
        <v>43752</v>
      </c>
      <c r="AR3" s="18" t="n">
        <f aca="false">AQ4+1</f>
        <v>43759</v>
      </c>
      <c r="AS3" s="18" t="n">
        <f aca="false">AR4+1</f>
        <v>43766</v>
      </c>
      <c r="AT3" s="18" t="n">
        <f aca="false">AS4+1</f>
        <v>43773</v>
      </c>
      <c r="AU3" s="18" t="n">
        <f aca="false">AT4+1</f>
        <v>43780</v>
      </c>
      <c r="AV3" s="18" t="n">
        <f aca="false">AU4+1</f>
        <v>43787</v>
      </c>
      <c r="AW3" s="18" t="n">
        <f aca="false">AV4+1</f>
        <v>43794</v>
      </c>
      <c r="AX3" s="18" t="n">
        <f aca="false">AW4+1</f>
        <v>43801</v>
      </c>
      <c r="AY3" s="18" t="n">
        <f aca="false">AX4+1</f>
        <v>43808</v>
      </c>
      <c r="AZ3" s="18" t="n">
        <f aca="false">AY4+1</f>
        <v>43815</v>
      </c>
      <c r="BA3" s="18" t="n">
        <f aca="false">AZ4+1</f>
        <v>43822</v>
      </c>
      <c r="BB3" s="18" t="n">
        <f aca="false">BA4+1</f>
        <v>43829</v>
      </c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</row>
    <row r="4" customFormat="false" ht="13.8" hidden="false" customHeight="false" outlineLevel="0" collapsed="false">
      <c r="A4" s="0" t="s">
        <v>4704</v>
      </c>
      <c r="B4" s="18" t="n">
        <f aca="false">B3+6</f>
        <v>43471</v>
      </c>
      <c r="C4" s="18" t="n">
        <f aca="false">C3+6</f>
        <v>43478</v>
      </c>
      <c r="D4" s="18" t="n">
        <f aca="false">D3+6</f>
        <v>43485</v>
      </c>
      <c r="E4" s="18" t="n">
        <f aca="false">E3+6</f>
        <v>43492</v>
      </c>
      <c r="F4" s="18" t="n">
        <f aca="false">F3+6</f>
        <v>43499</v>
      </c>
      <c r="G4" s="18" t="n">
        <f aca="false">G3+6</f>
        <v>43506</v>
      </c>
      <c r="H4" s="18" t="n">
        <f aca="false">H3+6</f>
        <v>43513</v>
      </c>
      <c r="I4" s="18" t="n">
        <f aca="false">I3+6</f>
        <v>43520</v>
      </c>
      <c r="J4" s="18" t="n">
        <f aca="false">J3+6</f>
        <v>43527</v>
      </c>
      <c r="K4" s="18" t="n">
        <f aca="false">K3+6</f>
        <v>43534</v>
      </c>
      <c r="L4" s="18" t="n">
        <f aca="false">L3+6</f>
        <v>43541</v>
      </c>
      <c r="M4" s="18" t="n">
        <f aca="false">M3+6</f>
        <v>43548</v>
      </c>
      <c r="N4" s="18" t="n">
        <f aca="false">N3+6</f>
        <v>43555</v>
      </c>
      <c r="O4" s="18" t="n">
        <f aca="false">O3+6</f>
        <v>43562</v>
      </c>
      <c r="P4" s="18" t="n">
        <f aca="false">P3+6</f>
        <v>43569</v>
      </c>
      <c r="Q4" s="18" t="n">
        <f aca="false">Q3+6</f>
        <v>43576</v>
      </c>
      <c r="R4" s="18" t="n">
        <f aca="false">R3+6</f>
        <v>43583</v>
      </c>
      <c r="S4" s="18" t="n">
        <f aca="false">S3+6</f>
        <v>43590</v>
      </c>
      <c r="T4" s="18" t="n">
        <f aca="false">T3+6</f>
        <v>43597</v>
      </c>
      <c r="U4" s="18" t="n">
        <f aca="false">U3+6</f>
        <v>43604</v>
      </c>
      <c r="V4" s="18" t="n">
        <f aca="false">V3+6</f>
        <v>43611</v>
      </c>
      <c r="W4" s="18" t="n">
        <f aca="false">W3+6</f>
        <v>43618</v>
      </c>
      <c r="X4" s="18" t="n">
        <f aca="false">X3+6</f>
        <v>43625</v>
      </c>
      <c r="Y4" s="18" t="n">
        <f aca="false">Y3+6</f>
        <v>43632</v>
      </c>
      <c r="Z4" s="18" t="n">
        <f aca="false">Z3+6</f>
        <v>43639</v>
      </c>
      <c r="AA4" s="18" t="n">
        <f aca="false">AA3+6</f>
        <v>43646</v>
      </c>
      <c r="AB4" s="18" t="n">
        <f aca="false">AB3+6</f>
        <v>43653</v>
      </c>
      <c r="AC4" s="18" t="n">
        <f aca="false">AC3+6</f>
        <v>43660</v>
      </c>
      <c r="AD4" s="18" t="n">
        <f aca="false">AD3+6</f>
        <v>43667</v>
      </c>
      <c r="AE4" s="18" t="n">
        <f aca="false">AE3+6</f>
        <v>43674</v>
      </c>
      <c r="AF4" s="18" t="n">
        <f aca="false">AF3+6</f>
        <v>43681</v>
      </c>
      <c r="AG4" s="18" t="n">
        <f aca="false">AG3+6</f>
        <v>43688</v>
      </c>
      <c r="AH4" s="18" t="n">
        <f aca="false">AH3+6</f>
        <v>43695</v>
      </c>
      <c r="AI4" s="18" t="n">
        <f aca="false">AI3+6</f>
        <v>43702</v>
      </c>
      <c r="AJ4" s="18" t="n">
        <f aca="false">AJ3+6</f>
        <v>43709</v>
      </c>
      <c r="AK4" s="18" t="n">
        <f aca="false">AK3+6</f>
        <v>43716</v>
      </c>
      <c r="AL4" s="18" t="n">
        <f aca="false">AL3+6</f>
        <v>43723</v>
      </c>
      <c r="AM4" s="18" t="n">
        <f aca="false">AM3+6</f>
        <v>43730</v>
      </c>
      <c r="AN4" s="18" t="n">
        <f aca="false">AN3+6</f>
        <v>43737</v>
      </c>
      <c r="AO4" s="18" t="n">
        <f aca="false">AO3+6</f>
        <v>43744</v>
      </c>
      <c r="AP4" s="18" t="n">
        <f aca="false">AP3+6</f>
        <v>43751</v>
      </c>
      <c r="AQ4" s="18" t="n">
        <f aca="false">AQ3+6</f>
        <v>43758</v>
      </c>
      <c r="AR4" s="18" t="n">
        <f aca="false">AR3+6</f>
        <v>43765</v>
      </c>
      <c r="AS4" s="18" t="n">
        <f aca="false">AS3+6</f>
        <v>43772</v>
      </c>
      <c r="AT4" s="18" t="n">
        <f aca="false">AT3+6</f>
        <v>43779</v>
      </c>
      <c r="AU4" s="18" t="n">
        <f aca="false">AU3+6</f>
        <v>43786</v>
      </c>
      <c r="AV4" s="18" t="n">
        <f aca="false">AV3+6</f>
        <v>43793</v>
      </c>
      <c r="AW4" s="18" t="n">
        <f aca="false">AW3+6</f>
        <v>43800</v>
      </c>
      <c r="AX4" s="18" t="n">
        <f aca="false">AX3+6</f>
        <v>43807</v>
      </c>
      <c r="AY4" s="18" t="n">
        <f aca="false">AY3+6</f>
        <v>43814</v>
      </c>
      <c r="AZ4" s="18" t="n">
        <f aca="false">AZ3+6</f>
        <v>43821</v>
      </c>
      <c r="BA4" s="18" t="n">
        <f aca="false">BA3+6</f>
        <v>43828</v>
      </c>
      <c r="BB4" s="18" t="n">
        <f aca="false">BB3+6</f>
        <v>43835</v>
      </c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</row>
    <row r="5" customFormat="false" ht="13.8" hidden="false" customHeight="false" outlineLevel="0" collapsed="false">
      <c r="A5" s="0" t="s">
        <v>4705</v>
      </c>
      <c r="B5" s="17" t="n">
        <f aca="false">NETWORKDAYS(B3,B4,$B$8:$B$34)</f>
        <v>4</v>
      </c>
      <c r="C5" s="17" t="n">
        <f aca="false">NETWORKDAYS(C3,C4,$B$8:$B$34)</f>
        <v>5</v>
      </c>
      <c r="D5" s="17" t="n">
        <f aca="false">NETWORKDAYS(D3,D4,$B$8:$B$34)</f>
        <v>5</v>
      </c>
      <c r="E5" s="17" t="n">
        <f aca="false">NETWORKDAYS(E3,E4,$B$8:$B$34)</f>
        <v>5</v>
      </c>
      <c r="F5" s="17" t="n">
        <f aca="false">NETWORKDAYS(F3,F4,$B$8:$B$34)</f>
        <v>5</v>
      </c>
      <c r="G5" s="17" t="n">
        <f aca="false">NETWORKDAYS(G3,G4,$B$8:$B$34)</f>
        <v>5</v>
      </c>
      <c r="H5" s="17" t="n">
        <f aca="false">NETWORKDAYS(H3,H4,$B$8:$B$34)</f>
        <v>5</v>
      </c>
      <c r="I5" s="17" t="n">
        <f aca="false">NETWORKDAYS(I3,I4,$B$8:$B$34)</f>
        <v>5</v>
      </c>
      <c r="J5" s="17" t="n">
        <f aca="false">NETWORKDAYS(J3,J4,$B$8:$B$34)</f>
        <v>5</v>
      </c>
      <c r="K5" s="17" t="n">
        <f aca="false">NETWORKDAYS(K3,K4,$B$8:$B$34)</f>
        <v>5</v>
      </c>
      <c r="L5" s="17" t="n">
        <f aca="false">NETWORKDAYS(L3,L4,$B$8:$B$34)</f>
        <v>5</v>
      </c>
      <c r="M5" s="17" t="n">
        <f aca="false">NETWORKDAYS(M3,M4,$B$8:$B$34)</f>
        <v>5</v>
      </c>
      <c r="N5" s="17" t="n">
        <f aca="false">NETWORKDAYS(N3,N4,$B$8:$B$34)</f>
        <v>5</v>
      </c>
      <c r="O5" s="17" t="n">
        <f aca="false">NETWORKDAYS(O3,O4,$B$8:$B$34)</f>
        <v>5</v>
      </c>
      <c r="P5" s="17" t="n">
        <f aca="false">NETWORKDAYS(P3,P4,$B$8:$B$34)</f>
        <v>5</v>
      </c>
      <c r="Q5" s="17" t="n">
        <f aca="false">NETWORKDAYS(Q3,Q4,$B$8:$B$34)</f>
        <v>5</v>
      </c>
      <c r="R5" s="17" t="n">
        <f aca="false">NETWORKDAYS(R3,R4,$B$8:$B$34)</f>
        <v>4</v>
      </c>
      <c r="S5" s="17" t="n">
        <f aca="false">NETWORKDAYS(S3,S4,$B$8:$B$34)</f>
        <v>4</v>
      </c>
      <c r="T5" s="17" t="n">
        <f aca="false">NETWORKDAYS(T3,T4,$B$8:$B$34)</f>
        <v>4</v>
      </c>
      <c r="U5" s="17" t="n">
        <f aca="false">NETWORKDAYS(U3,U4,$B$8:$B$34)</f>
        <v>5</v>
      </c>
      <c r="V5" s="17" t="n">
        <f aca="false">NETWORKDAYS(V3,V4,$B$8:$B$34)</f>
        <v>5</v>
      </c>
      <c r="W5" s="17" t="n">
        <f aca="false">NETWORKDAYS(W3,W4,$B$8:$B$34)</f>
        <v>4</v>
      </c>
      <c r="X5" s="17" t="n">
        <f aca="false">NETWORKDAYS(X3,X4,$B$8:$B$34)</f>
        <v>5</v>
      </c>
      <c r="Y5" s="17" t="n">
        <f aca="false">NETWORKDAYS(Y3,Y4,$B$8:$B$34)</f>
        <v>4</v>
      </c>
      <c r="Z5" s="17" t="n">
        <f aca="false">NETWORKDAYS(Z3,Z4,$B$8:$B$34)</f>
        <v>5</v>
      </c>
      <c r="AA5" s="17" t="n">
        <f aca="false">NETWORKDAYS(AA3,AA4,$B$8:$B$34)</f>
        <v>5</v>
      </c>
      <c r="AB5" s="17" t="n">
        <f aca="false">NETWORKDAYS(AB3,AB4,$B$8:$B$34)</f>
        <v>5</v>
      </c>
      <c r="AC5" s="17" t="n">
        <f aca="false">NETWORKDAYS(AC3,AC4,$B$8:$B$34)</f>
        <v>5</v>
      </c>
      <c r="AD5" s="17" t="n">
        <f aca="false">NETWORKDAYS(AD3,AD4,$B$8:$B$34)</f>
        <v>5</v>
      </c>
      <c r="AE5" s="17" t="n">
        <f aca="false">NETWORKDAYS(AE3,AE4,$B$8:$B$34)</f>
        <v>5</v>
      </c>
      <c r="AF5" s="17" t="n">
        <f aca="false">NETWORKDAYS(AF3,AF4,$B$8:$B$34)</f>
        <v>5</v>
      </c>
      <c r="AG5" s="17" t="n">
        <f aca="false">NETWORKDAYS(AG3,AG4,$B$8:$B$34)</f>
        <v>5</v>
      </c>
      <c r="AH5" s="17" t="n">
        <f aca="false">NETWORKDAYS(AH3,AH4,$B$8:$B$34)</f>
        <v>4</v>
      </c>
      <c r="AI5" s="17" t="n">
        <f aca="false">NETWORKDAYS(AI3,AI4,$B$8:$B$34)</f>
        <v>5</v>
      </c>
      <c r="AJ5" s="17" t="n">
        <f aca="false">NETWORKDAYS(AJ3,AJ4,$B$8:$B$34)</f>
        <v>5</v>
      </c>
      <c r="AK5" s="17" t="n">
        <f aca="false">NETWORKDAYS(AK3,AK4,$B$8:$B$34)</f>
        <v>5</v>
      </c>
      <c r="AL5" s="17" t="n">
        <f aca="false">NETWORKDAYS(AL3,AL4,$B$8:$B$34)</f>
        <v>5</v>
      </c>
      <c r="AM5" s="17" t="n">
        <f aca="false">NETWORKDAYS(AM3,AM4,$B$8:$B$34)</f>
        <v>5</v>
      </c>
      <c r="AN5" s="17" t="n">
        <f aca="false">NETWORKDAYS(AN3,AN4,$B$8:$B$34)</f>
        <v>5</v>
      </c>
      <c r="AO5" s="17" t="n">
        <f aca="false">NETWORKDAYS(AO3,AO4,$B$8:$B$34)</f>
        <v>5</v>
      </c>
      <c r="AP5" s="17" t="n">
        <f aca="false">NETWORKDAYS(AP3,AP4,$B$8:$B$34)</f>
        <v>5</v>
      </c>
      <c r="AQ5" s="17" t="n">
        <f aca="false">NETWORKDAYS(AQ3,AQ4,$B$8:$B$34)</f>
        <v>5</v>
      </c>
      <c r="AR5" s="17" t="n">
        <f aca="false">NETWORKDAYS(AR3,AR4,$B$8:$B$34)</f>
        <v>5</v>
      </c>
      <c r="AS5" s="17" t="n">
        <f aca="false">NETWORKDAYS(AS3,AS4,$B$8:$B$34)</f>
        <v>4</v>
      </c>
      <c r="AT5" s="17" t="n">
        <f aca="false">NETWORKDAYS(AT3,AT4,$B$8:$B$34)</f>
        <v>5</v>
      </c>
      <c r="AU5" s="17" t="n">
        <f aca="false">NETWORKDAYS(AU3,AU4,$B$8:$B$34)</f>
        <v>4</v>
      </c>
      <c r="AV5" s="17" t="n">
        <f aca="false">NETWORKDAYS(AV3,AV4,$B$8:$B$34)</f>
        <v>5</v>
      </c>
      <c r="AW5" s="17" t="n">
        <f aca="false">NETWORKDAYS(AW3,AW4,$B$8:$B$34)</f>
        <v>5</v>
      </c>
      <c r="AX5" s="17" t="n">
        <f aca="false">NETWORKDAYS(AX3,AX4,$B$8:$B$34)</f>
        <v>5</v>
      </c>
      <c r="AY5" s="17" t="n">
        <f aca="false">NETWORKDAYS(AY3,AY4,$B$8:$B$34)</f>
        <v>5</v>
      </c>
      <c r="AZ5" s="17" t="n">
        <f aca="false">NETWORKDAYS(AZ3,AZ4,$B$8:$B$34)</f>
        <v>5</v>
      </c>
      <c r="BA5" s="17" t="n">
        <f aca="false">NETWORKDAYS(BA3,BA4,$B$8:$B$34)</f>
        <v>4</v>
      </c>
      <c r="BB5" s="17" t="n">
        <f aca="false">NETWORKDAYS(BB3,BB4,$B$8:$B$34)</f>
        <v>4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</row>
    <row r="7" customFormat="false" ht="13.8" hidden="false" customHeight="false" outlineLevel="0" collapsed="false">
      <c r="A7" s="0" t="s">
        <v>4706</v>
      </c>
      <c r="B7" s="0" t="s">
        <v>4707</v>
      </c>
      <c r="C7" s="0" t="s">
        <v>4708</v>
      </c>
      <c r="D7" s="18"/>
    </row>
    <row r="8" customFormat="false" ht="13.8" hidden="false" customHeight="false" outlineLevel="0" collapsed="false">
      <c r="A8" s="0" t="s">
        <v>4709</v>
      </c>
      <c r="B8" s="19" t="n">
        <f aca="false">DATE($B$1,1,1)</f>
        <v>43466</v>
      </c>
      <c r="C8" s="17" t="str">
        <f aca="false">CHOOSE(WEEKDAY(B8),"Dim","Lun","Mar","Mer","Jeu","Ven","Sam")</f>
        <v>Mar</v>
      </c>
      <c r="D8" s="18"/>
    </row>
    <row r="9" customFormat="false" ht="13.8" hidden="false" customHeight="false" outlineLevel="0" collapsed="false">
      <c r="A9" s="0" t="s">
        <v>4710</v>
      </c>
      <c r="B9" s="19" t="n">
        <f aca="false">_xlfn.FLOOR.MATH(DAY(MINUTE($B$1/38)/2+56)&amp;"/5/"&amp;$B$1,7)-34</f>
        <v>43576</v>
      </c>
      <c r="C9" s="17" t="str">
        <f aca="false">CHOOSE(WEEKDAY(B9),"Dim","Lun","Mar","Mer","Jeu","Ven","Sam")</f>
        <v>Dim</v>
      </c>
      <c r="D9" s="18"/>
    </row>
    <row r="10" customFormat="false" ht="13.8" hidden="false" customHeight="false" outlineLevel="0" collapsed="false">
      <c r="A10" s="0" t="s">
        <v>4711</v>
      </c>
      <c r="B10" s="19" t="n">
        <f aca="false">$B$9 + 1</f>
        <v>43577</v>
      </c>
      <c r="C10" s="17" t="str">
        <f aca="false">CHOOSE(WEEKDAY(B10),"Dim","Lun","Mar","Mer","Jeu","Ven","Sam")</f>
        <v>Lun</v>
      </c>
      <c r="D10" s="18"/>
    </row>
    <row r="11" customFormat="false" ht="13.8" hidden="false" customHeight="false" outlineLevel="0" collapsed="false">
      <c r="A11" s="0" t="s">
        <v>4712</v>
      </c>
      <c r="B11" s="19" t="n">
        <f aca="false">DATE($B$1,5,1)</f>
        <v>43586</v>
      </c>
      <c r="C11" s="17" t="str">
        <f aca="false">CHOOSE(WEEKDAY(B11),"Dim","Lun","Mar","Mer","Jeu","Ven","Sam")</f>
        <v>Mer</v>
      </c>
      <c r="D11" s="18"/>
    </row>
    <row r="12" customFormat="false" ht="13.8" hidden="false" customHeight="false" outlineLevel="0" collapsed="false">
      <c r="A12" s="0" t="s">
        <v>4713</v>
      </c>
      <c r="B12" s="19" t="n">
        <f aca="false">DATE($B$1,5,8)</f>
        <v>43593</v>
      </c>
      <c r="C12" s="17" t="str">
        <f aca="false">CHOOSE(WEEKDAY(B12),"Dim","Lun","Mar","Mer","Jeu","Ven","Sam")</f>
        <v>Mer</v>
      </c>
      <c r="D12" s="18"/>
    </row>
    <row r="13" customFormat="false" ht="13.8" hidden="false" customHeight="false" outlineLevel="0" collapsed="false">
      <c r="A13" s="0" t="s">
        <v>4714</v>
      </c>
      <c r="B13" s="19" t="n">
        <f aca="false">$B$9 + 39</f>
        <v>43615</v>
      </c>
      <c r="C13" s="17" t="str">
        <f aca="false">CHOOSE(WEEKDAY(B13),"Dim","Lun","Mar","Mer","Jeu","Ven","Sam")</f>
        <v>Jeu</v>
      </c>
      <c r="D13" s="18"/>
    </row>
    <row r="14" customFormat="false" ht="13.8" hidden="false" customHeight="false" outlineLevel="0" collapsed="false">
      <c r="A14" s="0" t="s">
        <v>4715</v>
      </c>
      <c r="B14" s="19" t="n">
        <f aca="false">$B$9 + 49</f>
        <v>43625</v>
      </c>
      <c r="C14" s="17" t="str">
        <f aca="false">CHOOSE(WEEKDAY(B14),"Dim","Lun","Mar","Mer","Jeu","Ven","Sam")</f>
        <v>Dim</v>
      </c>
      <c r="D14" s="18"/>
    </row>
    <row r="15" customFormat="false" ht="13.8" hidden="false" customHeight="false" outlineLevel="0" collapsed="false">
      <c r="A15" s="0" t="s">
        <v>4716</v>
      </c>
      <c r="B15" s="19" t="n">
        <f aca="false">$B$9 + 50</f>
        <v>43626</v>
      </c>
      <c r="C15" s="17" t="str">
        <f aca="false">CHOOSE(WEEKDAY(B15),"Dim","Lun","Mar","Mer","Jeu","Ven","Sam")</f>
        <v>Lun</v>
      </c>
      <c r="D15" s="18"/>
    </row>
    <row r="16" customFormat="false" ht="13.8" hidden="false" customHeight="false" outlineLevel="0" collapsed="false">
      <c r="A16" s="0" t="s">
        <v>4717</v>
      </c>
      <c r="B16" s="19" t="n">
        <f aca="false">DATE($B$1,7,14)</f>
        <v>43660</v>
      </c>
      <c r="C16" s="17" t="str">
        <f aca="false">CHOOSE(WEEKDAY(B16),"Dim","Lun","Mar","Mer","Jeu","Ven","Sam")</f>
        <v>Dim</v>
      </c>
      <c r="D16" s="18"/>
    </row>
    <row r="17" customFormat="false" ht="13.8" hidden="false" customHeight="false" outlineLevel="0" collapsed="false">
      <c r="A17" s="0" t="s">
        <v>4718</v>
      </c>
      <c r="B17" s="19" t="n">
        <f aca="false">DATE($B$1,8,15)</f>
        <v>43692</v>
      </c>
      <c r="C17" s="17" t="str">
        <f aca="false">CHOOSE(WEEKDAY(B17),"Dim","Lun","Mar","Mer","Jeu","Ven","Sam")</f>
        <v>Jeu</v>
      </c>
      <c r="D17" s="18"/>
    </row>
    <row r="18" customFormat="false" ht="13.8" hidden="false" customHeight="false" outlineLevel="0" collapsed="false">
      <c r="A18" s="0" t="s">
        <v>4719</v>
      </c>
      <c r="B18" s="19" t="n">
        <f aca="false">DATE($B$1,11,1)</f>
        <v>43770</v>
      </c>
      <c r="C18" s="17" t="str">
        <f aca="false">CHOOSE(WEEKDAY(B18),"Dim","Lun","Mar","Mer","Jeu","Ven","Sam")</f>
        <v>Ven</v>
      </c>
      <c r="D18" s="18"/>
    </row>
    <row r="19" customFormat="false" ht="13.8" hidden="false" customHeight="false" outlineLevel="0" collapsed="false">
      <c r="A19" s="0" t="s">
        <v>4720</v>
      </c>
      <c r="B19" s="19" t="n">
        <f aca="false">DATE($B$1,11,11)</f>
        <v>43780</v>
      </c>
      <c r="C19" s="17" t="str">
        <f aca="false">CHOOSE(WEEKDAY(B19),"Dim","Lun","Mar","Mer","Jeu","Ven","Sam")</f>
        <v>Lun</v>
      </c>
      <c r="D19" s="18"/>
    </row>
    <row r="20" customFormat="false" ht="13.8" hidden="false" customHeight="false" outlineLevel="0" collapsed="false">
      <c r="A20" s="0" t="s">
        <v>4721</v>
      </c>
      <c r="B20" s="19" t="n">
        <f aca="false">DATE($B$1,12,25)</f>
        <v>43824</v>
      </c>
      <c r="C20" s="17" t="str">
        <f aca="false">CHOOSE(WEEKDAY(B20),"Dim","Lun","Mar","Mer","Jeu","Ven","Sam")</f>
        <v>Mer</v>
      </c>
      <c r="D20" s="18"/>
    </row>
    <row r="21" customFormat="false" ht="13.8" hidden="false" customHeight="false" outlineLevel="0" collapsed="false">
      <c r="A21" s="0" t="s">
        <v>4722</v>
      </c>
      <c r="B21" s="19" t="n">
        <f aca="false">DATE($B$1+1,1,1)</f>
        <v>43831</v>
      </c>
      <c r="C21" s="17" t="str">
        <f aca="false">CHOOSE(WEEKDAY(B21),"Dim","Lun","Mar","Mer","Jeu","Ven","Sam")</f>
        <v>Mer</v>
      </c>
      <c r="D21" s="18"/>
    </row>
    <row r="22" customFormat="false" ht="13.8" hidden="false" customHeight="false" outlineLevel="0" collapsed="false">
      <c r="B22" s="18"/>
      <c r="D22" s="18"/>
    </row>
    <row r="23" customFormat="false" ht="13.8" hidden="false" customHeight="false" outlineLevel="0" collapsed="false">
      <c r="B23" s="18"/>
      <c r="D23" s="18"/>
    </row>
    <row r="24" customFormat="false" ht="13.8" hidden="false" customHeight="false" outlineLevel="0" collapsed="false">
      <c r="B24" s="18"/>
      <c r="D24" s="18"/>
    </row>
    <row r="25" customFormat="false" ht="13.8" hidden="false" customHeight="false" outlineLevel="0" collapsed="false">
      <c r="B25" s="18"/>
      <c r="D25" s="18"/>
    </row>
    <row r="26" customFormat="false" ht="13.8" hidden="false" customHeight="false" outlineLevel="0" collapsed="false">
      <c r="B26" s="18"/>
      <c r="D26" s="18"/>
    </row>
    <row r="27" customFormat="false" ht="13.8" hidden="false" customHeight="false" outlineLevel="0" collapsed="false">
      <c r="B27" s="18"/>
    </row>
    <row r="28" customFormat="false" ht="13.8" hidden="false" customHeight="false" outlineLevel="0" collapsed="false">
      <c r="B28" s="18"/>
    </row>
    <row r="29" customFormat="false" ht="13.8" hidden="false" customHeight="false" outlineLevel="0" collapsed="false">
      <c r="B29" s="18"/>
    </row>
    <row r="30" customFormat="false" ht="13.8" hidden="false" customHeight="false" outlineLevel="0" collapsed="false">
      <c r="B30" s="18"/>
    </row>
    <row r="31" customFormat="false" ht="13.8" hidden="false" customHeight="false" outlineLevel="0" collapsed="false">
      <c r="B31" s="18"/>
    </row>
    <row r="32" customFormat="false" ht="13.8" hidden="false" customHeight="false" outlineLevel="0" collapsed="false">
      <c r="B32" s="18"/>
    </row>
    <row r="33" customFormat="false" ht="13.8" hidden="false" customHeight="false" outlineLevel="0" collapsed="false">
      <c r="B33" s="18"/>
    </row>
    <row r="34" customFormat="false" ht="13.8" hidden="false" customHeight="false" outlineLevel="0" collapsed="false">
      <c r="B34" s="18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2019-05-21T16:59:43Z</dcterms:created>
  <dc:creator>Apache POI</dc:creator>
  <dc:description/>
  <dc:language>fr-FR</dc:language>
  <cp:lastModifiedBy/>
  <dcterms:modified xsi:type="dcterms:W3CDTF">2019-05-27T14:42:52Z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