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showInkAnnotation="0" codeName="ThisWorkbook"/>
  <mc:AlternateContent xmlns:mc="http://schemas.openxmlformats.org/markup-compatibility/2006">
    <mc:Choice Requires="x15">
      <x15ac:absPath xmlns:x15ac="http://schemas.microsoft.com/office/spreadsheetml/2010/11/ac" url="/Users/mmathews/Downloads/"/>
    </mc:Choice>
  </mc:AlternateContent>
  <xr:revisionPtr revIDLastSave="0" documentId="13_ncr:1_{798ED85A-5049-BF49-8B97-5E22364DFDE6}" xr6:coauthVersionLast="47" xr6:coauthVersionMax="47" xr10:uidLastSave="{00000000-0000-0000-0000-000000000000}"/>
  <bookViews>
    <workbookView xWindow="38400" yWindow="0" windowWidth="38400" windowHeight="21600"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Request'!$A$32:$H$36</definedName>
  </definedNames>
  <calcPr calcId="191028"/>
  <customWorkbookViews>
    <customWorkbookView name="Windows User - Personal View" guid="{4F4801AE-CF13-47EB-965F-6A9B2DCE6E42}" mergeInterval="0" personalView="1" maximized="1" windowWidth="1920" windowHeight="101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1" l="1"/>
  <c r="I23" i="1"/>
  <c r="I24" i="1"/>
  <c r="I22" i="1"/>
  <c r="I20" i="1"/>
  <c r="I12" i="1"/>
  <c r="I13" i="1"/>
  <c r="I14" i="1"/>
  <c r="I15" i="1"/>
  <c r="I16" i="1"/>
  <c r="I17" i="1"/>
  <c r="I18" i="1"/>
  <c r="I19" i="1"/>
  <c r="I21" i="1"/>
  <c r="I25" i="1"/>
  <c r="I27" i="1"/>
  <c r="I11" i="1"/>
  <c r="A5" i="1"/>
  <c r="I10" i="1"/>
  <c r="I9" i="1"/>
  <c r="I8" i="1"/>
  <c r="A34" i="1"/>
  <c r="A36" i="1"/>
  <c r="I28" i="1" l="1"/>
  <c r="I31" i="1" s="1"/>
</calcChain>
</file>

<file path=xl/sharedStrings.xml><?xml version="1.0" encoding="utf-8"?>
<sst xmlns="http://schemas.openxmlformats.org/spreadsheetml/2006/main" count="241" uniqueCount="197">
  <si>
    <t xml:space="preserve">                   Course/Capstone/eProject/FURI Purchase Request</t>
  </si>
  <si>
    <t>Name of Class or Project:   EGR 304/314</t>
  </si>
  <si>
    <t>Vendor (one vendor per form):  Digi-key</t>
  </si>
  <si>
    <t>Date</t>
  </si>
  <si>
    <t>Faculty/PI Contact</t>
  </si>
  <si>
    <t>Student Name &amp; Email</t>
  </si>
  <si>
    <t>eProject?            Capstone Project?             Course Project?</t>
  </si>
  <si>
    <r>
      <t xml:space="preserve">eProject Industry Sponsor </t>
    </r>
    <r>
      <rPr>
        <b/>
        <i/>
        <sz val="8.5"/>
        <rFont val="Century Gothic"/>
        <family val="2"/>
      </rPr>
      <t>(if applicable)</t>
    </r>
  </si>
  <si>
    <r>
      <rPr>
        <b/>
        <sz val="9"/>
        <color rgb="FF000000"/>
        <rFont val="Century Gothic"/>
        <family val="1"/>
      </rPr>
      <t xml:space="preserve">                 </t>
    </r>
    <r>
      <rPr>
        <sz val="9"/>
        <color rgb="FF000000"/>
        <rFont val="Century Gothic"/>
        <family val="1"/>
      </rPr>
      <t xml:space="preserve"> Yes  / </t>
    </r>
    <r>
      <rPr>
        <b/>
        <sz val="9"/>
        <color rgb="FF000000"/>
        <rFont val="Century Gothic"/>
        <family val="1"/>
      </rPr>
      <t xml:space="preserve"> No                  </t>
    </r>
    <r>
      <rPr>
        <sz val="9"/>
        <color rgb="FF000000"/>
        <rFont val="Century Gothic"/>
        <family val="1"/>
      </rPr>
      <t xml:space="preserve">Yes  / </t>
    </r>
    <r>
      <rPr>
        <b/>
        <sz val="9"/>
        <color rgb="FF000000"/>
        <rFont val="Century Gothic"/>
        <family val="1"/>
      </rPr>
      <t xml:space="preserve"> No                            </t>
    </r>
    <r>
      <rPr>
        <b/>
        <sz val="9"/>
        <color rgb="FFFF0000"/>
        <rFont val="Century Gothic"/>
        <family val="1"/>
      </rPr>
      <t>Yes</t>
    </r>
    <r>
      <rPr>
        <b/>
        <sz val="9"/>
        <color rgb="FF000000"/>
        <rFont val="Century Gothic"/>
        <family val="1"/>
      </rPr>
      <t xml:space="preserve"> </t>
    </r>
    <r>
      <rPr>
        <sz val="9"/>
        <color rgb="FF000000"/>
        <rFont val="Century Gothic"/>
        <family val="1"/>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</si>
  <si>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</si>
  <si>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</si>
  <si>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</si>
  <si>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</si>
  <si>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</si>
  <si>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</si>
  <si>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</si>
  <si>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</si>
  <si>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</si>
  <si>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</si>
  <si>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</si>
  <si>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</si>
  <si>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</si>
  <si>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 xml:space="preserve"> </t>
  </si>
  <si>
    <t>e</t>
  </si>
  <si>
    <t>Sub-Total</t>
  </si>
  <si>
    <t xml:space="preserve">      Chair or PI Approval: </t>
  </si>
  <si>
    <t xml:space="preserve">Date: </t>
  </si>
  <si>
    <t>Tax</t>
  </si>
  <si>
    <t>Shipping</t>
  </si>
  <si>
    <t>Grand Total</t>
  </si>
  <si>
    <r>
      <t xml:space="preserve">Business Purpose/Public Benefit:  </t>
    </r>
    <r>
      <rPr>
        <b/>
        <sz val="10"/>
        <color theme="1" tint="0.249977111117893"/>
        <rFont val="Arial"/>
        <family val="2"/>
      </rPr>
      <t>(Click on yellow line.  Next, select an option on the drop-down arrow on the right of the box)</t>
    </r>
  </si>
  <si>
    <t>Lab / Classroom / Medical Supplies</t>
  </si>
  <si>
    <t>Student:  Forward completed form to Instructor/Project Mentor for approval</t>
  </si>
  <si>
    <r>
      <t xml:space="preserve">Mentor/Faculty:  Forward form with email indicating your approval to </t>
    </r>
    <r>
      <rPr>
        <b/>
        <sz val="10"/>
        <color rgb="FFC00000"/>
        <rFont val="Century Gothic"/>
        <family val="2"/>
      </rPr>
      <t>PolyBizz@asu.edu</t>
    </r>
    <r>
      <rPr>
        <b/>
        <sz val="10"/>
        <rFont val="Century Gothic"/>
        <family val="2"/>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</si>
  <si>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</si>
  <si>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</si>
  <si>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</si>
  <si>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</si>
  <si>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</si>
  <si>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</si>
  <si>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</si>
  <si>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</si>
  <si>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</si>
  <si>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Audiovisual Electronic Equipment and Accessories (Non-Capital)</t>
  </si>
  <si>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</si>
  <si>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</si>
  <si>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</si>
  <si>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</si>
  <si>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</si>
  <si>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</si>
  <si>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</si>
  <si>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</si>
  <si>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</si>
  <si>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</si>
  <si>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</si>
  <si>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</si>
  <si>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</si>
  <si>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</si>
  <si>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</si>
  <si>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</si>
  <si>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</si>
  <si>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</si>
  <si>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</si>
  <si>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</si>
  <si>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t>Electronic Devices – Computers</t>
  </si>
  <si>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</si>
  <si>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</si>
  <si>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</si>
  <si>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</si>
  <si>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</si>
  <si>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Electronic Equipment – Computer Hardware Supplies</t>
  </si>
  <si>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</si>
  <si>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</si>
  <si>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</si>
  <si>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</si>
  <si>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</si>
  <si>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</si>
  <si>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</si>
  <si>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</si>
  <si>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</si>
  <si>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</si>
  <si>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</si>
  <si>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</si>
  <si>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</si>
  <si>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</si>
  <si>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</si>
  <si>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</si>
  <si>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</si>
  <si>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</si>
  <si>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</si>
  <si>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</si>
  <si>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</si>
  <si>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</si>
  <si>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</si>
  <si>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</si>
  <si>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</si>
  <si>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</si>
  <si>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</si>
  <si>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</si>
  <si>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</si>
  <si>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</si>
  <si>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</si>
  <si>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t>Other Services – Miscellaneous</t>
  </si>
  <si>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</si>
  <si>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</si>
  <si>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</si>
  <si>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</si>
  <si>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</si>
  <si>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</si>
  <si>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t>Business Purpose:</t>
    </r>
    <r>
      <rPr>
        <sz val="12"/>
        <rFont val="Garamond"/>
        <family val="1"/>
      </rPr>
      <t xml:space="preserve">  Green or Red Parking Passes to be used by ASU employees or invited speakers/guests to attend meetings, classes, and functions at the various ASU Campuses.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</si>
  <si>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</si>
  <si>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</si>
  <si>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</si>
  <si>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</si>
  <si>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</si>
  <si>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</si>
  <si>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</si>
  <si>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</si>
  <si>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</si>
  <si>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</si>
  <si>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</si>
  <si>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</si>
  <si>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</si>
  <si>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</si>
  <si>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</si>
  <si>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</si>
  <si>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</si>
  <si>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</si>
  <si>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</si>
  <si>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</si>
  <si>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</si>
  <si>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t>Maximus Mathews mmathe26@asu.edu</t>
  </si>
  <si>
    <r>
      <t xml:space="preserve">Jordan / Kelley / </t>
    </r>
    <r>
      <rPr>
        <b/>
        <sz val="10"/>
        <rFont val="Garamond"/>
        <family val="1"/>
        <scheme val="minor"/>
      </rPr>
      <t>Nichols</t>
    </r>
  </si>
  <si>
    <t>UPW1H101MPD</t>
  </si>
  <si>
    <t>K104K10X7RF5UH5</t>
  </si>
  <si>
    <t>C503B-WAN-CBBDB151</t>
  </si>
  <si>
    <t>1N5822-E3/54</t>
  </si>
  <si>
    <t>03540101ZXGY</t>
  </si>
  <si>
    <t>0217.500MXP</t>
  </si>
  <si>
    <t>RLB9012-221KL</t>
  </si>
  <si>
    <t>TCA9548ADGSR</t>
  </si>
  <si>
    <t>CSR1206FTR500</t>
  </si>
  <si>
    <t>CRCW251259R0FKEG</t>
  </si>
  <si>
    <t>VCNL4035X01-GS08</t>
  </si>
  <si>
    <t>INA226AIDGSR</t>
  </si>
  <si>
    <t>PIC18F27Q10-I/SO</t>
  </si>
  <si>
    <t>LM2575-3.3WU-TR</t>
  </si>
  <si>
    <t>https://www.digikey.com/en/products/detail/nichicon/UPW1H101MPD/589640?gclsrc=aw.ds&amp;&amp;utm_adgroup=&amp;utm_source=google&amp;utm_medium=cpc&amp;utm_campaign=PMax%20Shopping_Product_Medium%20ROAS%20Categories&amp;utm_term=&amp;utm_content=&amp;utm_id=go_cmp-20223376311_adg-_ad-__dev-c_ext-_prd-589640_sig-CjwKCAiAlPu9BhAjEiwA5NDSAxQXM9bS0h4xB4h52tJNU96R1mbqO_29Kcu0NgNw2bosvY6SHRMtnxoCVIUQAvD_BwE&amp;gad_source=1&amp;gclid=CjwKCAiAlPu9BhAjEiwA5NDSAxQXM9bS0h4xB4h52tJNU96R1mbqO_29Kcu0NgNw2bosvY6SHRMtnxoCVIUQAvD_BwE&amp;gclsrc=aw.ds</t>
  </si>
  <si>
    <t>https://www.digikey.com/en/products/detail/w%C3%BCrth-elektronik/860020273010/5727147</t>
  </si>
  <si>
    <t>https://www.digikey.com/en/products/detail/vishay-beyschlag-draloric-bc-components/K104K10X7RF5UH5/2356879</t>
  </si>
  <si>
    <t>https://www.digikey.com/en/products/detail/cree-led/C503B-WAN-CBBDB151/5824241?gclsrc=aw.ds&amp;&amp;utm_adgroup=&amp;utm_source=google&amp;utm_medium=cpc&amp;utm_campaign=PMax%20Shopping_Product_Medium%20ROAS%20Categories&amp;utm_term=&amp;utm_content=&amp;utm_id=go_cmp-20223376311_adg-_ad-__dev-c_ext-_prd-5824241_sig-CjwKCAiAlPu9BhAjEiwA5NDSA8z4fE8LbGnArh0_ItNKKUuYQxMFTiPGONT_gDVCauDFlNFjsNpeEBoCHt4QAvD_BwE&amp;gad_source=1&amp;gclid=CjwKCAiAlPu9BhAjEiwA5NDSA8z4fE8LbGnArh0_ItNKKUuYQxMFTiPGONT_gDVCauDFlNFjsNpeEBoCHt4QAvD_BwE&amp;gclsrc=aw.ds</t>
  </si>
  <si>
    <t>https://www.digikey.com/en/products/detail/vishay-general-semiconductor-diodes-division/1N5822-E3-54/1023526?gclsrc=aw.ds&amp;&amp;utm_adgroup=General&amp;utm_source=google&amp;utm_medium=cpc&amp;utm_campaign=PMax%20Shopping_Product_Zombie%20SKUs&amp;utm_term=&amp;utm_content=General&amp;utm_id=go_cmp-17815035045_adg-_ad-__dev-c_ext-_prd-_sig-Cj0KCQiA2oW-BhC2ARIsADSIAWrnif3Pb8QSd_OvQM0hN7JANXck60Dk_0SzS52eRIABnQYbpgTyS70aApP2EALw_wcB&amp;gad_source=1&amp;gclid=Cj0KCQiA2oW-BhC2ARIsADSIAWrnif3Pb8QSd_OvQM0hN7JANXck60Dk_0SzS52eRIABnQYbpgTyS70aApP2EALw_wcB&amp;gclsrc=aw.ds</t>
  </si>
  <si>
    <t>https://www.digikey.com/en/products/detail/littelfuse-inc/03540101ZXGY/553974</t>
  </si>
  <si>
    <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t>
  </si>
  <si>
    <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t>
  </si>
  <si>
    <t>https://www.digikey.com/en/products/detail/molex/0702460801/760165</t>
  </si>
  <si>
    <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t>
  </si>
  <si>
    <t>https://www.digikey.com/en/products/detail/bourns-inc/RLB9012-221KL/1969608</t>
  </si>
  <si>
    <t>https://www.digikey.com/en/products/detail/texas-instruments/TCA9548ADGSR/25649573</t>
  </si>
  <si>
    <t>https://www.digikey.com/en/products/detail/stackpole-electronics-inc/CSR1206FTR500/1742401?_gl=1*1ec8ldw*_up*MQ..*_gs*MQ..&amp;gclid=CjwKCAiAlPu9BhAjEiwA5NDSA0Gwflyk8iLuLSoI6wL5B7XpUSqnp51r4s_fy4P6I0sBRGG4HDyoAxoC85sQAvD_BwE&amp;gclsrc=aw.ds</t>
  </si>
  <si>
    <t>https://www.digikey.com/en/products/detail/vishay-dale/CRCW251259R0FKEG/1173554</t>
  </si>
  <si>
    <t>https://www.digikey.com/en/products/detail/seeed-technology-co-ltd/313070004/5488049?gclsrc=aw.ds&amp;&amp;utm_adgroup=&amp;utm_source=google&amp;utm_medium=cpc&amp;utm_campaign=PMax%20Shopping_Product_High%20ROAS%20Categories&amp;utm_term=&amp;utm_content=&amp;utm_id=go_cmp-20222717502_adg-_ad-__dev-c_ext-_prd-5488049_sig-CjwKCAiAzvC9BhADEiwAEhtlN_tvt74jlg-HR0fpzG0Wq39aCEAzOnPJG8PzxIHHglCNvXw1_lAkGxoC56cQAvD_BwE&amp;gad_source=1&amp;gclid=CjwKCAiAzvC9BhADEiwAEhtlN_tvt74jlg-HR0fpzG0Wq39aCEAzOnPJG8PzxIHHglCNvXw1_lAkGxoC56cQAvD_BwE&amp;gclsrc=aw.ds</t>
  </si>
  <si>
    <t>https://www.digikey.com/en/products/detail/vishay-semiconductor-opto-division/VCNL4035X01-GS08/6596530</t>
  </si>
  <si>
    <t>https://www.digikey.com/en/products/detail/texas-instruments/INA226AIDGSR/2687236</t>
  </si>
  <si>
    <t>https://www.digikey.com/en/products/detail/microchip-technology/PIC18F27Q10-I-SO/10064343</t>
  </si>
  <si>
    <t>https://www.digikey.com/en/products/detail/microchip-technology/LM2575-3-3WU-TR/1027646</t>
  </si>
  <si>
    <t>100 uF capacitor</t>
  </si>
  <si>
    <t>Used in voltage regulator circuit to help regulate voltage</t>
  </si>
  <si>
    <t>330 uF capacitor</t>
  </si>
  <si>
    <t>0.1 uF capacitor</t>
  </si>
  <si>
    <t>Helps stabilize circuit</t>
  </si>
  <si>
    <t>3.2V LED</t>
  </si>
  <si>
    <t>Used for debugging circuit</t>
  </si>
  <si>
    <t>40V Diode</t>
  </si>
  <si>
    <t>15 A fuse block</t>
  </si>
  <si>
    <t>Used to ensure circuit safety</t>
  </si>
  <si>
    <t>500mA fuses</t>
  </si>
  <si>
    <t>Barrel Jack Connector</t>
  </si>
  <si>
    <t>Used as alternate power source</t>
  </si>
  <si>
    <t>4x2 Header Pins</t>
  </si>
  <si>
    <t>Used for daisy chain</t>
  </si>
  <si>
    <t>Test points</t>
  </si>
  <si>
    <t>220uH inductor</t>
  </si>
  <si>
    <t>I2C Multiplexer</t>
  </si>
  <si>
    <t>Used to communicate with 4 different optical sensors with the same address</t>
  </si>
  <si>
    <t>0.5 ohm Shunt resistor</t>
  </si>
  <si>
    <t>Used to measure current and voltage of the solar cell</t>
  </si>
  <si>
    <t>59 Power resistor</t>
  </si>
  <si>
    <t>Solar Cell</t>
  </si>
  <si>
    <t>Used to generate power from a light source and showcase our project</t>
  </si>
  <si>
    <t>Optical Sensor</t>
  </si>
  <si>
    <t>Used to gauge the light levels</t>
  </si>
  <si>
    <t>Current/Voltage Monitor</t>
  </si>
  <si>
    <t>PIC Microcontroller</t>
  </si>
  <si>
    <t>Used to control the entire circuit</t>
  </si>
  <si>
    <t>Switching Regulator</t>
  </si>
  <si>
    <t>Used to regulate 12V to 3.3V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</si>
</sst>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quot;$&quot;#,##0.00"/>
    <numFmt numFmtId="166" formatCode="_(&quot;$&quot;* #,##0.000_);_(&quot;$&quot;* \(#,##0.000\);_(&quot;$&quot;* &quot;-&quot;???_);_(@_)"/>
  </numFmts>
  <fonts count="45"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b/>
      <sz val="9"/>
      <color rgb="FF000000"/>
      <name val="Century Gothic"/>
      <family val="1"/>
    </font>
    <font>
      <sz val="9"/>
      <color rgb="FF000000"/>
      <name val="Century Gothic"/>
      <family val="1"/>
    </font>
    <font>
      <b/>
      <sz val="9"/>
      <color rgb="FFFF0000"/>
      <name val="Century Gothic"/>
      <family val="1"/>
    </font>
    <font>
      <sz val="10"/>
      <name val="Arial"/>
      <family val="2"/>
    </font>
    <font>
      <b/>
      <sz val="10"/>
      <name val="Garamond"/>
      <family val="1"/>
      <scheme val="minor"/>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98">
    <xf numFmtId="0" fontId="0" fillId="0" borderId="0" xfId="0"/>
    <xf numFmtId="0" fontId="3" fillId="0" borderId="0" xfId="0" applyFont="1"/>
    <xf numFmtId="165" fontId="4" fillId="0" borderId="0" xfId="0" applyNumberFormat="1" applyFont="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165" fontId="8" fillId="0" borderId="1" xfId="0" applyNumberFormat="1" applyFont="1" applyBorder="1"/>
    <xf numFmtId="165" fontId="5" fillId="0" borderId="13" xfId="0" applyNumberFormat="1" applyFont="1" applyBorder="1" applyAlignment="1">
      <alignment horizontal="right" indent="1"/>
    </xf>
    <xf numFmtId="0" fontId="17" fillId="0" borderId="0" xfId="0" applyFont="1"/>
    <xf numFmtId="0" fontId="18" fillId="0" borderId="0" xfId="0" applyFont="1"/>
    <xf numFmtId="0" fontId="21" fillId="2" borderId="0" xfId="0" applyFont="1" applyFill="1" applyAlignment="1">
      <alignment horizontal="center"/>
    </xf>
    <xf numFmtId="0" fontId="21" fillId="2" borderId="0" xfId="0" applyFont="1" applyFill="1" applyAlignment="1">
      <alignment horizontal="center" wrapText="1"/>
    </xf>
    <xf numFmtId="0" fontId="18" fillId="2" borderId="0" xfId="0" applyFont="1" applyFill="1" applyAlignment="1">
      <alignment horizontal="left" wrapText="1"/>
    </xf>
    <xf numFmtId="0" fontId="18" fillId="2" borderId="0" xfId="0" applyFont="1" applyFill="1" applyAlignment="1">
      <alignment horizontal="left"/>
    </xf>
    <xf numFmtId="164" fontId="24" fillId="0" borderId="0" xfId="0" applyNumberFormat="1" applyFont="1" applyAlignment="1">
      <alignment horizontal="left" vertic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44" fontId="25" fillId="4" borderId="4" xfId="0" applyNumberFormat="1" applyFont="1" applyFill="1" applyBorder="1" applyAlignment="1">
      <alignment horizontal="left" vertical="center"/>
    </xf>
    <xf numFmtId="0" fontId="27" fillId="0" borderId="0" xfId="0" applyFont="1" applyAlignment="1">
      <alignment horizontal="left"/>
    </xf>
    <xf numFmtId="44" fontId="27" fillId="0" borderId="4" xfId="0" applyNumberFormat="1" applyFont="1" applyBorder="1" applyAlignment="1">
      <alignment vertical="center"/>
    </xf>
    <xf numFmtId="0" fontId="15" fillId="0" borderId="0" xfId="0" applyFont="1"/>
    <xf numFmtId="0" fontId="6" fillId="0" borderId="14" xfId="0" applyFont="1" applyBorder="1"/>
    <xf numFmtId="0" fontId="6" fillId="0" borderId="15" xfId="0" applyFont="1" applyBorder="1"/>
    <xf numFmtId="0" fontId="6" fillId="0" borderId="16" xfId="0" applyFont="1" applyBorder="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2" fillId="0" borderId="0" xfId="0" applyFont="1" applyAlignment="1">
      <alignment horizontal="center"/>
    </xf>
    <xf numFmtId="0" fontId="33" fillId="0" borderId="2" xfId="0" applyFont="1" applyBorder="1"/>
    <xf numFmtId="0" fontId="33" fillId="0" borderId="0" xfId="0" applyFont="1"/>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3" fillId="3" borderId="4" xfId="0" applyFont="1" applyFill="1" applyBorder="1" applyAlignment="1">
      <alignment horizontal="left" vertical="center"/>
    </xf>
    <xf numFmtId="164" fontId="23" fillId="0" borderId="4" xfId="0" applyNumberFormat="1" applyFont="1" applyBorder="1" applyAlignment="1">
      <alignment horizontal="left" vertical="center"/>
    </xf>
    <xf numFmtId="0" fontId="14" fillId="0" borderId="4" xfId="0" applyFont="1" applyBorder="1" applyAlignment="1">
      <alignment horizontal="left" vertical="center"/>
    </xf>
    <xf numFmtId="0" fontId="28" fillId="0" borderId="0" xfId="0" applyFont="1" applyAlignment="1">
      <alignment horizontal="center" vertical="center" wrapText="1"/>
    </xf>
    <xf numFmtId="0" fontId="31" fillId="0" borderId="0" xfId="0" applyFont="1" applyAlignment="1">
      <alignment horizontal="right"/>
    </xf>
    <xf numFmtId="0" fontId="31" fillId="0" borderId="1" xfId="0" applyFont="1" applyBorder="1" applyAlignment="1">
      <alignment horizontal="left"/>
    </xf>
    <xf numFmtId="0" fontId="33" fillId="0" borderId="0" xfId="0" applyFont="1" applyAlignment="1">
      <alignment horizontal="right"/>
    </xf>
    <xf numFmtId="0" fontId="27" fillId="0" borderId="4" xfId="0" applyFont="1" applyBorder="1" applyAlignment="1">
      <alignment horizontal="left" vertical="center" wrapText="1"/>
    </xf>
    <xf numFmtId="0" fontId="25" fillId="4" borderId="4" xfId="0" applyFont="1" applyFill="1" applyBorder="1" applyAlignment="1">
      <alignment horizontal="left" vertical="center" wrapText="1"/>
    </xf>
    <xf numFmtId="164" fontId="21" fillId="2" borderId="0" xfId="0" applyNumberFormat="1" applyFont="1" applyFill="1" applyAlignment="1">
      <alignment horizontal="center"/>
    </xf>
    <xf numFmtId="0" fontId="28" fillId="0" borderId="0" xfId="0" applyFont="1" applyAlignment="1">
      <alignment horizontal="center" vertical="center" wrapText="1"/>
    </xf>
    <xf numFmtId="0" fontId="27" fillId="0" borderId="4" xfId="0" applyFont="1" applyBorder="1" applyAlignment="1">
      <alignment horizontal="left" vertical="center"/>
    </xf>
    <xf numFmtId="0" fontId="7" fillId="0" borderId="0" xfId="0" applyFont="1" applyAlignment="1">
      <alignment horizontal="left"/>
    </xf>
    <xf numFmtId="0" fontId="31" fillId="0" borderId="0" xfId="0" applyFont="1" applyAlignment="1">
      <alignment horizontal="right"/>
    </xf>
    <xf numFmtId="0" fontId="18" fillId="0" borderId="0" xfId="0" applyFont="1" applyAlignment="1">
      <alignment horizontal="right"/>
    </xf>
    <xf numFmtId="0" fontId="19" fillId="0" borderId="0" xfId="0" applyFont="1" applyAlignment="1">
      <alignment horizontal="left"/>
    </xf>
    <xf numFmtId="0" fontId="27" fillId="0" borderId="12" xfId="0" applyFont="1" applyBorder="1" applyAlignment="1">
      <alignment horizontal="left" vertical="center"/>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4" xfId="0" applyFont="1" applyBorder="1" applyAlignment="1">
      <alignment horizontal="left" vertical="center" wrapText="1"/>
    </xf>
    <xf numFmtId="0" fontId="25" fillId="4" borderId="4" xfId="0" applyFont="1" applyFill="1" applyBorder="1" applyAlignment="1">
      <alignment horizontal="left" vertical="center" wrapText="1"/>
    </xf>
    <xf numFmtId="0" fontId="16" fillId="2" borderId="0" xfId="0" applyFont="1" applyFill="1" applyAlignment="1">
      <alignment horizontal="center"/>
    </xf>
    <xf numFmtId="0" fontId="20" fillId="3" borderId="0" xfId="0" applyFont="1" applyFill="1" applyAlignment="1">
      <alignment horizontal="left"/>
    </xf>
    <xf numFmtId="0" fontId="21" fillId="2" borderId="1" xfId="0" applyFont="1" applyFill="1" applyBorder="1" applyAlignment="1">
      <alignment horizontal="center"/>
    </xf>
    <xf numFmtId="0" fontId="40" fillId="0" borderId="11" xfId="0" applyFont="1" applyBorder="1" applyAlignment="1">
      <alignment horizontal="left" vertical="center"/>
    </xf>
    <xf numFmtId="0" fontId="21" fillId="0" borderId="2" xfId="0" applyFont="1" applyBorder="1" applyAlignment="1">
      <alignment horizontal="left" vertical="center"/>
    </xf>
    <xf numFmtId="0" fontId="21" fillId="0" borderId="12" xfId="0"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xf>
    <xf numFmtId="0" fontId="2" fillId="0" borderId="3"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164" fontId="38" fillId="6" borderId="0" xfId="0" applyNumberFormat="1" applyFont="1" applyFill="1" applyAlignment="1">
      <alignment horizontal="left"/>
    </xf>
    <xf numFmtId="164" fontId="39" fillId="6" borderId="0" xfId="0" applyNumberFormat="1" applyFont="1" applyFill="1" applyAlignment="1">
      <alignment horizontal="left"/>
    </xf>
    <xf numFmtId="164" fontId="21" fillId="2" borderId="0" xfId="0" applyNumberFormat="1" applyFont="1" applyFill="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7" fillId="0" borderId="0" xfId="0" applyFont="1" applyBorder="1" applyAlignment="1">
      <alignment horizontal="left"/>
    </xf>
    <xf numFmtId="3" fontId="43" fillId="0" borderId="4" xfId="0" applyNumberFormat="1" applyFont="1" applyBorder="1" applyAlignment="1">
      <alignment horizontal="right" vertical="center"/>
    </xf>
    <xf numFmtId="0" fontId="43" fillId="0" borderId="4" xfId="0" applyFont="1" applyBorder="1" applyAlignment="1">
      <alignment horizontal="center" vertical="center"/>
    </xf>
    <xf numFmtId="1" fontId="43" fillId="0" borderId="4" xfId="0" applyNumberFormat="1" applyFont="1" applyBorder="1" applyAlignment="1">
      <alignment horizontal="center" vertical="center"/>
    </xf>
    <xf numFmtId="0" fontId="0" fillId="0" borderId="4" xfId="0" applyBorder="1" applyAlignment="1">
      <alignment horizontal="center" vertical="center"/>
    </xf>
    <xf numFmtId="1" fontId="0" fillId="0" borderId="4" xfId="0" applyNumberFormat="1" applyBorder="1" applyAlignment="1">
      <alignment horizontal="center" vertical="center"/>
    </xf>
    <xf numFmtId="3" fontId="43" fillId="0" borderId="4" xfId="0" applyNumberFormat="1" applyFont="1" applyBorder="1" applyAlignment="1">
      <alignment horizontal="right"/>
    </xf>
    <xf numFmtId="0" fontId="0" fillId="0" borderId="4" xfId="0" applyBorder="1" applyAlignment="1">
      <alignment horizontal="center"/>
    </xf>
    <xf numFmtId="0" fontId="9" fillId="0" borderId="5" xfId="1" applyBorder="1" applyAlignment="1">
      <alignment horizontal="center" vertical="center"/>
    </xf>
    <xf numFmtId="0" fontId="9" fillId="0" borderId="6" xfId="1" applyBorder="1" applyAlignment="1">
      <alignment horizontal="center" vertical="center"/>
    </xf>
    <xf numFmtId="0" fontId="9" fillId="0" borderId="7" xfId="1" applyBorder="1" applyAlignment="1">
      <alignment horizontal="center" vertical="center"/>
    </xf>
    <xf numFmtId="0" fontId="9" fillId="0" borderId="8" xfId="1" applyBorder="1" applyAlignment="1">
      <alignment horizontal="center" vertical="center"/>
    </xf>
    <xf numFmtId="0" fontId="9" fillId="0" borderId="7" xfId="1" applyBorder="1" applyAlignment="1">
      <alignment horizontal="center"/>
    </xf>
    <xf numFmtId="0" fontId="9" fillId="0" borderId="8" xfId="1" applyBorder="1" applyAlignment="1">
      <alignment horizontal="center"/>
    </xf>
    <xf numFmtId="165" fontId="43" fillId="0" borderId="4" xfId="0" applyNumberFormat="1" applyFont="1" applyBorder="1" applyAlignment="1">
      <alignment vertical="center"/>
    </xf>
    <xf numFmtId="165" fontId="43" fillId="0" borderId="4" xfId="0" applyNumberFormat="1" applyFont="1" applyBorder="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404812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twoCellAnchor editAs="oneCell">
    <xdr:from>
      <xdr:col>0</xdr:col>
      <xdr:colOff>31750</xdr:colOff>
      <xdr:row>33</xdr:row>
      <xdr:rowOff>23812</xdr:rowOff>
    </xdr:from>
    <xdr:to>
      <xdr:col>7</xdr:col>
      <xdr:colOff>508000</xdr:colOff>
      <xdr:row>35</xdr:row>
      <xdr:rowOff>746125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1750" y="6238875"/>
          <a:ext cx="10620375" cy="1262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 TargetMode="External"/><Relationship Id="rId13" Type="http://schemas.openxmlformats.org/officeDocument/2006/relationships/hyperlink" Target="https://www.digikey.com/en/products/detail/texas-instruments/TCA9548ADGSR/25649573" TargetMode="External"/><Relationship Id="rId18" Type="http://schemas.openxmlformats.org/officeDocument/2006/relationships/hyperlink" Target="https://www.digikey.com/en/products/detail/texas-instruments/INA226AIDGSR/2687236" TargetMode="External"/><Relationship Id="rId3" Type="http://schemas.openxmlformats.org/officeDocument/2006/relationships/hyperlink" Target="https://www.digikey.com/en/products/detail/w%C3%BCrth-elektronik/860020273010/5727147" TargetMode="External"/><Relationship Id="rId21" Type="http://schemas.openxmlformats.org/officeDocument/2006/relationships/printerSettings" Target="../printerSettings/printerSettings2.bin"/><Relationship Id="rId7" Type="http://schemas.openxmlformats.org/officeDocument/2006/relationships/hyperlink" Target="https://www.digikey.com/en/products/detail/littelfuse-inc/03540101ZXGY/553974" TargetMode="External"/><Relationship Id="rId12" Type="http://schemas.openxmlformats.org/officeDocument/2006/relationships/hyperlink" Target="https://www.digikey.com/en/products/detail/bourns-inc/RLB9012-221KL/1969608" TargetMode="External"/><Relationship Id="rId17" Type="http://schemas.openxmlformats.org/officeDocument/2006/relationships/hyperlink" Target="https://www.digikey.com/en/products/detail/vishay-semiconductor-opto-division/VCNL4035X01-GS08/6596530" TargetMode="External"/><Relationship Id="rId2" Type="http://schemas.openxmlformats.org/officeDocument/2006/relationships/hyperlink" Target="https://www.digikey.com/en/products/detail/nichicon/UPW1H101MPD/589640?gclsrc=aw.ds&amp;&amp;utm_adgroup=&amp;utm_source=google&amp;utm_medium=cpc&amp;utm_campaign=PMax%20Shopping_Product_Medium%20ROAS%20Categories&amp;utm_term=&amp;utm_content=&amp;utm_id=go_cmp-20223376311_adg-_ad-__dev-c_ext-_prd-589640_sig-CjwKCAiAlPu9BhAjEiwA5NDSAxQXM9bS0h4xB4h52tJNU96R1mbqO_29Kcu0NgNw2bosvY6SHRMtnxoCVIUQAvD_BwE&amp;gad_source=1&amp;gclid=CjwKCAiAlPu9BhAjEiwA5NDSAxQXM9bS0h4xB4h52tJNU96R1mbqO_29Kcu0NgNw2bosvY6SHRMtnxoCVIUQAvD_BwE&amp;gclsrc=aw.ds" TargetMode="External"/><Relationship Id="rId16" Type="http://schemas.openxmlformats.org/officeDocument/2006/relationships/hyperlink" Target="https://www.digikey.com/en/products/detail/seeed-technology-co-ltd/313070004/5488049?gclsrc=aw.ds&amp;&amp;utm_adgroup=&amp;utm_source=google&amp;utm_medium=cpc&amp;utm_campaign=PMax%20Shopping_Product_High%20ROAS%20Categories&amp;utm_term=&amp;utm_content=&amp;utm_id=go_cmp-20222717502_adg-_ad-__dev-c_ext-_prd-5488049_sig-CjwKCAiAzvC9BhADEiwAEhtlN_tvt74jlg-HR0fpzG0Wq39aCEAzOnPJG8PzxIHHglCNvXw1_lAkGxoC56cQAvD_BwE&amp;gad_source=1&amp;gclid=CjwKCAiAzvC9BhADEiwAEhtlN_tvt74jlg-HR0fpzG0Wq39aCEAzOnPJG8PzxIHHglCNvXw1_lAkGxoC56cQAvD_BwE&amp;gclsrc=aw.ds" TargetMode="External"/><Relationship Id="rId20" Type="http://schemas.openxmlformats.org/officeDocument/2006/relationships/hyperlink" Target="https://www.digikey.com/en/products/detail/microchip-technology/LM2575-3-3WU-TR/1027646" TargetMode="External"/><Relationship Id="rId1" Type="http://schemas.openxmlformats.org/officeDocument/2006/relationships/printerSettings" Target="../printerSettings/printerSettings1.bin"/><Relationship Id="rId6" Type="http://schemas.openxmlformats.org/officeDocument/2006/relationships/hyperlink" Target="https://www.digikey.com/en/products/detail/vishay-general-semiconductor-diodes-division/1N5822-E3-54/1023526?gclsrc=aw.ds&amp;&amp;utm_adgroup=General&amp;utm_source=google&amp;utm_medium=cpc&amp;utm_campaign=PMax%20Shopping_Product_Zombie%20SKUs&amp;utm_term=&amp;utm_content=General&amp;utm_id=go_cmp-17815035045_adg-_ad-__dev-c_ext-_prd-_sig-Cj0KCQiA2oW-BhC2ARIsADSIAWrnif3Pb8QSd_OvQM0hN7JANXck60Dk_0SzS52eRIABnQYbpgTyS70aApP2EALw_wcB&amp;gad_source=1&amp;gclid=Cj0KCQiA2oW-BhC2ARIsADSIAWrnif3Pb8QSd_OvQM0hN7JANXck60Dk_0SzS52eRIABnQYbpgTyS70aApP2EALw_wcB&amp;gclsrc=aw.ds" TargetMode="External"/><Relationship Id="rId11" Type="http://schemas.openxmlformats.org/officeDocument/2006/relationships/hyperlink" Target="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 TargetMode="External"/><Relationship Id="rId5" Type="http://schemas.openxmlformats.org/officeDocument/2006/relationships/hyperlink" Target="https://www.digikey.com/en/products/detail/cree-led/C503B-WAN-CBBDB151/5824241?gclsrc=aw.ds&amp;&amp;utm_adgroup=&amp;utm_source=google&amp;utm_medium=cpc&amp;utm_campaign=PMax%20Shopping_Product_Medium%20ROAS%20Categories&amp;utm_term=&amp;utm_content=&amp;utm_id=go_cmp-20223376311_adg-_ad-__dev-c_ext-_prd-5824241_sig-CjwKCAiAlPu9BhAjEiwA5NDSA8z4fE8LbGnArh0_ItNKKUuYQxMFTiPGONT_gDVCauDFlNFjsNpeEBoCHt4QAvD_BwE&amp;gad_source=1&amp;gclid=CjwKCAiAlPu9BhAjEiwA5NDSA8z4fE8LbGnArh0_ItNKKUuYQxMFTiPGONT_gDVCauDFlNFjsNpeEBoCHt4QAvD_BwE&amp;gclsrc=aw.ds" TargetMode="External"/><Relationship Id="rId15" Type="http://schemas.openxmlformats.org/officeDocument/2006/relationships/hyperlink" Target="https://www.digikey.com/en/products/detail/vishay-dale/CRCW251259R0FKEG/1173554" TargetMode="External"/><Relationship Id="rId10" Type="http://schemas.openxmlformats.org/officeDocument/2006/relationships/hyperlink" Target="https://www.digikey.com/en/products/detail/molex/0702460801/760165" TargetMode="External"/><Relationship Id="rId19" Type="http://schemas.openxmlformats.org/officeDocument/2006/relationships/hyperlink" Target="https://www.digikey.com/en/products/detail/microchip-technology/PIC18F27Q10-I-SO/10064343" TargetMode="External"/><Relationship Id="rId4" Type="http://schemas.openxmlformats.org/officeDocument/2006/relationships/hyperlink" Target="https://www.digikey.com/en/products/detail/vishay-beyschlag-draloric-bc-components/K104K10X7RF5UH5/2356879" TargetMode="External"/><Relationship Id="rId9" Type="http://schemas.openxmlformats.org/officeDocument/2006/relationships/hyperlink" Target="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 TargetMode="External"/><Relationship Id="rId14" Type="http://schemas.openxmlformats.org/officeDocument/2006/relationships/hyperlink" Target="https://www.digikey.com/en/products/detail/stackpole-electronics-inc/CSR1206FTR500/1742401?_gl=1*1ec8ldw*_up*MQ..*_gs*MQ..&amp;gclid=CjwKCAiAlPu9BhAjEiwA5NDSA0Gwflyk8iLuLSoI6wL5B7XpUSqnp51r4s_fy4P6I0sBRGG4HDyoAxoC85sQAvD_BwE&amp;gclsrc=aw.ds" TargetMode="External"/><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5"/>
  <sheetViews>
    <sheetView showGridLines="0" tabSelected="1" zoomScale="120" zoomScaleNormal="120" workbookViewId="0">
      <selection activeCell="K22" sqref="K22"/>
    </sheetView>
  </sheetViews>
  <sheetFormatPr baseColWidth="10" defaultColWidth="9.1640625" defaultRowHeight="14" x14ac:dyDescent="0.2"/>
  <cols>
    <col min="1" max="1" width="8" style="1" customWidth="1"/>
    <col min="2" max="2" width="18" style="1" bestFit="1" customWidth="1"/>
    <col min="3" max="3" width="25.1640625" style="1" customWidth="1"/>
    <col min="4" max="4" width="30.6640625" style="1" customWidth="1"/>
    <col min="5" max="5" width="11" style="1" customWidth="1"/>
    <col min="6" max="6" width="22.5" style="1" customWidth="1"/>
    <col min="7" max="7" width="37.83203125" style="1" customWidth="1"/>
    <col min="8" max="8" width="10" style="1" customWidth="1"/>
    <col min="9" max="16384" width="9.1640625" style="1"/>
  </cols>
  <sheetData>
    <row r="1" spans="1:9" s="9" customFormat="1" ht="58.5" customHeight="1" x14ac:dyDescent="0.35">
      <c r="A1" s="61" t="s">
        <v>0</v>
      </c>
      <c r="B1" s="61"/>
      <c r="C1" s="61"/>
      <c r="D1" s="61"/>
      <c r="E1" s="61"/>
      <c r="F1" s="61"/>
      <c r="G1" s="61"/>
      <c r="H1" s="61"/>
      <c r="I1" s="61"/>
    </row>
    <row r="2" spans="1:9" s="10" customFormat="1" ht="18" customHeight="1" x14ac:dyDescent="0.2">
      <c r="A2" s="51" t="s">
        <v>1</v>
      </c>
      <c r="B2" s="51"/>
      <c r="C2" s="51"/>
      <c r="D2" s="51"/>
      <c r="E2" s="62" t="s">
        <v>2</v>
      </c>
      <c r="F2" s="62"/>
      <c r="G2" s="62"/>
      <c r="H2" s="62"/>
      <c r="I2" s="62"/>
    </row>
    <row r="3" spans="1:9" s="10" customFormat="1" ht="14" customHeight="1" x14ac:dyDescent="0.15"/>
    <row r="4" spans="1:9" s="9" customFormat="1" ht="15" customHeight="1" x14ac:dyDescent="0.15">
      <c r="A4" s="11" t="s">
        <v>3</v>
      </c>
      <c r="B4" s="11" t="s">
        <v>4</v>
      </c>
      <c r="C4" s="12" t="s">
        <v>5</v>
      </c>
      <c r="D4" s="63" t="s">
        <v>6</v>
      </c>
      <c r="E4" s="63"/>
      <c r="F4" s="63"/>
      <c r="G4" s="12" t="s">
        <v>7</v>
      </c>
      <c r="H4" s="13"/>
      <c r="I4" s="14"/>
    </row>
    <row r="5" spans="1:9" s="9" customFormat="1" ht="15" customHeight="1" x14ac:dyDescent="0.15">
      <c r="A5" s="37">
        <f ca="1">TODAY()</f>
        <v>45716</v>
      </c>
      <c r="B5" s="37" t="s">
        <v>132</v>
      </c>
      <c r="C5" s="36" t="s">
        <v>131</v>
      </c>
      <c r="D5" s="64" t="s">
        <v>8</v>
      </c>
      <c r="E5" s="65"/>
      <c r="F5" s="66"/>
      <c r="G5" s="38" t="s">
        <v>9</v>
      </c>
      <c r="H5" s="15"/>
      <c r="I5" s="15"/>
    </row>
    <row r="6" spans="1:9" s="9" customFormat="1" ht="15" customHeight="1" x14ac:dyDescent="0.15">
      <c r="A6" s="77" t="s">
        <v>10</v>
      </c>
      <c r="B6" s="78"/>
      <c r="C6" s="78"/>
      <c r="D6" s="78"/>
      <c r="E6" s="78"/>
      <c r="F6" s="78"/>
      <c r="G6" s="78"/>
      <c r="H6" s="78"/>
      <c r="I6" s="78"/>
    </row>
    <row r="7" spans="1:9" s="16" customFormat="1" ht="15" customHeight="1" x14ac:dyDescent="0.15">
      <c r="A7" s="45" t="s">
        <v>11</v>
      </c>
      <c r="B7" s="45" t="s">
        <v>12</v>
      </c>
      <c r="C7" s="79" t="s">
        <v>13</v>
      </c>
      <c r="D7" s="79"/>
      <c r="E7" s="63" t="s">
        <v>14</v>
      </c>
      <c r="F7" s="63"/>
      <c r="G7" s="11" t="s">
        <v>15</v>
      </c>
      <c r="H7" s="11" t="s">
        <v>16</v>
      </c>
      <c r="I7" s="11" t="s">
        <v>17</v>
      </c>
    </row>
    <row r="8" spans="1:9" s="9" customFormat="1" ht="39.75" customHeight="1" x14ac:dyDescent="0.15">
      <c r="A8" s="17">
        <v>6</v>
      </c>
      <c r="B8" s="18" t="s">
        <v>18</v>
      </c>
      <c r="C8" s="80" t="s">
        <v>19</v>
      </c>
      <c r="D8" s="81"/>
      <c r="E8" s="60" t="s">
        <v>20</v>
      </c>
      <c r="F8" s="60"/>
      <c r="G8" s="44" t="s">
        <v>21</v>
      </c>
      <c r="H8" s="35">
        <v>3.49</v>
      </c>
      <c r="I8" s="19">
        <f>SUM(A8*H8)</f>
        <v>20.94</v>
      </c>
    </row>
    <row r="9" spans="1:9" s="9" customFormat="1" ht="13" x14ac:dyDescent="0.15">
      <c r="A9" s="83">
        <v>3</v>
      </c>
      <c r="B9" s="84" t="s">
        <v>133</v>
      </c>
      <c r="C9" s="90" t="s">
        <v>147</v>
      </c>
      <c r="D9" s="91"/>
      <c r="E9" s="59" t="s">
        <v>166</v>
      </c>
      <c r="F9" s="59"/>
      <c r="G9" s="43" t="s">
        <v>167</v>
      </c>
      <c r="H9" s="96">
        <v>0.42</v>
      </c>
      <c r="I9" s="19">
        <f>SUM(A9*H9)</f>
        <v>1.26</v>
      </c>
    </row>
    <row r="10" spans="1:9" s="9" customFormat="1" ht="15" customHeight="1" x14ac:dyDescent="0.15">
      <c r="A10" s="83">
        <v>3</v>
      </c>
      <c r="B10" s="85">
        <v>860020273010</v>
      </c>
      <c r="C10" s="92" t="s">
        <v>148</v>
      </c>
      <c r="D10" s="93"/>
      <c r="E10" s="59" t="s">
        <v>168</v>
      </c>
      <c r="F10" s="59"/>
      <c r="G10" s="43" t="s">
        <v>167</v>
      </c>
      <c r="H10" s="96">
        <v>0.14000000000000001</v>
      </c>
      <c r="I10" s="19">
        <f t="shared" ref="I10" si="0">SUM(A10*H10)</f>
        <v>0.42000000000000004</v>
      </c>
    </row>
    <row r="11" spans="1:9" s="9" customFormat="1" ht="15" customHeight="1" x14ac:dyDescent="0.15">
      <c r="A11" s="83">
        <v>15</v>
      </c>
      <c r="B11" s="84" t="s">
        <v>134</v>
      </c>
      <c r="C11" s="92" t="s">
        <v>149</v>
      </c>
      <c r="D11" s="93"/>
      <c r="E11" s="59" t="s">
        <v>169</v>
      </c>
      <c r="F11" s="59"/>
      <c r="G11" s="43" t="s">
        <v>170</v>
      </c>
      <c r="H11" s="96">
        <v>0.14099999999999999</v>
      </c>
      <c r="I11" s="19">
        <f>SUM(A11*H11)</f>
        <v>2.1149999999999998</v>
      </c>
    </row>
    <row r="12" spans="1:9" s="9" customFormat="1" ht="15" customHeight="1" x14ac:dyDescent="0.15">
      <c r="A12" s="83">
        <v>3</v>
      </c>
      <c r="B12" s="84" t="s">
        <v>135</v>
      </c>
      <c r="C12" s="92" t="s">
        <v>150</v>
      </c>
      <c r="D12" s="93"/>
      <c r="E12" s="59" t="s">
        <v>171</v>
      </c>
      <c r="F12" s="59"/>
      <c r="G12" s="43" t="s">
        <v>172</v>
      </c>
      <c r="H12" s="96">
        <v>0.26</v>
      </c>
      <c r="I12" s="19">
        <f>SUM(A12*H12)</f>
        <v>0.78</v>
      </c>
    </row>
    <row r="13" spans="1:9" s="9" customFormat="1" ht="15" customHeight="1" x14ac:dyDescent="0.15">
      <c r="A13" s="83">
        <v>3</v>
      </c>
      <c r="B13" s="84" t="s">
        <v>136</v>
      </c>
      <c r="C13" s="92" t="s">
        <v>151</v>
      </c>
      <c r="D13" s="93"/>
      <c r="E13" s="59" t="s">
        <v>173</v>
      </c>
      <c r="F13" s="59"/>
      <c r="G13" s="43" t="s">
        <v>167</v>
      </c>
      <c r="H13" s="96">
        <v>0.46</v>
      </c>
      <c r="I13" s="19">
        <f t="shared" ref="I13:I27" si="1">SUM(A13*H13)</f>
        <v>1.3800000000000001</v>
      </c>
    </row>
    <row r="14" spans="1:9" s="9" customFormat="1" ht="15" customHeight="1" x14ac:dyDescent="0.15">
      <c r="A14" s="83">
        <v>2</v>
      </c>
      <c r="B14" s="86" t="s">
        <v>137</v>
      </c>
      <c r="C14" s="92" t="s">
        <v>152</v>
      </c>
      <c r="D14" s="93"/>
      <c r="E14" s="59" t="s">
        <v>174</v>
      </c>
      <c r="F14" s="59"/>
      <c r="G14" s="43" t="s">
        <v>175</v>
      </c>
      <c r="H14" s="96">
        <v>1.49</v>
      </c>
      <c r="I14" s="19">
        <f t="shared" si="1"/>
        <v>2.98</v>
      </c>
    </row>
    <row r="15" spans="1:9" s="9" customFormat="1" ht="15" customHeight="1" x14ac:dyDescent="0.15">
      <c r="A15" s="83">
        <v>6</v>
      </c>
      <c r="B15" s="86" t="s">
        <v>138</v>
      </c>
      <c r="C15" s="92" t="s">
        <v>153</v>
      </c>
      <c r="D15" s="93"/>
      <c r="E15" s="59" t="s">
        <v>176</v>
      </c>
      <c r="F15" s="59"/>
      <c r="G15" s="43" t="s">
        <v>175</v>
      </c>
      <c r="H15" s="96">
        <v>0.36199999999999999</v>
      </c>
      <c r="I15" s="19">
        <f t="shared" si="1"/>
        <v>2.1719999999999997</v>
      </c>
    </row>
    <row r="16" spans="1:9" s="9" customFormat="1" ht="15" customHeight="1" x14ac:dyDescent="0.15">
      <c r="A16" s="83">
        <v>2</v>
      </c>
      <c r="B16" s="87">
        <v>694108301002</v>
      </c>
      <c r="C16" s="92" t="s">
        <v>154</v>
      </c>
      <c r="D16" s="93"/>
      <c r="E16" s="59" t="s">
        <v>177</v>
      </c>
      <c r="F16" s="59"/>
      <c r="G16" s="43" t="s">
        <v>178</v>
      </c>
      <c r="H16" s="96">
        <v>0.92</v>
      </c>
      <c r="I16" s="19">
        <f t="shared" si="1"/>
        <v>1.84</v>
      </c>
    </row>
    <row r="17" spans="1:12" s="9" customFormat="1" ht="15" customHeight="1" x14ac:dyDescent="0.15">
      <c r="A17" s="83">
        <v>3</v>
      </c>
      <c r="B17" s="86">
        <v>702460801</v>
      </c>
      <c r="C17" s="92" t="s">
        <v>155</v>
      </c>
      <c r="D17" s="93"/>
      <c r="E17" s="59" t="s">
        <v>179</v>
      </c>
      <c r="F17" s="59"/>
      <c r="G17" s="43" t="s">
        <v>180</v>
      </c>
      <c r="H17" s="96">
        <v>0.95</v>
      </c>
      <c r="I17" s="19">
        <f t="shared" si="1"/>
        <v>2.8499999999999996</v>
      </c>
    </row>
    <row r="18" spans="1:12" s="9" customFormat="1" ht="15" customHeight="1" x14ac:dyDescent="0.15">
      <c r="A18" s="83">
        <v>10</v>
      </c>
      <c r="B18" s="86">
        <v>5011</v>
      </c>
      <c r="C18" s="92" t="s">
        <v>156</v>
      </c>
      <c r="D18" s="93"/>
      <c r="E18" s="59" t="s">
        <v>181</v>
      </c>
      <c r="F18" s="59"/>
      <c r="G18" s="43" t="s">
        <v>172</v>
      </c>
      <c r="H18" s="96">
        <v>0.29299999999999998</v>
      </c>
      <c r="I18" s="19">
        <f t="shared" si="1"/>
        <v>2.9299999999999997</v>
      </c>
    </row>
    <row r="19" spans="1:12" s="9" customFormat="1" ht="15" customHeight="1" x14ac:dyDescent="0.15">
      <c r="A19" s="83">
        <v>3</v>
      </c>
      <c r="B19" s="86" t="s">
        <v>139</v>
      </c>
      <c r="C19" s="92" t="s">
        <v>157</v>
      </c>
      <c r="D19" s="93"/>
      <c r="E19" s="59" t="s">
        <v>182</v>
      </c>
      <c r="F19" s="59"/>
      <c r="G19" s="43" t="s">
        <v>167</v>
      </c>
      <c r="H19" s="96">
        <v>0.57999999999999996</v>
      </c>
      <c r="I19" s="19">
        <f t="shared" si="1"/>
        <v>1.7399999999999998</v>
      </c>
    </row>
    <row r="20" spans="1:12" s="9" customFormat="1" ht="26" x14ac:dyDescent="0.15">
      <c r="A20" s="83">
        <v>3</v>
      </c>
      <c r="B20" s="86" t="s">
        <v>140</v>
      </c>
      <c r="C20" s="92" t="s">
        <v>158</v>
      </c>
      <c r="D20" s="93"/>
      <c r="E20" s="47" t="s">
        <v>183</v>
      </c>
      <c r="F20" s="47"/>
      <c r="G20" s="43" t="s">
        <v>184</v>
      </c>
      <c r="H20" s="96">
        <v>0.96</v>
      </c>
      <c r="I20" s="19">
        <f t="shared" ref="I20" si="2">SUM(A20*H20)</f>
        <v>2.88</v>
      </c>
    </row>
    <row r="21" spans="1:12" s="9" customFormat="1" ht="15" customHeight="1" x14ac:dyDescent="0.15">
      <c r="A21" s="83">
        <v>3</v>
      </c>
      <c r="B21" s="86" t="s">
        <v>141</v>
      </c>
      <c r="C21" s="92" t="s">
        <v>159</v>
      </c>
      <c r="D21" s="93"/>
      <c r="E21" s="59" t="s">
        <v>185</v>
      </c>
      <c r="F21" s="59"/>
      <c r="G21" s="43" t="s">
        <v>186</v>
      </c>
      <c r="H21" s="96">
        <v>0.22</v>
      </c>
      <c r="I21" s="19">
        <f t="shared" si="1"/>
        <v>0.66</v>
      </c>
    </row>
    <row r="22" spans="1:12" s="9" customFormat="1" ht="15" customHeight="1" x14ac:dyDescent="0.15">
      <c r="A22" s="83">
        <v>3</v>
      </c>
      <c r="B22" s="86" t="s">
        <v>142</v>
      </c>
      <c r="C22" s="92" t="s">
        <v>160</v>
      </c>
      <c r="D22" s="93"/>
      <c r="E22" s="47" t="s">
        <v>187</v>
      </c>
      <c r="F22" s="47"/>
      <c r="G22" s="43" t="s">
        <v>186</v>
      </c>
      <c r="H22" s="96">
        <v>0.27</v>
      </c>
      <c r="I22" s="19">
        <f t="shared" ref="I22:I24" si="3">SUM(A22*H22)</f>
        <v>0.81</v>
      </c>
    </row>
    <row r="23" spans="1:12" s="9" customFormat="1" ht="26" x14ac:dyDescent="0.15">
      <c r="A23" s="83">
        <v>1</v>
      </c>
      <c r="B23" s="86">
        <v>313070004</v>
      </c>
      <c r="C23" s="92" t="s">
        <v>161</v>
      </c>
      <c r="D23" s="93"/>
      <c r="E23" s="47" t="s">
        <v>188</v>
      </c>
      <c r="F23" s="47"/>
      <c r="G23" s="43" t="s">
        <v>189</v>
      </c>
      <c r="H23" s="96">
        <v>6.07</v>
      </c>
      <c r="I23" s="19">
        <f t="shared" ref="I23" si="4">SUM(A23*H23)</f>
        <v>6.07</v>
      </c>
    </row>
    <row r="24" spans="1:12" s="9" customFormat="1" ht="15" customHeight="1" x14ac:dyDescent="0.15">
      <c r="A24" s="83">
        <v>8</v>
      </c>
      <c r="B24" s="86" t="s">
        <v>143</v>
      </c>
      <c r="C24" s="92" t="s">
        <v>162</v>
      </c>
      <c r="D24" s="93"/>
      <c r="E24" s="47" t="s">
        <v>190</v>
      </c>
      <c r="F24" s="47"/>
      <c r="G24" s="43" t="s">
        <v>191</v>
      </c>
      <c r="H24" s="96">
        <v>1.65</v>
      </c>
      <c r="I24" s="19">
        <f t="shared" si="3"/>
        <v>13.2</v>
      </c>
    </row>
    <row r="25" spans="1:12" s="9" customFormat="1" ht="15" customHeight="1" x14ac:dyDescent="0.15">
      <c r="A25" s="83">
        <v>3</v>
      </c>
      <c r="B25" s="86" t="s">
        <v>144</v>
      </c>
      <c r="C25" s="92" t="s">
        <v>163</v>
      </c>
      <c r="D25" s="93"/>
      <c r="E25" s="47" t="s">
        <v>192</v>
      </c>
      <c r="F25" s="47"/>
      <c r="G25" s="43" t="s">
        <v>186</v>
      </c>
      <c r="H25" s="96">
        <v>2.37</v>
      </c>
      <c r="I25" s="19">
        <f t="shared" si="1"/>
        <v>7.11</v>
      </c>
    </row>
    <row r="26" spans="1:12" s="9" customFormat="1" ht="15" customHeight="1" x14ac:dyDescent="0.15">
      <c r="A26" s="83">
        <v>3</v>
      </c>
      <c r="B26" s="86" t="s">
        <v>145</v>
      </c>
      <c r="C26" s="92" t="s">
        <v>164</v>
      </c>
      <c r="D26" s="93"/>
      <c r="E26" s="47" t="s">
        <v>193</v>
      </c>
      <c r="F26" s="47"/>
      <c r="G26" s="43" t="s">
        <v>194</v>
      </c>
      <c r="H26" s="96">
        <v>1.31</v>
      </c>
      <c r="I26" s="19">
        <f t="shared" ref="I26" si="5">SUM(A26*H26)</f>
        <v>3.93</v>
      </c>
      <c r="L26" s="9" t="s">
        <v>23</v>
      </c>
    </row>
    <row r="27" spans="1:12" s="9" customFormat="1" ht="15" customHeight="1" x14ac:dyDescent="0.15">
      <c r="A27" s="88">
        <v>2</v>
      </c>
      <c r="B27" s="89" t="s">
        <v>146</v>
      </c>
      <c r="C27" s="94" t="s">
        <v>165</v>
      </c>
      <c r="D27" s="95"/>
      <c r="E27" s="47" t="s">
        <v>195</v>
      </c>
      <c r="F27" s="47"/>
      <c r="G27" s="43" t="s">
        <v>196</v>
      </c>
      <c r="H27" s="97">
        <v>1.75</v>
      </c>
      <c r="I27" s="19">
        <f t="shared" si="1"/>
        <v>3.5</v>
      </c>
      <c r="L27" s="9" t="s">
        <v>23</v>
      </c>
    </row>
    <row r="28" spans="1:12" s="9" customFormat="1" ht="15" customHeight="1" thickBot="1" x14ac:dyDescent="0.2">
      <c r="A28" s="20"/>
      <c r="B28" s="82"/>
      <c r="C28" s="82"/>
      <c r="D28" s="82"/>
      <c r="E28" s="20"/>
      <c r="F28" s="20"/>
      <c r="G28" s="20"/>
      <c r="H28" s="20" t="s">
        <v>24</v>
      </c>
      <c r="I28" s="21">
        <f>SUM(I9:I27)</f>
        <v>58.626999999999988</v>
      </c>
    </row>
    <row r="29" spans="1:12" s="9" customFormat="1" ht="15" customHeight="1" thickBot="1" x14ac:dyDescent="0.2">
      <c r="A29" s="48" t="s">
        <v>25</v>
      </c>
      <c r="B29" s="48"/>
      <c r="C29" s="23"/>
      <c r="D29" s="24"/>
      <c r="E29" s="25"/>
      <c r="F29" s="26" t="s">
        <v>26</v>
      </c>
      <c r="G29" s="27"/>
      <c r="H29" s="20" t="s">
        <v>27</v>
      </c>
      <c r="I29" s="21"/>
    </row>
    <row r="30" spans="1:12" s="9" customFormat="1" ht="15" customHeight="1" x14ac:dyDescent="0.15">
      <c r="A30" s="20"/>
      <c r="B30" s="20"/>
      <c r="C30" s="20"/>
      <c r="D30" s="20"/>
      <c r="E30" s="20"/>
      <c r="F30" s="20"/>
      <c r="G30" s="20"/>
      <c r="H30" s="20" t="s">
        <v>28</v>
      </c>
      <c r="I30" s="21"/>
    </row>
    <row r="31" spans="1:12" s="9" customFormat="1" ht="15" customHeight="1" x14ac:dyDescent="0.15">
      <c r="A31" s="76"/>
      <c r="B31" s="52"/>
      <c r="C31" s="20"/>
      <c r="D31" s="20"/>
      <c r="E31" s="20"/>
      <c r="F31" s="20"/>
      <c r="G31" s="20"/>
      <c r="H31" s="20" t="s">
        <v>29</v>
      </c>
      <c r="I31" s="21">
        <f>SUM(I28:I30)</f>
        <v>58.626999999999988</v>
      </c>
    </row>
    <row r="32" spans="1:12" ht="15" customHeight="1" x14ac:dyDescent="0.2">
      <c r="A32" s="7" t="s">
        <v>30</v>
      </c>
      <c r="B32" s="7"/>
      <c r="C32" s="7"/>
      <c r="D32" s="2"/>
      <c r="E32" s="2"/>
      <c r="F32" s="2"/>
      <c r="G32" s="2"/>
      <c r="H32" s="8"/>
    </row>
    <row r="33" spans="1:9" ht="15" customHeight="1" x14ac:dyDescent="0.2">
      <c r="A33" s="70" t="s">
        <v>31</v>
      </c>
      <c r="B33" s="71"/>
      <c r="C33" s="71"/>
      <c r="D33" s="71"/>
      <c r="E33" s="71"/>
      <c r="F33" s="71"/>
      <c r="G33" s="71"/>
      <c r="H33" s="72"/>
    </row>
    <row r="34" spans="1:9" ht="27" customHeight="1" x14ac:dyDescent="0.2">
      <c r="A34" s="73" t="str">
        <f>VLOOKUP(A33, Sheet1!$A$3:$C$31, 2, FALSE)</f>
        <v>Business Purpose:  A commodity needed for experimentation, observation or practice in a field of study (such as goggles, aprons, test tubes, flasks, and plates etc).</v>
      </c>
      <c r="B34" s="74"/>
      <c r="C34" s="74"/>
      <c r="D34" s="74"/>
      <c r="E34" s="74"/>
      <c r="F34" s="74"/>
      <c r="G34" s="74"/>
      <c r="H34" s="75"/>
    </row>
    <row r="35" spans="1:9" ht="15.75" customHeight="1" x14ac:dyDescent="0.2">
      <c r="A35" s="73"/>
      <c r="B35" s="74"/>
      <c r="C35" s="74"/>
      <c r="D35" s="74"/>
      <c r="E35" s="74"/>
      <c r="F35" s="74"/>
      <c r="G35" s="74"/>
      <c r="H35" s="75"/>
    </row>
    <row r="36" spans="1:9" ht="60" customHeight="1" x14ac:dyDescent="0.2">
      <c r="A36" s="67" t="str">
        <f>VLOOKUP(A33, Sheet1!$A$3:$C$31, 3, FALSE)</f>
        <v>Public Benefit:  Supplies are used in day-to-day lab operations.  ASU benefits from this expense as the supplies purchased allow departmental lab employees and students to perform general lab duties, projects, and research activities.</v>
      </c>
      <c r="B36" s="68"/>
      <c r="C36" s="68"/>
      <c r="D36" s="68"/>
      <c r="E36" s="68"/>
      <c r="F36" s="68"/>
      <c r="G36" s="68"/>
      <c r="H36" s="69"/>
    </row>
    <row r="37" spans="1:9" s="9" customFormat="1" ht="19.5" customHeight="1" x14ac:dyDescent="0.15">
      <c r="A37" s="46" t="s">
        <v>32</v>
      </c>
      <c r="B37" s="53"/>
      <c r="C37" s="54"/>
      <c r="D37" s="54"/>
      <c r="E37" s="54"/>
      <c r="F37" s="54"/>
      <c r="G37" s="54"/>
      <c r="H37" s="54"/>
      <c r="I37" s="54"/>
    </row>
    <row r="38" spans="1:9" s="9" customFormat="1" ht="18" customHeight="1" x14ac:dyDescent="0.15">
      <c r="A38" s="46" t="s">
        <v>33</v>
      </c>
      <c r="B38" s="53"/>
      <c r="C38" s="53"/>
      <c r="D38" s="53"/>
      <c r="E38" s="53"/>
      <c r="F38" s="53"/>
      <c r="G38" s="53"/>
      <c r="H38" s="53"/>
      <c r="I38" s="53"/>
    </row>
    <row r="39" spans="1:9" s="9" customFormat="1" ht="17.25" customHeight="1" x14ac:dyDescent="0.15">
      <c r="A39" s="39"/>
      <c r="B39" s="46" t="s">
        <v>34</v>
      </c>
      <c r="C39" s="46"/>
      <c r="D39" s="46"/>
      <c r="E39" s="46"/>
      <c r="F39" s="46"/>
      <c r="G39" s="46"/>
      <c r="H39" s="46"/>
      <c r="I39" s="46"/>
    </row>
    <row r="40" spans="1:9" s="22" customFormat="1" ht="24" customHeight="1" x14ac:dyDescent="0.15">
      <c r="A40" s="55" t="s">
        <v>35</v>
      </c>
      <c r="B40" s="55"/>
      <c r="C40" s="55"/>
      <c r="D40" s="55"/>
      <c r="E40" s="55"/>
      <c r="F40" s="55"/>
      <c r="G40" s="55"/>
      <c r="H40" s="55"/>
      <c r="I40" s="55"/>
    </row>
    <row r="41" spans="1:9" s="28" customFormat="1" ht="12" customHeight="1" x14ac:dyDescent="0.15">
      <c r="A41" s="49" t="s">
        <v>36</v>
      </c>
      <c r="B41" s="49"/>
      <c r="C41" s="49"/>
      <c r="D41" s="41"/>
      <c r="E41" s="29"/>
      <c r="F41" s="40"/>
      <c r="G41" s="40" t="s">
        <v>37</v>
      </c>
      <c r="H41" s="56"/>
      <c r="I41" s="56"/>
    </row>
    <row r="42" spans="1:9" s="28" customFormat="1" ht="21" customHeight="1" x14ac:dyDescent="0.15">
      <c r="A42" s="57" t="s">
        <v>38</v>
      </c>
      <c r="B42" s="57"/>
      <c r="C42" s="57"/>
      <c r="D42" s="30"/>
      <c r="E42" s="31"/>
      <c r="F42" s="42"/>
      <c r="G42" s="42" t="s">
        <v>39</v>
      </c>
      <c r="H42" s="58"/>
      <c r="I42" s="58"/>
    </row>
    <row r="43" spans="1:9" s="10" customFormat="1" ht="12" customHeight="1" x14ac:dyDescent="0.15">
      <c r="A43" s="32"/>
      <c r="B43" s="32"/>
      <c r="C43" s="33"/>
      <c r="D43" s="33"/>
      <c r="E43" s="33"/>
      <c r="F43" s="33"/>
      <c r="G43" s="33"/>
      <c r="H43" s="33"/>
    </row>
    <row r="44" spans="1:9" s="10" customFormat="1" ht="12" customHeight="1" x14ac:dyDescent="0.15">
      <c r="A44" s="49" t="s">
        <v>40</v>
      </c>
      <c r="B44" s="50"/>
      <c r="C44" s="50"/>
      <c r="D44" s="34"/>
    </row>
    <row r="45" spans="1:9" ht="6.75" customHeight="1" x14ac:dyDescent="0.2"/>
  </sheetData>
  <customSheetViews>
    <customSheetView guid="{4F4801AE-CF13-47EB-965F-6A9B2DCE6E42}" showPageBreaks="1" showGridLines="0" fitToPage="1" printArea="1">
      <selection activeCell="B53" sqref="B53"/>
      <pageMargins left="0" right="0" top="0" bottom="0" header="0" footer="0"/>
      <printOptions horizontalCentered="1"/>
      <pageSetup scale="99" orientation="portrait" r:id="rId1"/>
      <headerFooter alignWithMargins="0">
        <oddFooter>&amp;RRevised 7/31/14</oddFooter>
      </headerFooter>
    </customSheetView>
  </customSheetViews>
  <mergeCells count="64">
    <mergeCell ref="C22:D22"/>
    <mergeCell ref="E22:F22"/>
    <mergeCell ref="C24:D24"/>
    <mergeCell ref="E24:F24"/>
    <mergeCell ref="C23:D23"/>
    <mergeCell ref="E23:F23"/>
    <mergeCell ref="A1:I1"/>
    <mergeCell ref="E2:I2"/>
    <mergeCell ref="D4:F4"/>
    <mergeCell ref="D5:F5"/>
    <mergeCell ref="A36:H36"/>
    <mergeCell ref="A33:H33"/>
    <mergeCell ref="A34:H34"/>
    <mergeCell ref="A35:H35"/>
    <mergeCell ref="A31:B31"/>
    <mergeCell ref="E9:F9"/>
    <mergeCell ref="C10:D10"/>
    <mergeCell ref="E10:F10"/>
    <mergeCell ref="A6:I6"/>
    <mergeCell ref="C7:D7"/>
    <mergeCell ref="E7:F7"/>
    <mergeCell ref="C8:D8"/>
    <mergeCell ref="E8:F8"/>
    <mergeCell ref="E14:F14"/>
    <mergeCell ref="C15:D15"/>
    <mergeCell ref="E15:F15"/>
    <mergeCell ref="E11:F11"/>
    <mergeCell ref="C12:D12"/>
    <mergeCell ref="E12:F12"/>
    <mergeCell ref="C13:D13"/>
    <mergeCell ref="E13:F13"/>
    <mergeCell ref="C9:D9"/>
    <mergeCell ref="C21:D21"/>
    <mergeCell ref="E21:F21"/>
    <mergeCell ref="C16:D16"/>
    <mergeCell ref="E16:F16"/>
    <mergeCell ref="C17:D17"/>
    <mergeCell ref="E17:F17"/>
    <mergeCell ref="C20:D20"/>
    <mergeCell ref="E20:F20"/>
    <mergeCell ref="A44:C44"/>
    <mergeCell ref="A2:D2"/>
    <mergeCell ref="C11:D11"/>
    <mergeCell ref="C14:D14"/>
    <mergeCell ref="C25:D25"/>
    <mergeCell ref="A37:I37"/>
    <mergeCell ref="A38:I38"/>
    <mergeCell ref="A40:I40"/>
    <mergeCell ref="A41:C41"/>
    <mergeCell ref="H41:I41"/>
    <mergeCell ref="A42:C42"/>
    <mergeCell ref="H42:I42"/>
    <mergeCell ref="C18:D18"/>
    <mergeCell ref="E18:F18"/>
    <mergeCell ref="C19:D19"/>
    <mergeCell ref="E19:F19"/>
    <mergeCell ref="B39:I39"/>
    <mergeCell ref="E25:F25"/>
    <mergeCell ref="C27:D27"/>
    <mergeCell ref="E27:F27"/>
    <mergeCell ref="B28:D28"/>
    <mergeCell ref="A29:B29"/>
    <mergeCell ref="C26:D26"/>
    <mergeCell ref="E26:F26"/>
  </mergeCells>
  <phoneticPr fontId="1" type="noConversion"/>
  <hyperlinks>
    <hyperlink ref="C9" r:id="rId2" display="https://www.digikey.com/en/products/detail/nichicon/UPW1H101MPD/589640?gclsrc=aw.ds&amp;&amp;utm_adgroup=&amp;utm_source=google&amp;utm_medium=cpc&amp;utm_campaign=PMax%20Shopping_Product_Medium%20ROAS%20Categories&amp;utm_term=&amp;utm_content=&amp;utm_id=go_cmp-20223376311_adg-_ad-__dev-c_ext-_prd-589640_sig-CjwKCAiAlPu9BhAjEiwA5NDSAxQXM9bS0h4xB4h52tJNU96R1mbqO_29Kcu0NgNw2bosvY6SHRMtnxoCVIUQAvD_BwE&amp;gad_source=1&amp;gclid=CjwKCAiAlPu9BhAjEiwA5NDSAxQXM9bS0h4xB4h52tJNU96R1mbqO_29Kcu0NgNw2bosvY6SHRMtnxoCVIUQAvD_BwE&amp;gclsrc=aw.ds" xr:uid="{B81286C8-29C4-A849-82ED-74D926D90B2B}"/>
    <hyperlink ref="C10" r:id="rId3" xr:uid="{3AE6C27C-E878-F443-9208-F8CD1BCAD88E}"/>
    <hyperlink ref="C11" r:id="rId4" xr:uid="{3A785C79-45D5-3542-811E-57F231ACB8D2}"/>
    <hyperlink ref="C12" r:id="rId5" display="https://www.digikey.com/en/products/detail/cree-led/C503B-WAN-CBBDB151/5824241?gclsrc=aw.ds&amp;&amp;utm_adgroup=&amp;utm_source=google&amp;utm_medium=cpc&amp;utm_campaign=PMax%20Shopping_Product_Medium%20ROAS%20Categories&amp;utm_term=&amp;utm_content=&amp;utm_id=go_cmp-20223376311_adg-_ad-__dev-c_ext-_prd-5824241_sig-CjwKCAiAlPu9BhAjEiwA5NDSA8z4fE8LbGnArh0_ItNKKUuYQxMFTiPGONT_gDVCauDFlNFjsNpeEBoCHt4QAvD_BwE&amp;gad_source=1&amp;gclid=CjwKCAiAlPu9BhAjEiwA5NDSA8z4fE8LbGnArh0_ItNKKUuYQxMFTiPGONT_gDVCauDFlNFjsNpeEBoCHt4QAvD_BwE&amp;gclsrc=aw.ds" xr:uid="{D095E43C-7055-894D-9857-6C04B15B431C}"/>
    <hyperlink ref="C13" r:id="rId6" display="https://www.digikey.com/en/products/detail/vishay-general-semiconductor-diodes-division/1N5822-E3-54/1023526?gclsrc=aw.ds&amp;&amp;utm_adgroup=General&amp;utm_source=google&amp;utm_medium=cpc&amp;utm_campaign=PMax%20Shopping_Product_Zombie%20SKUs&amp;utm_term=&amp;utm_content=General&amp;utm_id=go_cmp-17815035045_adg-_ad-__dev-c_ext-_prd-_sig-Cj0KCQiA2oW-BhC2ARIsADSIAWrnif3Pb8QSd_OvQM0hN7JANXck60Dk_0SzS52eRIABnQYbpgTyS70aApP2EALw_wcB&amp;gad_source=1&amp;gclid=Cj0KCQiA2oW-BhC2ARIsADSIAWrnif3Pb8QSd_OvQM0hN7JANXck60Dk_0SzS52eRIABnQYbpgTyS70aApP2EALw_wcB&amp;gclsrc=aw.ds" xr:uid="{DDF51CCE-B6FF-5845-BB9C-69414DF13179}"/>
    <hyperlink ref="C14" r:id="rId7" xr:uid="{3FEF74FE-65CF-6248-B692-CE6D0DEF7B31}"/>
    <hyperlink ref="C15" r:id="rId8" display="https://www.digikey.com/en/products/detail/littelfuse-inc/0217.500MXP/777537?gclsrc=aw.ds&amp;&amp;utm_adgroup=&amp;utm_source=google&amp;utm_medium=cpc&amp;utm_campaign=Pmax%20Shopping_Supplier_Littelfuse&amp;utm_term=&amp;utm_content=&amp;utm_id=go_cmp-20747813920_adg-_ad-__dev-c_ext-_prd-777537_sig-CjwKCAiAlPu9BhAjEiwA5NDSA8BYCzGlhykL9Amp8tGEuaYxLEuPj67SjxVPP2m5LtlKVjOpu9tsbRoCqmYQAvD_BwE&amp;gad_source=1&amp;gclid=CjwKCAiAlPu9BhAjEiwA5NDSA8BYCzGlhykL9Amp8tGEuaYxLEuPj67SjxVPP2m5LtlKVjOpu9tsbRoCqmYQAvD_BwE&amp;gclsrc=aw.ds\" xr:uid="{F6808400-DC9D-654D-99DB-A0A926310541}"/>
    <hyperlink ref="C16" r:id="rId9" display="https://www.digikey.com/en/products/detail/w-rth-elektronik/694108301002/5047524?gclsrc=aw.ds&amp;&amp;utm_adgroup=&amp;utm_source=google&amp;utm_medium=cpc&amp;utm_campaign=PMax%20Supplier_Focus%20Supplier&amp;utm_term=&amp;utm_content=&amp;utm_id=go_cmp-20243063242_adg-_ad-__dev-c_ext-_prd-5047524_sig-CjwKCAiAlPu9BhAjEiwA5NDSA7T-ZANd_wE-CtZ_kWJkl6CjNUYDCGt3gncgXJSXJqwdPXRHSsNRChoC_zMQAvD_BwE&amp;gad_source=1&amp;gclid=CjwKCAiAlPu9BhAjEiwA5NDSA7T-ZANd_wE-CtZ_kWJkl6CjNUYDCGt3gncgXJSXJqwdPXRHSsNRChoC_zMQAvD_BwE&amp;gclsrc=aw.ds" xr:uid="{DF4448A6-26C4-204A-BC85-45FE00116B00}"/>
    <hyperlink ref="C17" r:id="rId10" xr:uid="{8D073DC5-FAA8-0C49-A5EC-DE22EFA2B82B}"/>
    <hyperlink ref="C18" r:id="rId11" display="https://www.digikey.com/en/products/detail/keystone-electronics/5011/255333?gclsrc=aw.ds&amp;&amp;utm_adgroup=&amp;utm_source=google&amp;utm_medium=cpc&amp;utm_campaign=PMax%20Shopping_Product_Medium%20ROAS%20Categories&amp;utm_term=&amp;utm_content=&amp;utm_id=go_cmp-20223376311_adg-_ad-__dev-c_ext-_prd-255333_sig-CjwKCAiAlPu9BhAjEiwA5NDSA8TUx04YxPopTGa7jYQQJyWZN7Hyo5UoOw--EulGNBDgaZwMmuPJABoCZT8QAvD_BwE&amp;gad_source=1&amp;gclid=CjwKCAiAlPu9BhAjEiwA5NDSA8TUx04YxPopTGa7jYQQJyWZN7Hyo5UoOw--EulGNBDgaZwMmuPJABoCZT8QAvD_BwE&amp;gclsrc=aw.ds" xr:uid="{B6F52102-7C97-F848-BA3B-E3AAEA28B50E}"/>
    <hyperlink ref="C19" r:id="rId12" xr:uid="{0B13CF26-2AA9-C046-ADD5-9D4B850BFF87}"/>
    <hyperlink ref="C20" r:id="rId13" xr:uid="{A9BE16E4-F789-A94B-84AD-3A92DC0964B4}"/>
    <hyperlink ref="C21" r:id="rId14" xr:uid="{BCF26989-E2D1-8043-8C1A-E6A33E309451}"/>
    <hyperlink ref="C22" r:id="rId15" xr:uid="{F38C091E-628A-A14A-A3C2-DAA48FA0234E}"/>
    <hyperlink ref="C23" r:id="rId16" display="https://www.digikey.com/en/products/detail/seeed-technology-co-ltd/313070004/5488049?gclsrc=aw.ds&amp;&amp;utm_adgroup=&amp;utm_source=google&amp;utm_medium=cpc&amp;utm_campaign=PMax%20Shopping_Product_High%20ROAS%20Categories&amp;utm_term=&amp;utm_content=&amp;utm_id=go_cmp-20222717502_adg-_ad-__dev-c_ext-_prd-5488049_sig-CjwKCAiAzvC9BhADEiwAEhtlN_tvt74jlg-HR0fpzG0Wq39aCEAzOnPJG8PzxIHHglCNvXw1_lAkGxoC56cQAvD_BwE&amp;gad_source=1&amp;gclid=CjwKCAiAzvC9BhADEiwAEhtlN_tvt74jlg-HR0fpzG0Wq39aCEAzOnPJG8PzxIHHglCNvXw1_lAkGxoC56cQAvD_BwE&amp;gclsrc=aw.ds" xr:uid="{A9F60420-8634-4F4A-BC0B-2536E62568CC}"/>
    <hyperlink ref="C24" r:id="rId17" xr:uid="{5B2F4EFD-5336-234C-8AAB-177CA001386B}"/>
    <hyperlink ref="C25" r:id="rId18" xr:uid="{3D6EA897-CE24-E844-B269-5445109985E6}"/>
    <hyperlink ref="C26" r:id="rId19" xr:uid="{E91EAD8A-70BD-C24D-AA1B-0789A4FCA2D9}"/>
    <hyperlink ref="C27" r:id="rId20" xr:uid="{5DF12888-A18A-C241-AD02-1B5DF239FF10}"/>
  </hyperlinks>
  <printOptions horizontalCentered="1"/>
  <pageMargins left="0.25" right="0.25" top="0.3" bottom="0.3" header="0" footer="0"/>
  <pageSetup scale="80" orientation="landscape" r:id="rId21"/>
  <headerFooter alignWithMargins="0">
    <oddFooter>&amp;LS:/Schools/TPS/Business/Forms Purchase Request Form - Rev 8- 30-2017 &amp;RRevised 08/30/2017</oddFooter>
  </headerFooter>
  <drawing r:id="rId22"/>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baseColWidth="10" defaultColWidth="9.1640625" defaultRowHeight="16" x14ac:dyDescent="0.2"/>
  <cols>
    <col min="1" max="1" width="62.5" style="3" bestFit="1" customWidth="1"/>
    <col min="2" max="2" width="59.33203125" style="3" customWidth="1"/>
    <col min="3" max="3" width="58.33203125" style="3" customWidth="1"/>
    <col min="4" max="4" width="12.33203125" style="3" customWidth="1"/>
    <col min="5" max="5" width="55.83203125" style="3" bestFit="1" customWidth="1"/>
    <col min="6" max="6" width="64.33203125" style="3" customWidth="1"/>
    <col min="7" max="7" width="12.33203125" style="3" customWidth="1"/>
    <col min="8" max="8" width="16" style="3" customWidth="1"/>
    <col min="9" max="9" width="17.33203125" style="3" customWidth="1"/>
    <col min="10" max="10" width="24.6640625" style="3" customWidth="1"/>
    <col min="11" max="16384" width="9.1640625" style="3"/>
  </cols>
  <sheetData>
    <row r="2" spans="1:10" x14ac:dyDescent="0.2">
      <c r="A2" s="4" t="s">
        <v>41</v>
      </c>
      <c r="B2" s="4"/>
      <c r="C2" s="4"/>
      <c r="D2" s="4"/>
      <c r="E2" s="4" t="s">
        <v>42</v>
      </c>
      <c r="F2" s="4"/>
      <c r="G2" s="4"/>
      <c r="H2" s="4"/>
      <c r="I2" s="4"/>
      <c r="J2" s="4"/>
    </row>
    <row r="3" spans="1:10" x14ac:dyDescent="0.2">
      <c r="A3" s="4" t="s">
        <v>22</v>
      </c>
      <c r="B3" s="4" t="s">
        <v>22</v>
      </c>
      <c r="C3" s="4" t="s">
        <v>22</v>
      </c>
      <c r="D3" s="4"/>
      <c r="E3" s="4"/>
      <c r="G3" s="4"/>
      <c r="H3" s="4"/>
      <c r="I3" s="4"/>
      <c r="J3" s="4"/>
    </row>
    <row r="4" spans="1:10" x14ac:dyDescent="0.2">
      <c r="A4" s="3" t="s">
        <v>43</v>
      </c>
      <c r="B4" s="3" t="s">
        <v>44</v>
      </c>
      <c r="C4" s="3" t="s">
        <v>45</v>
      </c>
      <c r="D4" s="3" t="s">
        <v>22</v>
      </c>
      <c r="E4" s="3" t="s">
        <v>46</v>
      </c>
      <c r="F4" s="3" t="s">
        <v>47</v>
      </c>
    </row>
    <row r="5" spans="1:10" x14ac:dyDescent="0.2">
      <c r="A5" s="3" t="s">
        <v>48</v>
      </c>
      <c r="B5" s="3" t="s">
        <v>49</v>
      </c>
      <c r="C5" s="3" t="s">
        <v>50</v>
      </c>
      <c r="D5" s="3" t="s">
        <v>22</v>
      </c>
      <c r="E5" s="3" t="s">
        <v>51</v>
      </c>
      <c r="F5" s="3" t="s">
        <v>52</v>
      </c>
    </row>
    <row r="6" spans="1:10" x14ac:dyDescent="0.2">
      <c r="A6" s="3" t="s">
        <v>53</v>
      </c>
      <c r="B6" s="3" t="s">
        <v>54</v>
      </c>
      <c r="C6" s="3" t="s">
        <v>55</v>
      </c>
      <c r="D6" s="3" t="s">
        <v>22</v>
      </c>
      <c r="E6" s="3" t="s">
        <v>56</v>
      </c>
      <c r="F6" s="3" t="s">
        <v>57</v>
      </c>
    </row>
    <row r="7" spans="1:10" x14ac:dyDescent="0.2">
      <c r="A7" s="3" t="s">
        <v>58</v>
      </c>
      <c r="B7" s="3" t="s">
        <v>59</v>
      </c>
      <c r="C7" s="3" t="s">
        <v>60</v>
      </c>
      <c r="D7" s="3" t="s">
        <v>22</v>
      </c>
    </row>
    <row r="8" spans="1:10" x14ac:dyDescent="0.2">
      <c r="A8" s="3" t="s">
        <v>61</v>
      </c>
      <c r="B8" s="3" t="s">
        <v>62</v>
      </c>
      <c r="C8" s="3" t="s">
        <v>63</v>
      </c>
      <c r="D8" s="3" t="s">
        <v>22</v>
      </c>
    </row>
    <row r="9" spans="1:10" x14ac:dyDescent="0.2">
      <c r="A9" s="3" t="s">
        <v>64</v>
      </c>
      <c r="B9" s="3" t="s">
        <v>65</v>
      </c>
      <c r="C9" s="5" t="s">
        <v>66</v>
      </c>
      <c r="D9" s="3" t="s">
        <v>22</v>
      </c>
    </row>
    <row r="10" spans="1:10" x14ac:dyDescent="0.2">
      <c r="A10" s="3" t="s">
        <v>67</v>
      </c>
      <c r="B10" s="3" t="s">
        <v>68</v>
      </c>
      <c r="C10" s="3" t="s">
        <v>69</v>
      </c>
      <c r="D10" s="3" t="s">
        <v>22</v>
      </c>
    </row>
    <row r="11" spans="1:10" x14ac:dyDescent="0.2">
      <c r="A11" s="3" t="s">
        <v>70</v>
      </c>
      <c r="B11" s="5" t="s">
        <v>71</v>
      </c>
      <c r="C11" s="5" t="s">
        <v>72</v>
      </c>
      <c r="D11" s="3" t="s">
        <v>22</v>
      </c>
    </row>
    <row r="12" spans="1:10" x14ac:dyDescent="0.2">
      <c r="A12" s="3" t="s">
        <v>73</v>
      </c>
      <c r="B12" s="3" t="s">
        <v>74</v>
      </c>
      <c r="C12" s="3" t="s">
        <v>75</v>
      </c>
      <c r="D12" s="3" t="s">
        <v>22</v>
      </c>
    </row>
    <row r="13" spans="1:10" x14ac:dyDescent="0.2">
      <c r="A13" s="3" t="s">
        <v>76</v>
      </c>
      <c r="B13" s="3" t="s">
        <v>77</v>
      </c>
      <c r="C13" s="3" t="s">
        <v>78</v>
      </c>
      <c r="D13" s="3" t="s">
        <v>22</v>
      </c>
    </row>
    <row r="14" spans="1:10" x14ac:dyDescent="0.2">
      <c r="A14" s="3" t="s">
        <v>79</v>
      </c>
      <c r="B14" s="6" t="s">
        <v>80</v>
      </c>
      <c r="C14" s="3" t="s">
        <v>81</v>
      </c>
      <c r="D14" s="3" t="s">
        <v>22</v>
      </c>
    </row>
    <row r="15" spans="1:10" x14ac:dyDescent="0.2">
      <c r="A15" s="3" t="s">
        <v>82</v>
      </c>
      <c r="B15" s="3" t="s">
        <v>83</v>
      </c>
      <c r="C15" s="3" t="s">
        <v>84</v>
      </c>
      <c r="D15" s="3" t="s">
        <v>22</v>
      </c>
    </row>
    <row r="16" spans="1:10" x14ac:dyDescent="0.2">
      <c r="A16" s="3" t="s">
        <v>85</v>
      </c>
      <c r="B16" s="3" t="s">
        <v>86</v>
      </c>
      <c r="C16" s="5" t="s">
        <v>87</v>
      </c>
      <c r="D16" s="3" t="s">
        <v>22</v>
      </c>
    </row>
    <row r="17" spans="1:4" x14ac:dyDescent="0.2">
      <c r="A17" s="3" t="s">
        <v>88</v>
      </c>
      <c r="B17" s="5" t="s">
        <v>89</v>
      </c>
      <c r="C17" s="3" t="s">
        <v>90</v>
      </c>
      <c r="D17" s="3" t="s">
        <v>22</v>
      </c>
    </row>
    <row r="18" spans="1:4" x14ac:dyDescent="0.2">
      <c r="A18" s="3" t="s">
        <v>31</v>
      </c>
      <c r="B18" s="3" t="s">
        <v>91</v>
      </c>
      <c r="C18" s="3" t="s">
        <v>92</v>
      </c>
      <c r="D18" s="3" t="s">
        <v>22</v>
      </c>
    </row>
    <row r="19" spans="1:4" x14ac:dyDescent="0.2">
      <c r="A19" s="3" t="s">
        <v>93</v>
      </c>
      <c r="B19" s="3" t="s">
        <v>94</v>
      </c>
      <c r="C19" s="5" t="s">
        <v>95</v>
      </c>
      <c r="D19" s="3" t="s">
        <v>22</v>
      </c>
    </row>
    <row r="20" spans="1:4" x14ac:dyDescent="0.2">
      <c r="A20" s="3" t="s">
        <v>96</v>
      </c>
      <c r="B20" s="6" t="s">
        <v>97</v>
      </c>
      <c r="C20" s="3" t="s">
        <v>98</v>
      </c>
      <c r="D20" s="3" t="s">
        <v>22</v>
      </c>
    </row>
    <row r="21" spans="1:4" x14ac:dyDescent="0.2">
      <c r="A21" s="3" t="s">
        <v>99</v>
      </c>
      <c r="B21" s="5" t="s">
        <v>100</v>
      </c>
      <c r="C21" s="5" t="s">
        <v>101</v>
      </c>
      <c r="D21" s="3" t="s">
        <v>22</v>
      </c>
    </row>
    <row r="22" spans="1:4" x14ac:dyDescent="0.2">
      <c r="A22" s="6" t="s">
        <v>102</v>
      </c>
      <c r="B22" s="5" t="s">
        <v>103</v>
      </c>
      <c r="C22" s="5" t="s">
        <v>104</v>
      </c>
      <c r="D22" s="3" t="s">
        <v>22</v>
      </c>
    </row>
    <row r="23" spans="1:4" x14ac:dyDescent="0.2">
      <c r="A23" s="3" t="s">
        <v>105</v>
      </c>
      <c r="B23" s="5" t="s">
        <v>106</v>
      </c>
      <c r="C23" s="5" t="s">
        <v>107</v>
      </c>
      <c r="D23" s="3" t="s">
        <v>22</v>
      </c>
    </row>
    <row r="24" spans="1:4" x14ac:dyDescent="0.2">
      <c r="A24" s="3" t="s">
        <v>108</v>
      </c>
      <c r="B24" s="5" t="s">
        <v>109</v>
      </c>
      <c r="C24" s="5" t="s">
        <v>110</v>
      </c>
      <c r="D24" s="3" t="s">
        <v>22</v>
      </c>
    </row>
    <row r="25" spans="1:4" x14ac:dyDescent="0.2">
      <c r="A25" s="3" t="s">
        <v>111</v>
      </c>
      <c r="B25" s="3" t="s">
        <v>112</v>
      </c>
      <c r="C25" s="3" t="s">
        <v>63</v>
      </c>
      <c r="D25" s="3" t="s">
        <v>22</v>
      </c>
    </row>
    <row r="26" spans="1:4" x14ac:dyDescent="0.2">
      <c r="A26" s="6" t="s">
        <v>113</v>
      </c>
      <c r="B26" s="5" t="s">
        <v>114</v>
      </c>
      <c r="C26" s="5" t="s">
        <v>115</v>
      </c>
      <c r="D26" s="3" t="s">
        <v>22</v>
      </c>
    </row>
    <row r="27" spans="1:4" x14ac:dyDescent="0.2">
      <c r="A27" s="3" t="s">
        <v>116</v>
      </c>
      <c r="B27" s="5" t="s">
        <v>117</v>
      </c>
      <c r="C27" s="5" t="s">
        <v>118</v>
      </c>
      <c r="D27" s="3" t="s">
        <v>22</v>
      </c>
    </row>
    <row r="28" spans="1:4" x14ac:dyDescent="0.2">
      <c r="A28" s="3" t="s">
        <v>119</v>
      </c>
      <c r="B28" s="5" t="s">
        <v>120</v>
      </c>
      <c r="C28" s="5" t="s">
        <v>121</v>
      </c>
      <c r="D28" s="3" t="s">
        <v>22</v>
      </c>
    </row>
    <row r="29" spans="1:4" x14ac:dyDescent="0.2">
      <c r="A29" s="3" t="s">
        <v>122</v>
      </c>
      <c r="B29" s="5" t="s">
        <v>123</v>
      </c>
      <c r="C29" s="5" t="s">
        <v>124</v>
      </c>
      <c r="D29" s="3" t="s">
        <v>22</v>
      </c>
    </row>
    <row r="30" spans="1:4" x14ac:dyDescent="0.2">
      <c r="A30" s="3" t="s">
        <v>125</v>
      </c>
      <c r="B30" s="5" t="s">
        <v>126</v>
      </c>
      <c r="C30" s="5" t="s">
        <v>127</v>
      </c>
      <c r="D30" s="3" t="s">
        <v>22</v>
      </c>
    </row>
    <row r="31" spans="1:4" x14ac:dyDescent="0.2">
      <c r="A31" s="6" t="s">
        <v>128</v>
      </c>
      <c r="B31" s="5" t="s">
        <v>129</v>
      </c>
      <c r="C31" s="5" t="s">
        <v>130</v>
      </c>
      <c r="D31" s="3" t="s">
        <v>22</v>
      </c>
    </row>
    <row r="32" spans="1:4" x14ac:dyDescent="0.2">
      <c r="D32" s="3" t="s">
        <v>22</v>
      </c>
    </row>
    <row r="33" spans="4:4" x14ac:dyDescent="0.2">
      <c r="D33" s="3" t="s">
        <v>22</v>
      </c>
    </row>
    <row r="34" spans="4:4" x14ac:dyDescent="0.2">
      <c r="D34" s="3" t="s">
        <v>22</v>
      </c>
    </row>
    <row r="35" spans="4:4" x14ac:dyDescent="0.2">
      <c r="D35" s="3" t="s">
        <v>22</v>
      </c>
    </row>
  </sheetData>
  <sortState xmlns:xlrd2="http://schemas.microsoft.com/office/spreadsheetml/2017/richdata2"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subject/>
  <dc:creator>Lacey Ward</dc:creator>
  <cp:keywords/>
  <dc:description/>
  <cp:lastModifiedBy>Maximus Mathews (Student)</cp:lastModifiedBy>
  <cp:revision/>
  <dcterms:created xsi:type="dcterms:W3CDTF">2014-07-15T00:30:30Z</dcterms:created>
  <dcterms:modified xsi:type="dcterms:W3CDTF">2025-03-01T00:22:18Z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