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SoumitraSarkar\Desktop\"/>
    </mc:Choice>
  </mc:AlternateContent>
  <xr:revisionPtr revIDLastSave="0" documentId="8_{5C5E66BB-0F94-4B18-9FD6-F3CBDFDE1632}" xr6:coauthVersionLast="41" xr6:coauthVersionMax="41" xr10:uidLastSave="{00000000-0000-0000-0000-000000000000}"/>
  <bookViews>
    <workbookView xWindow="-110" yWindow="-110" windowWidth="19420" windowHeight="10420"/>
  </bookViews>
  <sheets>
    <sheet name="SalesOrder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J2" i="1" l="1" a="1"/>
  <c r="J2" i="1" s="1"/>
  <c r="F46" i="1"/>
  <c r="F47" i="1"/>
  <c r="F48" i="1"/>
  <c r="E48" i="1"/>
  <c r="E47" i="1"/>
  <c r="E46" i="1"/>
  <c r="G9" i="1"/>
  <c r="G24" i="1"/>
  <c r="G5" i="1"/>
  <c r="G6" i="1"/>
  <c r="G43" i="1"/>
  <c r="G44" i="1"/>
  <c r="G4" i="1"/>
  <c r="G39" i="1"/>
  <c r="G11" i="1"/>
  <c r="G16" i="1"/>
  <c r="G33" i="1"/>
  <c r="G3" i="1"/>
  <c r="G20" i="1"/>
  <c r="G15" i="1"/>
  <c r="G38" i="1"/>
  <c r="G17" i="1"/>
  <c r="G14" i="1"/>
  <c r="G40" i="1"/>
  <c r="G26" i="1"/>
  <c r="G21" i="1"/>
  <c r="G12" i="1"/>
  <c r="G35" i="1"/>
  <c r="G18" i="1"/>
  <c r="G25" i="1"/>
  <c r="G27" i="1"/>
  <c r="G34" i="1"/>
  <c r="G8" i="1"/>
  <c r="G28" i="1"/>
  <c r="G2" i="1"/>
  <c r="G30" i="1"/>
  <c r="G36" i="1"/>
  <c r="G29" i="1"/>
  <c r="G23" i="1"/>
  <c r="G32" i="1"/>
  <c r="G41" i="1"/>
  <c r="G22" i="1"/>
  <c r="G19" i="1"/>
  <c r="G31" i="1"/>
  <c r="G42" i="1"/>
  <c r="G7" i="1"/>
  <c r="G10" i="1"/>
  <c r="G13" i="1"/>
  <c r="N5" i="1" s="1"/>
  <c r="G37" i="1"/>
  <c r="G47" i="1"/>
  <c r="G48" i="1" l="1"/>
  <c r="J10" i="1"/>
  <c r="J3" i="1"/>
  <c r="J5" i="1"/>
  <c r="N6" i="1"/>
  <c r="J6" i="1"/>
  <c r="J9" i="1"/>
  <c r="J8" i="1"/>
  <c r="G46" i="1"/>
  <c r="J4" i="1"/>
  <c r="J7" i="1"/>
  <c r="N4" i="1"/>
  <c r="N3" i="1"/>
  <c r="N2" i="1"/>
  <c r="J12" i="1"/>
  <c r="J11" i="1"/>
  <c r="N7" i="1" l="1"/>
  <c r="O3" i="1"/>
  <c r="P3" i="1" s="1"/>
  <c r="O7" i="1" l="1"/>
  <c r="P7" i="1" s="1"/>
  <c r="O5" i="1"/>
  <c r="P5" i="1" s="1"/>
  <c r="O2" i="1"/>
  <c r="P2" i="1" s="1"/>
  <c r="O4" i="1"/>
  <c r="P4" i="1" s="1"/>
  <c r="O6" i="1"/>
  <c r="P6" i="1" s="1"/>
</calcChain>
</file>

<file path=xl/sharedStrings.xml><?xml version="1.0" encoding="utf-8"?>
<sst xmlns="http://schemas.openxmlformats.org/spreadsheetml/2006/main" count="163" uniqueCount="46">
  <si>
    <t>Region</t>
  </si>
  <si>
    <t>Rep</t>
  </si>
  <si>
    <t>Item</t>
  </si>
  <si>
    <t>Units</t>
  </si>
  <si>
    <t>Total</t>
  </si>
  <si>
    <t>Gill</t>
  </si>
  <si>
    <t>Jardine</t>
  </si>
  <si>
    <t>Jones</t>
  </si>
  <si>
    <t>Kivell</t>
  </si>
  <si>
    <t>Thompson</t>
  </si>
  <si>
    <t>Smith</t>
  </si>
  <si>
    <t>Howard</t>
  </si>
  <si>
    <t>Morgan</t>
  </si>
  <si>
    <t>Sorvino</t>
  </si>
  <si>
    <t>Unit Cost</t>
  </si>
  <si>
    <t>Pencil</t>
  </si>
  <si>
    <t>Binder</t>
  </si>
  <si>
    <t>Pen</t>
  </si>
  <si>
    <t>Andrews</t>
  </si>
  <si>
    <t>Parent</t>
  </si>
  <si>
    <t>Desk</t>
  </si>
  <si>
    <t>Pen Set</t>
  </si>
  <si>
    <t>OrderDate</t>
  </si>
  <si>
    <t>Central</t>
  </si>
  <si>
    <t>West</t>
  </si>
  <si>
    <t>East</t>
  </si>
  <si>
    <t>Mean</t>
  </si>
  <si>
    <t>Median</t>
  </si>
  <si>
    <t>Mode</t>
  </si>
  <si>
    <t>Bins</t>
  </si>
  <si>
    <t>Frequency</t>
  </si>
  <si>
    <t>Intervals</t>
  </si>
  <si>
    <t>0-9</t>
  </si>
  <si>
    <t>10-19</t>
  </si>
  <si>
    <t>20-29</t>
  </si>
  <si>
    <t>30-39</t>
  </si>
  <si>
    <t>40-49</t>
  </si>
  <si>
    <t>50-59</t>
  </si>
  <si>
    <t>60-69</t>
  </si>
  <si>
    <t>70-79</t>
  </si>
  <si>
    <t>80-89</t>
  </si>
  <si>
    <t>90-99</t>
  </si>
  <si>
    <t>100+</t>
  </si>
  <si>
    <t>Item Type</t>
  </si>
  <si>
    <t>Rel. Freq</t>
  </si>
  <si>
    <t>% Freq.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</si>
</sst>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72" formatCode="m/d/yy;@"/>
    <numFmt numFmtId="174" formatCode="0.0%"/>
  </numFmts>
  <fonts count="9" x14ac:knownFonts="1">
    <font>
      <sz val="12"/>
      <name val="Arial Narrow"/>
    </font>
    <font>
      <sz val="12"/>
      <name val="Arial Narrow"/>
    </font>
    <font>
      <b/>
      <sz val="10"/>
      <color indexed="12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2"/>
      <name val="Arial Narrow"/>
      <family val="2"/>
    </font>
    <font>
      <sz val="12"/>
      <name val="Arial Narrow"/>
      <family val="2"/>
    </font>
    <font>
      <u/>
      <sz val="11"/>
      <color indexed="12"/>
      <name val="Arial Narrow"/>
      <family val="2"/>
    </font>
    <font>
      <u/>
      <sz val="11"/>
      <color indexed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2">
    <xf numFmtId="0" fontId="0" fillId="0" borderId="0"/>
    <xf numFmtId="43" fontId="1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8" fillId="0" borderId="0" applyNumberFormat="0" applyFill="0" applyBorder="0" applyAlignment="0" applyProtection="0">
      <alignment horizontal="left" indent="1"/>
    </xf>
    <xf numFmtId="0" fontId="3" fillId="0" borderId="0" applyFont="0" applyFill="0" applyBorder="0" applyAlignment="0" applyProtection="0"/>
    <xf numFmtId="0" fontId="7" fillId="0" borderId="0" applyNumberForma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3" fillId="0" borderId="0"/>
    <xf numFmtId="0" fontId="3" fillId="0" borderId="0"/>
    <xf numFmtId="0" fontId="3" fillId="0" borderId="0"/>
  </cellStyleXfs>
  <cellXfs count="21">
    <xf numFmtId="0" fontId="0" fillId="0" borderId="0" xfId="0"/>
    <xf numFmtId="0" fontId="2" fillId="0" borderId="0" xfId="0" applyFont="1" applyBorder="1" applyAlignment="1" applyProtection="1">
      <alignment horizontal="center" vertical="center"/>
    </xf>
    <xf numFmtId="1" fontId="2" fillId="0" borderId="0" xfId="0" applyNumberFormat="1" applyFont="1" applyBorder="1" applyAlignment="1" applyProtection="1">
      <alignment horizontal="left" vertical="center"/>
    </xf>
    <xf numFmtId="0" fontId="2" fillId="0" borderId="0" xfId="11" applyFont="1" applyBorder="1" applyAlignment="1" applyProtection="1">
      <alignment horizontal="left" vertical="center"/>
    </xf>
    <xf numFmtId="0" fontId="2" fillId="0" borderId="0" xfId="4" applyFont="1" applyFill="1" applyBorder="1" applyAlignment="1" applyProtection="1">
      <alignment horizontal="left" vertical="center"/>
      <protection locked="0"/>
    </xf>
    <xf numFmtId="0" fontId="2" fillId="0" borderId="0" xfId="4" applyFont="1" applyFill="1" applyBorder="1" applyAlignment="1" applyProtection="1">
      <alignment horizontal="left" vertical="center"/>
    </xf>
    <xf numFmtId="0" fontId="2" fillId="0" borderId="0" xfId="4" applyFont="1" applyBorder="1" applyAlignment="1" applyProtection="1">
      <alignment horizontal="left" vertical="center"/>
    </xf>
    <xf numFmtId="0" fontId="0" fillId="0" borderId="0" xfId="0" applyAlignment="1">
      <alignment vertical="center"/>
    </xf>
    <xf numFmtId="172" fontId="4" fillId="0" borderId="0" xfId="0" applyNumberFormat="1" applyFont="1" applyBorder="1" applyAlignment="1" applyProtection="1">
      <alignment vertical="center"/>
    </xf>
    <xf numFmtId="0" fontId="4" fillId="0" borderId="0" xfId="10" applyFont="1" applyBorder="1" applyAlignment="1" applyProtection="1">
      <alignment vertical="center"/>
    </xf>
    <xf numFmtId="0" fontId="4" fillId="0" borderId="0" xfId="0" applyFont="1" applyBorder="1" applyAlignment="1" applyProtection="1">
      <alignment vertical="center"/>
    </xf>
    <xf numFmtId="0" fontId="4" fillId="0" borderId="0" xfId="11" applyFont="1" applyBorder="1" applyAlignment="1" applyProtection="1">
      <alignment horizontal="left" vertical="center"/>
    </xf>
    <xf numFmtId="0" fontId="4" fillId="0" borderId="0" xfId="0" applyFont="1" applyFill="1" applyBorder="1" applyAlignment="1" applyProtection="1">
      <alignment vertical="center"/>
      <protection locked="0"/>
    </xf>
    <xf numFmtId="43" fontId="4" fillId="0" borderId="0" xfId="1" applyFont="1" applyFill="1" applyBorder="1" applyAlignment="1" applyProtection="1">
      <alignment horizontal="left" vertical="center"/>
    </xf>
    <xf numFmtId="43" fontId="4" fillId="0" borderId="0" xfId="1" applyFont="1" applyBorder="1" applyAlignment="1" applyProtection="1">
      <alignment vertical="center"/>
    </xf>
    <xf numFmtId="0" fontId="4" fillId="0" borderId="0" xfId="0" applyFont="1" applyFill="1" applyBorder="1" applyAlignment="1" applyProtection="1">
      <alignment vertical="center"/>
    </xf>
    <xf numFmtId="0" fontId="3" fillId="0" borderId="0" xfId="0" applyFont="1" applyBorder="1" applyAlignment="1" applyProtection="1">
      <alignment vertical="center"/>
    </xf>
    <xf numFmtId="49" fontId="5" fillId="0" borderId="0" xfId="0" applyNumberFormat="1" applyFont="1" applyAlignment="1">
      <alignment vertical="center"/>
    </xf>
    <xf numFmtId="0" fontId="5" fillId="0" borderId="0" xfId="0" applyFont="1" applyAlignment="1">
      <alignment vertical="center"/>
    </xf>
    <xf numFmtId="174" fontId="0" fillId="0" borderId="0" xfId="0" applyNumberFormat="1" applyAlignment="1">
      <alignment vertical="center"/>
    </xf>
    <xf numFmtId="49" fontId="0" fillId="0" borderId="0" xfId="0" applyNumberFormat="1" applyAlignment="1">
      <alignment vertical="center"/>
    </xf>
  </cellXfs>
  <cellStyles count="12">
    <cellStyle name="Comma" xfId="1" builtinId="3"/>
    <cellStyle name="Comma 2" xfId="2"/>
    <cellStyle name="Ctx_Hyperlink" xfId="3"/>
    <cellStyle name="Currency_TapePivot" xfId="4"/>
    <cellStyle name="Hyperlink 2" xfId="5"/>
    <cellStyle name="Normal" xfId="0" builtinId="0"/>
    <cellStyle name="Normal 2" xfId="6"/>
    <cellStyle name="Normal 2 2" xfId="7"/>
    <cellStyle name="Normal 2 3 2" xfId="8"/>
    <cellStyle name="Normal 3" xfId="9"/>
    <cellStyle name="Normal_Sheet1" xfId="10"/>
    <cellStyle name="Normal_TapePivot" xfId="1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Units</a:t>
            </a:r>
            <a:r>
              <a:rPr lang="en-US" baseline="0"/>
              <a:t> Sold</a:t>
            </a:r>
            <a:endParaRPr lang="en-US"/>
          </a:p>
        </c:rich>
      </c:tx>
      <c:overlay val="0"/>
      <c:spPr>
        <a:noFill/>
        <a:ln w="25400">
          <a:noFill/>
        </a:ln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SalesOrders!$J$1</c:f>
              <c:strCache>
                <c:ptCount val="1"/>
                <c:pt idx="0">
                  <c:v>Frequency</c:v>
                </c:pt>
              </c:strCache>
            </c:strRef>
          </c:tx>
          <c:spPr>
            <a:solidFill>
              <a:srgbClr val="4F81BD"/>
            </a:solidFill>
            <a:ln w="25400">
              <a:noFill/>
            </a:ln>
          </c:spPr>
          <c:invertIfNegative val="0"/>
          <c:cat>
            <c:strRef>
              <c:f>SalesOrders!$K$2:$K$12</c:f>
              <c:strCache>
                <c:ptCount val="11"/>
                <c:pt idx="0">
                  <c:v>0-9</c:v>
                </c:pt>
                <c:pt idx="1">
                  <c:v>10-19</c:v>
                </c:pt>
                <c:pt idx="2">
                  <c:v>20-29</c:v>
                </c:pt>
                <c:pt idx="3">
                  <c:v>30-39</c:v>
                </c:pt>
                <c:pt idx="4">
                  <c:v>40-49</c:v>
                </c:pt>
                <c:pt idx="5">
                  <c:v>50-59</c:v>
                </c:pt>
                <c:pt idx="6">
                  <c:v>60-69</c:v>
                </c:pt>
                <c:pt idx="7">
                  <c:v>70-79</c:v>
                </c:pt>
                <c:pt idx="8">
                  <c:v>80-89</c:v>
                </c:pt>
                <c:pt idx="9">
                  <c:v>90-99</c:v>
                </c:pt>
                <c:pt idx="10">
                  <c:v>100+</c:v>
                </c:pt>
              </c:strCache>
            </c:strRef>
          </c:cat>
          <c:val>
            <c:numRef>
              <c:f>SalesOrders!$J$2:$J$12</c:f>
              <c:numCache>
                <c:formatCode>General</c:formatCode>
                <c:ptCount val="11"/>
                <c:pt idx="0">
                  <c:v>6</c:v>
                </c:pt>
                <c:pt idx="1">
                  <c:v>4</c:v>
                </c:pt>
                <c:pt idx="2">
                  <c:v>4</c:v>
                </c:pt>
                <c:pt idx="3">
                  <c:v>3</c:v>
                </c:pt>
                <c:pt idx="4">
                  <c:v>2</c:v>
                </c:pt>
                <c:pt idx="5">
                  <c:v>6</c:v>
                </c:pt>
                <c:pt idx="6">
                  <c:v>6</c:v>
                </c:pt>
                <c:pt idx="7">
                  <c:v>3</c:v>
                </c:pt>
                <c:pt idx="8">
                  <c:v>3</c:v>
                </c:pt>
                <c:pt idx="9">
                  <c:v>6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0E4-4DD5-A4E8-FC8232F55C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-27"/>
        <c:axId val="1413163088"/>
        <c:axId val="1"/>
      </c:barChart>
      <c:catAx>
        <c:axId val="14131630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Frequency</a:t>
                </a:r>
              </a:p>
            </c:rich>
          </c:tx>
          <c:overlay val="0"/>
          <c:spPr>
            <a:noFill/>
            <a:ln w="25400">
              <a:noFill/>
            </a:ln>
          </c:spPr>
        </c:title>
        <c:numFmt formatCode="General" sourceLinked="1"/>
        <c:majorTickMark val="none"/>
        <c:minorTickMark val="none"/>
        <c:tickLblPos val="nextTo"/>
        <c:spPr>
          <a:ln w="9525">
            <a:noFill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13163088"/>
        <c:crosses val="autoZero"/>
        <c:crossBetween val="between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Supplies</a:t>
            </a:r>
          </a:p>
        </c:rich>
      </c:tx>
      <c:overlay val="0"/>
      <c:spPr>
        <a:noFill/>
        <a:ln w="25400">
          <a:noFill/>
        </a:ln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rgbClr val="4F81BD"/>
            </a:solidFill>
            <a:ln w="25400">
              <a:noFill/>
            </a:ln>
          </c:spPr>
          <c:invertIfNegative val="0"/>
          <c:cat>
            <c:strRef>
              <c:f>SalesOrders!$M$2:$M$6</c:f>
              <c:strCache>
                <c:ptCount val="5"/>
                <c:pt idx="0">
                  <c:v>Pencil</c:v>
                </c:pt>
                <c:pt idx="1">
                  <c:v>Binder</c:v>
                </c:pt>
                <c:pt idx="2">
                  <c:v>Pen</c:v>
                </c:pt>
                <c:pt idx="3">
                  <c:v>Pen Set</c:v>
                </c:pt>
                <c:pt idx="4">
                  <c:v>Desk</c:v>
                </c:pt>
              </c:strCache>
            </c:strRef>
          </c:cat>
          <c:val>
            <c:numRef>
              <c:f>SalesOrders!$N$2:$N$6</c:f>
              <c:numCache>
                <c:formatCode>General</c:formatCode>
                <c:ptCount val="5"/>
                <c:pt idx="0">
                  <c:v>13</c:v>
                </c:pt>
                <c:pt idx="1">
                  <c:v>15</c:v>
                </c:pt>
                <c:pt idx="2">
                  <c:v>5</c:v>
                </c:pt>
                <c:pt idx="3">
                  <c:v>7</c:v>
                </c:pt>
                <c:pt idx="4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FF3-4083-998E-A5F40F14BA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-27"/>
        <c:axId val="1413171488"/>
        <c:axId val="1"/>
      </c:barChart>
      <c:catAx>
        <c:axId val="14131714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ln w="9525">
            <a:noFill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13171488"/>
        <c:crosses val="autoZero"/>
        <c:crossBetween val="between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Scatter</a:t>
            </a:r>
            <a:r>
              <a:rPr lang="en-US" baseline="0"/>
              <a:t> Units Sold and Total Profit </a:t>
            </a:r>
            <a:endParaRPr lang="en-US"/>
          </a:p>
        </c:rich>
      </c:tx>
      <c:overlay val="0"/>
      <c:spPr>
        <a:noFill/>
        <a:ln w="25400">
          <a:noFill/>
        </a:ln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SalesOrders!$E$2:$E$44</c:f>
              <c:numCache>
                <c:formatCode>General</c:formatCode>
                <c:ptCount val="43"/>
                <c:pt idx="0">
                  <c:v>2</c:v>
                </c:pt>
                <c:pt idx="1">
                  <c:v>5</c:v>
                </c:pt>
                <c:pt idx="2">
                  <c:v>7</c:v>
                </c:pt>
                <c:pt idx="3">
                  <c:v>11</c:v>
                </c:pt>
                <c:pt idx="4">
                  <c:v>14</c:v>
                </c:pt>
                <c:pt idx="5">
                  <c:v>27</c:v>
                </c:pt>
                <c:pt idx="6">
                  <c:v>28</c:v>
                </c:pt>
                <c:pt idx="7">
                  <c:v>28</c:v>
                </c:pt>
                <c:pt idx="8">
                  <c:v>36</c:v>
                </c:pt>
                <c:pt idx="9">
                  <c:v>42</c:v>
                </c:pt>
                <c:pt idx="10">
                  <c:v>46</c:v>
                </c:pt>
                <c:pt idx="11">
                  <c:v>50</c:v>
                </c:pt>
                <c:pt idx="12">
                  <c:v>50</c:v>
                </c:pt>
                <c:pt idx="13">
                  <c:v>53</c:v>
                </c:pt>
                <c:pt idx="14">
                  <c:v>55</c:v>
                </c:pt>
                <c:pt idx="15">
                  <c:v>66</c:v>
                </c:pt>
                <c:pt idx="16">
                  <c:v>67</c:v>
                </c:pt>
                <c:pt idx="17">
                  <c:v>75</c:v>
                </c:pt>
                <c:pt idx="18">
                  <c:v>80</c:v>
                </c:pt>
                <c:pt idx="19">
                  <c:v>87</c:v>
                </c:pt>
                <c:pt idx="20">
                  <c:v>90</c:v>
                </c:pt>
                <c:pt idx="21">
                  <c:v>90</c:v>
                </c:pt>
                <c:pt idx="22">
                  <c:v>94</c:v>
                </c:pt>
                <c:pt idx="23">
                  <c:v>96</c:v>
                </c:pt>
                <c:pt idx="24">
                  <c:v>4</c:v>
                </c:pt>
                <c:pt idx="25">
                  <c:v>15</c:v>
                </c:pt>
                <c:pt idx="26">
                  <c:v>16</c:v>
                </c:pt>
                <c:pt idx="27">
                  <c:v>29</c:v>
                </c:pt>
                <c:pt idx="28">
                  <c:v>35</c:v>
                </c:pt>
                <c:pt idx="29">
                  <c:v>60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74</c:v>
                </c:pt>
                <c:pt idx="34">
                  <c:v>81</c:v>
                </c:pt>
                <c:pt idx="35">
                  <c:v>95</c:v>
                </c:pt>
                <c:pt idx="36">
                  <c:v>96</c:v>
                </c:pt>
                <c:pt idx="37">
                  <c:v>3</c:v>
                </c:pt>
                <c:pt idx="38">
                  <c:v>7</c:v>
                </c:pt>
                <c:pt idx="39">
                  <c:v>32</c:v>
                </c:pt>
                <c:pt idx="40">
                  <c:v>56</c:v>
                </c:pt>
                <c:pt idx="41">
                  <c:v>57</c:v>
                </c:pt>
                <c:pt idx="42">
                  <c:v>76</c:v>
                </c:pt>
              </c:numCache>
            </c:numRef>
          </c:xVal>
          <c:yVal>
            <c:numRef>
              <c:f>SalesOrders!$G$2:$G$44</c:f>
              <c:numCache>
                <c:formatCode>_(* #,##0.00_);_(* \(#,##0.00\);_(* "-"??_);_(@_)</c:formatCode>
                <c:ptCount val="43"/>
                <c:pt idx="0">
                  <c:v>250</c:v>
                </c:pt>
                <c:pt idx="1">
                  <c:v>625</c:v>
                </c:pt>
                <c:pt idx="2">
                  <c:v>9.0300000000000011</c:v>
                </c:pt>
                <c:pt idx="3">
                  <c:v>54.89</c:v>
                </c:pt>
                <c:pt idx="4">
                  <c:v>18.060000000000002</c:v>
                </c:pt>
                <c:pt idx="5">
                  <c:v>539.7299999999999</c:v>
                </c:pt>
                <c:pt idx="6">
                  <c:v>251.72</c:v>
                </c:pt>
                <c:pt idx="7">
                  <c:v>139.72</c:v>
                </c:pt>
                <c:pt idx="8">
                  <c:v>179.64000000000001</c:v>
                </c:pt>
                <c:pt idx="9">
                  <c:v>1005.9</c:v>
                </c:pt>
                <c:pt idx="10">
                  <c:v>413.54</c:v>
                </c:pt>
                <c:pt idx="11">
                  <c:v>999.49999999999989</c:v>
                </c:pt>
                <c:pt idx="12">
                  <c:v>249.5</c:v>
                </c:pt>
                <c:pt idx="13">
                  <c:v>68.37</c:v>
                </c:pt>
                <c:pt idx="14">
                  <c:v>686.95</c:v>
                </c:pt>
                <c:pt idx="15">
                  <c:v>131.34</c:v>
                </c:pt>
                <c:pt idx="16">
                  <c:v>86.43</c:v>
                </c:pt>
                <c:pt idx="17">
                  <c:v>149.25</c:v>
                </c:pt>
                <c:pt idx="18">
                  <c:v>719.2</c:v>
                </c:pt>
                <c:pt idx="19">
                  <c:v>1305</c:v>
                </c:pt>
                <c:pt idx="20">
                  <c:v>449.1</c:v>
                </c:pt>
                <c:pt idx="21">
                  <c:v>449.1</c:v>
                </c:pt>
                <c:pt idx="22">
                  <c:v>1879.06</c:v>
                </c:pt>
                <c:pt idx="23">
                  <c:v>479.04</c:v>
                </c:pt>
                <c:pt idx="24">
                  <c:v>19.96</c:v>
                </c:pt>
                <c:pt idx="25">
                  <c:v>299.84999999999997</c:v>
                </c:pt>
                <c:pt idx="26">
                  <c:v>255.84</c:v>
                </c:pt>
                <c:pt idx="27">
                  <c:v>57.71</c:v>
                </c:pt>
                <c:pt idx="28">
                  <c:v>174.65</c:v>
                </c:pt>
                <c:pt idx="29">
                  <c:v>299.40000000000003</c:v>
                </c:pt>
                <c:pt idx="30">
                  <c:v>539.4</c:v>
                </c:pt>
                <c:pt idx="31">
                  <c:v>309.38</c:v>
                </c:pt>
                <c:pt idx="32">
                  <c:v>575.36</c:v>
                </c:pt>
                <c:pt idx="33">
                  <c:v>1183.26</c:v>
                </c:pt>
                <c:pt idx="34">
                  <c:v>1619.1899999999998</c:v>
                </c:pt>
                <c:pt idx="35">
                  <c:v>189.05</c:v>
                </c:pt>
                <c:pt idx="36">
                  <c:v>479.04</c:v>
                </c:pt>
                <c:pt idx="37">
                  <c:v>825</c:v>
                </c:pt>
                <c:pt idx="38">
                  <c:v>139.92999999999998</c:v>
                </c:pt>
                <c:pt idx="39">
                  <c:v>63.68</c:v>
                </c:pt>
                <c:pt idx="40">
                  <c:v>167.44</c:v>
                </c:pt>
                <c:pt idx="41">
                  <c:v>1139.4299999999998</c:v>
                </c:pt>
                <c:pt idx="42">
                  <c:v>151.24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7E9-4930-9A38-83F9B1F314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06636048"/>
        <c:axId val="1"/>
      </c:scatterChart>
      <c:valAx>
        <c:axId val="14066360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333333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"/>
        <c:crosses val="autoZero"/>
        <c:crossBetween val="midCat"/>
      </c:valAx>
      <c:valAx>
        <c:axId val="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.00_);_(* \(#,##0.00\);_(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6636048"/>
        <c:crosses val="autoZero"/>
        <c:crossBetween val="midCat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Sales</a:t>
            </a:r>
            <a:r>
              <a:rPr lang="en-US" baseline="0"/>
              <a:t> by Region</a:t>
            </a:r>
            <a:endParaRPr lang="en-US"/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SalesOrders!$A$2:$A$25</c:f>
              <c:numCache>
                <c:formatCode>m-d-yy;@</c:formatCode>
                <c:ptCount val="24"/>
                <c:pt idx="0">
                  <c:v>41883</c:v>
                </c:pt>
                <c:pt idx="1">
                  <c:v>42172</c:v>
                </c:pt>
                <c:pt idx="2">
                  <c:v>42257</c:v>
                </c:pt>
                <c:pt idx="3">
                  <c:v>42325</c:v>
                </c:pt>
                <c:pt idx="4">
                  <c:v>42308</c:v>
                </c:pt>
                <c:pt idx="5">
                  <c:v>41696</c:v>
                </c:pt>
                <c:pt idx="6">
                  <c:v>41917</c:v>
                </c:pt>
                <c:pt idx="7">
                  <c:v>42359</c:v>
                </c:pt>
                <c:pt idx="8">
                  <c:v>41679</c:v>
                </c:pt>
                <c:pt idx="9">
                  <c:v>42223</c:v>
                </c:pt>
                <c:pt idx="10">
                  <c:v>42019</c:v>
                </c:pt>
                <c:pt idx="11">
                  <c:v>41662</c:v>
                </c:pt>
                <c:pt idx="12">
                  <c:v>42087</c:v>
                </c:pt>
                <c:pt idx="13">
                  <c:v>42138</c:v>
                </c:pt>
                <c:pt idx="14">
                  <c:v>42206</c:v>
                </c:pt>
                <c:pt idx="15">
                  <c:v>42104</c:v>
                </c:pt>
                <c:pt idx="16">
                  <c:v>41985</c:v>
                </c:pt>
                <c:pt idx="17">
                  <c:v>41747</c:v>
                </c:pt>
                <c:pt idx="18">
                  <c:v>42155</c:v>
                </c:pt>
                <c:pt idx="19">
                  <c:v>42036</c:v>
                </c:pt>
                <c:pt idx="20">
                  <c:v>41764</c:v>
                </c:pt>
                <c:pt idx="21">
                  <c:v>41815</c:v>
                </c:pt>
                <c:pt idx="22">
                  <c:v>42342</c:v>
                </c:pt>
                <c:pt idx="23">
                  <c:v>41968</c:v>
                </c:pt>
              </c:numCache>
            </c:numRef>
          </c:xVal>
          <c:yVal>
            <c:numRef>
              <c:f>SalesOrders!$G$2:$G$25</c:f>
              <c:numCache>
                <c:formatCode>_(* #,##0.00_);_(* \(#,##0.00\);_(* "-"??_);_(@_)</c:formatCode>
                <c:ptCount val="24"/>
                <c:pt idx="0">
                  <c:v>250</c:v>
                </c:pt>
                <c:pt idx="1">
                  <c:v>625</c:v>
                </c:pt>
                <c:pt idx="2">
                  <c:v>9.0300000000000011</c:v>
                </c:pt>
                <c:pt idx="3">
                  <c:v>54.89</c:v>
                </c:pt>
                <c:pt idx="4">
                  <c:v>18.060000000000002</c:v>
                </c:pt>
                <c:pt idx="5">
                  <c:v>539.7299999999999</c:v>
                </c:pt>
                <c:pt idx="6">
                  <c:v>251.72</c:v>
                </c:pt>
                <c:pt idx="7">
                  <c:v>139.72</c:v>
                </c:pt>
                <c:pt idx="8">
                  <c:v>179.64000000000001</c:v>
                </c:pt>
                <c:pt idx="9">
                  <c:v>1005.9</c:v>
                </c:pt>
                <c:pt idx="10">
                  <c:v>413.54</c:v>
                </c:pt>
                <c:pt idx="11">
                  <c:v>999.49999999999989</c:v>
                </c:pt>
                <c:pt idx="12">
                  <c:v>249.5</c:v>
                </c:pt>
                <c:pt idx="13">
                  <c:v>68.37</c:v>
                </c:pt>
                <c:pt idx="14">
                  <c:v>686.95</c:v>
                </c:pt>
                <c:pt idx="15">
                  <c:v>131.34</c:v>
                </c:pt>
                <c:pt idx="16">
                  <c:v>86.43</c:v>
                </c:pt>
                <c:pt idx="17">
                  <c:v>149.25</c:v>
                </c:pt>
                <c:pt idx="18">
                  <c:v>719.2</c:v>
                </c:pt>
                <c:pt idx="19">
                  <c:v>1305</c:v>
                </c:pt>
                <c:pt idx="20">
                  <c:v>449.1</c:v>
                </c:pt>
                <c:pt idx="21">
                  <c:v>449.1</c:v>
                </c:pt>
                <c:pt idx="22">
                  <c:v>1879.06</c:v>
                </c:pt>
                <c:pt idx="23">
                  <c:v>479.04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230-4075-9B21-5E3B152BA1F3}"/>
            </c:ext>
          </c:extLst>
        </c:ser>
        <c:ser>
          <c:idx val="1"/>
          <c:order val="1"/>
          <c:tx>
            <c:v>East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SalesOrders!$A$26:$A$38</c:f>
              <c:numCache>
                <c:formatCode>m-d-yy;@</c:formatCode>
                <c:ptCount val="13"/>
                <c:pt idx="0">
                  <c:v>42053</c:v>
                </c:pt>
                <c:pt idx="1">
                  <c:v>41951</c:v>
                </c:pt>
                <c:pt idx="2">
                  <c:v>41900</c:v>
                </c:pt>
                <c:pt idx="3">
                  <c:v>41832</c:v>
                </c:pt>
                <c:pt idx="4">
                  <c:v>41866</c:v>
                </c:pt>
                <c:pt idx="5">
                  <c:v>41730</c:v>
                </c:pt>
                <c:pt idx="6">
                  <c:v>41798</c:v>
                </c:pt>
                <c:pt idx="7">
                  <c:v>42189</c:v>
                </c:pt>
                <c:pt idx="8">
                  <c:v>41934</c:v>
                </c:pt>
                <c:pt idx="9">
                  <c:v>42002</c:v>
                </c:pt>
                <c:pt idx="10">
                  <c:v>41849</c:v>
                </c:pt>
                <c:pt idx="11">
                  <c:v>41645</c:v>
                </c:pt>
                <c:pt idx="12">
                  <c:v>42121</c:v>
                </c:pt>
              </c:numCache>
            </c:numRef>
          </c:xVal>
          <c:yVal>
            <c:numRef>
              <c:f>SalesOrders!$G$26:$G$38</c:f>
              <c:numCache>
                <c:formatCode>_(* #,##0.00_);_(* \(#,##0.00\);_(* "-"??_);_(@_)</c:formatCode>
                <c:ptCount val="13"/>
                <c:pt idx="0">
                  <c:v>19.96</c:v>
                </c:pt>
                <c:pt idx="1">
                  <c:v>299.84999999999997</c:v>
                </c:pt>
                <c:pt idx="2">
                  <c:v>255.84</c:v>
                </c:pt>
                <c:pt idx="3">
                  <c:v>57.71</c:v>
                </c:pt>
                <c:pt idx="4">
                  <c:v>174.65</c:v>
                </c:pt>
                <c:pt idx="5">
                  <c:v>299.40000000000003</c:v>
                </c:pt>
                <c:pt idx="6">
                  <c:v>539.4</c:v>
                </c:pt>
                <c:pt idx="7">
                  <c:v>309.38</c:v>
                </c:pt>
                <c:pt idx="8">
                  <c:v>575.36</c:v>
                </c:pt>
                <c:pt idx="9">
                  <c:v>1183.26</c:v>
                </c:pt>
                <c:pt idx="10">
                  <c:v>1619.1899999999998</c:v>
                </c:pt>
                <c:pt idx="11">
                  <c:v>189.05</c:v>
                </c:pt>
                <c:pt idx="12">
                  <c:v>479.04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230-4075-9B21-5E3B152BA1F3}"/>
            </c:ext>
          </c:extLst>
        </c:ser>
        <c:ser>
          <c:idx val="2"/>
          <c:order val="2"/>
          <c:tx>
            <c:v>West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SalesOrders!$A$39:$A$44</c:f>
              <c:numCache>
                <c:formatCode>m-d-yy;@</c:formatCode>
                <c:ptCount val="6"/>
                <c:pt idx="0">
                  <c:v>42240</c:v>
                </c:pt>
                <c:pt idx="1">
                  <c:v>42070</c:v>
                </c:pt>
                <c:pt idx="2">
                  <c:v>41781</c:v>
                </c:pt>
                <c:pt idx="3">
                  <c:v>41713</c:v>
                </c:pt>
                <c:pt idx="4">
                  <c:v>42291</c:v>
                </c:pt>
                <c:pt idx="5">
                  <c:v>42274</c:v>
                </c:pt>
              </c:numCache>
            </c:numRef>
          </c:xVal>
          <c:yVal>
            <c:numRef>
              <c:f>SalesOrders!$G$39:$G$44</c:f>
              <c:numCache>
                <c:formatCode>_(* #,##0.00_);_(* \(#,##0.00\);_(* "-"??_);_(@_)</c:formatCode>
                <c:ptCount val="6"/>
                <c:pt idx="0">
                  <c:v>825</c:v>
                </c:pt>
                <c:pt idx="1">
                  <c:v>139.92999999999998</c:v>
                </c:pt>
                <c:pt idx="2">
                  <c:v>63.68</c:v>
                </c:pt>
                <c:pt idx="3">
                  <c:v>167.44</c:v>
                </c:pt>
                <c:pt idx="4">
                  <c:v>1139.4299999999998</c:v>
                </c:pt>
                <c:pt idx="5">
                  <c:v>151.24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8230-4075-9B21-5E3B152BA1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41592464"/>
        <c:axId val="1"/>
      </c:scatterChart>
      <c:valAx>
        <c:axId val="12415924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-d-yy;@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333333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"/>
        <c:crosses val="autoZero"/>
        <c:crossBetween val="midCat"/>
      </c:valAx>
      <c:valAx>
        <c:axId val="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.00_);_(* \(#,##0.00\);_(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1592464"/>
        <c:crosses val="autoZero"/>
        <c:crossBetween val="midCat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146050</xdr:colOff>
      <xdr:row>12</xdr:row>
      <xdr:rowOff>139700</xdr:rowOff>
    </xdr:from>
    <xdr:to>
      <xdr:col>14</xdr:col>
      <xdr:colOff>438150</xdr:colOff>
      <xdr:row>27</xdr:row>
      <xdr:rowOff>76200</xdr:rowOff>
    </xdr:to>
    <xdr:graphicFrame macro="">
      <xdr:nvGraphicFramePr>
        <xdr:cNvPr id="1059" name="Chart 1">
          <a:extLst>
            <a:ext uri="{FF2B5EF4-FFF2-40B4-BE49-F238E27FC236}">
              <a16:creationId xmlns:a16="http://schemas.microsoft.com/office/drawing/2014/main" id="{221AE707-807D-447A-B4DA-FE3825404B4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615950</xdr:colOff>
      <xdr:row>7</xdr:row>
      <xdr:rowOff>190500</xdr:rowOff>
    </xdr:from>
    <xdr:to>
      <xdr:col>18</xdr:col>
      <xdr:colOff>476250</xdr:colOff>
      <xdr:row>22</xdr:row>
      <xdr:rowOff>76200</xdr:rowOff>
    </xdr:to>
    <xdr:graphicFrame macro="">
      <xdr:nvGraphicFramePr>
        <xdr:cNvPr id="1060" name="Chart 3">
          <a:extLst>
            <a:ext uri="{FF2B5EF4-FFF2-40B4-BE49-F238E27FC236}">
              <a16:creationId xmlns:a16="http://schemas.microsoft.com/office/drawing/2014/main" id="{003BB026-65A8-47AD-9B18-EB93EA3C082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425450</xdr:colOff>
      <xdr:row>30</xdr:row>
      <xdr:rowOff>31750</xdr:rowOff>
    </xdr:from>
    <xdr:to>
      <xdr:col>14</xdr:col>
      <xdr:colOff>425450</xdr:colOff>
      <xdr:row>44</xdr:row>
      <xdr:rowOff>107950</xdr:rowOff>
    </xdr:to>
    <xdr:graphicFrame macro="">
      <xdr:nvGraphicFramePr>
        <xdr:cNvPr id="1061" name="Chart 7">
          <a:extLst>
            <a:ext uri="{FF2B5EF4-FFF2-40B4-BE49-F238E27FC236}">
              <a16:creationId xmlns:a16="http://schemas.microsoft.com/office/drawing/2014/main" id="{328D0B64-D884-4023-A387-235E5B0E22B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13</xdr:col>
      <xdr:colOff>558800</xdr:colOff>
      <xdr:row>30</xdr:row>
      <xdr:rowOff>101600</xdr:rowOff>
    </xdr:from>
    <xdr:to>
      <xdr:col>20</xdr:col>
      <xdr:colOff>565150</xdr:colOff>
      <xdr:row>44</xdr:row>
      <xdr:rowOff>184150</xdr:rowOff>
    </xdr:to>
    <xdr:graphicFrame macro="">
      <xdr:nvGraphicFramePr>
        <xdr:cNvPr id="1062" name="Chart 3">
          <a:extLst>
            <a:ext uri="{FF2B5EF4-FFF2-40B4-BE49-F238E27FC236}">
              <a16:creationId xmlns:a16="http://schemas.microsoft.com/office/drawing/2014/main" id="{08800140-E136-415E-85C2-857E0161C74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P48"/>
  <sheetViews>
    <sheetView tabSelected="1" workbookViewId="0">
      <selection activeCell="G2" activeCellId="1" sqref="G2"/>
    </sheetView>
  </sheetViews>
  <sheetFormatPr defaultColWidth="9.08984375" defaultRowHeight="15.5" x14ac:dyDescent="0.35"/>
  <cols>
    <col min="1" max="1" width="10.26953125" style="10" bestFit="1" customWidth="1"/>
    <col min="2" max="2" width="7.36328125" style="10" bestFit="1" customWidth="1"/>
    <col min="3" max="3" width="9.6328125" style="10" customWidth="1"/>
    <col min="4" max="4" width="7.7265625" style="10" bestFit="1" customWidth="1"/>
    <col min="5" max="5" width="6.6328125" style="12" bestFit="1" customWidth="1"/>
    <col min="6" max="6" width="9" style="15" bestFit="1" customWidth="1"/>
    <col min="7" max="7" width="9.26953125" style="10" bestFit="1" customWidth="1"/>
    <col min="8" max="16384" width="9.08984375" style="7"/>
  </cols>
  <sheetData>
    <row r="1" spans="1:16" x14ac:dyDescent="0.35">
      <c r="A1" s="1" t="s">
        <v>22</v>
      </c>
      <c r="B1" s="2" t="s">
        <v>0</v>
      </c>
      <c r="C1" s="2" t="s">
        <v>1</v>
      </c>
      <c r="D1" s="3" t="s">
        <v>2</v>
      </c>
      <c r="E1" s="4" t="s">
        <v>3</v>
      </c>
      <c r="F1" s="5" t="s">
        <v>14</v>
      </c>
      <c r="G1" s="6" t="s">
        <v>4</v>
      </c>
      <c r="I1" s="7" t="s">
        <v>29</v>
      </c>
      <c r="J1" s="7" t="s">
        <v>30</v>
      </c>
      <c r="K1" s="7" t="s">
        <v>31</v>
      </c>
      <c r="M1" s="18" t="s">
        <v>43</v>
      </c>
      <c r="N1" s="18" t="s">
        <v>30</v>
      </c>
      <c r="O1" s="18" t="s">
        <v>44</v>
      </c>
      <c r="P1" s="18" t="s">
        <v>45</v>
      </c>
    </row>
    <row r="2" spans="1:16" x14ac:dyDescent="0.35">
      <c r="A2" s="8">
        <v>41883</v>
      </c>
      <c r="B2" s="10" t="s">
        <v>23</v>
      </c>
      <c r="C2" s="10" t="s">
        <v>10</v>
      </c>
      <c r="D2" s="11" t="s">
        <v>20</v>
      </c>
      <c r="E2" s="12">
        <v>2</v>
      </c>
      <c r="F2" s="13">
        <v>125</v>
      </c>
      <c r="G2" s="14">
        <f t="shared" ref="G2:G44" si="0">F2*E2</f>
        <v>250</v>
      </c>
      <c r="I2" s="7">
        <v>9</v>
      </c>
      <c r="J2" s="7">
        <f t="array" ref="J2:J12">FREQUENCY(E2:E44,I2:I11)</f>
        <v>6</v>
      </c>
      <c r="K2" s="20" t="s">
        <v>32</v>
      </c>
      <c r="M2" s="18" t="s">
        <v>15</v>
      </c>
      <c r="N2" s="7">
        <f>COUNTIF($A$1:$G$44, M2)</f>
        <v>13</v>
      </c>
      <c r="O2" s="7">
        <f t="shared" ref="O2:O7" si="1">N2/$N$7</f>
        <v>0.30232558139534882</v>
      </c>
      <c r="P2" s="19">
        <f t="shared" ref="P2:P7" si="2">O2</f>
        <v>0.30232558139534882</v>
      </c>
    </row>
    <row r="3" spans="1:16" x14ac:dyDescent="0.35">
      <c r="A3" s="8">
        <v>42172</v>
      </c>
      <c r="B3" s="9" t="s">
        <v>23</v>
      </c>
      <c r="C3" s="9" t="s">
        <v>8</v>
      </c>
      <c r="D3" s="11" t="s">
        <v>20</v>
      </c>
      <c r="E3" s="12">
        <v>5</v>
      </c>
      <c r="F3" s="13">
        <v>125</v>
      </c>
      <c r="G3" s="14">
        <f t="shared" si="0"/>
        <v>625</v>
      </c>
      <c r="I3" s="7">
        <v>19</v>
      </c>
      <c r="J3" s="7">
        <v>4</v>
      </c>
      <c r="K3" s="17" t="s">
        <v>33</v>
      </c>
      <c r="M3" s="18" t="s">
        <v>16</v>
      </c>
      <c r="N3" s="7">
        <f>COUNTIF($A$1:$G$44, M3)</f>
        <v>15</v>
      </c>
      <c r="O3" s="7">
        <f t="shared" si="1"/>
        <v>0.34883720930232559</v>
      </c>
      <c r="P3" s="19">
        <f t="shared" si="2"/>
        <v>0.34883720930232559</v>
      </c>
    </row>
    <row r="4" spans="1:16" x14ac:dyDescent="0.35">
      <c r="A4" s="8">
        <v>42257</v>
      </c>
      <c r="B4" s="10" t="s">
        <v>23</v>
      </c>
      <c r="C4" s="10" t="s">
        <v>5</v>
      </c>
      <c r="D4" s="11" t="s">
        <v>15</v>
      </c>
      <c r="E4" s="12">
        <v>7</v>
      </c>
      <c r="F4" s="13">
        <v>1.29</v>
      </c>
      <c r="G4" s="14">
        <f t="shared" si="0"/>
        <v>9.0300000000000011</v>
      </c>
      <c r="I4" s="7">
        <v>29</v>
      </c>
      <c r="J4" s="7">
        <v>4</v>
      </c>
      <c r="K4" s="17" t="s">
        <v>34</v>
      </c>
      <c r="M4" s="18" t="s">
        <v>17</v>
      </c>
      <c r="N4" s="7">
        <f>COUNTIF($A$1:$G$44, M4)</f>
        <v>5</v>
      </c>
      <c r="O4" s="7">
        <f t="shared" si="1"/>
        <v>0.11627906976744186</v>
      </c>
      <c r="P4" s="19">
        <f t="shared" si="2"/>
        <v>0.11627906976744186</v>
      </c>
    </row>
    <row r="5" spans="1:16" x14ac:dyDescent="0.35">
      <c r="A5" s="8">
        <v>42325</v>
      </c>
      <c r="B5" s="9" t="s">
        <v>23</v>
      </c>
      <c r="C5" s="10" t="s">
        <v>6</v>
      </c>
      <c r="D5" s="11" t="s">
        <v>16</v>
      </c>
      <c r="E5" s="12">
        <v>11</v>
      </c>
      <c r="F5" s="13">
        <v>4.99</v>
      </c>
      <c r="G5" s="14">
        <f t="shared" si="0"/>
        <v>54.89</v>
      </c>
      <c r="I5" s="7">
        <v>39</v>
      </c>
      <c r="J5" s="7">
        <v>3</v>
      </c>
      <c r="K5" s="17" t="s">
        <v>35</v>
      </c>
      <c r="M5" s="18" t="s">
        <v>21</v>
      </c>
      <c r="N5" s="7">
        <f>COUNTIF($A$1:$G$44, M5)</f>
        <v>7</v>
      </c>
      <c r="O5" s="7">
        <f t="shared" si="1"/>
        <v>0.16279069767441862</v>
      </c>
      <c r="P5" s="19">
        <f t="shared" si="2"/>
        <v>0.16279069767441862</v>
      </c>
    </row>
    <row r="6" spans="1:16" x14ac:dyDescent="0.35">
      <c r="A6" s="8">
        <v>42308</v>
      </c>
      <c r="B6" s="10" t="s">
        <v>23</v>
      </c>
      <c r="C6" s="10" t="s">
        <v>18</v>
      </c>
      <c r="D6" s="11" t="s">
        <v>15</v>
      </c>
      <c r="E6" s="12">
        <v>14</v>
      </c>
      <c r="F6" s="13">
        <v>1.29</v>
      </c>
      <c r="G6" s="14">
        <f t="shared" si="0"/>
        <v>18.060000000000002</v>
      </c>
      <c r="I6" s="7">
        <v>49</v>
      </c>
      <c r="J6" s="7">
        <v>2</v>
      </c>
      <c r="K6" s="17" t="s">
        <v>36</v>
      </c>
      <c r="M6" s="18" t="s">
        <v>20</v>
      </c>
      <c r="N6" s="7">
        <f>COUNTIF($A$1:$G$44, M6)</f>
        <v>3</v>
      </c>
      <c r="O6" s="7">
        <f t="shared" si="1"/>
        <v>6.9767441860465115E-2</v>
      </c>
      <c r="P6" s="19">
        <f t="shared" si="2"/>
        <v>6.9767441860465115E-2</v>
      </c>
    </row>
    <row r="7" spans="1:16" x14ac:dyDescent="0.35">
      <c r="A7" s="8">
        <v>41696</v>
      </c>
      <c r="B7" s="10" t="s">
        <v>23</v>
      </c>
      <c r="C7" s="10" t="s">
        <v>5</v>
      </c>
      <c r="D7" s="11" t="s">
        <v>17</v>
      </c>
      <c r="E7" s="12">
        <v>27</v>
      </c>
      <c r="F7" s="13">
        <v>19.989999999999998</v>
      </c>
      <c r="G7" s="14">
        <f t="shared" si="0"/>
        <v>539.7299999999999</v>
      </c>
      <c r="I7" s="7">
        <v>59</v>
      </c>
      <c r="J7" s="7">
        <v>6</v>
      </c>
      <c r="K7" s="17" t="s">
        <v>37</v>
      </c>
      <c r="N7" s="7">
        <f>SUM(N2:N6)</f>
        <v>43</v>
      </c>
      <c r="O7" s="7">
        <f t="shared" si="1"/>
        <v>1</v>
      </c>
      <c r="P7" s="19">
        <f t="shared" si="2"/>
        <v>1</v>
      </c>
    </row>
    <row r="8" spans="1:16" x14ac:dyDescent="0.35">
      <c r="A8" s="8">
        <v>41917</v>
      </c>
      <c r="B8" s="9" t="s">
        <v>23</v>
      </c>
      <c r="C8" s="9" t="s">
        <v>12</v>
      </c>
      <c r="D8" s="11" t="s">
        <v>16</v>
      </c>
      <c r="E8" s="12">
        <v>28</v>
      </c>
      <c r="F8" s="13">
        <v>8.99</v>
      </c>
      <c r="G8" s="14">
        <f t="shared" si="0"/>
        <v>251.72</v>
      </c>
      <c r="I8" s="7">
        <v>69</v>
      </c>
      <c r="J8" s="7">
        <v>6</v>
      </c>
      <c r="K8" s="17" t="s">
        <v>38</v>
      </c>
    </row>
    <row r="9" spans="1:16" x14ac:dyDescent="0.35">
      <c r="A9" s="8">
        <v>42359</v>
      </c>
      <c r="B9" s="10" t="s">
        <v>23</v>
      </c>
      <c r="C9" s="10" t="s">
        <v>18</v>
      </c>
      <c r="D9" s="11" t="s">
        <v>16</v>
      </c>
      <c r="E9" s="12">
        <v>28</v>
      </c>
      <c r="F9" s="13">
        <v>4.99</v>
      </c>
      <c r="G9" s="14">
        <f t="shared" si="0"/>
        <v>139.72</v>
      </c>
      <c r="I9" s="7">
        <v>79</v>
      </c>
      <c r="J9" s="7">
        <v>3</v>
      </c>
      <c r="K9" s="17" t="s">
        <v>39</v>
      </c>
    </row>
    <row r="10" spans="1:16" x14ac:dyDescent="0.35">
      <c r="A10" s="8">
        <v>41679</v>
      </c>
      <c r="B10" s="9" t="s">
        <v>23</v>
      </c>
      <c r="C10" s="10" t="s">
        <v>6</v>
      </c>
      <c r="D10" s="11" t="s">
        <v>15</v>
      </c>
      <c r="E10" s="12">
        <v>36</v>
      </c>
      <c r="F10" s="13">
        <v>4.99</v>
      </c>
      <c r="G10" s="14">
        <f t="shared" si="0"/>
        <v>179.64000000000001</v>
      </c>
      <c r="I10" s="7">
        <v>89</v>
      </c>
      <c r="J10" s="7">
        <v>3</v>
      </c>
      <c r="K10" s="17" t="s">
        <v>40</v>
      </c>
      <c r="M10" s="17" t="s">
        <v>33</v>
      </c>
    </row>
    <row r="11" spans="1:16" x14ac:dyDescent="0.35">
      <c r="A11" s="8">
        <v>42223</v>
      </c>
      <c r="B11" s="9" t="s">
        <v>23</v>
      </c>
      <c r="C11" s="10" t="s">
        <v>8</v>
      </c>
      <c r="D11" s="11" t="s">
        <v>21</v>
      </c>
      <c r="E11" s="12">
        <v>42</v>
      </c>
      <c r="F11" s="13">
        <v>23.95</v>
      </c>
      <c r="G11" s="14">
        <f t="shared" si="0"/>
        <v>1005.9</v>
      </c>
      <c r="I11" s="7">
        <v>99</v>
      </c>
      <c r="J11" s="7">
        <v>6</v>
      </c>
      <c r="K11" s="17" t="s">
        <v>41</v>
      </c>
    </row>
    <row r="12" spans="1:16" x14ac:dyDescent="0.35">
      <c r="A12" s="8">
        <v>42019</v>
      </c>
      <c r="B12" s="10" t="s">
        <v>23</v>
      </c>
      <c r="C12" s="10" t="s">
        <v>5</v>
      </c>
      <c r="D12" s="11" t="s">
        <v>16</v>
      </c>
      <c r="E12" s="12">
        <v>46</v>
      </c>
      <c r="F12" s="13">
        <v>8.99</v>
      </c>
      <c r="G12" s="14">
        <f t="shared" si="0"/>
        <v>413.54</v>
      </c>
      <c r="J12" s="7">
        <v>0</v>
      </c>
      <c r="K12" s="17" t="s">
        <v>42</v>
      </c>
    </row>
    <row r="13" spans="1:16" x14ac:dyDescent="0.35">
      <c r="A13" s="8">
        <v>41662</v>
      </c>
      <c r="B13" s="9" t="s">
        <v>23</v>
      </c>
      <c r="C13" s="9" t="s">
        <v>8</v>
      </c>
      <c r="D13" s="11" t="s">
        <v>16</v>
      </c>
      <c r="E13" s="12">
        <v>50</v>
      </c>
      <c r="F13" s="13">
        <v>19.989999999999998</v>
      </c>
      <c r="G13" s="14">
        <f t="shared" si="0"/>
        <v>999.49999999999989</v>
      </c>
      <c r="K13" s="17"/>
    </row>
    <row r="14" spans="1:16" x14ac:dyDescent="0.35">
      <c r="A14" s="8">
        <v>42087</v>
      </c>
      <c r="B14" s="9" t="s">
        <v>23</v>
      </c>
      <c r="C14" s="10" t="s">
        <v>6</v>
      </c>
      <c r="D14" s="11" t="s">
        <v>21</v>
      </c>
      <c r="E14" s="12">
        <v>50</v>
      </c>
      <c r="F14" s="13">
        <v>4.99</v>
      </c>
      <c r="G14" s="14">
        <f t="shared" si="0"/>
        <v>249.5</v>
      </c>
      <c r="K14" s="17"/>
    </row>
    <row r="15" spans="1:16" x14ac:dyDescent="0.35">
      <c r="A15" s="8">
        <v>42138</v>
      </c>
      <c r="B15" s="10" t="s">
        <v>23</v>
      </c>
      <c r="C15" s="10" t="s">
        <v>5</v>
      </c>
      <c r="D15" s="11" t="s">
        <v>15</v>
      </c>
      <c r="E15" s="12">
        <v>53</v>
      </c>
      <c r="F15" s="13">
        <v>1.29</v>
      </c>
      <c r="G15" s="14">
        <f t="shared" si="0"/>
        <v>68.37</v>
      </c>
      <c r="K15" s="17"/>
    </row>
    <row r="16" spans="1:16" x14ac:dyDescent="0.35">
      <c r="A16" s="8">
        <v>42206</v>
      </c>
      <c r="B16" s="9" t="s">
        <v>23</v>
      </c>
      <c r="C16" s="9" t="s">
        <v>12</v>
      </c>
      <c r="D16" s="11" t="s">
        <v>21</v>
      </c>
      <c r="E16" s="12">
        <v>55</v>
      </c>
      <c r="F16" s="13">
        <v>12.49</v>
      </c>
      <c r="G16" s="14">
        <f t="shared" si="0"/>
        <v>686.95</v>
      </c>
      <c r="K16" s="17"/>
    </row>
    <row r="17" spans="1:11" x14ac:dyDescent="0.35">
      <c r="A17" s="8">
        <v>42104</v>
      </c>
      <c r="B17" s="10" t="s">
        <v>23</v>
      </c>
      <c r="C17" s="10" t="s">
        <v>18</v>
      </c>
      <c r="D17" s="11" t="s">
        <v>15</v>
      </c>
      <c r="E17" s="12">
        <v>66</v>
      </c>
      <c r="F17" s="13">
        <v>1.99</v>
      </c>
      <c r="G17" s="14">
        <f t="shared" si="0"/>
        <v>131.34</v>
      </c>
      <c r="K17" s="17"/>
    </row>
    <row r="18" spans="1:11" x14ac:dyDescent="0.35">
      <c r="A18" s="8">
        <v>41985</v>
      </c>
      <c r="B18" s="10" t="s">
        <v>23</v>
      </c>
      <c r="C18" s="10" t="s">
        <v>10</v>
      </c>
      <c r="D18" s="11" t="s">
        <v>15</v>
      </c>
      <c r="E18" s="12">
        <v>67</v>
      </c>
      <c r="F18" s="13">
        <v>1.29</v>
      </c>
      <c r="G18" s="14">
        <f t="shared" si="0"/>
        <v>86.43</v>
      </c>
      <c r="K18" s="17"/>
    </row>
    <row r="19" spans="1:11" x14ac:dyDescent="0.35">
      <c r="A19" s="8">
        <v>41747</v>
      </c>
      <c r="B19" s="10" t="s">
        <v>23</v>
      </c>
      <c r="C19" s="10" t="s">
        <v>18</v>
      </c>
      <c r="D19" s="11" t="s">
        <v>15</v>
      </c>
      <c r="E19" s="12">
        <v>75</v>
      </c>
      <c r="F19" s="13">
        <v>1.99</v>
      </c>
      <c r="G19" s="14">
        <f t="shared" si="0"/>
        <v>149.25</v>
      </c>
      <c r="K19" s="17"/>
    </row>
    <row r="20" spans="1:11" x14ac:dyDescent="0.35">
      <c r="A20" s="8">
        <v>42155</v>
      </c>
      <c r="B20" s="10" t="s">
        <v>23</v>
      </c>
      <c r="C20" s="10" t="s">
        <v>5</v>
      </c>
      <c r="D20" s="11" t="s">
        <v>16</v>
      </c>
      <c r="E20" s="12">
        <v>80</v>
      </c>
      <c r="F20" s="13">
        <v>8.99</v>
      </c>
      <c r="G20" s="14">
        <f t="shared" si="0"/>
        <v>719.2</v>
      </c>
      <c r="K20" s="17"/>
    </row>
    <row r="21" spans="1:11" x14ac:dyDescent="0.35">
      <c r="A21" s="8">
        <v>42036</v>
      </c>
      <c r="B21" s="10" t="s">
        <v>23</v>
      </c>
      <c r="C21" s="10" t="s">
        <v>10</v>
      </c>
      <c r="D21" s="11" t="s">
        <v>16</v>
      </c>
      <c r="E21" s="12">
        <v>87</v>
      </c>
      <c r="F21" s="13">
        <v>15</v>
      </c>
      <c r="G21" s="14">
        <f t="shared" si="0"/>
        <v>1305</v>
      </c>
      <c r="K21" s="17"/>
    </row>
    <row r="22" spans="1:11" x14ac:dyDescent="0.35">
      <c r="A22" s="8">
        <v>41764</v>
      </c>
      <c r="B22" s="9" t="s">
        <v>23</v>
      </c>
      <c r="C22" s="10" t="s">
        <v>6</v>
      </c>
      <c r="D22" s="11" t="s">
        <v>15</v>
      </c>
      <c r="E22" s="12">
        <v>90</v>
      </c>
      <c r="F22" s="13">
        <v>4.99</v>
      </c>
      <c r="G22" s="14">
        <f t="shared" si="0"/>
        <v>449.1</v>
      </c>
      <c r="K22" s="17"/>
    </row>
    <row r="23" spans="1:11" x14ac:dyDescent="0.35">
      <c r="A23" s="8">
        <v>41815</v>
      </c>
      <c r="B23" s="9" t="s">
        <v>23</v>
      </c>
      <c r="C23" s="9" t="s">
        <v>12</v>
      </c>
      <c r="D23" s="11" t="s">
        <v>15</v>
      </c>
      <c r="E23" s="12">
        <v>90</v>
      </c>
      <c r="F23" s="13">
        <v>4.99</v>
      </c>
      <c r="G23" s="14">
        <f t="shared" si="0"/>
        <v>449.1</v>
      </c>
      <c r="K23" s="17"/>
    </row>
    <row r="24" spans="1:11" x14ac:dyDescent="0.35">
      <c r="A24" s="8">
        <v>42342</v>
      </c>
      <c r="B24" s="9" t="s">
        <v>23</v>
      </c>
      <c r="C24" s="10" t="s">
        <v>6</v>
      </c>
      <c r="D24" s="11" t="s">
        <v>16</v>
      </c>
      <c r="E24" s="12">
        <v>94</v>
      </c>
      <c r="F24" s="13">
        <v>19.989999999999998</v>
      </c>
      <c r="G24" s="14">
        <f t="shared" si="0"/>
        <v>1879.06</v>
      </c>
    </row>
    <row r="25" spans="1:11" x14ac:dyDescent="0.35">
      <c r="A25" s="8">
        <v>41968</v>
      </c>
      <c r="B25" s="9" t="s">
        <v>23</v>
      </c>
      <c r="C25" s="10" t="s">
        <v>8</v>
      </c>
      <c r="D25" s="11" t="s">
        <v>21</v>
      </c>
      <c r="E25" s="12">
        <v>96</v>
      </c>
      <c r="F25" s="13">
        <v>4.99</v>
      </c>
      <c r="G25" s="14">
        <f t="shared" si="0"/>
        <v>479.04</v>
      </c>
    </row>
    <row r="26" spans="1:11" x14ac:dyDescent="0.35">
      <c r="A26" s="8">
        <v>42053</v>
      </c>
      <c r="B26" s="9" t="s">
        <v>25</v>
      </c>
      <c r="C26" s="9" t="s">
        <v>7</v>
      </c>
      <c r="D26" s="11" t="s">
        <v>16</v>
      </c>
      <c r="E26" s="12">
        <v>4</v>
      </c>
      <c r="F26" s="13">
        <v>4.99</v>
      </c>
      <c r="G26" s="14">
        <f t="shared" si="0"/>
        <v>19.96</v>
      </c>
    </row>
    <row r="27" spans="1:11" x14ac:dyDescent="0.35">
      <c r="A27" s="8">
        <v>41951</v>
      </c>
      <c r="B27" s="10" t="s">
        <v>25</v>
      </c>
      <c r="C27" s="10" t="s">
        <v>19</v>
      </c>
      <c r="D27" s="11" t="s">
        <v>17</v>
      </c>
      <c r="E27" s="12">
        <v>15</v>
      </c>
      <c r="F27" s="13">
        <v>19.989999999999998</v>
      </c>
      <c r="G27" s="14">
        <f t="shared" si="0"/>
        <v>299.84999999999997</v>
      </c>
    </row>
    <row r="28" spans="1:11" x14ac:dyDescent="0.35">
      <c r="A28" s="8">
        <v>41900</v>
      </c>
      <c r="B28" s="9" t="s">
        <v>25</v>
      </c>
      <c r="C28" s="9" t="s">
        <v>7</v>
      </c>
      <c r="D28" s="11" t="s">
        <v>21</v>
      </c>
      <c r="E28" s="12">
        <v>16</v>
      </c>
      <c r="F28" s="13">
        <v>15.99</v>
      </c>
      <c r="G28" s="14">
        <f t="shared" si="0"/>
        <v>255.84</v>
      </c>
    </row>
    <row r="29" spans="1:11" x14ac:dyDescent="0.35">
      <c r="A29" s="8">
        <v>41832</v>
      </c>
      <c r="B29" s="9" t="s">
        <v>25</v>
      </c>
      <c r="C29" s="9" t="s">
        <v>11</v>
      </c>
      <c r="D29" s="11" t="s">
        <v>16</v>
      </c>
      <c r="E29" s="12">
        <v>29</v>
      </c>
      <c r="F29" s="13">
        <v>1.99</v>
      </c>
      <c r="G29" s="14">
        <f t="shared" si="0"/>
        <v>57.71</v>
      </c>
    </row>
    <row r="30" spans="1:11" x14ac:dyDescent="0.35">
      <c r="A30" s="8">
        <v>41866</v>
      </c>
      <c r="B30" s="9" t="s">
        <v>25</v>
      </c>
      <c r="C30" s="10" t="s">
        <v>7</v>
      </c>
      <c r="D30" s="11" t="s">
        <v>15</v>
      </c>
      <c r="E30" s="12">
        <v>35</v>
      </c>
      <c r="F30" s="13">
        <v>4.99</v>
      </c>
      <c r="G30" s="14">
        <f t="shared" si="0"/>
        <v>174.65</v>
      </c>
    </row>
    <row r="31" spans="1:11" x14ac:dyDescent="0.35">
      <c r="A31" s="8">
        <v>41730</v>
      </c>
      <c r="B31" s="9" t="s">
        <v>25</v>
      </c>
      <c r="C31" s="9" t="s">
        <v>7</v>
      </c>
      <c r="D31" s="11" t="s">
        <v>16</v>
      </c>
      <c r="E31" s="12">
        <v>60</v>
      </c>
      <c r="F31" s="13">
        <v>4.99</v>
      </c>
      <c r="G31" s="14">
        <f t="shared" si="0"/>
        <v>299.40000000000003</v>
      </c>
    </row>
    <row r="32" spans="1:11" x14ac:dyDescent="0.35">
      <c r="A32" s="8">
        <v>41798</v>
      </c>
      <c r="B32" s="9" t="s">
        <v>25</v>
      </c>
      <c r="C32" s="9" t="s">
        <v>7</v>
      </c>
      <c r="D32" s="11" t="s">
        <v>16</v>
      </c>
      <c r="E32" s="12">
        <v>60</v>
      </c>
      <c r="F32" s="13">
        <v>8.99</v>
      </c>
      <c r="G32" s="14">
        <f t="shared" si="0"/>
        <v>539.4</v>
      </c>
    </row>
    <row r="33" spans="1:7" x14ac:dyDescent="0.35">
      <c r="A33" s="8">
        <v>42189</v>
      </c>
      <c r="B33" s="9" t="s">
        <v>25</v>
      </c>
      <c r="C33" s="10" t="s">
        <v>7</v>
      </c>
      <c r="D33" s="11" t="s">
        <v>21</v>
      </c>
      <c r="E33" s="12">
        <v>62</v>
      </c>
      <c r="F33" s="13">
        <v>4.99</v>
      </c>
      <c r="G33" s="14">
        <f t="shared" si="0"/>
        <v>309.38</v>
      </c>
    </row>
    <row r="34" spans="1:7" x14ac:dyDescent="0.35">
      <c r="A34" s="8">
        <v>41934</v>
      </c>
      <c r="B34" s="9" t="s">
        <v>25</v>
      </c>
      <c r="C34" s="9" t="s">
        <v>7</v>
      </c>
      <c r="D34" s="11" t="s">
        <v>17</v>
      </c>
      <c r="E34" s="12">
        <v>64</v>
      </c>
      <c r="F34" s="13">
        <v>8.99</v>
      </c>
      <c r="G34" s="14">
        <f t="shared" si="0"/>
        <v>575.36</v>
      </c>
    </row>
    <row r="35" spans="1:7" x14ac:dyDescent="0.35">
      <c r="A35" s="8">
        <v>42002</v>
      </c>
      <c r="B35" s="10" t="s">
        <v>25</v>
      </c>
      <c r="C35" s="10" t="s">
        <v>19</v>
      </c>
      <c r="D35" s="11" t="s">
        <v>21</v>
      </c>
      <c r="E35" s="12">
        <v>74</v>
      </c>
      <c r="F35" s="13">
        <v>15.99</v>
      </c>
      <c r="G35" s="14">
        <f t="shared" si="0"/>
        <v>1183.26</v>
      </c>
    </row>
    <row r="36" spans="1:7" x14ac:dyDescent="0.35">
      <c r="A36" s="8">
        <v>41849</v>
      </c>
      <c r="B36" s="10" t="s">
        <v>25</v>
      </c>
      <c r="C36" s="10" t="s">
        <v>19</v>
      </c>
      <c r="D36" s="11" t="s">
        <v>16</v>
      </c>
      <c r="E36" s="12">
        <v>81</v>
      </c>
      <c r="F36" s="13">
        <v>19.989999999999998</v>
      </c>
      <c r="G36" s="14">
        <f t="shared" si="0"/>
        <v>1619.1899999999998</v>
      </c>
    </row>
    <row r="37" spans="1:7" x14ac:dyDescent="0.35">
      <c r="A37" s="8">
        <v>41645</v>
      </c>
      <c r="B37" s="9" t="s">
        <v>25</v>
      </c>
      <c r="C37" s="10" t="s">
        <v>7</v>
      </c>
      <c r="D37" s="11" t="s">
        <v>15</v>
      </c>
      <c r="E37" s="12">
        <v>95</v>
      </c>
      <c r="F37" s="13">
        <v>1.99</v>
      </c>
      <c r="G37" s="14">
        <f t="shared" si="0"/>
        <v>189.05</v>
      </c>
    </row>
    <row r="38" spans="1:7" x14ac:dyDescent="0.35">
      <c r="A38" s="8">
        <v>42121</v>
      </c>
      <c r="B38" s="9" t="s">
        <v>25</v>
      </c>
      <c r="C38" s="9" t="s">
        <v>11</v>
      </c>
      <c r="D38" s="11" t="s">
        <v>17</v>
      </c>
      <c r="E38" s="12">
        <v>96</v>
      </c>
      <c r="F38" s="13">
        <v>4.99</v>
      </c>
      <c r="G38" s="14">
        <f t="shared" si="0"/>
        <v>479.04</v>
      </c>
    </row>
    <row r="39" spans="1:7" x14ac:dyDescent="0.35">
      <c r="A39" s="8">
        <v>42240</v>
      </c>
      <c r="B39" s="9" t="s">
        <v>24</v>
      </c>
      <c r="C39" s="9" t="s">
        <v>13</v>
      </c>
      <c r="D39" s="11" t="s">
        <v>20</v>
      </c>
      <c r="E39" s="12">
        <v>3</v>
      </c>
      <c r="F39" s="13">
        <v>275</v>
      </c>
      <c r="G39" s="14">
        <f t="shared" si="0"/>
        <v>825</v>
      </c>
    </row>
    <row r="40" spans="1:7" x14ac:dyDescent="0.35">
      <c r="A40" s="8">
        <v>42070</v>
      </c>
      <c r="B40" s="9" t="s">
        <v>24</v>
      </c>
      <c r="C40" s="10" t="s">
        <v>13</v>
      </c>
      <c r="D40" s="11" t="s">
        <v>16</v>
      </c>
      <c r="E40" s="12">
        <v>7</v>
      </c>
      <c r="F40" s="13">
        <v>19.989999999999998</v>
      </c>
      <c r="G40" s="14">
        <f t="shared" si="0"/>
        <v>139.92999999999998</v>
      </c>
    </row>
    <row r="41" spans="1:7" x14ac:dyDescent="0.35">
      <c r="A41" s="8">
        <v>41781</v>
      </c>
      <c r="B41" s="9" t="s">
        <v>24</v>
      </c>
      <c r="C41" s="9" t="s">
        <v>9</v>
      </c>
      <c r="D41" s="11" t="s">
        <v>15</v>
      </c>
      <c r="E41" s="12">
        <v>32</v>
      </c>
      <c r="F41" s="13">
        <v>1.99</v>
      </c>
      <c r="G41" s="14">
        <f t="shared" si="0"/>
        <v>63.68</v>
      </c>
    </row>
    <row r="42" spans="1:7" x14ac:dyDescent="0.35">
      <c r="A42" s="8">
        <v>41713</v>
      </c>
      <c r="B42" s="9" t="s">
        <v>24</v>
      </c>
      <c r="C42" s="10" t="s">
        <v>13</v>
      </c>
      <c r="D42" s="11" t="s">
        <v>15</v>
      </c>
      <c r="E42" s="12">
        <v>56</v>
      </c>
      <c r="F42" s="13">
        <v>2.99</v>
      </c>
      <c r="G42" s="14">
        <f t="shared" si="0"/>
        <v>167.44</v>
      </c>
    </row>
    <row r="43" spans="1:7" x14ac:dyDescent="0.35">
      <c r="A43" s="8">
        <v>42291</v>
      </c>
      <c r="B43" s="9" t="s">
        <v>24</v>
      </c>
      <c r="C43" s="10" t="s">
        <v>9</v>
      </c>
      <c r="D43" s="11" t="s">
        <v>16</v>
      </c>
      <c r="E43" s="12">
        <v>57</v>
      </c>
      <c r="F43" s="13">
        <v>19.989999999999998</v>
      </c>
      <c r="G43" s="14">
        <f t="shared" si="0"/>
        <v>1139.4299999999998</v>
      </c>
    </row>
    <row r="44" spans="1:7" x14ac:dyDescent="0.35">
      <c r="A44" s="8">
        <v>42274</v>
      </c>
      <c r="B44" s="9" t="s">
        <v>24</v>
      </c>
      <c r="C44" s="9" t="s">
        <v>13</v>
      </c>
      <c r="D44" s="11" t="s">
        <v>17</v>
      </c>
      <c r="E44" s="12">
        <v>76</v>
      </c>
      <c r="F44" s="13">
        <v>1.99</v>
      </c>
      <c r="G44" s="14">
        <f t="shared" si="0"/>
        <v>151.24</v>
      </c>
    </row>
    <row r="46" spans="1:7" x14ac:dyDescent="0.35">
      <c r="C46" s="16" t="s">
        <v>26</v>
      </c>
      <c r="E46" s="12">
        <f>AVERAGE(E2:E44)</f>
        <v>49.325581395348834</v>
      </c>
      <c r="F46" s="12">
        <f>AVERAGE(F2:F44)</f>
        <v>20.308604651162799</v>
      </c>
      <c r="G46" s="12">
        <f>AVERAGE(G2:G44)</f>
        <v>456.46232558139531</v>
      </c>
    </row>
    <row r="47" spans="1:7" x14ac:dyDescent="0.35">
      <c r="C47" s="16" t="s">
        <v>27</v>
      </c>
      <c r="E47" s="12">
        <f>MEDIAN(E2:E44)</f>
        <v>53</v>
      </c>
      <c r="F47" s="12">
        <f>MEDIAN(F2:F44)</f>
        <v>4.99</v>
      </c>
      <c r="G47" s="12">
        <f>MEDIAN(G2:G44)</f>
        <v>299.40000000000003</v>
      </c>
    </row>
    <row r="48" spans="1:7" x14ac:dyDescent="0.35">
      <c r="C48" s="16" t="s">
        <v>28</v>
      </c>
      <c r="E48" s="12">
        <f>MODE(E2:E44)</f>
        <v>7</v>
      </c>
      <c r="F48" s="12">
        <f>MODE(F2:F44)</f>
        <v>4.99</v>
      </c>
      <c r="G48" s="12">
        <f>MODE(G2:G44)</f>
        <v>449.1</v>
      </c>
    </row>
  </sheetData>
  <phoneticPr fontId="0" type="noConversion"/>
  <pageMargins left="0.75" right="0.75" top="1" bottom="1" header="0.5" footer="0.5"/>
  <pageSetup orientation="portrait" r:id="rId1"/>
  <headerFooter alignWithMargins="0">
    <oddFooter>&amp;LDeveloped by Contextures Inc.&amp;Cwww.contextures.com&amp;R&amp;D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SalesOrders</vt:lpstr>
    </vt:vector>
  </TitlesOfParts>
  <Company>Contextures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Sample Excel Data</dc:title>
  <dc:subject>Sample Excel Data</dc:subject>
  <dc:creator>Debra Dalgleish</dc:creator>
  <cp:keywords>Excel data, sample data</cp:keywords>
  <dc:description>Sample sales orders for use in testing Excel data</dc:description>
  <cp:lastModifiedBy>Soumitra Sarkar</cp:lastModifiedBy>
  <dcterms:created xsi:type="dcterms:W3CDTF">2004-05-01T18:16:56Z</dcterms:created>
  <dcterms:modified xsi:type="dcterms:W3CDTF">2019-09-17T08:44:13Z</dcterms:modified>
  <cp:category>Excel</cp:category>
</cp:coreProperties>
</file>