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Documents\Chem440\PROJECT\Gamess\"/>
    </mc:Choice>
  </mc:AlternateContent>
  <bookViews>
    <workbookView xWindow="0" yWindow="0" windowWidth="20490" windowHeight="7755" tabRatio="682"/>
  </bookViews>
  <sheets>
    <sheet name="Summary" sheetId="1" r:id="rId1"/>
    <sheet name="Summary 2" sheetId="6" r:id="rId2"/>
    <sheet name="Sheet2" sheetId="7" r:id="rId3"/>
    <sheet name="NiCO4" sheetId="5" r:id="rId4"/>
    <sheet name="FeCO5" sheetId="4" r:id="rId5"/>
    <sheet name="CrCO6" sheetId="2" r:id="rId6"/>
    <sheet name="CpNiNO" sheetId="3" r:id="rId7"/>
  </sheets>
  <definedNames>
    <definedName name="CrCO6Excitation" localSheetId="5">CrCO6!$I$2:$V$82</definedName>
    <definedName name="new__1" localSheetId="3">NiCO4!$A$1:$J$76</definedName>
    <definedName name="new__2_1" localSheetId="5">CrCO6!$A$1:$F$57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F16" i="7"/>
  <c r="G16" i="7"/>
  <c r="D16" i="7"/>
  <c r="D14" i="7"/>
  <c r="E14" i="7"/>
  <c r="F14" i="7"/>
  <c r="G14" i="7"/>
  <c r="D13" i="7"/>
  <c r="E13" i="7"/>
  <c r="F13" i="7"/>
  <c r="G13" i="7"/>
  <c r="D12" i="7"/>
  <c r="E12" i="7"/>
  <c r="F12" i="7"/>
  <c r="G12" i="7"/>
  <c r="D11" i="7"/>
  <c r="E11" i="7"/>
  <c r="F11" i="7"/>
  <c r="G11" i="7"/>
  <c r="G45" i="5"/>
  <c r="H45" i="5"/>
  <c r="I45" i="5"/>
  <c r="F45" i="5"/>
  <c r="F41" i="5"/>
  <c r="G41" i="5"/>
  <c r="H41" i="5"/>
  <c r="I41" i="5"/>
  <c r="F42" i="5"/>
  <c r="G42" i="5"/>
  <c r="H42" i="5"/>
  <c r="I42" i="5"/>
  <c r="F43" i="5"/>
  <c r="G43" i="5"/>
  <c r="H43" i="5"/>
  <c r="I43" i="5"/>
  <c r="G40" i="5"/>
  <c r="H40" i="5"/>
  <c r="I40" i="5"/>
  <c r="F40" i="5"/>
  <c r="I52" i="4"/>
  <c r="J52" i="4"/>
  <c r="K52" i="4"/>
  <c r="H52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I46" i="4"/>
  <c r="J46" i="4"/>
  <c r="K46" i="4"/>
  <c r="H46" i="4"/>
  <c r="Q51" i="3"/>
  <c r="R51" i="3"/>
  <c r="S51" i="3"/>
  <c r="P51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Q45" i="3"/>
  <c r="R45" i="3"/>
  <c r="S45" i="3"/>
  <c r="P45" i="3"/>
  <c r="G64" i="2"/>
  <c r="H64" i="2"/>
  <c r="I64" i="2"/>
  <c r="F64" i="2"/>
  <c r="F60" i="2"/>
  <c r="G60" i="2"/>
  <c r="H60" i="2"/>
  <c r="I60" i="2"/>
  <c r="F61" i="2"/>
  <c r="G61" i="2"/>
  <c r="H61" i="2"/>
  <c r="I61" i="2"/>
  <c r="F62" i="2"/>
  <c r="G62" i="2"/>
  <c r="H62" i="2"/>
  <c r="I62" i="2"/>
  <c r="G59" i="2"/>
  <c r="H59" i="2"/>
  <c r="I59" i="2"/>
  <c r="F59" i="2"/>
  <c r="E56" i="6"/>
  <c r="F56" i="6"/>
  <c r="G56" i="6"/>
  <c r="D56" i="6"/>
  <c r="E52" i="6"/>
  <c r="F52" i="6"/>
  <c r="G52" i="6"/>
  <c r="D52" i="6"/>
  <c r="E45" i="6"/>
  <c r="F45" i="6"/>
  <c r="G45" i="6"/>
  <c r="D45" i="6"/>
  <c r="E39" i="6"/>
  <c r="F39" i="6"/>
  <c r="G39" i="6"/>
  <c r="D39" i="6"/>
  <c r="E32" i="6"/>
  <c r="F32" i="6"/>
  <c r="G32" i="6"/>
  <c r="D32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E47" i="6"/>
  <c r="F47" i="6"/>
  <c r="G47" i="6"/>
  <c r="D47" i="6"/>
  <c r="D43" i="6"/>
  <c r="E43" i="6"/>
  <c r="F43" i="6"/>
  <c r="G43" i="6"/>
  <c r="D44" i="6"/>
  <c r="E44" i="6"/>
  <c r="F44" i="6"/>
  <c r="G44" i="6"/>
  <c r="E42" i="6"/>
  <c r="F42" i="6"/>
  <c r="G42" i="6"/>
  <c r="D42" i="6"/>
  <c r="D35" i="6"/>
  <c r="E35" i="6"/>
  <c r="F35" i="6"/>
  <c r="G35" i="6"/>
  <c r="D36" i="6"/>
  <c r="E36" i="6"/>
  <c r="F36" i="6"/>
  <c r="G36" i="6"/>
  <c r="D38" i="6"/>
  <c r="E38" i="6"/>
  <c r="F38" i="6"/>
  <c r="G38" i="6"/>
  <c r="E34" i="6"/>
  <c r="F34" i="6"/>
  <c r="G34" i="6"/>
  <c r="D34" i="6"/>
  <c r="C51" i="6"/>
  <c r="C50" i="6"/>
  <c r="C48" i="6"/>
  <c r="C47" i="6"/>
  <c r="D29" i="6"/>
  <c r="E29" i="6"/>
  <c r="F29" i="6"/>
  <c r="G29" i="6"/>
  <c r="D30" i="6"/>
  <c r="G30" i="6"/>
  <c r="D31" i="6"/>
  <c r="E31" i="6"/>
  <c r="F31" i="6"/>
  <c r="G31" i="6"/>
  <c r="E28" i="6"/>
  <c r="F28" i="6"/>
  <c r="G28" i="6"/>
  <c r="D28" i="6"/>
  <c r="B25" i="6"/>
  <c r="B24" i="6"/>
  <c r="B22" i="6"/>
  <c r="B21" i="6"/>
  <c r="B28" i="1" l="1"/>
  <c r="B49" i="1" l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C48" i="1"/>
  <c r="D48" i="1"/>
  <c r="E48" i="1"/>
  <c r="B48" i="1"/>
  <c r="B53" i="1" s="1"/>
  <c r="H51" i="1" s="1"/>
  <c r="B43" i="1"/>
  <c r="C43" i="1"/>
  <c r="D43" i="1"/>
  <c r="E43" i="1"/>
  <c r="B44" i="1"/>
  <c r="C44" i="1"/>
  <c r="D44" i="1"/>
  <c r="E44" i="1"/>
  <c r="B45" i="1"/>
  <c r="C45" i="1"/>
  <c r="D45" i="1"/>
  <c r="E45" i="1"/>
  <c r="B42" i="1"/>
  <c r="B46" i="1" s="1"/>
  <c r="B36" i="1"/>
  <c r="C36" i="1"/>
  <c r="D36" i="1"/>
  <c r="E36" i="1"/>
  <c r="B37" i="1"/>
  <c r="C37" i="1"/>
  <c r="D37" i="1"/>
  <c r="E37" i="1"/>
  <c r="B38" i="1"/>
  <c r="E38" i="1"/>
  <c r="B39" i="1"/>
  <c r="C39" i="1"/>
  <c r="D39" i="1"/>
  <c r="E39" i="1"/>
  <c r="C35" i="1"/>
  <c r="C40" i="1" s="1"/>
  <c r="D35" i="1"/>
  <c r="E35" i="1"/>
  <c r="E40" i="1" s="1"/>
  <c r="B35" i="1"/>
  <c r="B29" i="1"/>
  <c r="C29" i="1"/>
  <c r="C32" i="1" s="1"/>
  <c r="D29" i="1"/>
  <c r="E29" i="1"/>
  <c r="B30" i="1"/>
  <c r="C30" i="1"/>
  <c r="B31" i="1"/>
  <c r="C31" i="1"/>
  <c r="D31" i="1"/>
  <c r="E31" i="1"/>
  <c r="C28" i="1"/>
  <c r="D28" i="1"/>
  <c r="D32" i="1" s="1"/>
  <c r="E28" i="1"/>
  <c r="D77" i="1"/>
  <c r="E77" i="1"/>
  <c r="F77" i="1"/>
  <c r="C77" i="1"/>
  <c r="G56" i="2"/>
  <c r="H56" i="2"/>
  <c r="I56" i="2"/>
  <c r="F56" i="2"/>
  <c r="Q42" i="3"/>
  <c r="R42" i="3"/>
  <c r="S42" i="3"/>
  <c r="P42" i="3"/>
  <c r="I44" i="4"/>
  <c r="J44" i="4"/>
  <c r="K44" i="4"/>
  <c r="H44" i="4"/>
  <c r="G38" i="5"/>
  <c r="H38" i="5"/>
  <c r="I38" i="5"/>
  <c r="F38" i="5"/>
  <c r="F34" i="5"/>
  <c r="G34" i="5"/>
  <c r="H34" i="5"/>
  <c r="I34" i="5"/>
  <c r="F35" i="5"/>
  <c r="G35" i="5"/>
  <c r="H35" i="5"/>
  <c r="I35" i="5"/>
  <c r="F36" i="5"/>
  <c r="G36" i="5"/>
  <c r="H36" i="5"/>
  <c r="I36" i="5"/>
  <c r="G33" i="5"/>
  <c r="H33" i="5"/>
  <c r="I33" i="5"/>
  <c r="F33" i="5"/>
  <c r="H39" i="4"/>
  <c r="I39" i="4"/>
  <c r="J39" i="4"/>
  <c r="K39" i="4"/>
  <c r="H40" i="4"/>
  <c r="I40" i="4"/>
  <c r="J40" i="4"/>
  <c r="K40" i="4"/>
  <c r="H42" i="4"/>
  <c r="I42" i="4"/>
  <c r="J42" i="4"/>
  <c r="K42" i="4"/>
  <c r="I38" i="4"/>
  <c r="J38" i="4"/>
  <c r="K38" i="4"/>
  <c r="H38" i="4"/>
  <c r="P37" i="3"/>
  <c r="Q37" i="3"/>
  <c r="R37" i="3"/>
  <c r="S37" i="3"/>
  <c r="P38" i="3"/>
  <c r="Q38" i="3"/>
  <c r="R38" i="3"/>
  <c r="S38" i="3"/>
  <c r="P39" i="3"/>
  <c r="Q39" i="3"/>
  <c r="R39" i="3"/>
  <c r="S39" i="3"/>
  <c r="P40" i="3"/>
  <c r="Q40" i="3"/>
  <c r="R40" i="3"/>
  <c r="S40" i="3"/>
  <c r="Q36" i="3"/>
  <c r="R36" i="3"/>
  <c r="S36" i="3"/>
  <c r="P36" i="3"/>
  <c r="F52" i="2"/>
  <c r="G52" i="2"/>
  <c r="H52" i="2"/>
  <c r="I52" i="2"/>
  <c r="F53" i="2"/>
  <c r="G53" i="2"/>
  <c r="H53" i="2"/>
  <c r="I53" i="2"/>
  <c r="F54" i="2"/>
  <c r="G54" i="2"/>
  <c r="H54" i="2"/>
  <c r="I54" i="2"/>
  <c r="G51" i="2"/>
  <c r="H51" i="2"/>
  <c r="I51" i="2"/>
  <c r="F51" i="2"/>
  <c r="D46" i="1" l="1"/>
  <c r="E32" i="1"/>
  <c r="B32" i="1"/>
  <c r="C46" i="1"/>
  <c r="E53" i="1"/>
  <c r="K51" i="1" s="1"/>
  <c r="D53" i="1"/>
  <c r="J51" i="1" s="1"/>
  <c r="D40" i="1"/>
  <c r="B40" i="1"/>
  <c r="E46" i="1"/>
  <c r="C53" i="1"/>
  <c r="I51" i="1" s="1"/>
  <c r="M34" i="3"/>
  <c r="M33" i="3"/>
  <c r="M31" i="3"/>
  <c r="M30" i="3"/>
  <c r="AM1" i="2" l="1"/>
  <c r="B1" i="2"/>
  <c r="B25" i="1" l="1"/>
  <c r="B24" i="1"/>
  <c r="B22" i="1"/>
  <c r="B21" i="1"/>
</calcChain>
</file>

<file path=xl/connections.xml><?xml version="1.0" encoding="utf-8"?>
<connections xmlns="http://schemas.openxmlformats.org/spreadsheetml/2006/main">
  <connection id="1" name="CrCO6Excitation" type="6" refreshedVersion="5" background="1" saveData="1">
    <textPr codePage="437" sourceFile="E:\OneDrive\Documents\Chem440\PROJECT\Gamess\CrCO6Excitation.txt">
      <textFields>
        <textField/>
      </textFields>
    </textPr>
  </connection>
  <connection id="2" name="new  1" type="6" refreshedVersion="5" background="1" saveData="1">
    <textPr codePage="437" sourceFile="E:\OneDrive\Documents\Chem440\PROJECT\Data\NiCO4\new  1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new  2" type="6" refreshedVersion="5" background="1" saveData="1">
    <textPr codePage="437" sourceFile="C:\Users\Ryan\Desktop\new  2.txt" delimited="0">
      <textFields count="6">
        <textField/>
        <textField position="2"/>
        <textField position="17"/>
        <textField position="28"/>
        <textField position="46"/>
        <textField position="60"/>
      </textFields>
    </textPr>
  </connection>
</connections>
</file>

<file path=xl/sharedStrings.xml><?xml version="1.0" encoding="utf-8"?>
<sst xmlns="http://schemas.openxmlformats.org/spreadsheetml/2006/main" count="1051" uniqueCount="143">
  <si>
    <t>Ni(CO)4</t>
  </si>
  <si>
    <t>State</t>
  </si>
  <si>
    <t>Symmetries</t>
  </si>
  <si>
    <t>1T1</t>
  </si>
  <si>
    <t>1E</t>
  </si>
  <si>
    <t>1T2</t>
  </si>
  <si>
    <t>Fe(CO)5</t>
  </si>
  <si>
    <t>1A1"</t>
  </si>
  <si>
    <t>1E"</t>
  </si>
  <si>
    <t>1A2"</t>
  </si>
  <si>
    <t>1A'</t>
  </si>
  <si>
    <t>1E'</t>
  </si>
  <si>
    <t>Cr(CO)6</t>
  </si>
  <si>
    <t>1A2u</t>
  </si>
  <si>
    <t>1Eu</t>
  </si>
  <si>
    <t>1T2u</t>
  </si>
  <si>
    <t>1T1u</t>
  </si>
  <si>
    <t>CpNiNo</t>
  </si>
  <si>
    <t>1A2</t>
  </si>
  <si>
    <t>NA</t>
  </si>
  <si>
    <t>AU AU</t>
  </si>
  <si>
    <t>AU</t>
  </si>
  <si>
    <t>B1U B2U B3U</t>
  </si>
  <si>
    <t>A1</t>
  </si>
  <si>
    <t>A2</t>
  </si>
  <si>
    <t>B1</t>
  </si>
  <si>
    <t>A' A"</t>
  </si>
  <si>
    <t>A"</t>
  </si>
  <si>
    <t>B1 B2 A2</t>
  </si>
  <si>
    <t>A1 A2</t>
  </si>
  <si>
    <t>B2 B1 A1</t>
  </si>
  <si>
    <t>B1 A2 B2</t>
  </si>
  <si>
    <t>Not found in data</t>
  </si>
  <si>
    <t xml:space="preserve">A2 B1 </t>
  </si>
  <si>
    <t>--</t>
  </si>
  <si>
    <t>OM-CCSD CAL</t>
  </si>
  <si>
    <t>CULATIONS ----</t>
  </si>
  <si>
    <t>EXCITATION</t>
  </si>
  <si>
    <t>ENERGIES</t>
  </si>
  <si>
    <t>(IN</t>
  </si>
  <si>
    <t>EV;</t>
  </si>
  <si>
    <t>H</t>
  </si>
  <si>
    <t>=</t>
  </si>
  <si>
    <t>EV)</t>
  </si>
  <si>
    <t>SUMMARY OF</t>
  </si>
  <si>
    <t>CR-EOMCC</t>
  </si>
  <si>
    <t>SD(T) RESUL</t>
  </si>
  <si>
    <t>TS</t>
  </si>
  <si>
    <t>FOR ALL S</t>
  </si>
  <si>
    <t>TATES</t>
  </si>
  <si>
    <t>(2,3) RESUL</t>
  </si>
  <si>
    <t>delta-CR</t>
  </si>
  <si>
    <t>R</t>
  </si>
  <si>
    <t>ESULTS FOR</t>
  </si>
  <si>
    <t>ALL STATES</t>
  </si>
  <si>
    <t>DELTA-CR-EOMCCSD(T)</t>
  </si>
  <si>
    <t>METHODS</t>
  </si>
  <si>
    <t>IN EV, 1 H</t>
  </si>
  <si>
    <t>EV</t>
  </si>
  <si>
    <t>TOTAL</t>
  </si>
  <si>
    <t>SYMMETRY</t>
  </si>
  <si>
    <t>ENERGY (H)</t>
  </si>
  <si>
    <t>ENERGY (EV)</t>
  </si>
  <si>
    <t>ITERATIONS</t>
  </si>
  <si>
    <t>STATE</t>
  </si>
  <si>
    <t>EOMCCSD</t>
  </si>
  <si>
    <t>DEL(IA)</t>
  </si>
  <si>
    <t>DEL(IB)</t>
  </si>
  <si>
    <t>DEL(IC)</t>
  </si>
  <si>
    <t>DEL(ID)</t>
  </si>
  <si>
    <t>DEL(IIA)</t>
  </si>
  <si>
    <t>DEL(IIB)</t>
  </si>
  <si>
    <t>DEL(IIC)</t>
  </si>
  <si>
    <t>DEL(IID)</t>
  </si>
  <si>
    <t>ID/IA</t>
  </si>
  <si>
    <t>IID/IA</t>
  </si>
  <si>
    <t>ID/IB</t>
  </si>
  <si>
    <t>IID/IB</t>
  </si>
  <si>
    <t>(T)/R</t>
  </si>
  <si>
    <t>(2,3),D</t>
  </si>
  <si>
    <t>(2,3),A</t>
  </si>
  <si>
    <t>(2,3),B</t>
  </si>
  <si>
    <t>(2,3),C</t>
  </si>
  <si>
    <t>CONVERGED</t>
  </si>
  <si>
    <t>AU (2)</t>
  </si>
  <si>
    <t>B1U</t>
  </si>
  <si>
    <t>B2U</t>
  </si>
  <si>
    <t>B3U</t>
  </si>
  <si>
    <t xml:space="preserve">	</t>
  </si>
  <si>
    <t>B1G</t>
  </si>
  <si>
    <t>B1G (2)</t>
  </si>
  <si>
    <t>B2G</t>
  </si>
  <si>
    <t>B2G (2)</t>
  </si>
  <si>
    <t>B3G</t>
  </si>
  <si>
    <t>B3G (2)</t>
  </si>
  <si>
    <t>AG</t>
  </si>
  <si>
    <t>AG (2)</t>
  </si>
  <si>
    <t xml:space="preserve">   </t>
  </si>
  <si>
    <t>----</t>
  </si>
  <si>
    <t>SUMMARY</t>
  </si>
  <si>
    <t>OF</t>
  </si>
  <si>
    <t>EOM-CCSD</t>
  </si>
  <si>
    <t>CALCULATIONS</t>
  </si>
  <si>
    <t>CR-EOMCCSD(T)</t>
  </si>
  <si>
    <t>RESULTS</t>
  </si>
  <si>
    <t>FOR</t>
  </si>
  <si>
    <t>ALL</t>
  </si>
  <si>
    <t>STATES</t>
  </si>
  <si>
    <t>CR-EOMCC(2,3)</t>
  </si>
  <si>
    <t>delta-CR-EOMCC(2,3)</t>
  </si>
  <si>
    <t>IN</t>
  </si>
  <si>
    <t>EV,</t>
  </si>
  <si>
    <t>ENERGY</t>
  </si>
  <si>
    <t>(H)</t>
  </si>
  <si>
    <t>(EV)</t>
  </si>
  <si>
    <t>A''</t>
  </si>
  <si>
    <t>A'</t>
  </si>
  <si>
    <t>B2</t>
  </si>
  <si>
    <r>
      <rPr>
        <sz val="12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T1</t>
    </r>
  </si>
  <si>
    <t>Brueckner EOM-CCSD(T)</t>
  </si>
  <si>
    <t>Δ-CR-EOMCCSD(T)</t>
  </si>
  <si>
    <t>Δ-CR-EOMCC(2,3)</t>
  </si>
  <si>
    <t>Δ-CR-EOMCCSD(2,3)</t>
  </si>
  <si>
    <t>MREOM TT†|SXD-h-v (ORCA)</t>
  </si>
  <si>
    <t>EOM-CCSD (GAMESS-US)</t>
  </si>
  <si>
    <t>EOM-CCSD(no rel.) (ACESII)</t>
  </si>
  <si>
    <t>MREOM T|SXD (ACESSII)</t>
  </si>
  <si>
    <t>None</t>
  </si>
  <si>
    <t>Average</t>
  </si>
  <si>
    <t>CrCO6</t>
  </si>
  <si>
    <t>CpNiNO</t>
  </si>
  <si>
    <t>TOTAL AVG</t>
  </si>
  <si>
    <t>AVG</t>
  </si>
  <si>
    <t xml:space="preserve">Comparing </t>
  </si>
  <si>
    <t>methods</t>
  </si>
  <si>
    <t>to Brueckner</t>
  </si>
  <si>
    <t>Cr(CO6)</t>
  </si>
  <si>
    <t>CpNINO</t>
  </si>
  <si>
    <t>Avg</t>
  </si>
  <si>
    <t>-</t>
  </si>
  <si>
    <t>Total Avg</t>
  </si>
  <si>
    <t>Brueckner Values</t>
  </si>
  <si>
    <t>Bruckner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</si>
</sst>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2" borderId="0" applyNumberFormat="0" applyBorder="0" applyAlignment="0" applyProtection="0"/>
    <xf numFmtId="0" fontId="6" fillId="5" borderId="2" applyNumberFormat="0" applyAlignment="0" applyProtection="0"/>
  </cellStyleXfs>
  <cellXfs count="13">
    <xf numFmtId="0" fontId="0" fillId="0" borderId="0" xfId="0"/>
    <xf numFmtId="11" fontId="0" fillId="0" borderId="0" xfId="0" applyNumberFormat="1"/>
    <xf numFmtId="0" fontId="2" fillId="3" borderId="0" xfId="2"/>
    <xf numFmtId="0" fontId="1" fillId="2" borderId="1" xfId="1" applyFill="1"/>
    <xf numFmtId="0" fontId="0" fillId="0" borderId="0" xfId="0" applyAlignment="1">
      <alignment horizontal="center"/>
    </xf>
    <xf numFmtId="164" fontId="0" fillId="0" borderId="0" xfId="0" applyNumberFormat="1"/>
    <xf numFmtId="164" fontId="3" fillId="4" borderId="0" xfId="3" applyNumberFormat="1"/>
    <xf numFmtId="0" fontId="4" fillId="2" borderId="0" xfId="4"/>
    <xf numFmtId="164" fontId="4" fillId="2" borderId="0" xfId="4" applyNumberFormat="1"/>
    <xf numFmtId="0" fontId="3" fillId="4" borderId="0" xfId="3"/>
    <xf numFmtId="0" fontId="0" fillId="0" borderId="0" xfId="0" applyFont="1"/>
    <xf numFmtId="0" fontId="6" fillId="5" borderId="2" xfId="5"/>
    <xf numFmtId="0" fontId="3" fillId="4" borderId="0" xfId="3" applyAlignment="1">
      <alignment horizontal="center"/>
    </xf>
  </cellXfs>
  <cellStyles count="6">
    <cellStyle name="Bad" xfId="2" builtinId="27"/>
    <cellStyle name="Calculation" xfId="5" builtinId="22"/>
    <cellStyle name="Good" xfId="4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Calculations</a:t>
            </a:r>
            <a:r>
              <a:rPr lang="en-US" sz="2000" baseline="0"/>
              <a:t> of Excitation Energies for Ni(CO)</a:t>
            </a:r>
            <a:r>
              <a:rPr lang="en-US" sz="1600" baseline="0"/>
              <a:t>4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EOM-CCSD(no rel.) (ACESII)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Summary!$B$2:$B$5</c:f>
              <c:strCache>
                <c:ptCount val="4"/>
                <c:pt idx="0">
                  <c:v>1T1</c:v>
                </c:pt>
                <c:pt idx="1">
                  <c:v>1E</c:v>
                </c:pt>
                <c:pt idx="2">
                  <c:v>1T2</c:v>
                </c:pt>
                <c:pt idx="3">
                  <c:v>1T1</c:v>
                </c:pt>
              </c:strCache>
            </c:strRef>
          </c:cat>
          <c:val>
            <c:numRef>
              <c:f>Summary!$C$2:$C$5</c:f>
              <c:numCache>
                <c:formatCode>General</c:formatCode>
                <c:ptCount val="4"/>
                <c:pt idx="0">
                  <c:v>4.82</c:v>
                </c:pt>
                <c:pt idx="1">
                  <c:v>4.8499999999999996</c:v>
                </c:pt>
                <c:pt idx="2">
                  <c:v>5.16</c:v>
                </c:pt>
                <c:pt idx="3">
                  <c:v>5.53</c:v>
                </c:pt>
              </c:numCache>
            </c:numRef>
          </c:val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Brueckner EOM-CCSD(T)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Summary!$B$2:$B$5</c:f>
              <c:strCache>
                <c:ptCount val="4"/>
                <c:pt idx="0">
                  <c:v>1T1</c:v>
                </c:pt>
                <c:pt idx="1">
                  <c:v>1E</c:v>
                </c:pt>
                <c:pt idx="2">
                  <c:v>1T2</c:v>
                </c:pt>
                <c:pt idx="3">
                  <c:v>1T1</c:v>
                </c:pt>
              </c:strCache>
            </c:strRef>
          </c:cat>
          <c:val>
            <c:numRef>
              <c:f>Summary!$D$2:$D$5</c:f>
              <c:numCache>
                <c:formatCode>General</c:formatCode>
                <c:ptCount val="4"/>
                <c:pt idx="0">
                  <c:v>4.7300000000000004</c:v>
                </c:pt>
                <c:pt idx="1">
                  <c:v>4.7</c:v>
                </c:pt>
                <c:pt idx="2">
                  <c:v>5.01</c:v>
                </c:pt>
                <c:pt idx="3">
                  <c:v>5.3</c:v>
                </c:pt>
              </c:numCache>
            </c:numRef>
          </c:val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MREOM T|SXD (ACESSII)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Summary!$B$2:$B$5</c:f>
              <c:strCache>
                <c:ptCount val="4"/>
                <c:pt idx="0">
                  <c:v>1T1</c:v>
                </c:pt>
                <c:pt idx="1">
                  <c:v>1E</c:v>
                </c:pt>
                <c:pt idx="2">
                  <c:v>1T2</c:v>
                </c:pt>
                <c:pt idx="3">
                  <c:v>1T1</c:v>
                </c:pt>
              </c:strCache>
            </c:strRef>
          </c:cat>
          <c:val>
            <c:numRef>
              <c:f>Summary!$E$2:$E$5</c:f>
              <c:numCache>
                <c:formatCode>General</c:formatCode>
                <c:ptCount val="4"/>
                <c:pt idx="0">
                  <c:v>4.97</c:v>
                </c:pt>
                <c:pt idx="1">
                  <c:v>5.05</c:v>
                </c:pt>
                <c:pt idx="2">
                  <c:v>0</c:v>
                </c:pt>
                <c:pt idx="3">
                  <c:v>5.71</c:v>
                </c:pt>
              </c:numCache>
            </c:numRef>
          </c:val>
        </c:ser>
        <c:ser>
          <c:idx val="3"/>
          <c:order val="3"/>
          <c:tx>
            <c:strRef>
              <c:f>Summary!$F$1</c:f>
              <c:strCache>
                <c:ptCount val="1"/>
                <c:pt idx="0">
                  <c:v>MREOM TT†|SXD-h-v (ORCA)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Summary!$B$2:$B$5</c:f>
              <c:strCache>
                <c:ptCount val="4"/>
                <c:pt idx="0">
                  <c:v>1T1</c:v>
                </c:pt>
                <c:pt idx="1">
                  <c:v>1E</c:v>
                </c:pt>
                <c:pt idx="2">
                  <c:v>1T2</c:v>
                </c:pt>
                <c:pt idx="3">
                  <c:v>1T1</c:v>
                </c:pt>
              </c:strCache>
            </c:strRef>
          </c:cat>
          <c:val>
            <c:numRef>
              <c:f>Summary!$F$2:$F$5</c:f>
              <c:numCache>
                <c:formatCode>General</c:formatCode>
                <c:ptCount val="4"/>
                <c:pt idx="0">
                  <c:v>4.88</c:v>
                </c:pt>
                <c:pt idx="1">
                  <c:v>4.95</c:v>
                </c:pt>
                <c:pt idx="2">
                  <c:v>0</c:v>
                </c:pt>
                <c:pt idx="3">
                  <c:v>5.73</c:v>
                </c:pt>
              </c:numCache>
            </c:numRef>
          </c:val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EOM-CCSD (GAMESS-US)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Summary!$B$2:$B$5</c:f>
              <c:strCache>
                <c:ptCount val="4"/>
                <c:pt idx="0">
                  <c:v>1T1</c:v>
                </c:pt>
                <c:pt idx="1">
                  <c:v>1E</c:v>
                </c:pt>
                <c:pt idx="2">
                  <c:v>1T2</c:v>
                </c:pt>
                <c:pt idx="3">
                  <c:v>1T1</c:v>
                </c:pt>
              </c:strCache>
            </c:strRef>
          </c:cat>
          <c:val>
            <c:numRef>
              <c:f>Summary!$G$2:$G$5</c:f>
              <c:numCache>
                <c:formatCode>General</c:formatCode>
                <c:ptCount val="4"/>
                <c:pt idx="0">
                  <c:v>4.8209999999999997</c:v>
                </c:pt>
                <c:pt idx="1">
                  <c:v>4.8520000000000003</c:v>
                </c:pt>
                <c:pt idx="2">
                  <c:v>5.1609999999999996</c:v>
                </c:pt>
                <c:pt idx="3">
                  <c:v>5.5289999999999999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219328"/>
        <c:axId val="1203226944"/>
      </c:barChart>
      <c:catAx>
        <c:axId val="12032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6944"/>
        <c:crosses val="autoZero"/>
        <c:auto val="1"/>
        <c:lblAlgn val="ctr"/>
        <c:lblOffset val="100"/>
        <c:noMultiLvlLbl val="0"/>
      </c:catAx>
      <c:valAx>
        <c:axId val="12032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Energy</a:t>
                </a:r>
                <a:r>
                  <a:rPr lang="en-US" sz="1600" baseline="0"/>
                  <a:t> (eV)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Calculations of Excitation Energies for Cr(CO)</a:t>
            </a:r>
            <a:r>
              <a:rPr lang="en-US" sz="1100" b="0" i="0" u="none" strike="noStrike" baseline="0">
                <a:effectLst/>
              </a:rPr>
              <a:t>6</a:t>
            </a:r>
            <a:endParaRPr lang="en-CA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Summary!$C$14</c:f>
              <c:strCache>
                <c:ptCount val="1"/>
                <c:pt idx="0">
                  <c:v>EOM-CCSD(no rel.) (ACESII)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Summary!$B$15:$B$18</c:f>
              <c:strCache>
                <c:ptCount val="4"/>
                <c:pt idx="0">
                  <c:v>1A2u</c:v>
                </c:pt>
                <c:pt idx="1">
                  <c:v>1Eu</c:v>
                </c:pt>
                <c:pt idx="2">
                  <c:v>1T2u</c:v>
                </c:pt>
                <c:pt idx="3">
                  <c:v>1T1u</c:v>
                </c:pt>
              </c:strCache>
            </c:strRef>
          </c:cat>
          <c:val>
            <c:numRef>
              <c:f>Summary!$C$15:$C$18</c:f>
              <c:numCache>
                <c:formatCode>General</c:formatCode>
                <c:ptCount val="4"/>
                <c:pt idx="0">
                  <c:v>4.5199999999999996</c:v>
                </c:pt>
                <c:pt idx="1">
                  <c:v>4.5</c:v>
                </c:pt>
                <c:pt idx="2">
                  <c:v>4.55</c:v>
                </c:pt>
                <c:pt idx="3">
                  <c:v>5.1100000000000003</c:v>
                </c:pt>
              </c:numCache>
            </c:numRef>
          </c:val>
        </c:ser>
        <c:ser>
          <c:idx val="1"/>
          <c:order val="1"/>
          <c:tx>
            <c:strRef>
              <c:f>Summary!$D$14</c:f>
              <c:strCache>
                <c:ptCount val="1"/>
                <c:pt idx="0">
                  <c:v>Brueckner EOM-CCSD(T)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Summary!$B$15:$B$18</c:f>
              <c:strCache>
                <c:ptCount val="4"/>
                <c:pt idx="0">
                  <c:v>1A2u</c:v>
                </c:pt>
                <c:pt idx="1">
                  <c:v>1Eu</c:v>
                </c:pt>
                <c:pt idx="2">
                  <c:v>1T2u</c:v>
                </c:pt>
                <c:pt idx="3">
                  <c:v>1T1u</c:v>
                </c:pt>
              </c:strCache>
            </c:strRef>
          </c:cat>
          <c:val>
            <c:numRef>
              <c:f>Summary!$D$15:$D$18</c:f>
              <c:numCache>
                <c:formatCode>General</c:formatCode>
                <c:ptCount val="4"/>
                <c:pt idx="0">
                  <c:v>0</c:v>
                </c:pt>
                <c:pt idx="1">
                  <c:v>4.3600000000000003</c:v>
                </c:pt>
                <c:pt idx="2">
                  <c:v>4.3899999999999997</c:v>
                </c:pt>
                <c:pt idx="3">
                  <c:v>4.95</c:v>
                </c:pt>
              </c:numCache>
            </c:numRef>
          </c:val>
        </c:ser>
        <c:ser>
          <c:idx val="2"/>
          <c:order val="2"/>
          <c:tx>
            <c:strRef>
              <c:f>Summary!$E$14</c:f>
              <c:strCache>
                <c:ptCount val="1"/>
                <c:pt idx="0">
                  <c:v>MREOM T|SXD (ACESSII)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Summary!$B$15:$B$18</c:f>
              <c:strCache>
                <c:ptCount val="4"/>
                <c:pt idx="0">
                  <c:v>1A2u</c:v>
                </c:pt>
                <c:pt idx="1">
                  <c:v>1Eu</c:v>
                </c:pt>
                <c:pt idx="2">
                  <c:v>1T2u</c:v>
                </c:pt>
                <c:pt idx="3">
                  <c:v>1T1u</c:v>
                </c:pt>
              </c:strCache>
            </c:strRef>
          </c:cat>
          <c:val>
            <c:numRef>
              <c:f>Summary!$E$15:$E$18</c:f>
              <c:numCache>
                <c:formatCode>General</c:formatCode>
                <c:ptCount val="4"/>
                <c:pt idx="0">
                  <c:v>0</c:v>
                </c:pt>
                <c:pt idx="1">
                  <c:v>5.22</c:v>
                </c:pt>
                <c:pt idx="2">
                  <c:v>5.27</c:v>
                </c:pt>
                <c:pt idx="3">
                  <c:v>5.94</c:v>
                </c:pt>
              </c:numCache>
            </c:numRef>
          </c:val>
        </c:ser>
        <c:ser>
          <c:idx val="3"/>
          <c:order val="3"/>
          <c:tx>
            <c:strRef>
              <c:f>Summary!$F$14</c:f>
              <c:strCache>
                <c:ptCount val="1"/>
                <c:pt idx="0">
                  <c:v>MREOM TT†|SXD-h-v (ORCA)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Summary!$B$15:$B$18</c:f>
              <c:strCache>
                <c:ptCount val="4"/>
                <c:pt idx="0">
                  <c:v>1A2u</c:v>
                </c:pt>
                <c:pt idx="1">
                  <c:v>1Eu</c:v>
                </c:pt>
                <c:pt idx="2">
                  <c:v>1T2u</c:v>
                </c:pt>
                <c:pt idx="3">
                  <c:v>1T1u</c:v>
                </c:pt>
              </c:strCache>
            </c:strRef>
          </c:cat>
          <c:val>
            <c:numRef>
              <c:f>Summary!$F$15:$F$18</c:f>
              <c:numCache>
                <c:formatCode>General</c:formatCode>
                <c:ptCount val="4"/>
                <c:pt idx="0">
                  <c:v>0</c:v>
                </c:pt>
                <c:pt idx="1">
                  <c:v>4.33</c:v>
                </c:pt>
                <c:pt idx="2">
                  <c:v>4.37</c:v>
                </c:pt>
                <c:pt idx="3">
                  <c:v>4.96</c:v>
                </c:pt>
              </c:numCache>
            </c:numRef>
          </c:val>
        </c:ser>
        <c:ser>
          <c:idx val="4"/>
          <c:order val="4"/>
          <c:tx>
            <c:strRef>
              <c:f>Summary!$G$14</c:f>
              <c:strCache>
                <c:ptCount val="1"/>
                <c:pt idx="0">
                  <c:v>EOM-CCSD (GAMESS-US)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Summary!$B$15:$B$18</c:f>
              <c:strCache>
                <c:ptCount val="4"/>
                <c:pt idx="0">
                  <c:v>1A2u</c:v>
                </c:pt>
                <c:pt idx="1">
                  <c:v>1Eu</c:v>
                </c:pt>
                <c:pt idx="2">
                  <c:v>1T2u</c:v>
                </c:pt>
                <c:pt idx="3">
                  <c:v>1T1u</c:v>
                </c:pt>
              </c:strCache>
            </c:strRef>
          </c:cat>
          <c:val>
            <c:numRef>
              <c:f>Summary!$G$15:$G$18</c:f>
              <c:numCache>
                <c:formatCode>General</c:formatCode>
                <c:ptCount val="4"/>
                <c:pt idx="0">
                  <c:v>4.5199999999999996</c:v>
                </c:pt>
                <c:pt idx="1">
                  <c:v>4.5</c:v>
                </c:pt>
                <c:pt idx="2">
                  <c:v>4.5469999999999997</c:v>
                </c:pt>
                <c:pt idx="3">
                  <c:v>5.1139999999999999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224768"/>
        <c:axId val="1203220960"/>
      </c:barChart>
      <c:catAx>
        <c:axId val="12032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0960"/>
        <c:crosses val="autoZero"/>
        <c:auto val="1"/>
        <c:lblAlgn val="ctr"/>
        <c:lblOffset val="100"/>
        <c:noMultiLvlLbl val="0"/>
      </c:catAx>
      <c:valAx>
        <c:axId val="12032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Energy (eV)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Calculations of Excitation Energies for Fe(CO)5</a:t>
            </a:r>
            <a:endParaRPr lang="en-CA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</c:f>
              <c:strCache>
                <c:ptCount val="1"/>
                <c:pt idx="0">
                  <c:v>EOM-CCSD(no rel.) (ACESII)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Summary!$B$8:$B$12</c:f>
              <c:strCache>
                <c:ptCount val="5"/>
                <c:pt idx="0">
                  <c:v>1A1"</c:v>
                </c:pt>
                <c:pt idx="1">
                  <c:v>1E"</c:v>
                </c:pt>
                <c:pt idx="2">
                  <c:v>1A2"</c:v>
                </c:pt>
                <c:pt idx="3">
                  <c:v>1A'</c:v>
                </c:pt>
                <c:pt idx="4">
                  <c:v>1E'</c:v>
                </c:pt>
              </c:strCache>
            </c:strRef>
          </c:cat>
          <c:val>
            <c:numRef>
              <c:f>Summary!$C$8:$C$12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4.78</c:v>
                </c:pt>
                <c:pt idx="2">
                  <c:v>5.18</c:v>
                </c:pt>
                <c:pt idx="3">
                  <c:v>6.03</c:v>
                </c:pt>
                <c:pt idx="4">
                  <c:v>6.43</c:v>
                </c:pt>
              </c:numCache>
            </c:numRef>
          </c:val>
        </c:ser>
        <c:ser>
          <c:idx val="1"/>
          <c:order val="1"/>
          <c:tx>
            <c:strRef>
              <c:f>Summary!$D$7</c:f>
              <c:strCache>
                <c:ptCount val="1"/>
                <c:pt idx="0">
                  <c:v>Brueckner EOM-CCSD(T)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Summary!$B$8:$B$12</c:f>
              <c:strCache>
                <c:ptCount val="5"/>
                <c:pt idx="0">
                  <c:v>1A1"</c:v>
                </c:pt>
                <c:pt idx="1">
                  <c:v>1E"</c:v>
                </c:pt>
                <c:pt idx="2">
                  <c:v>1A2"</c:v>
                </c:pt>
                <c:pt idx="3">
                  <c:v>1A'</c:v>
                </c:pt>
                <c:pt idx="4">
                  <c:v>1E'</c:v>
                </c:pt>
              </c:strCache>
            </c:strRef>
          </c:cat>
          <c:val>
            <c:numRef>
              <c:f>Summary!$D$8:$D$12</c:f>
              <c:numCache>
                <c:formatCode>General</c:formatCode>
                <c:ptCount val="5"/>
                <c:pt idx="0">
                  <c:v>4.7300000000000004</c:v>
                </c:pt>
                <c:pt idx="1">
                  <c:v>4.91</c:v>
                </c:pt>
                <c:pt idx="2">
                  <c:v>5.17</c:v>
                </c:pt>
                <c:pt idx="3">
                  <c:v>0</c:v>
                </c:pt>
                <c:pt idx="4">
                  <c:v>6.47</c:v>
                </c:pt>
              </c:numCache>
            </c:numRef>
          </c:val>
        </c:ser>
        <c:ser>
          <c:idx val="2"/>
          <c:order val="2"/>
          <c:tx>
            <c:strRef>
              <c:f>Summary!$E$7</c:f>
              <c:strCache>
                <c:ptCount val="1"/>
                <c:pt idx="0">
                  <c:v>MREOM T|SXD (ACESSII)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Summary!$B$8:$B$12</c:f>
              <c:strCache>
                <c:ptCount val="5"/>
                <c:pt idx="0">
                  <c:v>1A1"</c:v>
                </c:pt>
                <c:pt idx="1">
                  <c:v>1E"</c:v>
                </c:pt>
                <c:pt idx="2">
                  <c:v>1A2"</c:v>
                </c:pt>
                <c:pt idx="3">
                  <c:v>1A'</c:v>
                </c:pt>
                <c:pt idx="4">
                  <c:v>1E'</c:v>
                </c:pt>
              </c:strCache>
            </c:strRef>
          </c:cat>
          <c:val>
            <c:numRef>
              <c:f>Summary!$E$8:$E$12</c:f>
              <c:numCache>
                <c:formatCode>General</c:formatCode>
                <c:ptCount val="5"/>
                <c:pt idx="0">
                  <c:v>4.74</c:v>
                </c:pt>
                <c:pt idx="1">
                  <c:v>5.04</c:v>
                </c:pt>
                <c:pt idx="2">
                  <c:v>5.14</c:v>
                </c:pt>
                <c:pt idx="3">
                  <c:v>0</c:v>
                </c:pt>
                <c:pt idx="4">
                  <c:v>6.12</c:v>
                </c:pt>
              </c:numCache>
            </c:numRef>
          </c:val>
        </c:ser>
        <c:ser>
          <c:idx val="3"/>
          <c:order val="3"/>
          <c:tx>
            <c:strRef>
              <c:f>Summary!$F$7</c:f>
              <c:strCache>
                <c:ptCount val="1"/>
                <c:pt idx="0">
                  <c:v>MREOM TT†|SXD-h-v (ORCA)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Summary!$B$8:$B$12</c:f>
              <c:strCache>
                <c:ptCount val="5"/>
                <c:pt idx="0">
                  <c:v>1A1"</c:v>
                </c:pt>
                <c:pt idx="1">
                  <c:v>1E"</c:v>
                </c:pt>
                <c:pt idx="2">
                  <c:v>1A2"</c:v>
                </c:pt>
                <c:pt idx="3">
                  <c:v>1A'</c:v>
                </c:pt>
                <c:pt idx="4">
                  <c:v>1E'</c:v>
                </c:pt>
              </c:strCache>
            </c:strRef>
          </c:cat>
          <c:val>
            <c:numRef>
              <c:f>Summary!$F$8:$F$12</c:f>
              <c:numCache>
                <c:formatCode>General</c:formatCode>
                <c:ptCount val="5"/>
                <c:pt idx="0">
                  <c:v>4.6100000000000003</c:v>
                </c:pt>
                <c:pt idx="1">
                  <c:v>4.9000000000000004</c:v>
                </c:pt>
                <c:pt idx="2">
                  <c:v>4.96</c:v>
                </c:pt>
                <c:pt idx="4">
                  <c:v>5.88</c:v>
                </c:pt>
              </c:numCache>
            </c:numRef>
          </c:val>
        </c:ser>
        <c:ser>
          <c:idx val="4"/>
          <c:order val="4"/>
          <c:tx>
            <c:strRef>
              <c:f>Summary!$G$7</c:f>
              <c:strCache>
                <c:ptCount val="1"/>
                <c:pt idx="0">
                  <c:v>EOM-CCSD (GAMESS-US)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Summary!$B$8:$B$12</c:f>
              <c:strCache>
                <c:ptCount val="5"/>
                <c:pt idx="0">
                  <c:v>1A1"</c:v>
                </c:pt>
                <c:pt idx="1">
                  <c:v>1E"</c:v>
                </c:pt>
                <c:pt idx="2">
                  <c:v>1A2"</c:v>
                </c:pt>
                <c:pt idx="3">
                  <c:v>1A'</c:v>
                </c:pt>
                <c:pt idx="4">
                  <c:v>1E'</c:v>
                </c:pt>
              </c:strCache>
            </c:strRef>
          </c:cat>
          <c:val>
            <c:numRef>
              <c:f>Summary!$G$8:$G$12</c:f>
              <c:numCache>
                <c:formatCode>General</c:formatCode>
                <c:ptCount val="5"/>
                <c:pt idx="0">
                  <c:v>4.6029999999999998</c:v>
                </c:pt>
                <c:pt idx="1">
                  <c:v>4.7809999999999997</c:v>
                </c:pt>
                <c:pt idx="2">
                  <c:v>5.181</c:v>
                </c:pt>
                <c:pt idx="3">
                  <c:v>6.2880000000000003</c:v>
                </c:pt>
                <c:pt idx="4">
                  <c:v>6.4290000000000003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228032"/>
        <c:axId val="1203222592"/>
      </c:barChart>
      <c:catAx>
        <c:axId val="12032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592"/>
        <c:crosses val="autoZero"/>
        <c:auto val="1"/>
        <c:lblAlgn val="ctr"/>
        <c:lblOffset val="100"/>
        <c:noMultiLvlLbl val="0"/>
      </c:catAx>
      <c:valAx>
        <c:axId val="1203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Energy (eV)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Calculations of Excitation Energies for </a:t>
            </a:r>
            <a:r>
              <a:rPr lang="en-US" sz="1400" b="0" i="0" baseline="0">
                <a:effectLst/>
              </a:rPr>
              <a:t>CpNiNO</a:t>
            </a:r>
            <a:endParaRPr lang="en-C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Summary!$C$20</c:f>
              <c:strCache>
                <c:ptCount val="1"/>
                <c:pt idx="0">
                  <c:v>EOM-CCSD(no rel.) (ACESII)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Summary!$B$21:$B$25</c:f>
              <c:strCache>
                <c:ptCount val="5"/>
                <c:pt idx="0">
                  <c:v>1E1</c:v>
                </c:pt>
                <c:pt idx="1">
                  <c:v>1E2</c:v>
                </c:pt>
                <c:pt idx="2">
                  <c:v>1A2</c:v>
                </c:pt>
                <c:pt idx="3">
                  <c:v>1E1</c:v>
                </c:pt>
                <c:pt idx="4">
                  <c:v>1E2</c:v>
                </c:pt>
              </c:strCache>
            </c:strRef>
          </c:cat>
          <c:val>
            <c:numRef>
              <c:f>Summary!$C$21:$C$25</c:f>
              <c:numCache>
                <c:formatCode>General</c:formatCode>
                <c:ptCount val="5"/>
                <c:pt idx="0">
                  <c:v>3.17</c:v>
                </c:pt>
                <c:pt idx="1">
                  <c:v>3.35</c:v>
                </c:pt>
                <c:pt idx="2">
                  <c:v>3.09</c:v>
                </c:pt>
                <c:pt idx="3">
                  <c:v>3.31</c:v>
                </c:pt>
                <c:pt idx="4">
                  <c:v>4.03</c:v>
                </c:pt>
              </c:numCache>
            </c:numRef>
          </c:val>
        </c:ser>
        <c:ser>
          <c:idx val="1"/>
          <c:order val="1"/>
          <c:tx>
            <c:strRef>
              <c:f>Summary!$D$20</c:f>
              <c:strCache>
                <c:ptCount val="1"/>
                <c:pt idx="0">
                  <c:v>Brueckner EOM-CCSD(T)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Summary!$B$21:$B$25</c:f>
              <c:strCache>
                <c:ptCount val="5"/>
                <c:pt idx="0">
                  <c:v>1E1</c:v>
                </c:pt>
                <c:pt idx="1">
                  <c:v>1E2</c:v>
                </c:pt>
                <c:pt idx="2">
                  <c:v>1A2</c:v>
                </c:pt>
                <c:pt idx="3">
                  <c:v>1E1</c:v>
                </c:pt>
                <c:pt idx="4">
                  <c:v>1E2</c:v>
                </c:pt>
              </c:strCache>
            </c:strRef>
          </c:cat>
          <c:val>
            <c:numRef>
              <c:f>Summary!$D$21:$D$25</c:f>
              <c:numCache>
                <c:formatCode>General</c:formatCode>
                <c:ptCount val="5"/>
                <c:pt idx="0">
                  <c:v>2.93</c:v>
                </c:pt>
                <c:pt idx="1">
                  <c:v>3</c:v>
                </c:pt>
                <c:pt idx="2">
                  <c:v>3.06</c:v>
                </c:pt>
                <c:pt idx="3">
                  <c:v>3.17</c:v>
                </c:pt>
                <c:pt idx="4">
                  <c:v>3.63</c:v>
                </c:pt>
              </c:numCache>
            </c:numRef>
          </c:val>
        </c:ser>
        <c:ser>
          <c:idx val="2"/>
          <c:order val="2"/>
          <c:tx>
            <c:strRef>
              <c:f>Summary!$E$20</c:f>
              <c:strCache>
                <c:ptCount val="1"/>
                <c:pt idx="0">
                  <c:v>MREOM T|SXD (ACESSII)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Summary!$B$21:$B$25</c:f>
              <c:strCache>
                <c:ptCount val="5"/>
                <c:pt idx="0">
                  <c:v>1E1</c:v>
                </c:pt>
                <c:pt idx="1">
                  <c:v>1E2</c:v>
                </c:pt>
                <c:pt idx="2">
                  <c:v>1A2</c:v>
                </c:pt>
                <c:pt idx="3">
                  <c:v>1E1</c:v>
                </c:pt>
                <c:pt idx="4">
                  <c:v>1E2</c:v>
                </c:pt>
              </c:strCache>
            </c:strRef>
          </c:cat>
          <c:val>
            <c:numRef>
              <c:f>Summary!$E$21:$E$25</c:f>
              <c:numCache>
                <c:formatCode>General</c:formatCode>
                <c:ptCount val="5"/>
                <c:pt idx="0">
                  <c:v>2.79</c:v>
                </c:pt>
                <c:pt idx="1">
                  <c:v>2.87</c:v>
                </c:pt>
                <c:pt idx="2">
                  <c:v>3.28</c:v>
                </c:pt>
                <c:pt idx="3">
                  <c:v>3.48</c:v>
                </c:pt>
                <c:pt idx="4">
                  <c:v>3.49</c:v>
                </c:pt>
              </c:numCache>
            </c:numRef>
          </c:val>
        </c:ser>
        <c:ser>
          <c:idx val="3"/>
          <c:order val="3"/>
          <c:tx>
            <c:strRef>
              <c:f>Summary!$F$20</c:f>
              <c:strCache>
                <c:ptCount val="1"/>
                <c:pt idx="0">
                  <c:v>MREOM TT†|SXD-h-v (ORCA)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Summary!$B$21:$B$25</c:f>
              <c:strCache>
                <c:ptCount val="5"/>
                <c:pt idx="0">
                  <c:v>1E1</c:v>
                </c:pt>
                <c:pt idx="1">
                  <c:v>1E2</c:v>
                </c:pt>
                <c:pt idx="2">
                  <c:v>1A2</c:v>
                </c:pt>
                <c:pt idx="3">
                  <c:v>1E1</c:v>
                </c:pt>
                <c:pt idx="4">
                  <c:v>1E2</c:v>
                </c:pt>
              </c:strCache>
            </c:strRef>
          </c:cat>
          <c:val>
            <c:numRef>
              <c:f>Summary!$F$21:$F$25</c:f>
              <c:numCache>
                <c:formatCode>General</c:formatCode>
                <c:ptCount val="5"/>
                <c:pt idx="0">
                  <c:v>2.94</c:v>
                </c:pt>
                <c:pt idx="1">
                  <c:v>3.04</c:v>
                </c:pt>
                <c:pt idx="2">
                  <c:v>3.39</c:v>
                </c:pt>
                <c:pt idx="3">
                  <c:v>3.6</c:v>
                </c:pt>
                <c:pt idx="4">
                  <c:v>3.7</c:v>
                </c:pt>
              </c:numCache>
            </c:numRef>
          </c:val>
        </c:ser>
        <c:ser>
          <c:idx val="4"/>
          <c:order val="4"/>
          <c:tx>
            <c:strRef>
              <c:f>Summary!$G$20</c:f>
              <c:strCache>
                <c:ptCount val="1"/>
                <c:pt idx="0">
                  <c:v>EOM-CCSD (GAMESS-US)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Summary!$B$21:$B$25</c:f>
              <c:strCache>
                <c:ptCount val="5"/>
                <c:pt idx="0">
                  <c:v>1E1</c:v>
                </c:pt>
                <c:pt idx="1">
                  <c:v>1E2</c:v>
                </c:pt>
                <c:pt idx="2">
                  <c:v>1A2</c:v>
                </c:pt>
                <c:pt idx="3">
                  <c:v>1E1</c:v>
                </c:pt>
                <c:pt idx="4">
                  <c:v>1E2</c:v>
                </c:pt>
              </c:strCache>
            </c:strRef>
          </c:cat>
          <c:val>
            <c:numRef>
              <c:f>Summary!$G$21:$G$25</c:f>
              <c:numCache>
                <c:formatCode>General</c:formatCode>
                <c:ptCount val="5"/>
                <c:pt idx="0">
                  <c:v>3.1709999999999998</c:v>
                </c:pt>
                <c:pt idx="1">
                  <c:v>3.3450000000000002</c:v>
                </c:pt>
                <c:pt idx="2">
                  <c:v>3.0870000000000002</c:v>
                </c:pt>
                <c:pt idx="3">
                  <c:v>3.3090000000000002</c:v>
                </c:pt>
                <c:pt idx="4">
                  <c:v>4.0289999999999999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225312"/>
        <c:axId val="1203225856"/>
      </c:barChart>
      <c:catAx>
        <c:axId val="12032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5856"/>
        <c:crosses val="autoZero"/>
        <c:auto val="1"/>
        <c:lblAlgn val="ctr"/>
        <c:lblOffset val="100"/>
        <c:noMultiLvlLbl val="0"/>
      </c:catAx>
      <c:valAx>
        <c:axId val="120322585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Energy (eV)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Comparison of Various Methods in GAMESS(US) for Ni(CO)</a:t>
            </a:r>
            <a:r>
              <a:rPr lang="en-US" sz="1100" b="0" i="0" u="none" strike="noStrike" baseline="0">
                <a:effectLst/>
              </a:rPr>
              <a:t>4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NiCO4!$D$27</c:f>
              <c:strCache>
                <c:ptCount val="1"/>
                <c:pt idx="0">
                  <c:v>Brueckner EOM-CCSD(T)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NiCO4!$C$28:$C$31</c:f>
              <c:strCache>
                <c:ptCount val="4"/>
                <c:pt idx="0">
                  <c:v>1T1</c:v>
                </c:pt>
                <c:pt idx="1">
                  <c:v>1E</c:v>
                </c:pt>
                <c:pt idx="2">
                  <c:v>1T2</c:v>
                </c:pt>
                <c:pt idx="3">
                  <c:v>1T1</c:v>
                </c:pt>
              </c:strCache>
            </c:strRef>
          </c:cat>
          <c:val>
            <c:numRef>
              <c:f>NiCO4!$D$28:$D$31</c:f>
              <c:numCache>
                <c:formatCode>General</c:formatCode>
                <c:ptCount val="4"/>
                <c:pt idx="0">
                  <c:v>4.7300000000000004</c:v>
                </c:pt>
                <c:pt idx="1">
                  <c:v>4.7</c:v>
                </c:pt>
                <c:pt idx="2">
                  <c:v>5.01</c:v>
                </c:pt>
                <c:pt idx="3">
                  <c:v>5.3</c:v>
                </c:pt>
              </c:numCache>
            </c:numRef>
          </c:val>
        </c:ser>
        <c:ser>
          <c:idx val="1"/>
          <c:order val="1"/>
          <c:tx>
            <c:strRef>
              <c:f>NiCO4!$E$27</c:f>
              <c:strCache>
                <c:ptCount val="1"/>
                <c:pt idx="0">
                  <c:v>EOMCCSD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NiCO4!$C$28:$C$31</c:f>
              <c:strCache>
                <c:ptCount val="4"/>
                <c:pt idx="0">
                  <c:v>1T1</c:v>
                </c:pt>
                <c:pt idx="1">
                  <c:v>1E</c:v>
                </c:pt>
                <c:pt idx="2">
                  <c:v>1T2</c:v>
                </c:pt>
                <c:pt idx="3">
                  <c:v>1T1</c:v>
                </c:pt>
              </c:strCache>
            </c:strRef>
          </c:cat>
          <c:val>
            <c:numRef>
              <c:f>NiCO4!$E$28:$E$31</c:f>
              <c:numCache>
                <c:formatCode>General</c:formatCode>
                <c:ptCount val="4"/>
                <c:pt idx="0">
                  <c:v>4.8209999999999997</c:v>
                </c:pt>
                <c:pt idx="1">
                  <c:v>4.8520000000000003</c:v>
                </c:pt>
                <c:pt idx="2">
                  <c:v>5.1609999999999996</c:v>
                </c:pt>
                <c:pt idx="3">
                  <c:v>5.5289999999999999</c:v>
                </c:pt>
              </c:numCache>
            </c:numRef>
          </c:val>
        </c:ser>
        <c:ser>
          <c:idx val="2"/>
          <c:order val="2"/>
          <c:tx>
            <c:strRef>
              <c:f>NiCO4!$F$27</c:f>
              <c:strCache>
                <c:ptCount val="1"/>
                <c:pt idx="0">
                  <c:v>CR-EOMCCSD(T)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NiCO4!$C$28:$C$31</c:f>
              <c:strCache>
                <c:ptCount val="4"/>
                <c:pt idx="0">
                  <c:v>1T1</c:v>
                </c:pt>
                <c:pt idx="1">
                  <c:v>1E</c:v>
                </c:pt>
                <c:pt idx="2">
                  <c:v>1T2</c:v>
                </c:pt>
                <c:pt idx="3">
                  <c:v>1T1</c:v>
                </c:pt>
              </c:strCache>
            </c:strRef>
          </c:cat>
          <c:val>
            <c:numRef>
              <c:f>NiCO4!$F$28:$F$31</c:f>
              <c:numCache>
                <c:formatCode>General</c:formatCode>
                <c:ptCount val="4"/>
                <c:pt idx="0">
                  <c:v>6.0209999999999999</c:v>
                </c:pt>
                <c:pt idx="1">
                  <c:v>6.0620000000000003</c:v>
                </c:pt>
                <c:pt idx="2">
                  <c:v>6.3570000000000002</c:v>
                </c:pt>
                <c:pt idx="3">
                  <c:v>6.8920000000000003</c:v>
                </c:pt>
              </c:numCache>
            </c:numRef>
          </c:val>
        </c:ser>
        <c:ser>
          <c:idx val="3"/>
          <c:order val="3"/>
          <c:tx>
            <c:strRef>
              <c:f>NiCO4!$G$27</c:f>
              <c:strCache>
                <c:ptCount val="1"/>
                <c:pt idx="0">
                  <c:v>Δ-CR-EOMCCSD(T)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NiCO4!$C$28:$C$31</c:f>
              <c:strCache>
                <c:ptCount val="4"/>
                <c:pt idx="0">
                  <c:v>1T1</c:v>
                </c:pt>
                <c:pt idx="1">
                  <c:v>1E</c:v>
                </c:pt>
                <c:pt idx="2">
                  <c:v>1T2</c:v>
                </c:pt>
                <c:pt idx="3">
                  <c:v>1T1</c:v>
                </c:pt>
              </c:strCache>
            </c:strRef>
          </c:cat>
          <c:val>
            <c:numRef>
              <c:f>NiCO4!$G$28:$G$31</c:f>
              <c:numCache>
                <c:formatCode>General</c:formatCode>
                <c:ptCount val="4"/>
                <c:pt idx="0">
                  <c:v>4.7119999999999997</c:v>
                </c:pt>
                <c:pt idx="1">
                  <c:v>4.7530000000000001</c:v>
                </c:pt>
                <c:pt idx="2">
                  <c:v>5.048</c:v>
                </c:pt>
                <c:pt idx="3">
                  <c:v>5.5830000000000002</c:v>
                </c:pt>
              </c:numCache>
            </c:numRef>
          </c:val>
        </c:ser>
        <c:ser>
          <c:idx val="4"/>
          <c:order val="4"/>
          <c:tx>
            <c:strRef>
              <c:f>NiCO4!$H$27</c:f>
              <c:strCache>
                <c:ptCount val="1"/>
                <c:pt idx="0">
                  <c:v>CR-EOMCC(2,3)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NiCO4!$C$28:$C$31</c:f>
              <c:strCache>
                <c:ptCount val="4"/>
                <c:pt idx="0">
                  <c:v>1T1</c:v>
                </c:pt>
                <c:pt idx="1">
                  <c:v>1E</c:v>
                </c:pt>
                <c:pt idx="2">
                  <c:v>1T2</c:v>
                </c:pt>
                <c:pt idx="3">
                  <c:v>1T1</c:v>
                </c:pt>
              </c:strCache>
            </c:strRef>
          </c:cat>
          <c:val>
            <c:numRef>
              <c:f>NiCO4!$H$28:$H$31</c:f>
              <c:numCache>
                <c:formatCode>General</c:formatCode>
                <c:ptCount val="4"/>
                <c:pt idx="0">
                  <c:v>7.2160000000000002</c:v>
                </c:pt>
                <c:pt idx="1">
                  <c:v>7.2380000000000004</c:v>
                </c:pt>
                <c:pt idx="2">
                  <c:v>7.5039999999999996</c:v>
                </c:pt>
                <c:pt idx="3">
                  <c:v>7.9219999999999997</c:v>
                </c:pt>
              </c:numCache>
            </c:numRef>
          </c:val>
        </c:ser>
        <c:ser>
          <c:idx val="5"/>
          <c:order val="5"/>
          <c:tx>
            <c:strRef>
              <c:f>NiCO4!$I$27</c:f>
              <c:strCache>
                <c:ptCount val="1"/>
                <c:pt idx="0">
                  <c:v>Δ-CR-EOMCC(2,3)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NiCO4!$C$28:$C$31</c:f>
              <c:strCache>
                <c:ptCount val="4"/>
                <c:pt idx="0">
                  <c:v>1T1</c:v>
                </c:pt>
                <c:pt idx="1">
                  <c:v>1E</c:v>
                </c:pt>
                <c:pt idx="2">
                  <c:v>1T2</c:v>
                </c:pt>
                <c:pt idx="3">
                  <c:v>1T1</c:v>
                </c:pt>
              </c:strCache>
            </c:strRef>
          </c:cat>
          <c:val>
            <c:numRef>
              <c:f>NiCO4!$I$28:$I$31</c:f>
              <c:numCache>
                <c:formatCode>General</c:formatCode>
                <c:ptCount val="4"/>
                <c:pt idx="0">
                  <c:v>3.992</c:v>
                </c:pt>
                <c:pt idx="1">
                  <c:v>4.0140000000000002</c:v>
                </c:pt>
                <c:pt idx="2">
                  <c:v>4.2789999999999999</c:v>
                </c:pt>
                <c:pt idx="3">
                  <c:v>4.6970000000000001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583184"/>
        <c:axId val="1207577744"/>
      </c:barChart>
      <c:catAx>
        <c:axId val="12075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77744"/>
        <c:crosses val="autoZero"/>
        <c:auto val="1"/>
        <c:lblAlgn val="ctr"/>
        <c:lblOffset val="100"/>
        <c:noMultiLvlLbl val="0"/>
      </c:catAx>
      <c:valAx>
        <c:axId val="12075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Comparison of Various Methods in GAMESS(US) for </a:t>
            </a:r>
            <a:r>
              <a:rPr lang="en-US" sz="1400" b="0" i="0" baseline="0">
                <a:effectLst/>
              </a:rPr>
              <a:t>Fe(CO)5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FeCO5!$F$31</c:f>
              <c:strCache>
                <c:ptCount val="1"/>
                <c:pt idx="0">
                  <c:v>Brueckner EOM-CCSD(T)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FeCO5!$E$32:$E$36</c:f>
              <c:strCache>
                <c:ptCount val="5"/>
                <c:pt idx="0">
                  <c:v>1A1"</c:v>
                </c:pt>
                <c:pt idx="1">
                  <c:v>1E"</c:v>
                </c:pt>
                <c:pt idx="2">
                  <c:v>1A2"</c:v>
                </c:pt>
                <c:pt idx="3">
                  <c:v>1A'</c:v>
                </c:pt>
                <c:pt idx="4">
                  <c:v>1E'</c:v>
                </c:pt>
              </c:strCache>
            </c:strRef>
          </c:cat>
          <c:val>
            <c:numRef>
              <c:f>FeCO5!$F$32:$F$36</c:f>
              <c:numCache>
                <c:formatCode>General</c:formatCode>
                <c:ptCount val="5"/>
                <c:pt idx="0">
                  <c:v>4.7300000000000004</c:v>
                </c:pt>
                <c:pt idx="1">
                  <c:v>4.91</c:v>
                </c:pt>
                <c:pt idx="2">
                  <c:v>5.17</c:v>
                </c:pt>
                <c:pt idx="3">
                  <c:v>0</c:v>
                </c:pt>
                <c:pt idx="4">
                  <c:v>6.47</c:v>
                </c:pt>
              </c:numCache>
            </c:numRef>
          </c:val>
        </c:ser>
        <c:ser>
          <c:idx val="1"/>
          <c:order val="1"/>
          <c:tx>
            <c:strRef>
              <c:f>FeCO5!$G$31</c:f>
              <c:strCache>
                <c:ptCount val="1"/>
                <c:pt idx="0">
                  <c:v>EOMCCSD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FeCO5!$E$32:$E$36</c:f>
              <c:strCache>
                <c:ptCount val="5"/>
                <c:pt idx="0">
                  <c:v>1A1"</c:v>
                </c:pt>
                <c:pt idx="1">
                  <c:v>1E"</c:v>
                </c:pt>
                <c:pt idx="2">
                  <c:v>1A2"</c:v>
                </c:pt>
                <c:pt idx="3">
                  <c:v>1A'</c:v>
                </c:pt>
                <c:pt idx="4">
                  <c:v>1E'</c:v>
                </c:pt>
              </c:strCache>
            </c:strRef>
          </c:cat>
          <c:val>
            <c:numRef>
              <c:f>FeCO5!$G$32:$G$36</c:f>
              <c:numCache>
                <c:formatCode>General</c:formatCode>
                <c:ptCount val="5"/>
                <c:pt idx="0">
                  <c:v>4.6029999999999998</c:v>
                </c:pt>
                <c:pt idx="1">
                  <c:v>4.7809999999999997</c:v>
                </c:pt>
                <c:pt idx="2">
                  <c:v>5.181</c:v>
                </c:pt>
                <c:pt idx="3">
                  <c:v>6.2880000000000003</c:v>
                </c:pt>
                <c:pt idx="4">
                  <c:v>6.4290000000000003</c:v>
                </c:pt>
              </c:numCache>
            </c:numRef>
          </c:val>
        </c:ser>
        <c:ser>
          <c:idx val="2"/>
          <c:order val="2"/>
          <c:tx>
            <c:strRef>
              <c:f>FeCO5!$H$31</c:f>
              <c:strCache>
                <c:ptCount val="1"/>
                <c:pt idx="0">
                  <c:v>CR-EOMCCSD(T)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FeCO5!$E$32:$E$36</c:f>
              <c:strCache>
                <c:ptCount val="5"/>
                <c:pt idx="0">
                  <c:v>1A1"</c:v>
                </c:pt>
                <c:pt idx="1">
                  <c:v>1E"</c:v>
                </c:pt>
                <c:pt idx="2">
                  <c:v>1A2"</c:v>
                </c:pt>
                <c:pt idx="3">
                  <c:v>1A'</c:v>
                </c:pt>
                <c:pt idx="4">
                  <c:v>1E'</c:v>
                </c:pt>
              </c:strCache>
            </c:strRef>
          </c:cat>
          <c:val>
            <c:numRef>
              <c:f>FeCO5!$H$32:$H$36</c:f>
              <c:numCache>
                <c:formatCode>General</c:formatCode>
                <c:ptCount val="5"/>
                <c:pt idx="0">
                  <c:v>5.4349999999999996</c:v>
                </c:pt>
                <c:pt idx="1">
                  <c:v>5.6829999999999998</c:v>
                </c:pt>
                <c:pt idx="2">
                  <c:v>5.9050000000000002</c:v>
                </c:pt>
                <c:pt idx="3">
                  <c:v>7.2149999999999999</c:v>
                </c:pt>
                <c:pt idx="4">
                  <c:v>7.2249999999999996</c:v>
                </c:pt>
              </c:numCache>
            </c:numRef>
          </c:val>
        </c:ser>
        <c:ser>
          <c:idx val="3"/>
          <c:order val="3"/>
          <c:tx>
            <c:strRef>
              <c:f>FeCO5!$I$31</c:f>
              <c:strCache>
                <c:ptCount val="1"/>
                <c:pt idx="0">
                  <c:v>Δ-CR-EOMCCSD(T)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FeCO5!$E$32:$E$36</c:f>
              <c:strCache>
                <c:ptCount val="5"/>
                <c:pt idx="0">
                  <c:v>1A1"</c:v>
                </c:pt>
                <c:pt idx="1">
                  <c:v>1E"</c:v>
                </c:pt>
                <c:pt idx="2">
                  <c:v>1A2"</c:v>
                </c:pt>
                <c:pt idx="3">
                  <c:v>1A'</c:v>
                </c:pt>
                <c:pt idx="4">
                  <c:v>1E'</c:v>
                </c:pt>
              </c:strCache>
            </c:strRef>
          </c:cat>
          <c:val>
            <c:numRef>
              <c:f>FeCO5!$I$32:$I$36</c:f>
              <c:numCache>
                <c:formatCode>General</c:formatCode>
                <c:ptCount val="5"/>
                <c:pt idx="0">
                  <c:v>4.1500000000000004</c:v>
                </c:pt>
                <c:pt idx="1">
                  <c:v>4.3979999999999997</c:v>
                </c:pt>
                <c:pt idx="2">
                  <c:v>4.6210000000000004</c:v>
                </c:pt>
                <c:pt idx="3">
                  <c:v>5.93</c:v>
                </c:pt>
                <c:pt idx="4">
                  <c:v>5.94</c:v>
                </c:pt>
              </c:numCache>
            </c:numRef>
          </c:val>
        </c:ser>
        <c:ser>
          <c:idx val="4"/>
          <c:order val="4"/>
          <c:tx>
            <c:strRef>
              <c:f>FeCO5!$J$31</c:f>
              <c:strCache>
                <c:ptCount val="1"/>
                <c:pt idx="0">
                  <c:v>CR-EOMCC(2,3)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FeCO5!$E$32:$E$36</c:f>
              <c:strCache>
                <c:ptCount val="5"/>
                <c:pt idx="0">
                  <c:v>1A1"</c:v>
                </c:pt>
                <c:pt idx="1">
                  <c:v>1E"</c:v>
                </c:pt>
                <c:pt idx="2">
                  <c:v>1A2"</c:v>
                </c:pt>
                <c:pt idx="3">
                  <c:v>1A'</c:v>
                </c:pt>
                <c:pt idx="4">
                  <c:v>1E'</c:v>
                </c:pt>
              </c:strCache>
            </c:strRef>
          </c:cat>
          <c:val>
            <c:numRef>
              <c:f>FeCO5!$J$32:$J$36</c:f>
              <c:numCache>
                <c:formatCode>General</c:formatCode>
                <c:ptCount val="5"/>
                <c:pt idx="0">
                  <c:v>6.907</c:v>
                </c:pt>
                <c:pt idx="1">
                  <c:v>7.1660000000000004</c:v>
                </c:pt>
                <c:pt idx="2">
                  <c:v>7.2670000000000003</c:v>
                </c:pt>
                <c:pt idx="3">
                  <c:v>8.6300000000000008</c:v>
                </c:pt>
                <c:pt idx="4">
                  <c:v>8.6129999999999995</c:v>
                </c:pt>
              </c:numCache>
            </c:numRef>
          </c:val>
        </c:ser>
        <c:ser>
          <c:idx val="5"/>
          <c:order val="5"/>
          <c:tx>
            <c:strRef>
              <c:f>FeCO5!$K$31</c:f>
              <c:strCache>
                <c:ptCount val="1"/>
                <c:pt idx="0">
                  <c:v>Δ-CR-EOMCC(2,3)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FeCO5!$E$32:$E$36</c:f>
              <c:strCache>
                <c:ptCount val="5"/>
                <c:pt idx="0">
                  <c:v>1A1"</c:v>
                </c:pt>
                <c:pt idx="1">
                  <c:v>1E"</c:v>
                </c:pt>
                <c:pt idx="2">
                  <c:v>1A2"</c:v>
                </c:pt>
                <c:pt idx="3">
                  <c:v>1A'</c:v>
                </c:pt>
                <c:pt idx="4">
                  <c:v>1E'</c:v>
                </c:pt>
              </c:strCache>
            </c:strRef>
          </c:cat>
          <c:val>
            <c:numRef>
              <c:f>FeCO5!$K$32:$K$36</c:f>
              <c:numCache>
                <c:formatCode>General</c:formatCode>
                <c:ptCount val="5"/>
                <c:pt idx="0">
                  <c:v>3.5449999999999999</c:v>
                </c:pt>
                <c:pt idx="1">
                  <c:v>3.8039999999999998</c:v>
                </c:pt>
                <c:pt idx="2">
                  <c:v>3.9049999999999998</c:v>
                </c:pt>
                <c:pt idx="3">
                  <c:v>5.2679999999999998</c:v>
                </c:pt>
                <c:pt idx="4">
                  <c:v>5.2510000000000003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573936"/>
        <c:axId val="1207571760"/>
      </c:barChart>
      <c:catAx>
        <c:axId val="12075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71760"/>
        <c:crosses val="autoZero"/>
        <c:auto val="1"/>
        <c:lblAlgn val="ctr"/>
        <c:lblOffset val="100"/>
        <c:noMultiLvlLbl val="0"/>
      </c:catAx>
      <c:valAx>
        <c:axId val="120757176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Comparison of Various Methods in GAMESS(US)  for </a:t>
            </a:r>
            <a:r>
              <a:rPr lang="en-US" baseline="0"/>
              <a:t>Cr(CO)</a:t>
            </a:r>
            <a:r>
              <a:rPr lang="en-US" sz="1100" baseline="0"/>
              <a:t>6</a:t>
            </a:r>
            <a:endParaRPr lang="en-US" sz="1100"/>
          </a:p>
        </c:rich>
      </c:tx>
      <c:layout>
        <c:manualLayout>
          <c:xMode val="edge"/>
          <c:yMode val="edge"/>
          <c:x val="0.24354277907309854"/>
          <c:y val="2.543689258162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CrCO6!$D$45</c:f>
              <c:strCache>
                <c:ptCount val="1"/>
                <c:pt idx="0">
                  <c:v>Brueckner EOM-CCSD(T)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CrCO6!$C$46:$C$49</c:f>
              <c:strCache>
                <c:ptCount val="4"/>
                <c:pt idx="0">
                  <c:v>1A2u</c:v>
                </c:pt>
                <c:pt idx="1">
                  <c:v>1Eu</c:v>
                </c:pt>
                <c:pt idx="2">
                  <c:v>1T2u</c:v>
                </c:pt>
                <c:pt idx="3">
                  <c:v>1T1u</c:v>
                </c:pt>
              </c:strCache>
            </c:strRef>
          </c:cat>
          <c:val>
            <c:numRef>
              <c:f>CrCO6!$D$46:$D$49</c:f>
              <c:numCache>
                <c:formatCode>General</c:formatCode>
                <c:ptCount val="4"/>
                <c:pt idx="0">
                  <c:v>0</c:v>
                </c:pt>
                <c:pt idx="1">
                  <c:v>4.3600000000000003</c:v>
                </c:pt>
                <c:pt idx="2">
                  <c:v>4.3899999999999997</c:v>
                </c:pt>
                <c:pt idx="3">
                  <c:v>4.95</c:v>
                </c:pt>
              </c:numCache>
            </c:numRef>
          </c:val>
        </c:ser>
        <c:ser>
          <c:idx val="1"/>
          <c:order val="1"/>
          <c:tx>
            <c:strRef>
              <c:f>CrCO6!$E$45</c:f>
              <c:strCache>
                <c:ptCount val="1"/>
                <c:pt idx="0">
                  <c:v>EOMCCSD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CrCO6!$C$46:$C$49</c:f>
              <c:strCache>
                <c:ptCount val="4"/>
                <c:pt idx="0">
                  <c:v>1A2u</c:v>
                </c:pt>
                <c:pt idx="1">
                  <c:v>1Eu</c:v>
                </c:pt>
                <c:pt idx="2">
                  <c:v>1T2u</c:v>
                </c:pt>
                <c:pt idx="3">
                  <c:v>1T1u</c:v>
                </c:pt>
              </c:strCache>
            </c:strRef>
          </c:cat>
          <c:val>
            <c:numRef>
              <c:f>CrCO6!$E$46:$E$49</c:f>
              <c:numCache>
                <c:formatCode>General</c:formatCode>
                <c:ptCount val="4"/>
                <c:pt idx="0">
                  <c:v>4.524</c:v>
                </c:pt>
                <c:pt idx="1">
                  <c:v>4.5</c:v>
                </c:pt>
                <c:pt idx="2">
                  <c:v>4.5469999999999997</c:v>
                </c:pt>
                <c:pt idx="3">
                  <c:v>5.1139999999999999</c:v>
                </c:pt>
              </c:numCache>
            </c:numRef>
          </c:val>
        </c:ser>
        <c:ser>
          <c:idx val="2"/>
          <c:order val="2"/>
          <c:tx>
            <c:strRef>
              <c:f>CrCO6!$F$45</c:f>
              <c:strCache>
                <c:ptCount val="1"/>
                <c:pt idx="0">
                  <c:v>CR-EOMCCSD(T)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CrCO6!$C$46:$C$49</c:f>
              <c:strCache>
                <c:ptCount val="4"/>
                <c:pt idx="0">
                  <c:v>1A2u</c:v>
                </c:pt>
                <c:pt idx="1">
                  <c:v>1Eu</c:v>
                </c:pt>
                <c:pt idx="2">
                  <c:v>1T2u</c:v>
                </c:pt>
                <c:pt idx="3">
                  <c:v>1T1u</c:v>
                </c:pt>
              </c:strCache>
            </c:strRef>
          </c:cat>
          <c:val>
            <c:numRef>
              <c:f>CrCO6!$F$46:$F$49</c:f>
              <c:numCache>
                <c:formatCode>General</c:formatCode>
                <c:ptCount val="4"/>
                <c:pt idx="0">
                  <c:v>5.4260000000000002</c:v>
                </c:pt>
                <c:pt idx="1">
                  <c:v>5.4039999999999999</c:v>
                </c:pt>
                <c:pt idx="2">
                  <c:v>5.4489999999999998</c:v>
                </c:pt>
                <c:pt idx="3">
                  <c:v>5.99</c:v>
                </c:pt>
              </c:numCache>
            </c:numRef>
          </c:val>
        </c:ser>
        <c:ser>
          <c:idx val="3"/>
          <c:order val="3"/>
          <c:tx>
            <c:strRef>
              <c:f>CrCO6!$G$45</c:f>
              <c:strCache>
                <c:ptCount val="1"/>
                <c:pt idx="0">
                  <c:v>Δ-CR-EOMCCSD(T)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CrCO6!$C$46:$C$49</c:f>
              <c:strCache>
                <c:ptCount val="4"/>
                <c:pt idx="0">
                  <c:v>1A2u</c:v>
                </c:pt>
                <c:pt idx="1">
                  <c:v>1Eu</c:v>
                </c:pt>
                <c:pt idx="2">
                  <c:v>1T2u</c:v>
                </c:pt>
                <c:pt idx="3">
                  <c:v>1T1u</c:v>
                </c:pt>
              </c:strCache>
            </c:strRef>
          </c:cat>
          <c:val>
            <c:numRef>
              <c:f>CrCO6!$G$46:$G$49</c:f>
              <c:numCache>
                <c:formatCode>General</c:formatCode>
                <c:ptCount val="4"/>
                <c:pt idx="0">
                  <c:v>3.9929999999999999</c:v>
                </c:pt>
                <c:pt idx="1">
                  <c:v>3.972</c:v>
                </c:pt>
                <c:pt idx="2">
                  <c:v>4.0170000000000003</c:v>
                </c:pt>
                <c:pt idx="3">
                  <c:v>4.5579999999999998</c:v>
                </c:pt>
              </c:numCache>
            </c:numRef>
          </c:val>
        </c:ser>
        <c:ser>
          <c:idx val="4"/>
          <c:order val="4"/>
          <c:tx>
            <c:strRef>
              <c:f>CrCO6!$H$45</c:f>
              <c:strCache>
                <c:ptCount val="1"/>
                <c:pt idx="0">
                  <c:v>CR-EOMCC(2,3)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CrCO6!$C$46:$C$49</c:f>
              <c:strCache>
                <c:ptCount val="4"/>
                <c:pt idx="0">
                  <c:v>1A2u</c:v>
                </c:pt>
                <c:pt idx="1">
                  <c:v>1Eu</c:v>
                </c:pt>
                <c:pt idx="2">
                  <c:v>1T2u</c:v>
                </c:pt>
                <c:pt idx="3">
                  <c:v>1T1u</c:v>
                </c:pt>
              </c:strCache>
            </c:strRef>
          </c:cat>
          <c:val>
            <c:numRef>
              <c:f>CrCO6!$H$46:$H$49</c:f>
              <c:numCache>
                <c:formatCode>General</c:formatCode>
                <c:ptCount val="4"/>
                <c:pt idx="0">
                  <c:v>7.1180000000000003</c:v>
                </c:pt>
                <c:pt idx="1">
                  <c:v>7.0990000000000002</c:v>
                </c:pt>
                <c:pt idx="2">
                  <c:v>7.1379999999999999</c:v>
                </c:pt>
                <c:pt idx="3">
                  <c:v>7.6429999999999998</c:v>
                </c:pt>
              </c:numCache>
            </c:numRef>
          </c:val>
        </c:ser>
        <c:ser>
          <c:idx val="5"/>
          <c:order val="5"/>
          <c:tx>
            <c:strRef>
              <c:f>CrCO6!$I$45</c:f>
              <c:strCache>
                <c:ptCount val="1"/>
                <c:pt idx="0">
                  <c:v>Δ-CR-EOMCCSD(2,3)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CrCO6!$C$46:$C$49</c:f>
              <c:strCache>
                <c:ptCount val="4"/>
                <c:pt idx="0">
                  <c:v>1A2u</c:v>
                </c:pt>
                <c:pt idx="1">
                  <c:v>1Eu</c:v>
                </c:pt>
                <c:pt idx="2">
                  <c:v>1T2u</c:v>
                </c:pt>
                <c:pt idx="3">
                  <c:v>1T1u</c:v>
                </c:pt>
              </c:strCache>
            </c:strRef>
          </c:cat>
          <c:val>
            <c:numRef>
              <c:f>CrCO6!$I$46:$I$49</c:f>
              <c:numCache>
                <c:formatCode>General</c:formatCode>
                <c:ptCount val="4"/>
                <c:pt idx="0">
                  <c:v>3.4049999999999998</c:v>
                </c:pt>
                <c:pt idx="1">
                  <c:v>3.3860000000000001</c:v>
                </c:pt>
                <c:pt idx="2">
                  <c:v>3.4249999999999998</c:v>
                </c:pt>
                <c:pt idx="3">
                  <c:v>3.93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229664"/>
        <c:axId val="1203230208"/>
      </c:barChart>
      <c:catAx>
        <c:axId val="12032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30208"/>
        <c:crosses val="autoZero"/>
        <c:auto val="1"/>
        <c:lblAlgn val="ctr"/>
        <c:lblOffset val="100"/>
        <c:noMultiLvlLbl val="0"/>
      </c:catAx>
      <c:valAx>
        <c:axId val="12032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Comparison of Various Methods in GAMESS(US)  for </a:t>
            </a:r>
            <a:r>
              <a:rPr lang="en-US" sz="1400" b="0" i="0" baseline="0">
                <a:effectLst/>
              </a:rPr>
              <a:t>CpNiNO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CpNiNO!$N$29</c:f>
              <c:strCache>
                <c:ptCount val="1"/>
                <c:pt idx="0">
                  <c:v>Brueckner EOM-CCSD(T)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CpNiNO!$M$30:$M$34</c:f>
              <c:strCache>
                <c:ptCount val="5"/>
                <c:pt idx="0">
                  <c:v>1E1</c:v>
                </c:pt>
                <c:pt idx="1">
                  <c:v>1E2</c:v>
                </c:pt>
                <c:pt idx="2">
                  <c:v>1A2</c:v>
                </c:pt>
                <c:pt idx="3">
                  <c:v>1E1</c:v>
                </c:pt>
                <c:pt idx="4">
                  <c:v>1E2</c:v>
                </c:pt>
              </c:strCache>
            </c:strRef>
          </c:cat>
          <c:val>
            <c:numRef>
              <c:f>CpNiNO!$N$30:$N$34</c:f>
              <c:numCache>
                <c:formatCode>General</c:formatCode>
                <c:ptCount val="5"/>
                <c:pt idx="0">
                  <c:v>2.93</c:v>
                </c:pt>
                <c:pt idx="1">
                  <c:v>3</c:v>
                </c:pt>
                <c:pt idx="2">
                  <c:v>3.06</c:v>
                </c:pt>
                <c:pt idx="3">
                  <c:v>3.17</c:v>
                </c:pt>
                <c:pt idx="4">
                  <c:v>3.63</c:v>
                </c:pt>
              </c:numCache>
            </c:numRef>
          </c:val>
        </c:ser>
        <c:ser>
          <c:idx val="1"/>
          <c:order val="1"/>
          <c:tx>
            <c:strRef>
              <c:f>CpNiNO!$O$29</c:f>
              <c:strCache>
                <c:ptCount val="1"/>
                <c:pt idx="0">
                  <c:v>EOMCCSD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CpNiNO!$M$30:$M$34</c:f>
              <c:strCache>
                <c:ptCount val="5"/>
                <c:pt idx="0">
                  <c:v>1E1</c:v>
                </c:pt>
                <c:pt idx="1">
                  <c:v>1E2</c:v>
                </c:pt>
                <c:pt idx="2">
                  <c:v>1A2</c:v>
                </c:pt>
                <c:pt idx="3">
                  <c:v>1E1</c:v>
                </c:pt>
                <c:pt idx="4">
                  <c:v>1E2</c:v>
                </c:pt>
              </c:strCache>
            </c:strRef>
          </c:cat>
          <c:val>
            <c:numRef>
              <c:f>CpNiNO!$O$30:$O$34</c:f>
              <c:numCache>
                <c:formatCode>General</c:formatCode>
                <c:ptCount val="5"/>
                <c:pt idx="0">
                  <c:v>3.1709999999999998</c:v>
                </c:pt>
                <c:pt idx="1">
                  <c:v>3.3450000000000002</c:v>
                </c:pt>
                <c:pt idx="2">
                  <c:v>3.0870000000000002</c:v>
                </c:pt>
                <c:pt idx="3">
                  <c:v>3.3090000000000002</c:v>
                </c:pt>
                <c:pt idx="4">
                  <c:v>4.0289999999999999</c:v>
                </c:pt>
              </c:numCache>
            </c:numRef>
          </c:val>
        </c:ser>
        <c:ser>
          <c:idx val="2"/>
          <c:order val="2"/>
          <c:tx>
            <c:strRef>
              <c:f>CpNiNO!$P$29</c:f>
              <c:strCache>
                <c:ptCount val="1"/>
                <c:pt idx="0">
                  <c:v>CR-EOMCCSD(T)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CpNiNO!$M$30:$M$34</c:f>
              <c:strCache>
                <c:ptCount val="5"/>
                <c:pt idx="0">
                  <c:v>1E1</c:v>
                </c:pt>
                <c:pt idx="1">
                  <c:v>1E2</c:v>
                </c:pt>
                <c:pt idx="2">
                  <c:v>1A2</c:v>
                </c:pt>
                <c:pt idx="3">
                  <c:v>1E1</c:v>
                </c:pt>
                <c:pt idx="4">
                  <c:v>1E2</c:v>
                </c:pt>
              </c:strCache>
            </c:strRef>
          </c:cat>
          <c:val>
            <c:numRef>
              <c:f>CpNiNO!$P$30:$P$34</c:f>
              <c:numCache>
                <c:formatCode>General</c:formatCode>
                <c:ptCount val="5"/>
                <c:pt idx="0">
                  <c:v>4.133</c:v>
                </c:pt>
                <c:pt idx="1">
                  <c:v>4.3179999999999996</c:v>
                </c:pt>
                <c:pt idx="2">
                  <c:v>3.6760000000000002</c:v>
                </c:pt>
                <c:pt idx="3">
                  <c:v>3.89</c:v>
                </c:pt>
                <c:pt idx="4">
                  <c:v>4.9740000000000002</c:v>
                </c:pt>
              </c:numCache>
            </c:numRef>
          </c:val>
        </c:ser>
        <c:ser>
          <c:idx val="3"/>
          <c:order val="3"/>
          <c:tx>
            <c:strRef>
              <c:f>CpNiNO!$Q$29</c:f>
              <c:strCache>
                <c:ptCount val="1"/>
                <c:pt idx="0">
                  <c:v>Δ-CR-EOMCCSD(T)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CpNiNO!$M$30:$M$34</c:f>
              <c:strCache>
                <c:ptCount val="5"/>
                <c:pt idx="0">
                  <c:v>1E1</c:v>
                </c:pt>
                <c:pt idx="1">
                  <c:v>1E2</c:v>
                </c:pt>
                <c:pt idx="2">
                  <c:v>1A2</c:v>
                </c:pt>
                <c:pt idx="3">
                  <c:v>1E1</c:v>
                </c:pt>
                <c:pt idx="4">
                  <c:v>1E2</c:v>
                </c:pt>
              </c:strCache>
            </c:strRef>
          </c:cat>
          <c:val>
            <c:numRef>
              <c:f>CpNiNO!$Q$30:$Q$34</c:f>
              <c:numCache>
                <c:formatCode>General</c:formatCode>
                <c:ptCount val="5"/>
                <c:pt idx="0">
                  <c:v>2.76</c:v>
                </c:pt>
                <c:pt idx="1">
                  <c:v>2.9449999999999998</c:v>
                </c:pt>
                <c:pt idx="2">
                  <c:v>2.3029999999999999</c:v>
                </c:pt>
                <c:pt idx="3">
                  <c:v>2.5110000000000001</c:v>
                </c:pt>
                <c:pt idx="4">
                  <c:v>3.601</c:v>
                </c:pt>
              </c:numCache>
            </c:numRef>
          </c:val>
        </c:ser>
        <c:ser>
          <c:idx val="4"/>
          <c:order val="4"/>
          <c:tx>
            <c:strRef>
              <c:f>CpNiNO!$R$29</c:f>
              <c:strCache>
                <c:ptCount val="1"/>
                <c:pt idx="0">
                  <c:v>CR-EOMCC(2,3)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CpNiNO!$M$30:$M$34</c:f>
              <c:strCache>
                <c:ptCount val="5"/>
                <c:pt idx="0">
                  <c:v>1E1</c:v>
                </c:pt>
                <c:pt idx="1">
                  <c:v>1E2</c:v>
                </c:pt>
                <c:pt idx="2">
                  <c:v>1A2</c:v>
                </c:pt>
                <c:pt idx="3">
                  <c:v>1E1</c:v>
                </c:pt>
                <c:pt idx="4">
                  <c:v>1E2</c:v>
                </c:pt>
              </c:strCache>
            </c:strRef>
          </c:cat>
          <c:val>
            <c:numRef>
              <c:f>CpNiNO!$R$30:$R$34</c:f>
              <c:numCache>
                <c:formatCode>General</c:formatCode>
                <c:ptCount val="5"/>
                <c:pt idx="0">
                  <c:v>5.2149999999999999</c:v>
                </c:pt>
                <c:pt idx="1">
                  <c:v>5.3490000000000002</c:v>
                </c:pt>
                <c:pt idx="2">
                  <c:v>4.7640000000000002</c:v>
                </c:pt>
                <c:pt idx="3">
                  <c:v>4.9390000000000001</c:v>
                </c:pt>
                <c:pt idx="4">
                  <c:v>5.9429999999999996</c:v>
                </c:pt>
              </c:numCache>
            </c:numRef>
          </c:val>
        </c:ser>
        <c:ser>
          <c:idx val="5"/>
          <c:order val="5"/>
          <c:tx>
            <c:strRef>
              <c:f>CpNiNO!$S$29</c:f>
              <c:strCache>
                <c:ptCount val="1"/>
                <c:pt idx="0">
                  <c:v>Δ-CR-EOMCC(2,3)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CpNiNO!$M$30:$M$34</c:f>
              <c:strCache>
                <c:ptCount val="5"/>
                <c:pt idx="0">
                  <c:v>1E1</c:v>
                </c:pt>
                <c:pt idx="1">
                  <c:v>1E2</c:v>
                </c:pt>
                <c:pt idx="2">
                  <c:v>1A2</c:v>
                </c:pt>
                <c:pt idx="3">
                  <c:v>1E1</c:v>
                </c:pt>
                <c:pt idx="4">
                  <c:v>1E2</c:v>
                </c:pt>
              </c:strCache>
            </c:strRef>
          </c:cat>
          <c:val>
            <c:numRef>
              <c:f>CpNiNO!$S$30:$S$34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2.2469999999999999</c:v>
                </c:pt>
                <c:pt idx="2">
                  <c:v>1.661</c:v>
                </c:pt>
                <c:pt idx="3">
                  <c:v>1.859</c:v>
                </c:pt>
                <c:pt idx="4">
                  <c:v>2.8410000000000002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231840"/>
        <c:axId val="1090560352"/>
      </c:barChart>
      <c:catAx>
        <c:axId val="12032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60352"/>
        <c:crosses val="autoZero"/>
        <c:auto val="1"/>
        <c:lblAlgn val="ctr"/>
        <c:lblOffset val="100"/>
        <c:noMultiLvlLbl val="0"/>
      </c:catAx>
      <c:valAx>
        <c:axId val="109056035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27070</xdr:colOff>
      <xdr:row>1</xdr:row>
      <xdr:rowOff>190195</xdr:rowOff>
    </xdr:from>
    <xdr:to>
      <xdr:col>15</xdr:col>
      <xdr:colOff>176893</xdr:colOff>
      <xdr:row>24</xdr:row>
      <xdr:rowOff>68036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193219</xdr:colOff>
      <xdr:row>28</xdr:row>
      <xdr:rowOff>76890</xdr:rowOff>
    </xdr:from>
    <xdr:to>
      <xdr:col>13</xdr:col>
      <xdr:colOff>108323</xdr:colOff>
      <xdr:row>43</xdr:row>
      <xdr:rowOff>132670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237469</xdr:colOff>
      <xdr:row>4</xdr:row>
      <xdr:rowOff>172357</xdr:rowOff>
    </xdr:from>
    <xdr:to>
      <xdr:col>25</xdr:col>
      <xdr:colOff>270094</xdr:colOff>
      <xdr:row>19</xdr:row>
      <xdr:rowOff>148818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446536</xdr:colOff>
      <xdr:row>27</xdr:row>
      <xdr:rowOff>143844</xdr:rowOff>
    </xdr:from>
    <xdr:to>
      <xdr:col>25</xdr:col>
      <xdr:colOff>245135</xdr:colOff>
      <xdr:row>44</xdr:row>
      <xdr:rowOff>182956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11207</xdr:colOff>
      <xdr:row>13</xdr:row>
      <xdr:rowOff>101971</xdr:rowOff>
    </xdr:from>
    <xdr:to>
      <xdr:col>23</xdr:col>
      <xdr:colOff>89648</xdr:colOff>
      <xdr:row>36</xdr:row>
      <xdr:rowOff>22411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321768</xdr:colOff>
      <xdr:row>22</xdr:row>
      <xdr:rowOff>27214</xdr:rowOff>
    </xdr:from>
    <xdr:to>
      <xdr:col>25</xdr:col>
      <xdr:colOff>326571</xdr:colOff>
      <xdr:row>46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104052</xdr:colOff>
      <xdr:row>36</xdr:row>
      <xdr:rowOff>89647</xdr:rowOff>
    </xdr:from>
    <xdr:to>
      <xdr:col>21</xdr:col>
      <xdr:colOff>358588</xdr:colOff>
      <xdr:row>59</xdr:row>
      <xdr:rowOff>76841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50840</xdr:colOff>
      <xdr:row>18</xdr:row>
      <xdr:rowOff>100445</xdr:rowOff>
    </xdr:from>
    <xdr:to>
      <xdr:col>32</xdr:col>
      <xdr:colOff>378029</xdr:colOff>
      <xdr:row>41</xdr:row>
      <xdr:rowOff>73231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 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 2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rCO6Excita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34" zoomScale="70" zoomScaleNormal="70" workbookViewId="0">
      <selection activeCell="E28" sqref="E28"/>
    </sheetView>
  </sheetViews>
  <sheetFormatPr defaultRowHeight="15" x14ac:dyDescent="0.25"/>
  <cols>
    <col min="1" max="1" width="16.5703125" customWidth="1"/>
    <col min="2" max="2" width="14.42578125" customWidth="1"/>
    <col min="3" max="3" width="22.7109375" customWidth="1"/>
    <col min="4" max="4" width="28.140625" customWidth="1"/>
    <col min="5" max="5" width="18.7109375" customWidth="1"/>
    <col min="6" max="6" width="23.28515625" customWidth="1"/>
    <col min="7" max="7" width="16" customWidth="1"/>
    <col min="8" max="8" width="15.42578125" customWidth="1"/>
    <col min="9" max="9" width="19.140625" customWidth="1"/>
    <col min="10" max="10" width="20.85546875" customWidth="1"/>
    <col min="11" max="11" width="21.140625" customWidth="1"/>
    <col min="12" max="12" width="24" customWidth="1"/>
  </cols>
  <sheetData>
    <row r="1" spans="1:8" ht="20.25" thickBot="1" x14ac:dyDescent="0.35">
      <c r="A1" t="s">
        <v>0</v>
      </c>
      <c r="B1" t="s">
        <v>1</v>
      </c>
      <c r="C1" t="s">
        <v>125</v>
      </c>
      <c r="D1" t="s">
        <v>119</v>
      </c>
      <c r="E1" t="s">
        <v>126</v>
      </c>
      <c r="F1" t="s">
        <v>123</v>
      </c>
      <c r="G1" s="3" t="s">
        <v>124</v>
      </c>
      <c r="H1" s="3" t="s">
        <v>2</v>
      </c>
    </row>
    <row r="2" spans="1:8" ht="16.5" thickTop="1" x14ac:dyDescent="0.25">
      <c r="B2" s="10" t="s">
        <v>118</v>
      </c>
      <c r="C2">
        <v>4.82</v>
      </c>
      <c r="D2">
        <v>4.7300000000000004</v>
      </c>
      <c r="E2">
        <v>4.97</v>
      </c>
      <c r="F2">
        <v>4.88</v>
      </c>
      <c r="G2">
        <v>4.8209999999999997</v>
      </c>
      <c r="H2" t="s">
        <v>28</v>
      </c>
    </row>
    <row r="3" spans="1:8" x14ac:dyDescent="0.25">
      <c r="B3" t="s">
        <v>4</v>
      </c>
      <c r="C3">
        <v>4.8499999999999996</v>
      </c>
      <c r="D3">
        <v>4.7</v>
      </c>
      <c r="E3">
        <v>5.05</v>
      </c>
      <c r="F3">
        <v>4.95</v>
      </c>
      <c r="G3">
        <v>4.8520000000000003</v>
      </c>
      <c r="H3" t="s">
        <v>29</v>
      </c>
    </row>
    <row r="4" spans="1:8" x14ac:dyDescent="0.25">
      <c r="B4" t="s">
        <v>5</v>
      </c>
      <c r="C4">
        <v>5.16</v>
      </c>
      <c r="D4">
        <v>5.01</v>
      </c>
      <c r="E4" s="4" t="s">
        <v>19</v>
      </c>
      <c r="F4" s="4" t="s">
        <v>19</v>
      </c>
      <c r="G4">
        <v>5.1609999999999996</v>
      </c>
      <c r="H4" t="s">
        <v>30</v>
      </c>
    </row>
    <row r="5" spans="1:8" x14ac:dyDescent="0.25">
      <c r="B5" t="s">
        <v>3</v>
      </c>
      <c r="C5">
        <v>5.53</v>
      </c>
      <c r="D5">
        <v>5.3</v>
      </c>
      <c r="E5">
        <v>5.71</v>
      </c>
      <c r="F5">
        <v>5.73</v>
      </c>
      <c r="G5">
        <v>5.5289999999999999</v>
      </c>
      <c r="H5" t="s">
        <v>31</v>
      </c>
    </row>
    <row r="6" spans="1:8" x14ac:dyDescent="0.25">
      <c r="B6" t="s">
        <v>5</v>
      </c>
      <c r="C6" s="4" t="s">
        <v>19</v>
      </c>
      <c r="D6">
        <v>5.77</v>
      </c>
      <c r="E6">
        <v>6.15</v>
      </c>
      <c r="F6">
        <v>6.09</v>
      </c>
      <c r="G6" s="12" t="s">
        <v>32</v>
      </c>
      <c r="H6" s="12"/>
    </row>
    <row r="7" spans="1:8" ht="20.25" thickBot="1" x14ac:dyDescent="0.35">
      <c r="C7" t="s">
        <v>125</v>
      </c>
      <c r="D7" t="s">
        <v>119</v>
      </c>
      <c r="E7" t="s">
        <v>126</v>
      </c>
      <c r="F7" t="s">
        <v>123</v>
      </c>
      <c r="G7" s="3" t="s">
        <v>124</v>
      </c>
    </row>
    <row r="8" spans="1:8" ht="15.75" thickTop="1" x14ac:dyDescent="0.25">
      <c r="A8" t="s">
        <v>6</v>
      </c>
      <c r="B8" t="s">
        <v>7</v>
      </c>
      <c r="C8">
        <v>4.5999999999999996</v>
      </c>
      <c r="D8">
        <v>4.7300000000000004</v>
      </c>
      <c r="E8">
        <v>4.74</v>
      </c>
      <c r="F8">
        <v>4.6100000000000003</v>
      </c>
      <c r="G8">
        <v>4.6029999999999998</v>
      </c>
      <c r="H8" t="s">
        <v>24</v>
      </c>
    </row>
    <row r="9" spans="1:8" x14ac:dyDescent="0.25">
      <c r="B9" t="s">
        <v>8</v>
      </c>
      <c r="C9">
        <v>4.78</v>
      </c>
      <c r="D9">
        <v>4.91</v>
      </c>
      <c r="E9">
        <v>5.04</v>
      </c>
      <c r="F9">
        <v>4.9000000000000004</v>
      </c>
      <c r="G9">
        <v>4.7809999999999997</v>
      </c>
      <c r="H9" t="s">
        <v>33</v>
      </c>
    </row>
    <row r="10" spans="1:8" x14ac:dyDescent="0.25">
      <c r="B10" t="s">
        <v>9</v>
      </c>
      <c r="C10">
        <v>5.18</v>
      </c>
      <c r="D10">
        <v>5.17</v>
      </c>
      <c r="E10">
        <v>5.14</v>
      </c>
      <c r="F10">
        <v>4.96</v>
      </c>
      <c r="G10">
        <v>5.181</v>
      </c>
      <c r="H10" t="s">
        <v>25</v>
      </c>
    </row>
    <row r="11" spans="1:8" x14ac:dyDescent="0.25">
      <c r="B11" t="s">
        <v>10</v>
      </c>
      <c r="C11">
        <v>6.03</v>
      </c>
      <c r="D11" s="4" t="s">
        <v>19</v>
      </c>
      <c r="E11" s="4" t="s">
        <v>19</v>
      </c>
      <c r="G11">
        <v>6.2880000000000003</v>
      </c>
      <c r="H11" t="s">
        <v>24</v>
      </c>
    </row>
    <row r="12" spans="1:8" x14ac:dyDescent="0.25">
      <c r="B12" t="s">
        <v>11</v>
      </c>
      <c r="C12">
        <v>6.43</v>
      </c>
      <c r="D12">
        <v>6.47</v>
      </c>
      <c r="E12">
        <v>6.12</v>
      </c>
      <c r="F12">
        <v>5.88</v>
      </c>
      <c r="G12">
        <v>6.4290000000000003</v>
      </c>
      <c r="H12" t="s">
        <v>23</v>
      </c>
    </row>
    <row r="14" spans="1:8" ht="20.25" thickBot="1" x14ac:dyDescent="0.35">
      <c r="A14" t="s">
        <v>12</v>
      </c>
      <c r="B14" t="s">
        <v>1</v>
      </c>
      <c r="C14" t="s">
        <v>125</v>
      </c>
      <c r="D14" t="s">
        <v>119</v>
      </c>
      <c r="E14" t="s">
        <v>126</v>
      </c>
      <c r="F14" t="s">
        <v>123</v>
      </c>
      <c r="G14" s="3" t="s">
        <v>124</v>
      </c>
    </row>
    <row r="15" spans="1:8" ht="15.75" thickTop="1" x14ac:dyDescent="0.25">
      <c r="B15" t="s">
        <v>13</v>
      </c>
      <c r="C15">
        <v>4.5199999999999996</v>
      </c>
      <c r="D15" s="4" t="s">
        <v>19</v>
      </c>
      <c r="E15" s="4" t="s">
        <v>19</v>
      </c>
      <c r="F15" s="4" t="s">
        <v>19</v>
      </c>
      <c r="G15">
        <v>4.5199999999999996</v>
      </c>
      <c r="H15" t="s">
        <v>21</v>
      </c>
    </row>
    <row r="16" spans="1:8" x14ac:dyDescent="0.25">
      <c r="B16" t="s">
        <v>14</v>
      </c>
      <c r="C16">
        <v>4.5</v>
      </c>
      <c r="D16">
        <v>4.3600000000000003</v>
      </c>
      <c r="E16">
        <v>5.22</v>
      </c>
      <c r="F16">
        <v>4.33</v>
      </c>
      <c r="G16">
        <v>4.5</v>
      </c>
      <c r="H16" t="s">
        <v>20</v>
      </c>
    </row>
    <row r="17" spans="1:8" x14ac:dyDescent="0.25">
      <c r="B17" t="s">
        <v>15</v>
      </c>
      <c r="C17">
        <v>4.55</v>
      </c>
      <c r="D17">
        <v>4.3899999999999997</v>
      </c>
      <c r="E17">
        <v>5.27</v>
      </c>
      <c r="F17">
        <v>4.37</v>
      </c>
      <c r="G17">
        <v>4.5469999999999997</v>
      </c>
      <c r="H17" t="s">
        <v>22</v>
      </c>
    </row>
    <row r="18" spans="1:8" x14ac:dyDescent="0.25">
      <c r="B18" t="s">
        <v>16</v>
      </c>
      <c r="C18">
        <v>5.1100000000000003</v>
      </c>
      <c r="D18">
        <v>4.95</v>
      </c>
      <c r="E18">
        <v>5.94</v>
      </c>
      <c r="F18">
        <v>4.96</v>
      </c>
      <c r="G18">
        <v>5.1139999999999999</v>
      </c>
      <c r="H18" t="s">
        <v>22</v>
      </c>
    </row>
    <row r="20" spans="1:8" ht="20.25" thickBot="1" x14ac:dyDescent="0.35">
      <c r="C20" t="s">
        <v>125</v>
      </c>
      <c r="D20" t="s">
        <v>119</v>
      </c>
      <c r="E20" t="s">
        <v>126</v>
      </c>
      <c r="F20" t="s">
        <v>123</v>
      </c>
      <c r="G20" s="3" t="s">
        <v>124</v>
      </c>
    </row>
    <row r="21" spans="1:8" ht="15.75" thickTop="1" x14ac:dyDescent="0.25">
      <c r="A21" t="s">
        <v>17</v>
      </c>
      <c r="B21" s="1" t="str">
        <f>"1E1"</f>
        <v>1E1</v>
      </c>
      <c r="C21">
        <v>3.17</v>
      </c>
      <c r="D21">
        <v>2.93</v>
      </c>
      <c r="E21">
        <v>2.79</v>
      </c>
      <c r="F21">
        <v>2.94</v>
      </c>
      <c r="G21">
        <v>3.1709999999999998</v>
      </c>
      <c r="H21" t="s">
        <v>26</v>
      </c>
    </row>
    <row r="22" spans="1:8" x14ac:dyDescent="0.25">
      <c r="B22" t="str">
        <f>"1E2"</f>
        <v>1E2</v>
      </c>
      <c r="C22">
        <v>3.35</v>
      </c>
      <c r="D22">
        <v>3</v>
      </c>
      <c r="E22">
        <v>2.87</v>
      </c>
      <c r="F22">
        <v>3.04</v>
      </c>
      <c r="G22">
        <v>3.3450000000000002</v>
      </c>
      <c r="H22" t="s">
        <v>26</v>
      </c>
    </row>
    <row r="23" spans="1:8" x14ac:dyDescent="0.25">
      <c r="B23" t="s">
        <v>18</v>
      </c>
      <c r="C23">
        <v>3.09</v>
      </c>
      <c r="D23">
        <v>3.06</v>
      </c>
      <c r="E23">
        <v>3.28</v>
      </c>
      <c r="F23">
        <v>3.39</v>
      </c>
      <c r="G23">
        <v>3.0870000000000002</v>
      </c>
      <c r="H23" t="s">
        <v>27</v>
      </c>
    </row>
    <row r="24" spans="1:8" x14ac:dyDescent="0.25">
      <c r="B24" t="str">
        <f>"1E1"</f>
        <v>1E1</v>
      </c>
      <c r="C24">
        <v>3.31</v>
      </c>
      <c r="D24">
        <v>3.17</v>
      </c>
      <c r="E24">
        <v>3.48</v>
      </c>
      <c r="F24">
        <v>3.6</v>
      </c>
      <c r="G24">
        <v>3.3090000000000002</v>
      </c>
      <c r="H24" t="s">
        <v>26</v>
      </c>
    </row>
    <row r="25" spans="1:8" x14ac:dyDescent="0.25">
      <c r="B25" t="str">
        <f>"1E2"</f>
        <v>1E2</v>
      </c>
      <c r="C25">
        <v>4.03</v>
      </c>
      <c r="D25">
        <v>3.63</v>
      </c>
      <c r="E25">
        <v>3.49</v>
      </c>
      <c r="F25">
        <v>3.7</v>
      </c>
      <c r="G25">
        <v>4.0289999999999999</v>
      </c>
      <c r="H25" t="s">
        <v>26</v>
      </c>
    </row>
    <row r="28" spans="1:8" x14ac:dyDescent="0.25">
      <c r="A28" t="s">
        <v>0</v>
      </c>
      <c r="B28">
        <f>ABS(C2-$G2)</f>
        <v>9.9999999999944578E-4</v>
      </c>
      <c r="C28">
        <f>ABS(D2-$G2)</f>
        <v>9.0999999999999304E-2</v>
      </c>
      <c r="D28">
        <f>ABS(E2-$G2)</f>
        <v>0.14900000000000002</v>
      </c>
      <c r="E28">
        <f>ABS(F2-$G2)</f>
        <v>5.9000000000000163E-2</v>
      </c>
    </row>
    <row r="29" spans="1:8" x14ac:dyDescent="0.25">
      <c r="B29">
        <f>ABS(C3-$G3)</f>
        <v>2.0000000000006679E-3</v>
      </c>
      <c r="C29">
        <f>ABS(D3-$G3)</f>
        <v>0.15200000000000014</v>
      </c>
      <c r="D29">
        <f>ABS(E3-$G3)</f>
        <v>0.19799999999999951</v>
      </c>
      <c r="E29">
        <f>ABS(F3-$G3)</f>
        <v>9.7999999999999865E-2</v>
      </c>
    </row>
    <row r="30" spans="1:8" x14ac:dyDescent="0.25">
      <c r="B30">
        <f>ABS(C4-$G4)</f>
        <v>9.9999999999944578E-4</v>
      </c>
      <c r="C30">
        <f>ABS(D4-$G4)</f>
        <v>0.1509999999999998</v>
      </c>
    </row>
    <row r="31" spans="1:8" x14ac:dyDescent="0.25">
      <c r="B31">
        <f>ABS(C5-$G5)</f>
        <v>1.000000000000334E-3</v>
      </c>
      <c r="C31">
        <f>ABS(D5-$G5)</f>
        <v>0.22900000000000009</v>
      </c>
      <c r="D31">
        <f>ABS(E5-$G5)</f>
        <v>0.18100000000000005</v>
      </c>
      <c r="E31">
        <f>ABS(F5-$G5)</f>
        <v>0.20100000000000051</v>
      </c>
    </row>
    <row r="32" spans="1:8" x14ac:dyDescent="0.25">
      <c r="B32" s="7">
        <f>AVERAGE(B28:B31)</f>
        <v>1.2499999999999734E-3</v>
      </c>
      <c r="C32" s="7">
        <f>AVERAGE(C28:C31)</f>
        <v>0.15574999999999983</v>
      </c>
      <c r="D32" s="7">
        <f>AVERAGE(D28:D31)</f>
        <v>0.17599999999999985</v>
      </c>
      <c r="E32" s="7">
        <f>AVERAGE(E28:E31)</f>
        <v>0.11933333333333351</v>
      </c>
    </row>
    <row r="35" spans="1:11" x14ac:dyDescent="0.25">
      <c r="A35" t="s">
        <v>6</v>
      </c>
      <c r="B35">
        <f t="shared" ref="B35:E37" si="0">ABS(C8-$G8)</f>
        <v>3.0000000000001137E-3</v>
      </c>
      <c r="C35">
        <f t="shared" si="0"/>
        <v>0.12700000000000067</v>
      </c>
      <c r="D35">
        <f t="shared" si="0"/>
        <v>0.13700000000000045</v>
      </c>
      <c r="E35">
        <f t="shared" si="0"/>
        <v>7.0000000000005613E-3</v>
      </c>
    </row>
    <row r="36" spans="1:11" x14ac:dyDescent="0.25">
      <c r="B36">
        <f t="shared" si="0"/>
        <v>9.9999999999944578E-4</v>
      </c>
      <c r="C36">
        <f t="shared" si="0"/>
        <v>0.12900000000000045</v>
      </c>
      <c r="D36">
        <f t="shared" si="0"/>
        <v>0.25900000000000034</v>
      </c>
      <c r="E36">
        <f t="shared" si="0"/>
        <v>0.11900000000000066</v>
      </c>
    </row>
    <row r="37" spans="1:11" x14ac:dyDescent="0.25">
      <c r="B37">
        <f t="shared" si="0"/>
        <v>1.000000000000334E-3</v>
      </c>
      <c r="C37">
        <f t="shared" si="0"/>
        <v>1.1000000000000121E-2</v>
      </c>
      <c r="D37">
        <f t="shared" si="0"/>
        <v>4.1000000000000369E-2</v>
      </c>
      <c r="E37">
        <f t="shared" si="0"/>
        <v>0.22100000000000009</v>
      </c>
    </row>
    <row r="38" spans="1:11" x14ac:dyDescent="0.25">
      <c r="B38">
        <f>ABS(C11-$G11)</f>
        <v>0.25800000000000001</v>
      </c>
      <c r="E38">
        <f>ABS(F11-$G11)</f>
        <v>6.2880000000000003</v>
      </c>
    </row>
    <row r="39" spans="1:11" x14ac:dyDescent="0.25">
      <c r="B39">
        <f>ABS(C12-$G12)</f>
        <v>9.9999999999944578E-4</v>
      </c>
      <c r="C39">
        <f>ABS(D12-$G12)</f>
        <v>4.0999999999999481E-2</v>
      </c>
      <c r="D39">
        <f>ABS(E12-$G12)</f>
        <v>0.30900000000000016</v>
      </c>
      <c r="E39">
        <f>ABS(F12-$G12)</f>
        <v>0.54900000000000038</v>
      </c>
    </row>
    <row r="40" spans="1:11" x14ac:dyDescent="0.25">
      <c r="B40" s="7">
        <f>AVERAGE(B35:B39)</f>
        <v>5.2799999999999868E-2</v>
      </c>
      <c r="C40" s="7">
        <f t="shared" ref="C40:E40" si="1">AVERAGE(C35:C39)</f>
        <v>7.7000000000000179E-2</v>
      </c>
      <c r="D40" s="7">
        <f t="shared" si="1"/>
        <v>0.18650000000000033</v>
      </c>
      <c r="E40" s="7">
        <f t="shared" si="1"/>
        <v>1.4368000000000003</v>
      </c>
    </row>
    <row r="42" spans="1:11" x14ac:dyDescent="0.25">
      <c r="A42" t="s">
        <v>136</v>
      </c>
      <c r="B42">
        <f>ABS(C15-$G15)</f>
        <v>0</v>
      </c>
    </row>
    <row r="43" spans="1:11" x14ac:dyDescent="0.25">
      <c r="B43">
        <f>ABS(C16-$G16)</f>
        <v>0</v>
      </c>
      <c r="C43">
        <f t="shared" ref="C43:E45" si="2">ABS(D16-$G16)</f>
        <v>0.13999999999999968</v>
      </c>
      <c r="D43">
        <f t="shared" si="2"/>
        <v>0.71999999999999975</v>
      </c>
      <c r="E43">
        <f t="shared" si="2"/>
        <v>0.16999999999999993</v>
      </c>
    </row>
    <row r="44" spans="1:11" x14ac:dyDescent="0.25">
      <c r="B44">
        <f>ABS(C17-$G17)</f>
        <v>3.0000000000001137E-3</v>
      </c>
      <c r="C44">
        <f t="shared" si="2"/>
        <v>0.15700000000000003</v>
      </c>
      <c r="D44">
        <f t="shared" si="2"/>
        <v>0.72299999999999986</v>
      </c>
      <c r="E44">
        <f t="shared" si="2"/>
        <v>0.1769999999999996</v>
      </c>
    </row>
    <row r="45" spans="1:11" x14ac:dyDescent="0.25">
      <c r="B45">
        <f>ABS(C18-$G18)</f>
        <v>3.9999999999995595E-3</v>
      </c>
      <c r="C45">
        <f t="shared" si="2"/>
        <v>0.1639999999999997</v>
      </c>
      <c r="D45">
        <f t="shared" si="2"/>
        <v>0.82600000000000051</v>
      </c>
      <c r="E45">
        <f t="shared" si="2"/>
        <v>0.15399999999999991</v>
      </c>
    </row>
    <row r="46" spans="1:11" x14ac:dyDescent="0.25">
      <c r="B46" s="7">
        <f>AVERAGE(B42:B45)</f>
        <v>1.7499999999999183E-3</v>
      </c>
      <c r="C46" s="7">
        <f t="shared" ref="C46:E46" si="3">AVERAGE(C42:C45)</f>
        <v>0.15366666666666648</v>
      </c>
      <c r="D46" s="7">
        <f t="shared" si="3"/>
        <v>0.75633333333333341</v>
      </c>
      <c r="E46" s="7">
        <f t="shared" si="3"/>
        <v>0.16699999999999982</v>
      </c>
      <c r="H46" t="s">
        <v>125</v>
      </c>
      <c r="I46" t="s">
        <v>119</v>
      </c>
      <c r="J46" t="s">
        <v>126</v>
      </c>
      <c r="K46" t="s">
        <v>123</v>
      </c>
    </row>
    <row r="47" spans="1:11" x14ac:dyDescent="0.25">
      <c r="G47" t="s">
        <v>0</v>
      </c>
      <c r="H47">
        <v>1.2499999999999734E-3</v>
      </c>
      <c r="I47">
        <v>0.15574999999999983</v>
      </c>
      <c r="J47">
        <v>0.17599999999999985</v>
      </c>
      <c r="K47">
        <v>0.11933333333333351</v>
      </c>
    </row>
    <row r="48" spans="1:11" x14ac:dyDescent="0.25">
      <c r="A48" t="s">
        <v>137</v>
      </c>
      <c r="B48">
        <f t="shared" ref="B48:E52" si="4">ABS(C21-$G21)</f>
        <v>9.9999999999988987E-4</v>
      </c>
      <c r="C48">
        <f t="shared" si="4"/>
        <v>0.24099999999999966</v>
      </c>
      <c r="D48">
        <f t="shared" si="4"/>
        <v>0.38099999999999978</v>
      </c>
      <c r="E48">
        <f t="shared" si="4"/>
        <v>0.23099999999999987</v>
      </c>
      <c r="G48" t="s">
        <v>6</v>
      </c>
      <c r="H48">
        <v>5.2799999999999868E-2</v>
      </c>
      <c r="I48">
        <v>7.7000000000000179E-2</v>
      </c>
      <c r="J48">
        <v>0.18650000000000033</v>
      </c>
      <c r="K48">
        <v>1.4368000000000003</v>
      </c>
    </row>
    <row r="49" spans="2:11" x14ac:dyDescent="0.25">
      <c r="B49">
        <f t="shared" si="4"/>
        <v>4.9999999999998934E-3</v>
      </c>
      <c r="C49">
        <f t="shared" si="4"/>
        <v>0.3450000000000002</v>
      </c>
      <c r="D49">
        <f t="shared" si="4"/>
        <v>0.47500000000000009</v>
      </c>
      <c r="E49">
        <f t="shared" si="4"/>
        <v>0.30500000000000016</v>
      </c>
      <c r="G49" t="s">
        <v>12</v>
      </c>
      <c r="H49">
        <v>1.7499999999999183E-3</v>
      </c>
      <c r="I49">
        <v>0.15366666666666648</v>
      </c>
      <c r="J49">
        <v>0.75633333333333341</v>
      </c>
      <c r="K49">
        <v>0.16699999999999982</v>
      </c>
    </row>
    <row r="50" spans="2:11" x14ac:dyDescent="0.25">
      <c r="B50">
        <f t="shared" si="4"/>
        <v>2.9999999999996696E-3</v>
      </c>
      <c r="C50">
        <f t="shared" si="4"/>
        <v>2.7000000000000135E-2</v>
      </c>
      <c r="D50">
        <f t="shared" si="4"/>
        <v>0.19299999999999962</v>
      </c>
      <c r="E50">
        <f t="shared" si="4"/>
        <v>0.30299999999999994</v>
      </c>
      <c r="G50" t="s">
        <v>130</v>
      </c>
      <c r="H50">
        <v>2.1999999999999355E-3</v>
      </c>
      <c r="I50">
        <v>0.23020000000000004</v>
      </c>
      <c r="J50">
        <v>0.35179999999999978</v>
      </c>
      <c r="K50">
        <v>0.29179999999999995</v>
      </c>
    </row>
    <row r="51" spans="2:11" x14ac:dyDescent="0.25">
      <c r="B51">
        <f t="shared" si="4"/>
        <v>9.9999999999988987E-4</v>
      </c>
      <c r="C51">
        <f t="shared" si="4"/>
        <v>0.13900000000000023</v>
      </c>
      <c r="D51">
        <f t="shared" si="4"/>
        <v>0.17099999999999982</v>
      </c>
      <c r="E51">
        <f t="shared" si="4"/>
        <v>0.29099999999999993</v>
      </c>
      <c r="G51" t="s">
        <v>138</v>
      </c>
      <c r="H51">
        <f>AVERAGE(B28:B31,B35:B39,B42:B45,B48:B53)</f>
        <v>1.522105263157887E-2</v>
      </c>
      <c r="I51">
        <f>AVERAGE(C28:C31,C35:C39,C42:C45,C48:C53)</f>
        <v>0.16312941176470586</v>
      </c>
      <c r="J51">
        <f>AVERAGE(D28:D31,D35:D39,D42:D45,D48:D53)</f>
        <v>0.35336249999999997</v>
      </c>
      <c r="K51">
        <f>AVERAGE(E28:E31,E35:E39,E42:E45,E48:E53)</f>
        <v>0.57610588235294136</v>
      </c>
    </row>
    <row r="52" spans="2:11" x14ac:dyDescent="0.25">
      <c r="B52">
        <f t="shared" si="4"/>
        <v>1.000000000000334E-3</v>
      </c>
      <c r="C52">
        <f t="shared" si="4"/>
        <v>0.39900000000000002</v>
      </c>
      <c r="D52">
        <f t="shared" si="4"/>
        <v>0.5389999999999997</v>
      </c>
      <c r="E52">
        <f t="shared" si="4"/>
        <v>0.32899999999999974</v>
      </c>
    </row>
    <row r="53" spans="2:11" x14ac:dyDescent="0.25">
      <c r="B53">
        <f>AVERAGE(B48:B52)</f>
        <v>2.1999999999999355E-3</v>
      </c>
      <c r="C53">
        <f t="shared" ref="C53:D53" si="5">AVERAGE(C48:C52)</f>
        <v>0.23020000000000004</v>
      </c>
      <c r="D53">
        <f t="shared" si="5"/>
        <v>0.35179999999999978</v>
      </c>
      <c r="E53">
        <f>AVERAGE(E48:E52)</f>
        <v>0.29179999999999995</v>
      </c>
    </row>
    <row r="59" spans="2:11" x14ac:dyDescent="0.25">
      <c r="C59" t="s">
        <v>103</v>
      </c>
      <c r="D59" s="5" t="s">
        <v>120</v>
      </c>
      <c r="E59" s="5" t="s">
        <v>108</v>
      </c>
      <c r="F59" s="5" t="s">
        <v>121</v>
      </c>
    </row>
    <row r="60" spans="2:11" x14ac:dyDescent="0.25">
      <c r="B60" t="s">
        <v>129</v>
      </c>
      <c r="C60" s="7">
        <v>1.0439999999999996</v>
      </c>
      <c r="D60" s="7">
        <v>0.38800000000000034</v>
      </c>
      <c r="E60" s="7">
        <v>2.7389999999999999</v>
      </c>
      <c r="F60" s="7">
        <v>0.9740000000000002</v>
      </c>
    </row>
    <row r="61" spans="2:11" x14ac:dyDescent="0.25">
      <c r="C61" s="7">
        <v>1.0590000000000002</v>
      </c>
      <c r="D61" s="7">
        <v>0.37299999999999933</v>
      </c>
      <c r="E61" s="7">
        <v>2.7480000000000002</v>
      </c>
      <c r="F61" s="7">
        <v>0.96499999999999986</v>
      </c>
    </row>
    <row r="62" spans="2:11" x14ac:dyDescent="0.25">
      <c r="C62" s="7">
        <v>1.04</v>
      </c>
      <c r="D62" s="7">
        <v>0.39200000000000035</v>
      </c>
      <c r="E62" s="7">
        <v>2.6929999999999996</v>
      </c>
      <c r="F62" s="7">
        <v>1.02</v>
      </c>
    </row>
    <row r="63" spans="2:11" x14ac:dyDescent="0.25">
      <c r="B63" t="s">
        <v>130</v>
      </c>
      <c r="C63" s="2">
        <v>1.2029999999999998</v>
      </c>
      <c r="D63" s="2">
        <v>0.17000000000000037</v>
      </c>
      <c r="E63" s="2">
        <v>2.2849999999999997</v>
      </c>
      <c r="F63" s="2">
        <v>0.81800000000000006</v>
      </c>
    </row>
    <row r="64" spans="2:11" x14ac:dyDescent="0.25">
      <c r="C64" s="2">
        <v>1.3179999999999996</v>
      </c>
      <c r="D64" s="2">
        <v>5.500000000000016E-2</v>
      </c>
      <c r="E64" s="2">
        <v>2.3490000000000002</v>
      </c>
      <c r="F64" s="2">
        <v>0.75300000000000011</v>
      </c>
    </row>
    <row r="65" spans="1:6" x14ac:dyDescent="0.25">
      <c r="C65" s="2">
        <v>0.6160000000000001</v>
      </c>
      <c r="D65" s="2">
        <v>0.75700000000000012</v>
      </c>
      <c r="E65" s="2">
        <v>1.7040000000000002</v>
      </c>
      <c r="F65" s="2">
        <v>1.399</v>
      </c>
    </row>
    <row r="66" spans="1:6" x14ac:dyDescent="0.25">
      <c r="C66" s="2">
        <v>0.7200000000000002</v>
      </c>
      <c r="D66" s="2">
        <v>0.65899999999999981</v>
      </c>
      <c r="E66" s="2">
        <v>1.7690000000000001</v>
      </c>
      <c r="F66" s="2">
        <v>1.3109999999999999</v>
      </c>
    </row>
    <row r="67" spans="1:6" x14ac:dyDescent="0.25">
      <c r="C67" s="2">
        <v>1.3440000000000003</v>
      </c>
      <c r="D67" s="2">
        <v>2.8999999999999915E-2</v>
      </c>
      <c r="E67" s="2">
        <v>2.3129999999999997</v>
      </c>
      <c r="F67" s="2">
        <v>0.7889999999999997</v>
      </c>
    </row>
    <row r="68" spans="1:6" x14ac:dyDescent="0.25">
      <c r="C68" s="7">
        <v>0.70499999999999918</v>
      </c>
      <c r="D68" s="7">
        <v>0.58000000000000007</v>
      </c>
      <c r="E68" s="7">
        <v>2.1769999999999996</v>
      </c>
      <c r="F68" s="7">
        <v>1.1850000000000005</v>
      </c>
    </row>
    <row r="69" spans="1:6" x14ac:dyDescent="0.25">
      <c r="C69" s="7">
        <v>0.77299999999999969</v>
      </c>
      <c r="D69" s="7">
        <v>0.51200000000000045</v>
      </c>
      <c r="E69" s="7">
        <v>2.2560000000000002</v>
      </c>
      <c r="F69" s="7">
        <v>1.1060000000000003</v>
      </c>
    </row>
    <row r="70" spans="1:6" x14ac:dyDescent="0.25">
      <c r="C70" s="7">
        <v>0.73500000000000032</v>
      </c>
      <c r="D70" s="7">
        <v>0.54899999999999949</v>
      </c>
      <c r="E70" s="7">
        <v>2.0970000000000004</v>
      </c>
      <c r="F70" s="7">
        <v>1.2650000000000001</v>
      </c>
    </row>
    <row r="71" spans="1:6" x14ac:dyDescent="0.25">
      <c r="C71" s="7">
        <v>0.75499999999999989</v>
      </c>
      <c r="D71" s="7">
        <v>0.52999999999999936</v>
      </c>
      <c r="E71" s="7">
        <v>2.1429999999999998</v>
      </c>
      <c r="F71" s="7">
        <v>1.2189999999999994</v>
      </c>
    </row>
    <row r="72" spans="1:6" x14ac:dyDescent="0.25">
      <c r="C72">
        <v>1.2909999999999995</v>
      </c>
      <c r="D72">
        <v>1.8000000000000682E-2</v>
      </c>
      <c r="E72">
        <v>2.4859999999999998</v>
      </c>
      <c r="F72">
        <v>0.73800000000000043</v>
      </c>
    </row>
    <row r="73" spans="1:6" x14ac:dyDescent="0.25">
      <c r="C73">
        <v>1.3620000000000001</v>
      </c>
      <c r="D73">
        <v>5.2999999999999936E-2</v>
      </c>
      <c r="E73">
        <v>2.5380000000000003</v>
      </c>
      <c r="F73">
        <v>0.68599999999999994</v>
      </c>
    </row>
    <row r="74" spans="1:6" x14ac:dyDescent="0.25">
      <c r="C74">
        <v>1.3470000000000004</v>
      </c>
      <c r="D74">
        <v>3.8000000000000256E-2</v>
      </c>
      <c r="E74">
        <v>2.4939999999999998</v>
      </c>
      <c r="F74">
        <v>0.73099999999999987</v>
      </c>
    </row>
    <row r="75" spans="1:6" x14ac:dyDescent="0.25">
      <c r="C75">
        <v>1.5920000000000005</v>
      </c>
      <c r="D75">
        <v>0.28300000000000036</v>
      </c>
      <c r="E75">
        <v>2.6219999999999999</v>
      </c>
      <c r="F75">
        <v>0.60299999999999976</v>
      </c>
    </row>
    <row r="77" spans="1:6" x14ac:dyDescent="0.25">
      <c r="A77" t="s">
        <v>133</v>
      </c>
      <c r="B77" t="s">
        <v>131</v>
      </c>
      <c r="C77" s="11">
        <f>AVERAGE(C60:C75)</f>
        <v>1.0564999999999998</v>
      </c>
      <c r="D77" s="11">
        <f t="shared" ref="D77:F77" si="6">AVERAGE(D60:D75)</f>
        <v>0.33662500000000006</v>
      </c>
      <c r="E77" s="11">
        <f t="shared" si="6"/>
        <v>2.3383124999999998</v>
      </c>
      <c r="F77" s="11">
        <f t="shared" si="6"/>
        <v>0.97262500000000007</v>
      </c>
    </row>
    <row r="78" spans="1:6" x14ac:dyDescent="0.25">
      <c r="A78" t="s">
        <v>134</v>
      </c>
    </row>
    <row r="79" spans="1:6" x14ac:dyDescent="0.25">
      <c r="A79" t="s">
        <v>135</v>
      </c>
    </row>
  </sheetData>
  <mergeCells count="1"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7" zoomScale="70" zoomScaleNormal="70" workbookViewId="0">
      <selection activeCell="D64" sqref="D64"/>
    </sheetView>
  </sheetViews>
  <sheetFormatPr defaultRowHeight="15" x14ac:dyDescent="0.25"/>
  <cols>
    <col min="3" max="3" width="25.28515625" customWidth="1"/>
    <col min="4" max="4" width="26" customWidth="1"/>
    <col min="5" max="5" width="22.7109375" customWidth="1"/>
    <col min="6" max="6" width="30.28515625" customWidth="1"/>
    <col min="7" max="7" width="14.7109375" customWidth="1"/>
    <col min="8" max="8" width="16.42578125" customWidth="1"/>
  </cols>
  <sheetData>
    <row r="1" spans="1:8" ht="20.25" thickBot="1" x14ac:dyDescent="0.35">
      <c r="A1" t="s">
        <v>0</v>
      </c>
      <c r="B1" t="s">
        <v>1</v>
      </c>
      <c r="C1" t="s">
        <v>119</v>
      </c>
      <c r="D1" t="s">
        <v>125</v>
      </c>
      <c r="E1" t="s">
        <v>126</v>
      </c>
      <c r="F1" t="s">
        <v>123</v>
      </c>
      <c r="G1" s="3" t="s">
        <v>124</v>
      </c>
      <c r="H1" s="3" t="s">
        <v>2</v>
      </c>
    </row>
    <row r="2" spans="1:8" ht="16.5" thickTop="1" x14ac:dyDescent="0.25">
      <c r="B2" s="10" t="s">
        <v>118</v>
      </c>
      <c r="C2">
        <v>4.7300000000000004</v>
      </c>
      <c r="D2">
        <v>4.82</v>
      </c>
      <c r="E2">
        <v>4.97</v>
      </c>
      <c r="F2">
        <v>4.88</v>
      </c>
      <c r="G2">
        <v>4.8209999999999997</v>
      </c>
      <c r="H2" t="s">
        <v>28</v>
      </c>
    </row>
    <row r="3" spans="1:8" x14ac:dyDescent="0.25">
      <c r="B3" t="s">
        <v>4</v>
      </c>
      <c r="C3">
        <v>4.7</v>
      </c>
      <c r="D3">
        <v>4.8499999999999996</v>
      </c>
      <c r="E3">
        <v>5.05</v>
      </c>
      <c r="F3">
        <v>4.95</v>
      </c>
      <c r="G3">
        <v>4.8520000000000003</v>
      </c>
      <c r="H3" t="s">
        <v>29</v>
      </c>
    </row>
    <row r="4" spans="1:8" x14ac:dyDescent="0.25">
      <c r="B4" t="s">
        <v>5</v>
      </c>
      <c r="C4">
        <v>5.01</v>
      </c>
      <c r="D4">
        <v>5.16</v>
      </c>
      <c r="E4" s="4" t="s">
        <v>19</v>
      </c>
      <c r="F4" s="4" t="s">
        <v>19</v>
      </c>
      <c r="G4">
        <v>5.1609999999999996</v>
      </c>
      <c r="H4" t="s">
        <v>30</v>
      </c>
    </row>
    <row r="5" spans="1:8" x14ac:dyDescent="0.25">
      <c r="B5" t="s">
        <v>3</v>
      </c>
      <c r="C5">
        <v>5.3</v>
      </c>
      <c r="D5">
        <v>5.53</v>
      </c>
      <c r="E5">
        <v>5.71</v>
      </c>
      <c r="F5">
        <v>5.73</v>
      </c>
      <c r="G5">
        <v>5.5289999999999999</v>
      </c>
      <c r="H5" t="s">
        <v>31</v>
      </c>
    </row>
    <row r="6" spans="1:8" x14ac:dyDescent="0.25">
      <c r="B6" t="s">
        <v>5</v>
      </c>
      <c r="C6">
        <v>5.77</v>
      </c>
      <c r="D6" s="4" t="s">
        <v>19</v>
      </c>
      <c r="E6">
        <v>6.15</v>
      </c>
      <c r="F6">
        <v>6.09</v>
      </c>
      <c r="G6" s="12" t="s">
        <v>32</v>
      </c>
      <c r="H6" s="12"/>
    </row>
    <row r="7" spans="1:8" ht="20.25" thickBot="1" x14ac:dyDescent="0.35">
      <c r="C7" t="s">
        <v>119</v>
      </c>
      <c r="D7" t="s">
        <v>125</v>
      </c>
      <c r="E7" t="s">
        <v>126</v>
      </c>
      <c r="F7" t="s">
        <v>123</v>
      </c>
      <c r="G7" s="3" t="s">
        <v>124</v>
      </c>
    </row>
    <row r="8" spans="1:8" ht="15.75" thickTop="1" x14ac:dyDescent="0.25">
      <c r="A8" t="s">
        <v>6</v>
      </c>
      <c r="B8" t="s">
        <v>7</v>
      </c>
      <c r="C8">
        <v>4.7300000000000004</v>
      </c>
      <c r="D8">
        <v>4.5999999999999996</v>
      </c>
      <c r="E8">
        <v>4.74</v>
      </c>
      <c r="F8">
        <v>4.6100000000000003</v>
      </c>
      <c r="G8">
        <v>4.6029999999999998</v>
      </c>
      <c r="H8" t="s">
        <v>24</v>
      </c>
    </row>
    <row r="9" spans="1:8" x14ac:dyDescent="0.25">
      <c r="B9" t="s">
        <v>8</v>
      </c>
      <c r="C9">
        <v>4.91</v>
      </c>
      <c r="D9">
        <v>4.78</v>
      </c>
      <c r="E9">
        <v>5.04</v>
      </c>
      <c r="F9">
        <v>4.9000000000000004</v>
      </c>
      <c r="G9">
        <v>4.7809999999999997</v>
      </c>
      <c r="H9" t="s">
        <v>33</v>
      </c>
    </row>
    <row r="10" spans="1:8" x14ac:dyDescent="0.25">
      <c r="B10" t="s">
        <v>9</v>
      </c>
      <c r="C10">
        <v>5.17</v>
      </c>
      <c r="D10">
        <v>5.18</v>
      </c>
      <c r="E10">
        <v>5.14</v>
      </c>
      <c r="F10">
        <v>4.96</v>
      </c>
      <c r="G10">
        <v>5.181</v>
      </c>
      <c r="H10" t="s">
        <v>25</v>
      </c>
    </row>
    <row r="11" spans="1:8" x14ac:dyDescent="0.25">
      <c r="B11" t="s">
        <v>10</v>
      </c>
      <c r="C11" s="4" t="s">
        <v>19</v>
      </c>
      <c r="D11">
        <v>6.03</v>
      </c>
      <c r="E11" s="4" t="s">
        <v>19</v>
      </c>
      <c r="G11">
        <v>6.2880000000000003</v>
      </c>
      <c r="H11" t="s">
        <v>24</v>
      </c>
    </row>
    <row r="12" spans="1:8" x14ac:dyDescent="0.25">
      <c r="B12" t="s">
        <v>11</v>
      </c>
      <c r="C12">
        <v>6.47</v>
      </c>
      <c r="D12">
        <v>6.43</v>
      </c>
      <c r="E12">
        <v>6.12</v>
      </c>
      <c r="F12">
        <v>5.88</v>
      </c>
      <c r="G12">
        <v>6.4290000000000003</v>
      </c>
      <c r="H12" t="s">
        <v>23</v>
      </c>
    </row>
    <row r="14" spans="1:8" ht="20.25" thickBot="1" x14ac:dyDescent="0.35">
      <c r="A14" t="s">
        <v>12</v>
      </c>
      <c r="B14" t="s">
        <v>1</v>
      </c>
      <c r="C14" t="s">
        <v>119</v>
      </c>
      <c r="D14" t="s">
        <v>125</v>
      </c>
      <c r="E14" t="s">
        <v>126</v>
      </c>
      <c r="F14" t="s">
        <v>123</v>
      </c>
      <c r="G14" s="3" t="s">
        <v>124</v>
      </c>
    </row>
    <row r="15" spans="1:8" ht="15.75" thickTop="1" x14ac:dyDescent="0.25">
      <c r="B15" t="s">
        <v>13</v>
      </c>
      <c r="C15" s="4" t="s">
        <v>19</v>
      </c>
      <c r="D15">
        <v>4.5199999999999996</v>
      </c>
      <c r="E15" s="4" t="s">
        <v>19</v>
      </c>
      <c r="F15" s="4" t="s">
        <v>19</v>
      </c>
      <c r="G15">
        <v>4.5199999999999996</v>
      </c>
      <c r="H15" t="s">
        <v>21</v>
      </c>
    </row>
    <row r="16" spans="1:8" x14ac:dyDescent="0.25">
      <c r="B16" t="s">
        <v>14</v>
      </c>
      <c r="C16">
        <v>4.3600000000000003</v>
      </c>
      <c r="D16">
        <v>4.5</v>
      </c>
      <c r="E16">
        <v>5.22</v>
      </c>
      <c r="F16">
        <v>4.33</v>
      </c>
      <c r="G16">
        <v>4.5</v>
      </c>
      <c r="H16" t="s">
        <v>20</v>
      </c>
    </row>
    <row r="17" spans="1:8" x14ac:dyDescent="0.25">
      <c r="B17" t="s">
        <v>15</v>
      </c>
      <c r="C17">
        <v>4.3899999999999997</v>
      </c>
      <c r="D17">
        <v>4.55</v>
      </c>
      <c r="E17">
        <v>5.27</v>
      </c>
      <c r="F17">
        <v>4.37</v>
      </c>
      <c r="G17">
        <v>4.5469999999999997</v>
      </c>
      <c r="H17" t="s">
        <v>22</v>
      </c>
    </row>
    <row r="18" spans="1:8" x14ac:dyDescent="0.25">
      <c r="B18" t="s">
        <v>16</v>
      </c>
      <c r="C18">
        <v>4.95</v>
      </c>
      <c r="D18">
        <v>5.1100000000000003</v>
      </c>
      <c r="E18">
        <v>5.94</v>
      </c>
      <c r="F18">
        <v>4.96</v>
      </c>
      <c r="G18">
        <v>5.1139999999999999</v>
      </c>
      <c r="H18" t="s">
        <v>22</v>
      </c>
    </row>
    <row r="20" spans="1:8" ht="20.25" thickBot="1" x14ac:dyDescent="0.35">
      <c r="C20" t="s">
        <v>119</v>
      </c>
      <c r="D20" t="s">
        <v>125</v>
      </c>
      <c r="E20" t="s">
        <v>126</v>
      </c>
      <c r="F20" t="s">
        <v>123</v>
      </c>
      <c r="G20" s="3" t="s">
        <v>124</v>
      </c>
    </row>
    <row r="21" spans="1:8" ht="15.75" thickTop="1" x14ac:dyDescent="0.25">
      <c r="A21" t="s">
        <v>17</v>
      </c>
      <c r="B21" s="1" t="str">
        <f>"1E1"</f>
        <v>1E1</v>
      </c>
      <c r="C21">
        <v>2.93</v>
      </c>
      <c r="D21">
        <v>3.17</v>
      </c>
      <c r="E21">
        <v>2.79</v>
      </c>
      <c r="F21">
        <v>2.94</v>
      </c>
      <c r="G21">
        <v>3.1709999999999998</v>
      </c>
      <c r="H21" t="s">
        <v>26</v>
      </c>
    </row>
    <row r="22" spans="1:8" x14ac:dyDescent="0.25">
      <c r="B22" t="str">
        <f>"1E2"</f>
        <v>1E2</v>
      </c>
      <c r="C22">
        <v>3</v>
      </c>
      <c r="D22">
        <v>3.35</v>
      </c>
      <c r="E22">
        <v>2.87</v>
      </c>
      <c r="F22">
        <v>3.04</v>
      </c>
      <c r="G22">
        <v>3.3450000000000002</v>
      </c>
      <c r="H22" t="s">
        <v>26</v>
      </c>
    </row>
    <row r="23" spans="1:8" x14ac:dyDescent="0.25">
      <c r="B23" t="s">
        <v>18</v>
      </c>
      <c r="C23">
        <v>3.06</v>
      </c>
      <c r="D23">
        <v>3.09</v>
      </c>
      <c r="E23">
        <v>3.28</v>
      </c>
      <c r="F23">
        <v>3.39</v>
      </c>
      <c r="G23">
        <v>3.0870000000000002</v>
      </c>
      <c r="H23" t="s">
        <v>27</v>
      </c>
    </row>
    <row r="24" spans="1:8" x14ac:dyDescent="0.25">
      <c r="B24" t="str">
        <f>"1E1"</f>
        <v>1E1</v>
      </c>
      <c r="C24">
        <v>3.17</v>
      </c>
      <c r="D24">
        <v>3.31</v>
      </c>
      <c r="E24">
        <v>3.48</v>
      </c>
      <c r="F24">
        <v>3.6</v>
      </c>
      <c r="G24">
        <v>3.3090000000000002</v>
      </c>
      <c r="H24" t="s">
        <v>26</v>
      </c>
    </row>
    <row r="25" spans="1:8" x14ac:dyDescent="0.25">
      <c r="B25" t="str">
        <f>"1E2"</f>
        <v>1E2</v>
      </c>
      <c r="C25">
        <v>3.63</v>
      </c>
      <c r="D25">
        <v>4.03</v>
      </c>
      <c r="E25">
        <v>3.49</v>
      </c>
      <c r="F25">
        <v>3.7</v>
      </c>
      <c r="G25">
        <v>4.0289999999999999</v>
      </c>
      <c r="H25" t="s">
        <v>26</v>
      </c>
    </row>
    <row r="28" spans="1:8" ht="15.75" x14ac:dyDescent="0.25">
      <c r="B28" t="s">
        <v>0</v>
      </c>
      <c r="C28" s="10" t="s">
        <v>118</v>
      </c>
      <c r="D28">
        <f>ABS($C2-D2)</f>
        <v>8.9999999999999858E-2</v>
      </c>
      <c r="E28">
        <f t="shared" ref="E28:G28" si="0">ABS($C2-E2)</f>
        <v>0.23999999999999932</v>
      </c>
      <c r="F28">
        <f t="shared" si="0"/>
        <v>0.14999999999999947</v>
      </c>
      <c r="G28">
        <f t="shared" si="0"/>
        <v>9.0999999999999304E-2</v>
      </c>
    </row>
    <row r="29" spans="1:8" x14ac:dyDescent="0.25">
      <c r="C29" t="s">
        <v>4</v>
      </c>
      <c r="D29">
        <f t="shared" ref="D29:G29" si="1">ABS($C3-D3)</f>
        <v>0.14999999999999947</v>
      </c>
      <c r="E29">
        <f t="shared" si="1"/>
        <v>0.34999999999999964</v>
      </c>
      <c r="F29">
        <f t="shared" si="1"/>
        <v>0.25</v>
      </c>
      <c r="G29">
        <f t="shared" si="1"/>
        <v>0.15200000000000014</v>
      </c>
    </row>
    <row r="30" spans="1:8" x14ac:dyDescent="0.25">
      <c r="C30" t="s">
        <v>5</v>
      </c>
      <c r="D30">
        <f t="shared" ref="D30:G30" si="2">ABS($C4-D4)</f>
        <v>0.15000000000000036</v>
      </c>
      <c r="E30" t="s">
        <v>139</v>
      </c>
      <c r="F30" t="s">
        <v>139</v>
      </c>
      <c r="G30">
        <f t="shared" si="2"/>
        <v>0.1509999999999998</v>
      </c>
    </row>
    <row r="31" spans="1:8" x14ac:dyDescent="0.25">
      <c r="C31" t="s">
        <v>3</v>
      </c>
      <c r="D31">
        <f t="shared" ref="D31:G31" si="3">ABS($C5-D5)</f>
        <v>0.23000000000000043</v>
      </c>
      <c r="E31">
        <f t="shared" si="3"/>
        <v>0.41000000000000014</v>
      </c>
      <c r="F31">
        <f t="shared" si="3"/>
        <v>0.4300000000000006</v>
      </c>
      <c r="G31">
        <f t="shared" si="3"/>
        <v>0.22900000000000009</v>
      </c>
    </row>
    <row r="32" spans="1:8" x14ac:dyDescent="0.25">
      <c r="D32" s="7">
        <f>AVERAGE(D28:D31)</f>
        <v>0.15500000000000003</v>
      </c>
      <c r="E32" s="7">
        <f t="shared" ref="E32:G32" si="4">AVERAGE(E28:E31)</f>
        <v>0.33333333333333304</v>
      </c>
      <c r="F32" s="7">
        <f t="shared" si="4"/>
        <v>0.27666666666666667</v>
      </c>
      <c r="G32" s="7">
        <f t="shared" si="4"/>
        <v>0.15574999999999983</v>
      </c>
    </row>
    <row r="34" spans="2:7" x14ac:dyDescent="0.25">
      <c r="B34" t="s">
        <v>6</v>
      </c>
      <c r="C34" t="s">
        <v>7</v>
      </c>
      <c r="D34">
        <f>ABS($C8-D8)</f>
        <v>0.13000000000000078</v>
      </c>
      <c r="E34">
        <f>ABS($C8-E8)</f>
        <v>9.9999999999997868E-3</v>
      </c>
      <c r="F34">
        <f>ABS($C8-F8)</f>
        <v>0.12000000000000011</v>
      </c>
      <c r="G34">
        <f>ABS($C8-G8)</f>
        <v>0.12700000000000067</v>
      </c>
    </row>
    <row r="35" spans="2:7" x14ac:dyDescent="0.25">
      <c r="C35" t="s">
        <v>8</v>
      </c>
      <c r="D35">
        <f>ABS($C9-D9)</f>
        <v>0.12999999999999989</v>
      </c>
      <c r="E35">
        <f>ABS($C9-E9)</f>
        <v>0.12999999999999989</v>
      </c>
      <c r="F35">
        <f>ABS($C9-F9)</f>
        <v>9.9999999999997868E-3</v>
      </c>
      <c r="G35">
        <f>ABS($C9-G9)</f>
        <v>0.12900000000000045</v>
      </c>
    </row>
    <row r="36" spans="2:7" x14ac:dyDescent="0.25">
      <c r="C36" t="s">
        <v>9</v>
      </c>
      <c r="D36">
        <f>ABS($C10-D10)</f>
        <v>9.9999999999997868E-3</v>
      </c>
      <c r="E36">
        <f>ABS($C10-E10)</f>
        <v>3.0000000000000249E-2</v>
      </c>
      <c r="F36">
        <f>ABS($C10-F10)</f>
        <v>0.20999999999999996</v>
      </c>
      <c r="G36">
        <f>ABS($C10-G10)</f>
        <v>1.1000000000000121E-2</v>
      </c>
    </row>
    <row r="37" spans="2:7" x14ac:dyDescent="0.25">
      <c r="C37" t="s">
        <v>10</v>
      </c>
      <c r="D37" t="s">
        <v>139</v>
      </c>
      <c r="E37" t="s">
        <v>139</v>
      </c>
      <c r="F37" t="s">
        <v>139</v>
      </c>
      <c r="G37" t="s">
        <v>139</v>
      </c>
    </row>
    <row r="38" spans="2:7" x14ac:dyDescent="0.25">
      <c r="C38" t="s">
        <v>11</v>
      </c>
      <c r="D38">
        <f>ABS($C12-D12)</f>
        <v>4.0000000000000036E-2</v>
      </c>
      <c r="E38">
        <f>ABS($C12-E12)</f>
        <v>0.34999999999999964</v>
      </c>
      <c r="F38">
        <f>ABS($C12-F12)</f>
        <v>0.58999999999999986</v>
      </c>
      <c r="G38">
        <f>ABS($C12-G12)</f>
        <v>4.0999999999999481E-2</v>
      </c>
    </row>
    <row r="39" spans="2:7" x14ac:dyDescent="0.25">
      <c r="D39" s="7">
        <f>AVERAGE(D34:D38)</f>
        <v>7.7500000000000124E-2</v>
      </c>
      <c r="E39" s="7">
        <f t="shared" ref="E39:G39" si="5">AVERAGE(E34:E38)</f>
        <v>0.12999999999999989</v>
      </c>
      <c r="F39" s="7">
        <f t="shared" si="5"/>
        <v>0.23249999999999993</v>
      </c>
      <c r="G39" s="7">
        <f t="shared" si="5"/>
        <v>7.7000000000000179E-2</v>
      </c>
    </row>
    <row r="40" spans="2:7" x14ac:dyDescent="0.25">
      <c r="B40" t="s">
        <v>12</v>
      </c>
      <c r="C40" t="s">
        <v>1</v>
      </c>
    </row>
    <row r="41" spans="2:7" x14ac:dyDescent="0.25">
      <c r="C41" t="s">
        <v>13</v>
      </c>
      <c r="D41" t="s">
        <v>19</v>
      </c>
      <c r="E41" t="s">
        <v>19</v>
      </c>
      <c r="F41" t="s">
        <v>19</v>
      </c>
      <c r="G41" t="s">
        <v>19</v>
      </c>
    </row>
    <row r="42" spans="2:7" x14ac:dyDescent="0.25">
      <c r="C42" t="s">
        <v>14</v>
      </c>
      <c r="D42">
        <f>ABS($C16-D16)</f>
        <v>0.13999999999999968</v>
      </c>
      <c r="E42">
        <f>ABS($C16-E16)</f>
        <v>0.85999999999999943</v>
      </c>
      <c r="F42">
        <f>ABS($C16-F16)</f>
        <v>3.0000000000000249E-2</v>
      </c>
      <c r="G42">
        <f>ABS($C16-G16)</f>
        <v>0.13999999999999968</v>
      </c>
    </row>
    <row r="43" spans="2:7" x14ac:dyDescent="0.25">
      <c r="C43" t="s">
        <v>15</v>
      </c>
      <c r="D43">
        <f>ABS($C17-D17)</f>
        <v>0.16000000000000014</v>
      </c>
      <c r="E43">
        <f>ABS($C17-E17)</f>
        <v>0.87999999999999989</v>
      </c>
      <c r="F43">
        <f>ABS($C17-F17)</f>
        <v>1.9999999999999574E-2</v>
      </c>
      <c r="G43">
        <f>ABS($C17-G17)</f>
        <v>0.15700000000000003</v>
      </c>
    </row>
    <row r="44" spans="2:7" x14ac:dyDescent="0.25">
      <c r="C44" t="s">
        <v>16</v>
      </c>
      <c r="D44">
        <f>ABS($C18-D18)</f>
        <v>0.16000000000000014</v>
      </c>
      <c r="E44">
        <f>ABS($C18-E18)</f>
        <v>0.99000000000000021</v>
      </c>
      <c r="F44">
        <f>ABS($C18-F18)</f>
        <v>9.9999999999997868E-3</v>
      </c>
      <c r="G44">
        <f>ABS($C18-G18)</f>
        <v>0.1639999999999997</v>
      </c>
    </row>
    <row r="45" spans="2:7" x14ac:dyDescent="0.25">
      <c r="D45" s="7">
        <f>AVERAGE(D42:D44)</f>
        <v>0.15333333333333332</v>
      </c>
      <c r="E45" s="7">
        <f t="shared" ref="E45:G45" si="6">AVERAGE(E42:E44)</f>
        <v>0.90999999999999981</v>
      </c>
      <c r="F45" s="7">
        <f t="shared" si="6"/>
        <v>1.9999999999999869E-2</v>
      </c>
      <c r="G45" s="7">
        <f t="shared" si="6"/>
        <v>0.15366666666666648</v>
      </c>
    </row>
    <row r="47" spans="2:7" x14ac:dyDescent="0.25">
      <c r="B47" t="s">
        <v>17</v>
      </c>
      <c r="C47" s="1" t="str">
        <f>"1E1"</f>
        <v>1E1</v>
      </c>
      <c r="D47">
        <f>ABS($C21-D21)</f>
        <v>0.23999999999999977</v>
      </c>
      <c r="E47">
        <f>ABS($C21-E21)</f>
        <v>0.14000000000000012</v>
      </c>
      <c r="F47">
        <f>ABS($C21-F21)</f>
        <v>9.9999999999997868E-3</v>
      </c>
      <c r="G47">
        <f>ABS($C21-G21)</f>
        <v>0.24099999999999966</v>
      </c>
    </row>
    <row r="48" spans="2:7" x14ac:dyDescent="0.25">
      <c r="C48" t="str">
        <f>"1E2"</f>
        <v>1E2</v>
      </c>
      <c r="D48">
        <f>ABS($C22-D22)</f>
        <v>0.35000000000000009</v>
      </c>
      <c r="E48">
        <f>ABS($C22-E22)</f>
        <v>0.12999999999999989</v>
      </c>
      <c r="F48">
        <f>ABS($C22-F22)</f>
        <v>4.0000000000000036E-2</v>
      </c>
      <c r="G48">
        <f>ABS($C22-G22)</f>
        <v>0.3450000000000002</v>
      </c>
    </row>
    <row r="49" spans="3:7" x14ac:dyDescent="0.25">
      <c r="C49" t="s">
        <v>18</v>
      </c>
      <c r="D49">
        <f>ABS($C23-D23)</f>
        <v>2.9999999999999805E-2</v>
      </c>
      <c r="E49">
        <f>ABS($C23-E23)</f>
        <v>0.21999999999999975</v>
      </c>
      <c r="F49">
        <f>ABS($C23-F23)</f>
        <v>0.33000000000000007</v>
      </c>
      <c r="G49">
        <f>ABS($C23-G23)</f>
        <v>2.7000000000000135E-2</v>
      </c>
    </row>
    <row r="50" spans="3:7" x14ac:dyDescent="0.25">
      <c r="C50" t="str">
        <f>"1E1"</f>
        <v>1E1</v>
      </c>
      <c r="D50">
        <f>ABS($C24-D24)</f>
        <v>0.14000000000000012</v>
      </c>
      <c r="E50">
        <f>ABS($C24-E24)</f>
        <v>0.31000000000000005</v>
      </c>
      <c r="F50">
        <f>ABS($C24-F24)</f>
        <v>0.43000000000000016</v>
      </c>
      <c r="G50">
        <f>ABS($C24-G24)</f>
        <v>0.13900000000000023</v>
      </c>
    </row>
    <row r="51" spans="3:7" x14ac:dyDescent="0.25">
      <c r="C51" t="str">
        <f>"1E2"</f>
        <v>1E2</v>
      </c>
      <c r="D51">
        <f>ABS($C25-D25)</f>
        <v>0.40000000000000036</v>
      </c>
      <c r="E51">
        <f>ABS($C25-E25)</f>
        <v>0.13999999999999968</v>
      </c>
      <c r="F51">
        <f>ABS($C25-F25)</f>
        <v>7.0000000000000284E-2</v>
      </c>
      <c r="G51">
        <f>ABS($C25-G25)</f>
        <v>0.39900000000000002</v>
      </c>
    </row>
    <row r="52" spans="3:7" x14ac:dyDescent="0.25">
      <c r="D52" s="7">
        <f>AVERAGE(D47:D51)</f>
        <v>0.23200000000000004</v>
      </c>
      <c r="E52" s="7">
        <f t="shared" ref="E52:G52" si="7">AVERAGE(E47:E51)</f>
        <v>0.18799999999999989</v>
      </c>
      <c r="F52" s="7">
        <f t="shared" si="7"/>
        <v>0.17600000000000007</v>
      </c>
      <c r="G52" s="7">
        <f t="shared" si="7"/>
        <v>0.23020000000000004</v>
      </c>
    </row>
    <row r="56" spans="3:7" x14ac:dyDescent="0.25">
      <c r="C56" t="s">
        <v>140</v>
      </c>
      <c r="D56">
        <f>AVERAGE(D32,D39,D45,D52)</f>
        <v>0.15445833333333336</v>
      </c>
      <c r="E56">
        <f t="shared" ref="E56:G56" si="8">AVERAGE(E32,E39,E45,E52)</f>
        <v>0.39033333333333314</v>
      </c>
      <c r="F56">
        <f t="shared" si="8"/>
        <v>0.17629166666666662</v>
      </c>
      <c r="G56">
        <f t="shared" si="8"/>
        <v>0.15415416666666665</v>
      </c>
    </row>
  </sheetData>
  <mergeCells count="1"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G16"/>
  <sheetViews>
    <sheetView workbookViewId="0">
      <selection activeCell="D16" sqref="D16:G16"/>
    </sheetView>
  </sheetViews>
  <sheetFormatPr defaultRowHeight="15" x14ac:dyDescent="0.25"/>
  <sheetData>
    <row r="11" spans="4:7" x14ac:dyDescent="0.25">
      <c r="D11">
        <f>NiCO4!F45</f>
        <v>1.2422500000000003</v>
      </c>
      <c r="E11">
        <f>NiCO4!G45</f>
        <v>9.375E-2</v>
      </c>
      <c r="F11">
        <f>NiCO4!H45</f>
        <v>2.3792499999999999</v>
      </c>
      <c r="G11">
        <f>NiCO4!I45</f>
        <v>0.84524999999999983</v>
      </c>
    </row>
    <row r="12" spans="4:7" x14ac:dyDescent="0.25">
      <c r="D12">
        <f>FeCO5!H52</f>
        <v>0.83619999999999983</v>
      </c>
      <c r="E12">
        <f>FeCO5!I52</f>
        <v>0.44859999999999989</v>
      </c>
      <c r="F12">
        <f>FeCO5!J52</f>
        <v>2.2602000000000002</v>
      </c>
      <c r="G12">
        <f>FeCO5!K52</f>
        <v>1.1018000000000001</v>
      </c>
    </row>
    <row r="13" spans="4:7" x14ac:dyDescent="0.25">
      <c r="D13">
        <f>CrCO6!F64</f>
        <v>0.89600000000000013</v>
      </c>
      <c r="E13">
        <f>CrCO6!G64</f>
        <v>0.53624999999999989</v>
      </c>
      <c r="F13">
        <f>CrCO6!H64</f>
        <v>2.5782500000000002</v>
      </c>
      <c r="G13">
        <f>CrCO6!I64</f>
        <v>1.1347499999999999</v>
      </c>
    </row>
    <row r="14" spans="4:7" x14ac:dyDescent="0.25">
      <c r="D14">
        <f>CpNiNO!P51</f>
        <v>0.80999999999999994</v>
      </c>
      <c r="E14">
        <f>CpNiNO!Q51</f>
        <v>0.56420000000000015</v>
      </c>
      <c r="F14">
        <f>CpNiNO!R51</f>
        <v>1.8537999999999997</v>
      </c>
      <c r="G14">
        <f>CpNiNO!S51</f>
        <v>1.2442</v>
      </c>
    </row>
    <row r="16" spans="4:7" x14ac:dyDescent="0.25">
      <c r="D16">
        <f>AVERAGE(D11:D14)</f>
        <v>0.94611250000000002</v>
      </c>
      <c r="E16">
        <f t="shared" ref="E16:G16" si="0">AVERAGE(E11:E14)</f>
        <v>0.41069999999999995</v>
      </c>
      <c r="F16">
        <f t="shared" si="0"/>
        <v>2.2678750000000001</v>
      </c>
      <c r="G16">
        <f t="shared" si="0"/>
        <v>1.0814999999999999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topLeftCell="A28" zoomScale="85" zoomScaleNormal="85" workbookViewId="0">
      <selection activeCell="F45" sqref="F45:I45"/>
    </sheetView>
  </sheetViews>
  <sheetFormatPr defaultRowHeight="15" x14ac:dyDescent="0.25"/>
  <cols>
    <col min="2" max="2" width="21.7109375" bestFit="1" customWidth="1"/>
    <col min="3" max="3" width="11.5703125" bestFit="1" customWidth="1"/>
    <col min="4" max="4" width="20" bestFit="1" customWidth="1"/>
    <col min="5" max="5" width="12.7109375" bestFit="1" customWidth="1"/>
    <col min="6" max="6" width="14.42578125" bestFit="1" customWidth="1"/>
    <col min="7" max="7" width="7.85546875" bestFit="1" customWidth="1"/>
    <col min="8" max="8" width="8" bestFit="1" customWidth="1"/>
    <col min="9" max="9" width="11.42578125" bestFit="1" customWidth="1"/>
    <col min="10" max="10" width="4" bestFit="1" customWidth="1"/>
  </cols>
  <sheetData>
    <row r="1" spans="1:45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98</v>
      </c>
      <c r="J1" t="s">
        <v>99</v>
      </c>
      <c r="K1" t="s">
        <v>100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S1" t="s">
        <v>99</v>
      </c>
      <c r="T1" t="s">
        <v>100</v>
      </c>
      <c r="U1" t="s">
        <v>108</v>
      </c>
      <c r="V1" t="s">
        <v>104</v>
      </c>
      <c r="W1" t="s">
        <v>105</v>
      </c>
      <c r="X1" t="s">
        <v>106</v>
      </c>
      <c r="Y1" t="s">
        <v>107</v>
      </c>
      <c r="AA1" t="s">
        <v>99</v>
      </c>
      <c r="AB1" t="s">
        <v>100</v>
      </c>
      <c r="AC1" t="s">
        <v>109</v>
      </c>
      <c r="AD1" t="s">
        <v>104</v>
      </c>
      <c r="AE1" t="s">
        <v>105</v>
      </c>
      <c r="AF1" t="s">
        <v>106</v>
      </c>
      <c r="AG1" t="s">
        <v>107</v>
      </c>
      <c r="AJ1" t="s">
        <v>37</v>
      </c>
      <c r="AK1" t="s">
        <v>38</v>
      </c>
      <c r="AL1" t="s">
        <v>39</v>
      </c>
      <c r="AM1" t="s">
        <v>40</v>
      </c>
      <c r="AN1">
        <v>1</v>
      </c>
      <c r="AO1" t="s">
        <v>41</v>
      </c>
      <c r="AP1" t="s">
        <v>42</v>
      </c>
      <c r="AQ1">
        <v>27.211395700000001</v>
      </c>
      <c r="AR1" t="s">
        <v>43</v>
      </c>
    </row>
    <row r="2" spans="1:45" x14ac:dyDescent="0.25">
      <c r="J2" t="s">
        <v>37</v>
      </c>
      <c r="K2" t="s">
        <v>38</v>
      </c>
      <c r="L2" t="s">
        <v>110</v>
      </c>
      <c r="M2" t="s">
        <v>111</v>
      </c>
      <c r="N2">
        <v>1</v>
      </c>
      <c r="O2" t="s">
        <v>41</v>
      </c>
      <c r="P2" t="s">
        <v>42</v>
      </c>
      <c r="Q2">
        <v>27.211396000000001</v>
      </c>
      <c r="R2" t="s">
        <v>58</v>
      </c>
      <c r="S2" t="s">
        <v>37</v>
      </c>
      <c r="T2" t="s">
        <v>38</v>
      </c>
      <c r="U2" t="s">
        <v>110</v>
      </c>
      <c r="V2" t="s">
        <v>111</v>
      </c>
      <c r="W2">
        <v>1</v>
      </c>
      <c r="X2" t="s">
        <v>41</v>
      </c>
      <c r="Y2" t="s">
        <v>42</v>
      </c>
      <c r="Z2">
        <v>27.211396000000001</v>
      </c>
      <c r="AA2" t="s">
        <v>37</v>
      </c>
      <c r="AB2" t="s">
        <v>38</v>
      </c>
      <c r="AC2" t="s">
        <v>110</v>
      </c>
      <c r="AD2" t="s">
        <v>111</v>
      </c>
      <c r="AE2">
        <v>1</v>
      </c>
      <c r="AF2" t="s">
        <v>41</v>
      </c>
      <c r="AG2" t="s">
        <v>42</v>
      </c>
      <c r="AH2">
        <v>27.211396000000001</v>
      </c>
      <c r="AI2" t="s">
        <v>58</v>
      </c>
      <c r="AJ2" t="s">
        <v>55</v>
      </c>
      <c r="AK2" t="s">
        <v>56</v>
      </c>
    </row>
    <row r="3" spans="1:45" x14ac:dyDescent="0.25">
      <c r="A3" t="s">
        <v>37</v>
      </c>
      <c r="B3" t="s">
        <v>37</v>
      </c>
      <c r="C3" t="s">
        <v>59</v>
      </c>
    </row>
    <row r="4" spans="1:45" x14ac:dyDescent="0.25">
      <c r="A4" t="s">
        <v>60</v>
      </c>
      <c r="B4" t="s">
        <v>112</v>
      </c>
      <c r="C4" t="s">
        <v>113</v>
      </c>
      <c r="D4" t="s">
        <v>112</v>
      </c>
      <c r="E4" t="s">
        <v>114</v>
      </c>
      <c r="F4" t="s">
        <v>112</v>
      </c>
      <c r="G4" t="s">
        <v>113</v>
      </c>
      <c r="H4" t="s">
        <v>63</v>
      </c>
      <c r="J4" t="s">
        <v>64</v>
      </c>
      <c r="K4" t="s">
        <v>65</v>
      </c>
      <c r="L4" s="7" t="s">
        <v>74</v>
      </c>
      <c r="M4" t="s">
        <v>75</v>
      </c>
      <c r="N4" t="s">
        <v>76</v>
      </c>
      <c r="O4" t="s">
        <v>77</v>
      </c>
      <c r="P4" t="s">
        <v>78</v>
      </c>
      <c r="S4" t="s">
        <v>64</v>
      </c>
      <c r="T4" t="s">
        <v>65</v>
      </c>
      <c r="U4" s="7" t="s">
        <v>79</v>
      </c>
      <c r="V4" t="s">
        <v>80</v>
      </c>
      <c r="W4" t="s">
        <v>81</v>
      </c>
      <c r="X4" t="s">
        <v>82</v>
      </c>
      <c r="AA4" t="s">
        <v>64</v>
      </c>
      <c r="AB4" t="s">
        <v>65</v>
      </c>
      <c r="AC4" s="7" t="s">
        <v>79</v>
      </c>
      <c r="AD4" t="s">
        <v>80</v>
      </c>
      <c r="AE4" t="s">
        <v>81</v>
      </c>
      <c r="AF4" t="s">
        <v>82</v>
      </c>
      <c r="AJ4" t="s">
        <v>64</v>
      </c>
      <c r="AK4" t="s">
        <v>65</v>
      </c>
      <c r="AL4" t="s">
        <v>66</v>
      </c>
      <c r="AM4" t="s">
        <v>67</v>
      </c>
      <c r="AN4" t="s">
        <v>68</v>
      </c>
      <c r="AO4" s="7" t="s">
        <v>69</v>
      </c>
      <c r="AP4" t="s">
        <v>70</v>
      </c>
      <c r="AQ4" t="s">
        <v>71</v>
      </c>
      <c r="AR4" t="s">
        <v>72</v>
      </c>
      <c r="AS4" t="s">
        <v>73</v>
      </c>
    </row>
    <row r="5" spans="1:45" x14ac:dyDescent="0.25">
      <c r="A5" s="7" t="s">
        <v>25</v>
      </c>
      <c r="B5" s="7">
        <v>0.17716651</v>
      </c>
      <c r="C5" s="7">
        <v>4.8209999999999997</v>
      </c>
      <c r="D5" s="5">
        <v>-1959.4340208000001</v>
      </c>
      <c r="E5" t="s">
        <v>83</v>
      </c>
      <c r="J5" t="s">
        <v>24</v>
      </c>
      <c r="K5">
        <v>4.8209999999999997</v>
      </c>
      <c r="L5">
        <v>6.0209999999999999</v>
      </c>
      <c r="M5">
        <v>4.9249999999999998</v>
      </c>
      <c r="N5">
        <v>5.774</v>
      </c>
      <c r="O5">
        <v>4.6779999999999999</v>
      </c>
      <c r="P5">
        <v>3.5590000000000002</v>
      </c>
      <c r="S5" t="s">
        <v>24</v>
      </c>
      <c r="T5">
        <v>4.8209999999999997</v>
      </c>
      <c r="U5">
        <v>7.2160000000000002</v>
      </c>
      <c r="V5">
        <v>7.3410000000000002</v>
      </c>
      <c r="W5">
        <v>6.9390000000000001</v>
      </c>
      <c r="X5">
        <v>7.2249999999999996</v>
      </c>
      <c r="AA5" t="s">
        <v>24</v>
      </c>
      <c r="AB5">
        <v>4.8209999999999997</v>
      </c>
      <c r="AC5">
        <v>3.992</v>
      </c>
      <c r="AD5">
        <v>4.1130000000000004</v>
      </c>
      <c r="AE5">
        <v>4.1369999999999996</v>
      </c>
      <c r="AF5">
        <v>3.9929999999999999</v>
      </c>
      <c r="AJ5" t="s">
        <v>24</v>
      </c>
      <c r="AK5">
        <v>4.8209999999999997</v>
      </c>
      <c r="AL5">
        <v>4.6870000000000003</v>
      </c>
      <c r="AM5">
        <v>4.8460000000000001</v>
      </c>
      <c r="AN5">
        <v>4.7089999999999996</v>
      </c>
      <c r="AO5">
        <v>4.7119999999999997</v>
      </c>
      <c r="AP5">
        <v>3.5760000000000001</v>
      </c>
      <c r="AQ5">
        <v>3.8140000000000001</v>
      </c>
      <c r="AR5">
        <v>3.6120000000000001</v>
      </c>
      <c r="AS5">
        <v>3.6160000000000001</v>
      </c>
    </row>
    <row r="6" spans="1:45" x14ac:dyDescent="0.25">
      <c r="A6" s="7" t="s">
        <v>117</v>
      </c>
      <c r="B6" s="7">
        <v>0.17716651</v>
      </c>
      <c r="C6" s="7">
        <v>4.8209999999999997</v>
      </c>
      <c r="D6" s="5">
        <v>-1959.4340208000001</v>
      </c>
      <c r="E6" t="s">
        <v>83</v>
      </c>
      <c r="J6" t="s">
        <v>23</v>
      </c>
      <c r="K6">
        <v>4.8520000000000003</v>
      </c>
      <c r="L6">
        <v>6.0620000000000003</v>
      </c>
      <c r="M6">
        <v>4.9279999999999999</v>
      </c>
      <c r="N6">
        <v>5.8150000000000004</v>
      </c>
      <c r="O6">
        <v>4.681</v>
      </c>
      <c r="P6">
        <v>3.55</v>
      </c>
      <c r="S6" t="s">
        <v>23</v>
      </c>
      <c r="T6">
        <v>4.8520000000000003</v>
      </c>
      <c r="U6">
        <v>7.2380000000000004</v>
      </c>
      <c r="V6">
        <v>7.367</v>
      </c>
      <c r="W6">
        <v>6.9669999999999996</v>
      </c>
      <c r="X6">
        <v>7.2469999999999999</v>
      </c>
      <c r="AA6" t="s">
        <v>23</v>
      </c>
      <c r="AB6">
        <v>4.8520000000000003</v>
      </c>
      <c r="AC6">
        <v>4.0140000000000002</v>
      </c>
      <c r="AD6">
        <v>4.1379999999999999</v>
      </c>
      <c r="AE6">
        <v>4.165</v>
      </c>
      <c r="AF6">
        <v>4.0149999999999997</v>
      </c>
      <c r="AJ6" t="s">
        <v>23</v>
      </c>
      <c r="AK6">
        <v>4.8520000000000003</v>
      </c>
      <c r="AL6">
        <v>4.718</v>
      </c>
      <c r="AM6">
        <v>4.8840000000000003</v>
      </c>
      <c r="AN6">
        <v>4.7489999999999997</v>
      </c>
      <c r="AO6">
        <v>4.7530000000000001</v>
      </c>
      <c r="AP6">
        <v>3.5649999999999999</v>
      </c>
      <c r="AQ6">
        <v>3.8130000000000002</v>
      </c>
      <c r="AR6">
        <v>3.613</v>
      </c>
      <c r="AS6">
        <v>3.6190000000000002</v>
      </c>
    </row>
    <row r="7" spans="1:45" x14ac:dyDescent="0.25">
      <c r="A7" s="7" t="s">
        <v>24</v>
      </c>
      <c r="B7" s="7">
        <v>0.17716660000000001</v>
      </c>
      <c r="C7" s="7">
        <v>4.8209999999999997</v>
      </c>
      <c r="D7" s="5">
        <v>-1959.4340207099999</v>
      </c>
      <c r="E7" t="s">
        <v>83</v>
      </c>
      <c r="J7" t="s">
        <v>23</v>
      </c>
      <c r="K7">
        <v>5.1609999999999996</v>
      </c>
      <c r="L7">
        <v>6.3570000000000002</v>
      </c>
      <c r="M7">
        <v>5.173</v>
      </c>
      <c r="N7">
        <v>6.1109999999999998</v>
      </c>
      <c r="O7">
        <v>4.9260000000000002</v>
      </c>
      <c r="P7">
        <v>3.7930000000000001</v>
      </c>
      <c r="S7" t="s">
        <v>23</v>
      </c>
      <c r="T7">
        <v>5.1609999999999996</v>
      </c>
      <c r="U7">
        <v>7.5039999999999996</v>
      </c>
      <c r="V7">
        <v>7.633</v>
      </c>
      <c r="W7">
        <v>7.24</v>
      </c>
      <c r="X7">
        <v>7.5129999999999999</v>
      </c>
      <c r="AA7" t="s">
        <v>23</v>
      </c>
      <c r="AB7">
        <v>5.1609999999999996</v>
      </c>
      <c r="AC7">
        <v>4.2789999999999999</v>
      </c>
      <c r="AD7">
        <v>4.4039999999999999</v>
      </c>
      <c r="AE7">
        <v>4.4379999999999997</v>
      </c>
      <c r="AF7">
        <v>4.2809999999999997</v>
      </c>
      <c r="AJ7" t="s">
        <v>23</v>
      </c>
      <c r="AK7">
        <v>5.1609999999999996</v>
      </c>
      <c r="AL7">
        <v>5.01</v>
      </c>
      <c r="AM7">
        <v>5.1870000000000003</v>
      </c>
      <c r="AN7">
        <v>5.0449999999999999</v>
      </c>
      <c r="AO7">
        <v>5.048</v>
      </c>
      <c r="AP7">
        <v>3.8039999999999998</v>
      </c>
      <c r="AQ7">
        <v>4.069</v>
      </c>
      <c r="AR7">
        <v>3.8580000000000001</v>
      </c>
      <c r="AS7">
        <v>3.8639999999999999</v>
      </c>
    </row>
    <row r="8" spans="1:45" x14ac:dyDescent="0.25">
      <c r="A8" s="2" t="s">
        <v>23</v>
      </c>
      <c r="B8" s="2">
        <v>0.17831443</v>
      </c>
      <c r="C8" s="2">
        <v>4.8520000000000003</v>
      </c>
      <c r="D8" s="5">
        <v>-1959.4328728800001</v>
      </c>
      <c r="E8" t="s">
        <v>83</v>
      </c>
      <c r="J8" t="s">
        <v>24</v>
      </c>
      <c r="K8">
        <v>5.202</v>
      </c>
      <c r="L8">
        <v>6.4340000000000002</v>
      </c>
      <c r="M8">
        <v>5.1740000000000004</v>
      </c>
      <c r="N8">
        <v>6.1879999999999997</v>
      </c>
      <c r="O8">
        <v>4.9269999999999996</v>
      </c>
      <c r="P8">
        <v>3.8</v>
      </c>
      <c r="S8" t="s">
        <v>24</v>
      </c>
      <c r="T8">
        <v>5.202</v>
      </c>
      <c r="U8">
        <v>7.5739999999999998</v>
      </c>
      <c r="V8">
        <v>7.7119999999999997</v>
      </c>
      <c r="W8">
        <v>7.3120000000000003</v>
      </c>
      <c r="X8">
        <v>7.5830000000000002</v>
      </c>
      <c r="AA8" t="s">
        <v>24</v>
      </c>
      <c r="AB8">
        <v>5.202</v>
      </c>
      <c r="AC8">
        <v>4.3499999999999996</v>
      </c>
      <c r="AD8">
        <v>4.4829999999999997</v>
      </c>
      <c r="AE8">
        <v>4.51</v>
      </c>
      <c r="AF8">
        <v>4.3499999999999996</v>
      </c>
      <c r="AJ8" t="s">
        <v>24</v>
      </c>
      <c r="AK8">
        <v>5.202</v>
      </c>
      <c r="AL8">
        <v>5.0949999999999998</v>
      </c>
      <c r="AM8">
        <v>5.2759999999999998</v>
      </c>
      <c r="AN8">
        <v>5.1230000000000002</v>
      </c>
      <c r="AO8">
        <v>5.125</v>
      </c>
      <c r="AP8">
        <v>3.8170000000000002</v>
      </c>
      <c r="AQ8">
        <v>4.0890000000000004</v>
      </c>
      <c r="AR8">
        <v>3.8610000000000002</v>
      </c>
      <c r="AS8">
        <v>3.8650000000000002</v>
      </c>
    </row>
    <row r="9" spans="1:45" x14ac:dyDescent="0.25">
      <c r="A9" s="2" t="s">
        <v>24</v>
      </c>
      <c r="B9" s="2">
        <v>0.17831482000000001</v>
      </c>
      <c r="C9" s="2">
        <v>4.8520000000000003</v>
      </c>
      <c r="D9" s="5">
        <v>-1959.4328724899999</v>
      </c>
      <c r="E9" t="s">
        <v>83</v>
      </c>
      <c r="J9" t="s">
        <v>24</v>
      </c>
      <c r="K9">
        <v>5.5289999999999999</v>
      </c>
      <c r="L9">
        <v>6.8920000000000003</v>
      </c>
      <c r="M9">
        <v>5.4390000000000001</v>
      </c>
      <c r="N9">
        <v>6.6449999999999996</v>
      </c>
      <c r="O9">
        <v>5.1920000000000002</v>
      </c>
      <c r="P9">
        <v>4.0229999999999997</v>
      </c>
      <c r="S9" t="s">
        <v>24</v>
      </c>
      <c r="T9">
        <v>5.5289999999999999</v>
      </c>
      <c r="U9">
        <v>7.9219999999999997</v>
      </c>
      <c r="V9">
        <v>8.0630000000000006</v>
      </c>
      <c r="W9">
        <v>7.6580000000000004</v>
      </c>
      <c r="X9">
        <v>7.93</v>
      </c>
      <c r="AA9" t="s">
        <v>24</v>
      </c>
      <c r="AB9">
        <v>5.5289999999999999</v>
      </c>
      <c r="AC9">
        <v>4.6970000000000001</v>
      </c>
      <c r="AD9">
        <v>4.8339999999999996</v>
      </c>
      <c r="AE9">
        <v>4.8559999999999999</v>
      </c>
      <c r="AF9">
        <v>4.6980000000000004</v>
      </c>
      <c r="AJ9" t="s">
        <v>24</v>
      </c>
      <c r="AK9">
        <v>5.5289999999999999</v>
      </c>
      <c r="AL9">
        <v>5.5119999999999996</v>
      </c>
      <c r="AM9">
        <v>5.7190000000000003</v>
      </c>
      <c r="AN9">
        <v>5.58</v>
      </c>
      <c r="AO9">
        <v>5.5830000000000002</v>
      </c>
      <c r="AP9">
        <v>4.0190000000000001</v>
      </c>
      <c r="AQ9">
        <v>4.3360000000000003</v>
      </c>
      <c r="AR9">
        <v>4.1260000000000003</v>
      </c>
      <c r="AS9">
        <v>4.13</v>
      </c>
    </row>
    <row r="10" spans="1:45" x14ac:dyDescent="0.25">
      <c r="A10" s="7" t="s">
        <v>117</v>
      </c>
      <c r="B10" s="7">
        <v>0.18967028999999999</v>
      </c>
      <c r="C10" s="7">
        <v>5.1609999999999996</v>
      </c>
      <c r="D10" s="5">
        <v>-1959.42151702</v>
      </c>
      <c r="E10" t="s">
        <v>83</v>
      </c>
      <c r="J10" t="s">
        <v>23</v>
      </c>
      <c r="K10">
        <v>5.6539999999999999</v>
      </c>
      <c r="L10">
        <v>6.875</v>
      </c>
      <c r="M10">
        <v>5.4829999999999997</v>
      </c>
      <c r="N10">
        <v>6.6280000000000001</v>
      </c>
      <c r="O10">
        <v>5.2359999999999998</v>
      </c>
      <c r="P10">
        <v>4.0860000000000003</v>
      </c>
      <c r="S10" t="s">
        <v>23</v>
      </c>
      <c r="T10">
        <v>5.6539999999999999</v>
      </c>
      <c r="U10">
        <v>7.93</v>
      </c>
      <c r="V10">
        <v>8.06</v>
      </c>
      <c r="W10">
        <v>7.681</v>
      </c>
      <c r="X10">
        <v>7.9379999999999997</v>
      </c>
      <c r="AA10" t="s">
        <v>23</v>
      </c>
      <c r="AB10">
        <v>5.6539999999999999</v>
      </c>
      <c r="AC10">
        <v>4.7060000000000004</v>
      </c>
      <c r="AD10">
        <v>4.8310000000000004</v>
      </c>
      <c r="AE10">
        <v>4.8789999999999996</v>
      </c>
      <c r="AF10">
        <v>4.7060000000000004</v>
      </c>
      <c r="AJ10" t="s">
        <v>23</v>
      </c>
      <c r="AK10">
        <v>5.6539999999999999</v>
      </c>
      <c r="AL10">
        <v>5.5149999999999997</v>
      </c>
      <c r="AM10">
        <v>5.726</v>
      </c>
      <c r="AN10">
        <v>5.5620000000000003</v>
      </c>
      <c r="AO10">
        <v>5.5659999999999998</v>
      </c>
      <c r="AP10">
        <v>4.0940000000000003</v>
      </c>
      <c r="AQ10">
        <v>4.4130000000000003</v>
      </c>
      <c r="AR10">
        <v>4.1689999999999996</v>
      </c>
      <c r="AS10">
        <v>4.1740000000000004</v>
      </c>
    </row>
    <row r="11" spans="1:45" x14ac:dyDescent="0.25">
      <c r="A11" s="7" t="s">
        <v>25</v>
      </c>
      <c r="B11" s="7">
        <v>0.18967029999999999</v>
      </c>
      <c r="C11" s="7">
        <v>5.1609999999999996</v>
      </c>
      <c r="D11" s="5">
        <v>-1959.4215170099999</v>
      </c>
      <c r="E11" t="s">
        <v>83</v>
      </c>
      <c r="J11" t="s">
        <v>23</v>
      </c>
      <c r="K11">
        <v>5.74</v>
      </c>
      <c r="L11">
        <v>6.9960000000000004</v>
      </c>
      <c r="M11">
        <v>5.5830000000000002</v>
      </c>
      <c r="N11">
        <v>6.7489999999999997</v>
      </c>
      <c r="O11">
        <v>5.3360000000000003</v>
      </c>
      <c r="P11">
        <v>4.1529999999999996</v>
      </c>
      <c r="S11" t="s">
        <v>23</v>
      </c>
      <c r="T11">
        <v>5.74</v>
      </c>
      <c r="U11">
        <v>8.01</v>
      </c>
      <c r="V11">
        <v>8.1310000000000002</v>
      </c>
      <c r="W11">
        <v>7.758</v>
      </c>
      <c r="X11">
        <v>8.0190000000000001</v>
      </c>
      <c r="AA11" t="s">
        <v>23</v>
      </c>
      <c r="AB11">
        <v>5.74</v>
      </c>
      <c r="AC11">
        <v>4.7869999999999999</v>
      </c>
      <c r="AD11">
        <v>4.9029999999999996</v>
      </c>
      <c r="AE11">
        <v>4.9569999999999999</v>
      </c>
      <c r="AF11">
        <v>4.7880000000000003</v>
      </c>
      <c r="AJ11" t="s">
        <v>23</v>
      </c>
      <c r="AK11">
        <v>5.74</v>
      </c>
      <c r="AL11">
        <v>5.6130000000000004</v>
      </c>
      <c r="AM11">
        <v>5.83</v>
      </c>
      <c r="AN11">
        <v>5.6829999999999998</v>
      </c>
      <c r="AO11">
        <v>5.6870000000000003</v>
      </c>
      <c r="AP11">
        <v>4.1589999999999998</v>
      </c>
      <c r="AQ11">
        <v>4.4880000000000004</v>
      </c>
      <c r="AR11">
        <v>4.2670000000000003</v>
      </c>
      <c r="AS11">
        <v>4.274</v>
      </c>
    </row>
    <row r="12" spans="1:45" x14ac:dyDescent="0.25">
      <c r="A12" s="7" t="s">
        <v>23</v>
      </c>
      <c r="B12" s="7">
        <v>0.18967034999999999</v>
      </c>
      <c r="C12" s="7">
        <v>5.1609999999999996</v>
      </c>
      <c r="D12" s="5">
        <v>-1959.42151696</v>
      </c>
      <c r="E12" t="s">
        <v>83</v>
      </c>
    </row>
    <row r="13" spans="1:45" x14ac:dyDescent="0.25">
      <c r="A13" s="2" t="s">
        <v>25</v>
      </c>
      <c r="B13" s="2">
        <v>0.19118389</v>
      </c>
      <c r="C13" s="2">
        <v>5.202</v>
      </c>
      <c r="D13" s="5">
        <v>-1959.4200034200001</v>
      </c>
      <c r="E13" t="s">
        <v>83</v>
      </c>
    </row>
    <row r="14" spans="1:45" x14ac:dyDescent="0.25">
      <c r="A14" s="2" t="s">
        <v>117</v>
      </c>
      <c r="B14" s="2">
        <v>0.19118394</v>
      </c>
      <c r="C14" s="2">
        <v>5.202</v>
      </c>
      <c r="D14" s="5">
        <v>-1959.4200033699999</v>
      </c>
      <c r="E14" t="s">
        <v>83</v>
      </c>
    </row>
    <row r="15" spans="1:45" x14ac:dyDescent="0.25">
      <c r="A15" s="2" t="s">
        <v>24</v>
      </c>
      <c r="B15" s="2">
        <v>0.19118420999999999</v>
      </c>
      <c r="C15" s="2">
        <v>5.202</v>
      </c>
      <c r="D15" s="5">
        <v>-1959.4200031</v>
      </c>
      <c r="E15" t="s">
        <v>83</v>
      </c>
    </row>
    <row r="16" spans="1:45" x14ac:dyDescent="0.25">
      <c r="A16" s="7" t="s">
        <v>25</v>
      </c>
      <c r="B16" s="7">
        <v>0.20317033000000001</v>
      </c>
      <c r="C16" s="7">
        <v>5.5289999999999999</v>
      </c>
      <c r="D16" s="5">
        <v>-1959.40801698</v>
      </c>
      <c r="E16" t="s">
        <v>83</v>
      </c>
    </row>
    <row r="17" spans="1:9" x14ac:dyDescent="0.25">
      <c r="A17" s="7" t="s">
        <v>24</v>
      </c>
      <c r="B17" s="7">
        <v>0.20317178</v>
      </c>
      <c r="C17" s="7">
        <v>5.5289999999999999</v>
      </c>
      <c r="D17" s="5">
        <v>-1959.4080155300001</v>
      </c>
      <c r="E17" t="s">
        <v>83</v>
      </c>
    </row>
    <row r="18" spans="1:9" x14ac:dyDescent="0.25">
      <c r="A18" s="7" t="s">
        <v>117</v>
      </c>
      <c r="B18" s="7">
        <v>0.20317286000000001</v>
      </c>
      <c r="C18" s="7">
        <v>5.5289999999999999</v>
      </c>
      <c r="D18" s="5">
        <v>-1959.4080144500001</v>
      </c>
      <c r="E18" t="s">
        <v>83</v>
      </c>
    </row>
    <row r="19" spans="1:9" x14ac:dyDescent="0.25">
      <c r="A19" t="s">
        <v>23</v>
      </c>
      <c r="B19">
        <v>0.20779743000000001</v>
      </c>
      <c r="C19">
        <v>5.6539999999999999</v>
      </c>
      <c r="D19" s="5">
        <v>-1959.4033898800001</v>
      </c>
      <c r="E19" t="s">
        <v>83</v>
      </c>
    </row>
    <row r="20" spans="1:9" x14ac:dyDescent="0.25">
      <c r="A20" t="s">
        <v>23</v>
      </c>
      <c r="B20">
        <v>0.21093018999999999</v>
      </c>
      <c r="C20">
        <v>5.74</v>
      </c>
      <c r="D20" s="5">
        <v>-1959.4002571200001</v>
      </c>
      <c r="E20" t="s">
        <v>83</v>
      </c>
    </row>
    <row r="25" spans="1:9" x14ac:dyDescent="0.25">
      <c r="F25" s="7" t="s">
        <v>74</v>
      </c>
      <c r="G25" s="7" t="s">
        <v>69</v>
      </c>
      <c r="H25" s="7" t="s">
        <v>79</v>
      </c>
      <c r="I25" s="7" t="s">
        <v>79</v>
      </c>
    </row>
    <row r="26" spans="1:9" x14ac:dyDescent="0.25">
      <c r="D26" s="1"/>
    </row>
    <row r="27" spans="1:9" x14ac:dyDescent="0.25">
      <c r="C27" t="s">
        <v>1</v>
      </c>
      <c r="D27" t="s">
        <v>119</v>
      </c>
      <c r="E27" t="s">
        <v>65</v>
      </c>
      <c r="F27" t="s">
        <v>103</v>
      </c>
      <c r="G27" s="5" t="s">
        <v>120</v>
      </c>
      <c r="H27" s="5" t="s">
        <v>108</v>
      </c>
      <c r="I27" s="5" t="s">
        <v>121</v>
      </c>
    </row>
    <row r="28" spans="1:9" ht="15.75" x14ac:dyDescent="0.25">
      <c r="B28" t="s">
        <v>28</v>
      </c>
      <c r="C28" s="10" t="s">
        <v>118</v>
      </c>
      <c r="D28">
        <v>4.7300000000000004</v>
      </c>
      <c r="E28">
        <v>4.8209999999999997</v>
      </c>
      <c r="F28">
        <v>6.0209999999999999</v>
      </c>
      <c r="G28">
        <v>4.7119999999999997</v>
      </c>
      <c r="H28">
        <v>7.2160000000000002</v>
      </c>
      <c r="I28">
        <v>3.992</v>
      </c>
    </row>
    <row r="29" spans="1:9" x14ac:dyDescent="0.25">
      <c r="B29" t="s">
        <v>29</v>
      </c>
      <c r="C29" t="s">
        <v>4</v>
      </c>
      <c r="D29">
        <v>4.7</v>
      </c>
      <c r="E29">
        <v>4.8520000000000003</v>
      </c>
      <c r="F29">
        <v>6.0620000000000003</v>
      </c>
      <c r="G29">
        <v>4.7530000000000001</v>
      </c>
      <c r="H29">
        <v>7.2380000000000004</v>
      </c>
      <c r="I29">
        <v>4.0140000000000002</v>
      </c>
    </row>
    <row r="30" spans="1:9" x14ac:dyDescent="0.25">
      <c r="B30" t="s">
        <v>30</v>
      </c>
      <c r="C30" t="s">
        <v>5</v>
      </c>
      <c r="D30">
        <v>5.01</v>
      </c>
      <c r="E30">
        <v>5.1609999999999996</v>
      </c>
      <c r="F30">
        <v>6.3570000000000002</v>
      </c>
      <c r="G30">
        <v>5.048</v>
      </c>
      <c r="H30">
        <v>7.5039999999999996</v>
      </c>
      <c r="I30">
        <v>4.2789999999999999</v>
      </c>
    </row>
    <row r="31" spans="1:9" x14ac:dyDescent="0.25">
      <c r="B31" t="s">
        <v>31</v>
      </c>
      <c r="C31" t="s">
        <v>3</v>
      </c>
      <c r="D31">
        <v>5.3</v>
      </c>
      <c r="E31">
        <v>5.5289999999999999</v>
      </c>
      <c r="F31">
        <v>6.8920000000000003</v>
      </c>
      <c r="G31">
        <v>5.5830000000000002</v>
      </c>
      <c r="H31">
        <v>7.9219999999999997</v>
      </c>
      <c r="I31">
        <v>4.6970000000000001</v>
      </c>
    </row>
    <row r="33" spans="5:9" x14ac:dyDescent="0.25">
      <c r="E33" t="s">
        <v>142</v>
      </c>
      <c r="F33">
        <f>ABS($D28-F28)</f>
        <v>1.2909999999999995</v>
      </c>
      <c r="G33">
        <f t="shared" ref="G33:I33" si="0">ABS($D28-G28)</f>
        <v>1.8000000000000682E-2</v>
      </c>
      <c r="H33">
        <f t="shared" si="0"/>
        <v>2.4859999999999998</v>
      </c>
      <c r="I33">
        <f t="shared" si="0"/>
        <v>0.73800000000000043</v>
      </c>
    </row>
    <row r="34" spans="5:9" x14ac:dyDescent="0.25">
      <c r="F34">
        <f t="shared" ref="F34:I34" si="1">ABS($D29-F29)</f>
        <v>1.3620000000000001</v>
      </c>
      <c r="G34">
        <f t="shared" si="1"/>
        <v>5.2999999999999936E-2</v>
      </c>
      <c r="H34">
        <f t="shared" si="1"/>
        <v>2.5380000000000003</v>
      </c>
      <c r="I34">
        <f t="shared" si="1"/>
        <v>0.68599999999999994</v>
      </c>
    </row>
    <row r="35" spans="5:9" x14ac:dyDescent="0.25">
      <c r="F35">
        <f t="shared" ref="F35:I35" si="2">ABS($D30-F30)</f>
        <v>1.3470000000000004</v>
      </c>
      <c r="G35">
        <f t="shared" si="2"/>
        <v>3.8000000000000256E-2</v>
      </c>
      <c r="H35">
        <f t="shared" si="2"/>
        <v>2.4939999999999998</v>
      </c>
      <c r="I35">
        <f t="shared" si="2"/>
        <v>0.73099999999999987</v>
      </c>
    </row>
    <row r="36" spans="5:9" x14ac:dyDescent="0.25">
      <c r="F36">
        <f t="shared" ref="F36:I36" si="3">ABS($D31-F31)</f>
        <v>1.5920000000000005</v>
      </c>
      <c r="G36">
        <f t="shared" si="3"/>
        <v>0.28300000000000036</v>
      </c>
      <c r="H36">
        <f t="shared" si="3"/>
        <v>2.6219999999999999</v>
      </c>
      <c r="I36">
        <f t="shared" si="3"/>
        <v>0.60299999999999976</v>
      </c>
    </row>
    <row r="38" spans="5:9" x14ac:dyDescent="0.25">
      <c r="E38" t="s">
        <v>132</v>
      </c>
      <c r="F38" s="7">
        <f>AVERAGE(F33:F36)</f>
        <v>1.3980000000000001</v>
      </c>
      <c r="G38" s="7">
        <f t="shared" ref="G38:I38" si="4">AVERAGE(G33:G36)</f>
        <v>9.8000000000000309E-2</v>
      </c>
      <c r="H38" s="7">
        <f t="shared" si="4"/>
        <v>2.5350000000000001</v>
      </c>
      <c r="I38" s="7">
        <f t="shared" si="4"/>
        <v>0.6895</v>
      </c>
    </row>
    <row r="40" spans="5:9" x14ac:dyDescent="0.25">
      <c r="E40" t="s">
        <v>65</v>
      </c>
      <c r="F40">
        <f>ABS($E28-F28)</f>
        <v>1.2000000000000002</v>
      </c>
      <c r="G40">
        <f t="shared" ref="G40:I40" si="5">ABS($E28-G28)</f>
        <v>0.10899999999999999</v>
      </c>
      <c r="H40">
        <f t="shared" si="5"/>
        <v>2.3950000000000005</v>
      </c>
      <c r="I40">
        <f t="shared" si="5"/>
        <v>0.82899999999999974</v>
      </c>
    </row>
    <row r="41" spans="5:9" x14ac:dyDescent="0.25">
      <c r="F41">
        <f t="shared" ref="F41:I41" si="6">ABS($E29-F29)</f>
        <v>1.21</v>
      </c>
      <c r="G41">
        <f t="shared" si="6"/>
        <v>9.9000000000000199E-2</v>
      </c>
      <c r="H41">
        <f t="shared" si="6"/>
        <v>2.3860000000000001</v>
      </c>
      <c r="I41">
        <f t="shared" si="6"/>
        <v>0.83800000000000008</v>
      </c>
    </row>
    <row r="42" spans="5:9" x14ac:dyDescent="0.25">
      <c r="F42">
        <f t="shared" ref="F42:I42" si="7">ABS($E30-F30)</f>
        <v>1.1960000000000006</v>
      </c>
      <c r="G42">
        <f t="shared" si="7"/>
        <v>0.11299999999999955</v>
      </c>
      <c r="H42">
        <f t="shared" si="7"/>
        <v>2.343</v>
      </c>
      <c r="I42">
        <f t="shared" si="7"/>
        <v>0.88199999999999967</v>
      </c>
    </row>
    <row r="43" spans="5:9" x14ac:dyDescent="0.25">
      <c r="F43">
        <f t="shared" ref="F43:I43" si="8">ABS($E31-F31)</f>
        <v>1.3630000000000004</v>
      </c>
      <c r="G43">
        <f t="shared" si="8"/>
        <v>5.400000000000027E-2</v>
      </c>
      <c r="H43">
        <f t="shared" si="8"/>
        <v>2.3929999999999998</v>
      </c>
      <c r="I43">
        <f t="shared" si="8"/>
        <v>0.83199999999999985</v>
      </c>
    </row>
    <row r="45" spans="5:9" x14ac:dyDescent="0.25">
      <c r="E45" t="s">
        <v>128</v>
      </c>
      <c r="F45" s="7">
        <f>AVERAGE(F40:F43)</f>
        <v>1.2422500000000003</v>
      </c>
      <c r="G45" s="7">
        <f t="shared" ref="G45:I45" si="9">AVERAGE(G40:G43)</f>
        <v>9.375E-2</v>
      </c>
      <c r="H45" s="7">
        <f t="shared" si="9"/>
        <v>2.3792499999999999</v>
      </c>
      <c r="I45" s="7">
        <f t="shared" si="9"/>
        <v>0.84524999999999983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topLeftCell="A25" zoomScale="70" zoomScaleNormal="70" workbookViewId="0">
      <selection activeCell="H52" sqref="H52:K52"/>
    </sheetView>
  </sheetViews>
  <sheetFormatPr defaultRowHeight="15" x14ac:dyDescent="0.25"/>
  <cols>
    <col min="4" max="4" width="30.5703125" customWidth="1"/>
    <col min="6" max="6" width="10.85546875" customWidth="1"/>
    <col min="10" max="10" width="10" customWidth="1"/>
  </cols>
  <sheetData>
    <row r="1" spans="1:47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98</v>
      </c>
      <c r="J1" t="s">
        <v>99</v>
      </c>
      <c r="K1" t="s">
        <v>100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S1" t="s">
        <v>99</v>
      </c>
      <c r="T1" t="s">
        <v>100</v>
      </c>
      <c r="U1" t="s">
        <v>108</v>
      </c>
      <c r="V1" t="s">
        <v>104</v>
      </c>
      <c r="W1" t="s">
        <v>105</v>
      </c>
      <c r="X1" t="s">
        <v>106</v>
      </c>
      <c r="Y1" t="s">
        <v>107</v>
      </c>
      <c r="AB1" t="s">
        <v>99</v>
      </c>
      <c r="AC1" t="s">
        <v>100</v>
      </c>
      <c r="AD1" t="s">
        <v>109</v>
      </c>
      <c r="AE1" t="s">
        <v>104</v>
      </c>
      <c r="AF1" t="s">
        <v>105</v>
      </c>
      <c r="AG1" t="s">
        <v>106</v>
      </c>
      <c r="AH1" t="s">
        <v>107</v>
      </c>
      <c r="AK1" t="s">
        <v>37</v>
      </c>
      <c r="AL1" t="s">
        <v>38</v>
      </c>
      <c r="AM1" t="s">
        <v>39</v>
      </c>
      <c r="AN1" t="s">
        <v>40</v>
      </c>
      <c r="AO1">
        <v>1</v>
      </c>
      <c r="AP1" t="s">
        <v>41</v>
      </c>
      <c r="AQ1" t="s">
        <v>42</v>
      </c>
      <c r="AR1">
        <v>27.211395700000001</v>
      </c>
      <c r="AS1" t="s">
        <v>43</v>
      </c>
      <c r="AT1" t="s">
        <v>55</v>
      </c>
      <c r="AU1" t="s">
        <v>56</v>
      </c>
    </row>
    <row r="2" spans="1:47" x14ac:dyDescent="0.25">
      <c r="J2" t="s">
        <v>37</v>
      </c>
      <c r="K2" t="s">
        <v>38</v>
      </c>
      <c r="L2" t="s">
        <v>110</v>
      </c>
      <c r="M2" t="s">
        <v>111</v>
      </c>
      <c r="N2">
        <v>1</v>
      </c>
      <c r="O2" t="s">
        <v>41</v>
      </c>
      <c r="P2" t="s">
        <v>42</v>
      </c>
      <c r="Q2">
        <v>27.211396000000001</v>
      </c>
      <c r="R2" t="s">
        <v>58</v>
      </c>
      <c r="S2" t="s">
        <v>37</v>
      </c>
      <c r="T2" t="s">
        <v>38</v>
      </c>
      <c r="U2" t="s">
        <v>110</v>
      </c>
      <c r="V2" t="s">
        <v>111</v>
      </c>
      <c r="W2">
        <v>1</v>
      </c>
      <c r="X2" t="s">
        <v>41</v>
      </c>
      <c r="Y2" t="s">
        <v>42</v>
      </c>
      <c r="Z2">
        <v>27.211396000000001</v>
      </c>
      <c r="AA2" t="s">
        <v>58</v>
      </c>
      <c r="AB2" t="s">
        <v>37</v>
      </c>
      <c r="AC2" t="s">
        <v>38</v>
      </c>
      <c r="AD2" t="s">
        <v>110</v>
      </c>
      <c r="AE2" t="s">
        <v>111</v>
      </c>
      <c r="AF2">
        <v>1</v>
      </c>
      <c r="AG2" t="s">
        <v>41</v>
      </c>
      <c r="AH2" t="s">
        <v>42</v>
      </c>
      <c r="AI2">
        <v>27.211396000000001</v>
      </c>
      <c r="AJ2" t="s">
        <v>58</v>
      </c>
    </row>
    <row r="3" spans="1:47" x14ac:dyDescent="0.25">
      <c r="A3" t="s">
        <v>37</v>
      </c>
      <c r="B3" t="s">
        <v>37</v>
      </c>
      <c r="C3" t="s">
        <v>59</v>
      </c>
    </row>
    <row r="4" spans="1:47" x14ac:dyDescent="0.25">
      <c r="A4" t="s">
        <v>60</v>
      </c>
      <c r="B4" t="s">
        <v>112</v>
      </c>
      <c r="C4" t="s">
        <v>113</v>
      </c>
      <c r="D4" t="s">
        <v>112</v>
      </c>
      <c r="E4" t="s">
        <v>114</v>
      </c>
      <c r="F4" t="s">
        <v>112</v>
      </c>
      <c r="G4" t="s">
        <v>113</v>
      </c>
      <c r="H4" t="s">
        <v>63</v>
      </c>
      <c r="J4" t="s">
        <v>64</v>
      </c>
      <c r="K4" t="s">
        <v>65</v>
      </c>
      <c r="L4" s="7" t="s">
        <v>74</v>
      </c>
      <c r="M4" t="s">
        <v>75</v>
      </c>
      <c r="N4" t="s">
        <v>76</v>
      </c>
      <c r="O4" t="s">
        <v>77</v>
      </c>
      <c r="P4" t="s">
        <v>78</v>
      </c>
      <c r="S4" t="s">
        <v>64</v>
      </c>
      <c r="T4" t="s">
        <v>65</v>
      </c>
      <c r="U4" s="7" t="s">
        <v>79</v>
      </c>
      <c r="V4" t="s">
        <v>80</v>
      </c>
      <c r="W4" t="s">
        <v>81</v>
      </c>
      <c r="X4" t="s">
        <v>82</v>
      </c>
      <c r="AB4" t="s">
        <v>64</v>
      </c>
      <c r="AC4" t="s">
        <v>65</v>
      </c>
      <c r="AD4" s="7" t="s">
        <v>79</v>
      </c>
      <c r="AE4" t="s">
        <v>80</v>
      </c>
      <c r="AF4" t="s">
        <v>81</v>
      </c>
      <c r="AG4" t="s">
        <v>82</v>
      </c>
      <c r="AK4" t="s">
        <v>64</v>
      </c>
      <c r="AL4" t="s">
        <v>65</v>
      </c>
      <c r="AM4" t="s">
        <v>66</v>
      </c>
      <c r="AN4" t="s">
        <v>67</v>
      </c>
      <c r="AO4" t="s">
        <v>68</v>
      </c>
      <c r="AP4" s="7" t="s">
        <v>69</v>
      </c>
      <c r="AQ4" t="s">
        <v>70</v>
      </c>
      <c r="AR4" t="s">
        <v>71</v>
      </c>
      <c r="AS4" t="s">
        <v>72</v>
      </c>
      <c r="AT4" t="s">
        <v>73</v>
      </c>
    </row>
    <row r="5" spans="1:47" x14ac:dyDescent="0.25">
      <c r="A5" s="7" t="s">
        <v>23</v>
      </c>
      <c r="B5" s="7">
        <v>0.16318927</v>
      </c>
      <c r="C5" s="7">
        <v>4.4409999999999998</v>
      </c>
      <c r="D5" s="5">
        <v>-1828.0085659199999</v>
      </c>
      <c r="E5" t="s">
        <v>83</v>
      </c>
      <c r="J5" t="s">
        <v>23</v>
      </c>
      <c r="K5">
        <v>4.4409999999999998</v>
      </c>
      <c r="L5">
        <v>5.2949999999999999</v>
      </c>
      <c r="M5">
        <v>5.0940000000000003</v>
      </c>
      <c r="N5">
        <v>5.1390000000000002</v>
      </c>
      <c r="O5">
        <v>4.9379999999999997</v>
      </c>
      <c r="P5">
        <v>3.762</v>
      </c>
      <c r="S5" t="s">
        <v>23</v>
      </c>
      <c r="T5">
        <v>4.4409999999999998</v>
      </c>
      <c r="U5">
        <v>6.9020000000000001</v>
      </c>
      <c r="V5">
        <v>6.7560000000000002</v>
      </c>
      <c r="W5">
        <v>6.5949999999999998</v>
      </c>
      <c r="X5">
        <v>6.9020000000000001</v>
      </c>
      <c r="AB5" t="s">
        <v>23</v>
      </c>
      <c r="AC5">
        <v>4.4409999999999998</v>
      </c>
      <c r="AD5">
        <v>3.54</v>
      </c>
      <c r="AE5">
        <v>3.621</v>
      </c>
      <c r="AF5">
        <v>3.7290000000000001</v>
      </c>
      <c r="AG5">
        <v>3.5369999999999999</v>
      </c>
      <c r="AK5" t="s">
        <v>23</v>
      </c>
      <c r="AL5">
        <v>4.4409999999999998</v>
      </c>
      <c r="AM5">
        <v>4.0430000000000001</v>
      </c>
      <c r="AN5">
        <v>4.0810000000000004</v>
      </c>
      <c r="AO5">
        <v>4.0090000000000003</v>
      </c>
      <c r="AP5">
        <v>4.01</v>
      </c>
      <c r="AQ5">
        <v>3.8580000000000001</v>
      </c>
      <c r="AR5">
        <v>3.9169999999999998</v>
      </c>
      <c r="AS5">
        <v>3.8079999999999998</v>
      </c>
      <c r="AT5">
        <v>3.8090000000000002</v>
      </c>
    </row>
    <row r="6" spans="1:47" x14ac:dyDescent="0.25">
      <c r="A6" s="7" t="s">
        <v>23</v>
      </c>
      <c r="B6" s="7">
        <v>0.16318949999999999</v>
      </c>
      <c r="C6" s="7">
        <v>4.4409999999999998</v>
      </c>
      <c r="D6" s="5">
        <v>-1828.0085656900001</v>
      </c>
      <c r="E6" t="s">
        <v>83</v>
      </c>
    </row>
    <row r="7" spans="1:47" x14ac:dyDescent="0.25">
      <c r="A7" s="7" t="s">
        <v>117</v>
      </c>
      <c r="B7" s="7">
        <v>0.16318942</v>
      </c>
      <c r="C7" s="7">
        <v>4.4409999999999998</v>
      </c>
      <c r="D7" s="5">
        <v>-1828.00856576</v>
      </c>
      <c r="E7" t="s">
        <v>83</v>
      </c>
      <c r="J7" t="s">
        <v>117</v>
      </c>
      <c r="K7">
        <v>4.4409999999999998</v>
      </c>
      <c r="L7">
        <v>5.2939999999999996</v>
      </c>
      <c r="M7">
        <v>5.093</v>
      </c>
      <c r="N7">
        <v>5.1379999999999999</v>
      </c>
      <c r="O7">
        <v>4.9370000000000003</v>
      </c>
      <c r="P7">
        <v>3.762</v>
      </c>
      <c r="S7" t="s">
        <v>117</v>
      </c>
      <c r="T7">
        <v>4.4409999999999998</v>
      </c>
      <c r="U7">
        <v>6.9020000000000001</v>
      </c>
      <c r="V7">
        <v>6.7560000000000002</v>
      </c>
      <c r="W7">
        <v>6.5949999999999998</v>
      </c>
      <c r="X7">
        <v>6.9020000000000001</v>
      </c>
      <c r="AB7" t="s">
        <v>117</v>
      </c>
      <c r="AC7">
        <v>4.4409999999999998</v>
      </c>
      <c r="AD7">
        <v>3.54</v>
      </c>
      <c r="AE7">
        <v>3.621</v>
      </c>
      <c r="AF7">
        <v>3.7290000000000001</v>
      </c>
      <c r="AG7">
        <v>3.5369999999999999</v>
      </c>
      <c r="AK7" t="s">
        <v>117</v>
      </c>
      <c r="AL7">
        <v>4.4409999999999998</v>
      </c>
      <c r="AM7">
        <v>4.0430000000000001</v>
      </c>
      <c r="AN7">
        <v>4.0810000000000004</v>
      </c>
      <c r="AO7">
        <v>4.0090000000000003</v>
      </c>
      <c r="AP7">
        <v>4.01</v>
      </c>
      <c r="AQ7">
        <v>3.8580000000000001</v>
      </c>
      <c r="AR7">
        <v>3.9169999999999998</v>
      </c>
      <c r="AS7">
        <v>3.8079999999999998</v>
      </c>
      <c r="AT7">
        <v>3.8090000000000002</v>
      </c>
    </row>
    <row r="8" spans="1:47" x14ac:dyDescent="0.25">
      <c r="A8" s="7" t="s">
        <v>117</v>
      </c>
      <c r="B8" s="7">
        <v>0.16318961000000001</v>
      </c>
      <c r="C8" s="7">
        <v>4.4409999999999998</v>
      </c>
      <c r="D8" s="5">
        <v>-1828.0085655800001</v>
      </c>
      <c r="E8" t="s">
        <v>83</v>
      </c>
    </row>
    <row r="9" spans="1:47" x14ac:dyDescent="0.25">
      <c r="A9" t="s">
        <v>24</v>
      </c>
      <c r="B9">
        <v>0.16914404</v>
      </c>
      <c r="C9">
        <v>4.6029999999999998</v>
      </c>
      <c r="D9" s="5">
        <v>-1828.0026111499999</v>
      </c>
      <c r="E9" t="s">
        <v>83</v>
      </c>
      <c r="J9" t="s">
        <v>24</v>
      </c>
      <c r="K9">
        <v>4.6029999999999998</v>
      </c>
      <c r="L9">
        <v>5.4349999999999996</v>
      </c>
      <c r="M9">
        <v>5.1369999999999996</v>
      </c>
      <c r="N9">
        <v>5.2789999999999999</v>
      </c>
      <c r="O9">
        <v>4.9809999999999999</v>
      </c>
      <c r="P9">
        <v>3.8050000000000002</v>
      </c>
      <c r="S9" t="s">
        <v>24</v>
      </c>
      <c r="T9">
        <v>4.6029999999999998</v>
      </c>
      <c r="U9">
        <v>6.907</v>
      </c>
      <c r="V9">
        <v>6.7779999999999996</v>
      </c>
      <c r="W9">
        <v>6.5949999999999998</v>
      </c>
      <c r="X9">
        <v>6.9109999999999996</v>
      </c>
      <c r="AB9" t="s">
        <v>24</v>
      </c>
      <c r="AC9">
        <v>4.6029999999999998</v>
      </c>
      <c r="AD9">
        <v>3.5449999999999999</v>
      </c>
      <c r="AE9">
        <v>3.6419999999999999</v>
      </c>
      <c r="AF9">
        <v>3.7290000000000001</v>
      </c>
      <c r="AG9">
        <v>3.5449999999999999</v>
      </c>
      <c r="AK9" t="s">
        <v>24</v>
      </c>
      <c r="AL9">
        <v>4.6029999999999998</v>
      </c>
      <c r="AM9">
        <v>4.18</v>
      </c>
      <c r="AN9">
        <v>4.2389999999999999</v>
      </c>
      <c r="AO9">
        <v>4.1500000000000004</v>
      </c>
      <c r="AP9">
        <v>4.1500000000000004</v>
      </c>
      <c r="AQ9">
        <v>3.8969999999999998</v>
      </c>
      <c r="AR9">
        <v>3.9870000000000001</v>
      </c>
      <c r="AS9">
        <v>3.851</v>
      </c>
      <c r="AT9">
        <v>3.8530000000000002</v>
      </c>
    </row>
    <row r="10" spans="1:47" x14ac:dyDescent="0.25">
      <c r="A10" s="2" t="s">
        <v>24</v>
      </c>
      <c r="B10" s="2">
        <v>0.17570769999999999</v>
      </c>
      <c r="C10" s="2">
        <v>4.7809999999999997</v>
      </c>
      <c r="D10" s="5">
        <v>-1827.99604748</v>
      </c>
      <c r="E10" t="s">
        <v>83</v>
      </c>
      <c r="J10" t="s">
        <v>24</v>
      </c>
      <c r="K10">
        <v>4.7809999999999997</v>
      </c>
      <c r="L10">
        <v>5.6820000000000004</v>
      </c>
      <c r="M10">
        <v>5.2460000000000004</v>
      </c>
      <c r="N10">
        <v>5.5259999999999998</v>
      </c>
      <c r="O10">
        <v>5.09</v>
      </c>
      <c r="P10">
        <v>3.9049999999999998</v>
      </c>
      <c r="S10" t="s">
        <v>24</v>
      </c>
      <c r="T10">
        <v>4.7809999999999997</v>
      </c>
      <c r="U10">
        <v>7.165</v>
      </c>
      <c r="V10">
        <v>7.0460000000000003</v>
      </c>
      <c r="W10">
        <v>6.84</v>
      </c>
      <c r="X10">
        <v>7.1689999999999996</v>
      </c>
      <c r="AB10" t="s">
        <v>24</v>
      </c>
      <c r="AC10">
        <v>4.7809999999999997</v>
      </c>
      <c r="AD10">
        <v>3.8029999999999999</v>
      </c>
      <c r="AE10">
        <v>3.911</v>
      </c>
      <c r="AF10">
        <v>3.9740000000000002</v>
      </c>
      <c r="AG10">
        <v>3.8029999999999999</v>
      </c>
      <c r="AK10" t="s">
        <v>24</v>
      </c>
      <c r="AL10">
        <v>4.7809999999999997</v>
      </c>
      <c r="AM10">
        <v>4.4269999999999996</v>
      </c>
      <c r="AN10">
        <v>4.4939999999999998</v>
      </c>
      <c r="AO10">
        <v>4.3959999999999999</v>
      </c>
      <c r="AP10">
        <v>4.3970000000000002</v>
      </c>
      <c r="AQ10">
        <v>4.0060000000000002</v>
      </c>
      <c r="AR10">
        <v>4.109</v>
      </c>
      <c r="AS10">
        <v>3.96</v>
      </c>
      <c r="AT10">
        <v>3.9609999999999999</v>
      </c>
    </row>
    <row r="11" spans="1:47" x14ac:dyDescent="0.25">
      <c r="A11" s="2" t="s">
        <v>24</v>
      </c>
      <c r="B11" s="2">
        <v>0.17570777000000001</v>
      </c>
      <c r="C11" s="2">
        <v>4.7809999999999997</v>
      </c>
      <c r="D11" s="5">
        <v>-1827.99604742</v>
      </c>
      <c r="E11" t="s">
        <v>83</v>
      </c>
    </row>
    <row r="12" spans="1:47" x14ac:dyDescent="0.25">
      <c r="A12" s="2" t="s">
        <v>25</v>
      </c>
      <c r="B12" s="2">
        <v>0.17570673000000001</v>
      </c>
      <c r="C12" s="2">
        <v>4.7809999999999997</v>
      </c>
      <c r="D12" s="5">
        <v>-1827.99604845</v>
      </c>
      <c r="E12" t="s">
        <v>83</v>
      </c>
      <c r="J12" t="s">
        <v>25</v>
      </c>
      <c r="K12">
        <v>4.7809999999999997</v>
      </c>
      <c r="L12">
        <v>5.6829999999999998</v>
      </c>
      <c r="M12">
        <v>5.2469999999999999</v>
      </c>
      <c r="N12">
        <v>5.5270000000000001</v>
      </c>
      <c r="O12">
        <v>5.0910000000000002</v>
      </c>
      <c r="P12">
        <v>3.9049999999999998</v>
      </c>
      <c r="S12" t="s">
        <v>25</v>
      </c>
      <c r="T12">
        <v>4.7809999999999997</v>
      </c>
      <c r="U12">
        <v>7.1660000000000004</v>
      </c>
      <c r="V12">
        <v>7.0460000000000003</v>
      </c>
      <c r="W12">
        <v>6.84</v>
      </c>
      <c r="X12">
        <v>7.17</v>
      </c>
      <c r="AB12" t="s">
        <v>25</v>
      </c>
      <c r="AC12">
        <v>4.7809999999999997</v>
      </c>
      <c r="AD12">
        <v>3.8039999999999998</v>
      </c>
      <c r="AE12">
        <v>3.911</v>
      </c>
      <c r="AF12">
        <v>3.9740000000000002</v>
      </c>
      <c r="AG12">
        <v>3.8050000000000002</v>
      </c>
      <c r="AK12" t="s">
        <v>25</v>
      </c>
      <c r="AL12">
        <v>4.7809999999999997</v>
      </c>
      <c r="AM12">
        <v>4.4269999999999996</v>
      </c>
      <c r="AN12">
        <v>4.4939999999999998</v>
      </c>
      <c r="AO12">
        <v>4.3970000000000002</v>
      </c>
      <c r="AP12">
        <v>4.3979999999999997</v>
      </c>
      <c r="AQ12">
        <v>4.0060000000000002</v>
      </c>
      <c r="AR12">
        <v>4.109</v>
      </c>
      <c r="AS12">
        <v>3.9609999999999999</v>
      </c>
      <c r="AT12">
        <v>3.9620000000000002</v>
      </c>
    </row>
    <row r="13" spans="1:47" x14ac:dyDescent="0.25">
      <c r="A13" t="s">
        <v>117</v>
      </c>
      <c r="B13">
        <v>0.18710431999999999</v>
      </c>
      <c r="C13">
        <v>5.0910000000000002</v>
      </c>
      <c r="D13" s="5">
        <v>-1827.9846508600001</v>
      </c>
      <c r="E13" t="s">
        <v>83</v>
      </c>
      <c r="J13" t="s">
        <v>117</v>
      </c>
      <c r="K13">
        <v>5.0910000000000002</v>
      </c>
      <c r="L13">
        <v>5.9539999999999997</v>
      </c>
      <c r="M13">
        <v>5.4850000000000003</v>
      </c>
      <c r="N13">
        <v>5.798</v>
      </c>
      <c r="O13">
        <v>5.3289999999999997</v>
      </c>
      <c r="P13">
        <v>4.13</v>
      </c>
      <c r="S13" t="s">
        <v>117</v>
      </c>
      <c r="T13">
        <v>5.0910000000000002</v>
      </c>
      <c r="U13">
        <v>7.399</v>
      </c>
      <c r="V13">
        <v>7.2839999999999998</v>
      </c>
      <c r="W13">
        <v>7.09</v>
      </c>
      <c r="X13">
        <v>7.4029999999999996</v>
      </c>
      <c r="AB13" t="s">
        <v>117</v>
      </c>
      <c r="AC13">
        <v>5.0910000000000002</v>
      </c>
      <c r="AD13">
        <v>4.0369999999999999</v>
      </c>
      <c r="AE13">
        <v>4.149</v>
      </c>
      <c r="AF13">
        <v>4.2240000000000002</v>
      </c>
      <c r="AG13">
        <v>4.0380000000000003</v>
      </c>
      <c r="AK13" t="s">
        <v>117</v>
      </c>
      <c r="AL13">
        <v>5.0910000000000002</v>
      </c>
      <c r="AM13">
        <v>4.7039999999999997</v>
      </c>
      <c r="AN13">
        <v>4.7779999999999996</v>
      </c>
      <c r="AO13">
        <v>4.6680000000000001</v>
      </c>
      <c r="AP13">
        <v>4.6689999999999996</v>
      </c>
      <c r="AQ13">
        <v>4.2519999999999998</v>
      </c>
      <c r="AR13">
        <v>4.367</v>
      </c>
      <c r="AS13">
        <v>4.1980000000000004</v>
      </c>
      <c r="AT13">
        <v>4.2</v>
      </c>
    </row>
    <row r="14" spans="1:47" x14ac:dyDescent="0.25">
      <c r="A14" t="s">
        <v>25</v>
      </c>
      <c r="B14">
        <v>0.19039048</v>
      </c>
      <c r="C14">
        <v>5.181</v>
      </c>
      <c r="D14" s="5">
        <v>-1827.9813647000001</v>
      </c>
      <c r="E14" t="s">
        <v>83</v>
      </c>
      <c r="J14" t="s">
        <v>25</v>
      </c>
      <c r="K14">
        <v>5.181</v>
      </c>
      <c r="L14">
        <v>5.9050000000000002</v>
      </c>
      <c r="M14">
        <v>5.53</v>
      </c>
      <c r="N14">
        <v>5.75</v>
      </c>
      <c r="O14">
        <v>5.3739999999999997</v>
      </c>
      <c r="P14">
        <v>4.1760000000000002</v>
      </c>
      <c r="S14" t="s">
        <v>25</v>
      </c>
      <c r="T14">
        <v>5.181</v>
      </c>
      <c r="U14">
        <v>7.2670000000000003</v>
      </c>
      <c r="V14">
        <v>7.1459999999999999</v>
      </c>
      <c r="W14">
        <v>7.0010000000000003</v>
      </c>
      <c r="X14">
        <v>7.2690000000000001</v>
      </c>
      <c r="AB14" t="s">
        <v>25</v>
      </c>
      <c r="AC14">
        <v>5.181</v>
      </c>
      <c r="AD14">
        <v>3.9049999999999998</v>
      </c>
      <c r="AE14">
        <v>4.01</v>
      </c>
      <c r="AF14">
        <v>4.1349999999999998</v>
      </c>
      <c r="AG14">
        <v>3.903</v>
      </c>
      <c r="AK14" t="s">
        <v>25</v>
      </c>
      <c r="AL14">
        <v>5.181</v>
      </c>
      <c r="AM14">
        <v>4.6539999999999999</v>
      </c>
      <c r="AN14">
        <v>4.7370000000000001</v>
      </c>
      <c r="AO14">
        <v>4.62</v>
      </c>
      <c r="AP14">
        <v>4.6210000000000004</v>
      </c>
      <c r="AQ14">
        <v>4.2949999999999999</v>
      </c>
      <c r="AR14">
        <v>4.4219999999999997</v>
      </c>
      <c r="AS14">
        <v>4.2430000000000003</v>
      </c>
      <c r="AT14">
        <v>4.2450000000000001</v>
      </c>
    </row>
    <row r="15" spans="1:47" x14ac:dyDescent="0.25">
      <c r="A15" t="s">
        <v>25</v>
      </c>
      <c r="B15">
        <v>0.19240715</v>
      </c>
      <c r="C15">
        <v>5.2359999999999998</v>
      </c>
      <c r="D15" s="5">
        <v>-1827.9793480400001</v>
      </c>
      <c r="E15" t="s">
        <v>83</v>
      </c>
      <c r="J15" t="s">
        <v>25</v>
      </c>
      <c r="K15">
        <v>5.2359999999999998</v>
      </c>
      <c r="L15">
        <v>6.1310000000000002</v>
      </c>
      <c r="M15">
        <v>6.085</v>
      </c>
      <c r="N15">
        <v>5.9749999999999996</v>
      </c>
      <c r="O15">
        <v>5.9290000000000003</v>
      </c>
      <c r="P15">
        <v>4.7770000000000001</v>
      </c>
      <c r="S15" t="s">
        <v>25</v>
      </c>
      <c r="T15">
        <v>5.2359999999999998</v>
      </c>
      <c r="U15">
        <v>7.7629999999999999</v>
      </c>
      <c r="V15">
        <v>7.6070000000000002</v>
      </c>
      <c r="W15">
        <v>7.4269999999999996</v>
      </c>
      <c r="X15">
        <v>7.7640000000000002</v>
      </c>
      <c r="AB15" t="s">
        <v>25</v>
      </c>
      <c r="AC15">
        <v>5.2359999999999998</v>
      </c>
      <c r="AD15">
        <v>4.4009999999999998</v>
      </c>
      <c r="AE15">
        <v>4.4720000000000004</v>
      </c>
      <c r="AF15">
        <v>4.5620000000000003</v>
      </c>
      <c r="AG15">
        <v>4.399</v>
      </c>
      <c r="AK15" t="s">
        <v>25</v>
      </c>
      <c r="AL15">
        <v>5.2359999999999998</v>
      </c>
      <c r="AM15">
        <v>4.8650000000000002</v>
      </c>
      <c r="AN15">
        <v>4.8899999999999997</v>
      </c>
      <c r="AO15">
        <v>4.8460000000000001</v>
      </c>
      <c r="AP15">
        <v>4.8460000000000001</v>
      </c>
      <c r="AQ15">
        <v>4.83</v>
      </c>
      <c r="AR15">
        <v>4.8680000000000003</v>
      </c>
      <c r="AS15">
        <v>4.8</v>
      </c>
      <c r="AT15">
        <v>4.8</v>
      </c>
    </row>
    <row r="16" spans="1:47" x14ac:dyDescent="0.25">
      <c r="A16" t="s">
        <v>23</v>
      </c>
      <c r="B16">
        <v>0.20916994999999999</v>
      </c>
      <c r="C16">
        <v>5.6920000000000002</v>
      </c>
      <c r="D16" s="5">
        <v>-1827.9625852300001</v>
      </c>
      <c r="E16" t="s">
        <v>83</v>
      </c>
      <c r="J16" t="s">
        <v>23</v>
      </c>
      <c r="K16">
        <v>5.6920000000000002</v>
      </c>
      <c r="L16">
        <v>6.67</v>
      </c>
      <c r="M16">
        <v>5.92</v>
      </c>
      <c r="N16">
        <v>6.5140000000000002</v>
      </c>
      <c r="O16">
        <v>5.7640000000000002</v>
      </c>
      <c r="P16">
        <v>4.5490000000000004</v>
      </c>
      <c r="S16" t="s">
        <v>23</v>
      </c>
      <c r="T16">
        <v>5.6920000000000002</v>
      </c>
      <c r="U16">
        <v>8.1539999999999999</v>
      </c>
      <c r="V16">
        <v>8.0640000000000001</v>
      </c>
      <c r="W16">
        <v>7.8159999999999998</v>
      </c>
      <c r="X16">
        <v>8.1590000000000007</v>
      </c>
      <c r="AB16" t="s">
        <v>23</v>
      </c>
      <c r="AC16">
        <v>5.6920000000000002</v>
      </c>
      <c r="AD16">
        <v>4.7919999999999998</v>
      </c>
      <c r="AE16">
        <v>4.9290000000000003</v>
      </c>
      <c r="AF16">
        <v>4.95</v>
      </c>
      <c r="AG16">
        <v>4.7939999999999996</v>
      </c>
      <c r="AK16" t="s">
        <v>23</v>
      </c>
      <c r="AL16">
        <v>5.6920000000000002</v>
      </c>
      <c r="AM16">
        <v>5.4169999999999998</v>
      </c>
      <c r="AN16">
        <v>5.5110000000000001</v>
      </c>
      <c r="AO16">
        <v>5.383</v>
      </c>
      <c r="AP16">
        <v>5.3849999999999998</v>
      </c>
      <c r="AQ16">
        <v>4.6840000000000002</v>
      </c>
      <c r="AR16">
        <v>4.8310000000000004</v>
      </c>
      <c r="AS16">
        <v>4.633</v>
      </c>
      <c r="AT16">
        <v>4.6349999999999998</v>
      </c>
    </row>
    <row r="17" spans="1:46" x14ac:dyDescent="0.25">
      <c r="A17" t="s">
        <v>117</v>
      </c>
      <c r="B17">
        <v>0.20929634</v>
      </c>
      <c r="C17">
        <v>5.6950000000000003</v>
      </c>
      <c r="D17" s="5">
        <v>-1827.9624588500001</v>
      </c>
      <c r="E17" t="s">
        <v>83</v>
      </c>
      <c r="J17" t="s">
        <v>117</v>
      </c>
      <c r="K17">
        <v>5.6950000000000003</v>
      </c>
      <c r="L17">
        <v>6.5339999999999998</v>
      </c>
      <c r="M17">
        <v>6.08</v>
      </c>
      <c r="N17">
        <v>6.3780000000000001</v>
      </c>
      <c r="O17">
        <v>5.9240000000000004</v>
      </c>
      <c r="P17">
        <v>4.726</v>
      </c>
      <c r="S17" t="s">
        <v>117</v>
      </c>
      <c r="T17">
        <v>5.6950000000000003</v>
      </c>
      <c r="U17">
        <v>7.98</v>
      </c>
      <c r="V17">
        <v>7.8559999999999999</v>
      </c>
      <c r="W17">
        <v>7.6689999999999996</v>
      </c>
      <c r="X17">
        <v>7.9829999999999997</v>
      </c>
      <c r="AB17" t="s">
        <v>117</v>
      </c>
      <c r="AC17">
        <v>5.6950000000000003</v>
      </c>
      <c r="AD17">
        <v>4.6180000000000003</v>
      </c>
      <c r="AE17">
        <v>4.7210000000000001</v>
      </c>
      <c r="AF17">
        <v>4.8029999999999999</v>
      </c>
      <c r="AG17">
        <v>4.6180000000000003</v>
      </c>
      <c r="AK17" t="s">
        <v>117</v>
      </c>
      <c r="AL17">
        <v>5.6950000000000003</v>
      </c>
      <c r="AM17">
        <v>5.2839999999999998</v>
      </c>
      <c r="AN17">
        <v>5.36</v>
      </c>
      <c r="AO17">
        <v>5.2480000000000002</v>
      </c>
      <c r="AP17">
        <v>5.2489999999999997</v>
      </c>
      <c r="AQ17">
        <v>4.8470000000000004</v>
      </c>
      <c r="AR17">
        <v>4.9649999999999999</v>
      </c>
      <c r="AS17">
        <v>4.7930000000000001</v>
      </c>
      <c r="AT17">
        <v>4.7949999999999999</v>
      </c>
    </row>
    <row r="18" spans="1:46" x14ac:dyDescent="0.25">
      <c r="A18" t="s">
        <v>24</v>
      </c>
      <c r="B18">
        <v>0.23107616</v>
      </c>
      <c r="C18">
        <v>6.2880000000000003</v>
      </c>
      <c r="D18" s="5">
        <v>-1827.9406790200001</v>
      </c>
      <c r="E18" t="s">
        <v>83</v>
      </c>
      <c r="J18" t="s">
        <v>24</v>
      </c>
      <c r="K18">
        <v>6.2880000000000003</v>
      </c>
      <c r="L18">
        <v>7.2149999999999999</v>
      </c>
      <c r="M18">
        <v>6.49</v>
      </c>
      <c r="N18">
        <v>7.0590000000000002</v>
      </c>
      <c r="O18">
        <v>6.3339999999999996</v>
      </c>
      <c r="P18">
        <v>5.1269999999999998</v>
      </c>
      <c r="S18" t="s">
        <v>24</v>
      </c>
      <c r="T18">
        <v>6.2880000000000003</v>
      </c>
      <c r="U18">
        <v>8.6300000000000008</v>
      </c>
      <c r="V18">
        <v>8.548</v>
      </c>
      <c r="W18">
        <v>8.3170000000000002</v>
      </c>
      <c r="X18">
        <v>8.6349999999999998</v>
      </c>
      <c r="AB18" t="s">
        <v>24</v>
      </c>
      <c r="AC18">
        <v>6.2880000000000003</v>
      </c>
      <c r="AD18">
        <v>5.2679999999999998</v>
      </c>
      <c r="AE18">
        <v>5.4119999999999999</v>
      </c>
      <c r="AF18">
        <v>5.4509999999999996</v>
      </c>
      <c r="AG18">
        <v>5.27</v>
      </c>
      <c r="AK18" t="s">
        <v>24</v>
      </c>
      <c r="AL18">
        <v>6.2880000000000003</v>
      </c>
      <c r="AM18">
        <v>5.97</v>
      </c>
      <c r="AN18">
        <v>6.0609999999999999</v>
      </c>
      <c r="AO18">
        <v>5.9290000000000003</v>
      </c>
      <c r="AP18">
        <v>5.93</v>
      </c>
      <c r="AQ18">
        <v>5.2649999999999997</v>
      </c>
      <c r="AR18">
        <v>5.4059999999999997</v>
      </c>
      <c r="AS18">
        <v>5.2030000000000003</v>
      </c>
      <c r="AT18">
        <v>5.2050000000000001</v>
      </c>
    </row>
    <row r="19" spans="1:46" x14ac:dyDescent="0.25">
      <c r="A19" t="s">
        <v>23</v>
      </c>
      <c r="B19">
        <v>0.23626733999999999</v>
      </c>
      <c r="C19">
        <v>6.4290000000000003</v>
      </c>
      <c r="D19" s="5">
        <v>-1827.93548784</v>
      </c>
      <c r="E19" t="s">
        <v>83</v>
      </c>
      <c r="J19" t="s">
        <v>23</v>
      </c>
      <c r="K19">
        <v>6.4290000000000003</v>
      </c>
      <c r="L19">
        <v>7.2249999999999996</v>
      </c>
      <c r="M19">
        <v>6.69</v>
      </c>
      <c r="N19">
        <v>7.069</v>
      </c>
      <c r="O19">
        <v>6.5339999999999998</v>
      </c>
      <c r="P19">
        <v>5.3440000000000003</v>
      </c>
      <c r="S19" t="s">
        <v>23</v>
      </c>
      <c r="T19">
        <v>6.4290000000000003</v>
      </c>
      <c r="U19">
        <v>8.6129999999999995</v>
      </c>
      <c r="V19">
        <v>8.5090000000000003</v>
      </c>
      <c r="W19">
        <v>8.3190000000000008</v>
      </c>
      <c r="X19">
        <v>8.6180000000000003</v>
      </c>
      <c r="AB19" t="s">
        <v>23</v>
      </c>
      <c r="AC19">
        <v>6.4290000000000003</v>
      </c>
      <c r="AD19">
        <v>5.2510000000000003</v>
      </c>
      <c r="AE19">
        <v>5.3739999999999997</v>
      </c>
      <c r="AF19">
        <v>5.4530000000000003</v>
      </c>
      <c r="AG19">
        <v>5.2519999999999998</v>
      </c>
      <c r="AK19" t="s">
        <v>23</v>
      </c>
      <c r="AL19">
        <v>6.4290000000000003</v>
      </c>
      <c r="AM19">
        <v>5.976</v>
      </c>
      <c r="AN19">
        <v>6.0620000000000003</v>
      </c>
      <c r="AO19">
        <v>5.9379999999999997</v>
      </c>
      <c r="AP19">
        <v>5.94</v>
      </c>
      <c r="AQ19">
        <v>5.4589999999999996</v>
      </c>
      <c r="AR19">
        <v>5.5910000000000002</v>
      </c>
      <c r="AS19">
        <v>5.4020000000000001</v>
      </c>
      <c r="AT19">
        <v>5.4050000000000002</v>
      </c>
    </row>
    <row r="20" spans="1:46" x14ac:dyDescent="0.25">
      <c r="A20" t="s">
        <v>25</v>
      </c>
      <c r="B20">
        <v>0.24951096</v>
      </c>
      <c r="C20">
        <v>6.79</v>
      </c>
      <c r="D20" s="5">
        <v>-1827.92224422</v>
      </c>
      <c r="E20" t="s">
        <v>83</v>
      </c>
      <c r="J20" t="s">
        <v>25</v>
      </c>
      <c r="K20">
        <v>6.79</v>
      </c>
      <c r="L20">
        <v>7.6630000000000003</v>
      </c>
      <c r="M20">
        <v>6.9249999999999998</v>
      </c>
      <c r="N20">
        <v>7.5069999999999997</v>
      </c>
      <c r="O20">
        <v>6.7690000000000001</v>
      </c>
      <c r="P20">
        <v>5.5590000000000002</v>
      </c>
      <c r="S20" t="s">
        <v>25</v>
      </c>
      <c r="T20">
        <v>6.79</v>
      </c>
      <c r="U20">
        <v>9.0220000000000002</v>
      </c>
      <c r="V20">
        <v>8.9309999999999992</v>
      </c>
      <c r="W20">
        <v>8.7289999999999992</v>
      </c>
      <c r="X20">
        <v>9.0259999999999998</v>
      </c>
      <c r="AB20" t="s">
        <v>25</v>
      </c>
      <c r="AC20">
        <v>6.79</v>
      </c>
      <c r="AD20">
        <v>5.66</v>
      </c>
      <c r="AE20">
        <v>5.7960000000000003</v>
      </c>
      <c r="AF20">
        <v>5.8630000000000004</v>
      </c>
      <c r="AG20">
        <v>5.6609999999999996</v>
      </c>
      <c r="AK20" t="s">
        <v>25</v>
      </c>
      <c r="AL20">
        <v>6.79</v>
      </c>
      <c r="AM20">
        <v>6.4160000000000004</v>
      </c>
      <c r="AN20">
        <v>6.5149999999999997</v>
      </c>
      <c r="AO20">
        <v>6.3760000000000003</v>
      </c>
      <c r="AP20">
        <v>6.3780000000000001</v>
      </c>
      <c r="AQ20">
        <v>5.6970000000000001</v>
      </c>
      <c r="AR20">
        <v>5.85</v>
      </c>
      <c r="AS20">
        <v>5.6369999999999996</v>
      </c>
      <c r="AT20">
        <v>5.64</v>
      </c>
    </row>
    <row r="22" spans="1:46" x14ac:dyDescent="0.25">
      <c r="D22" s="5"/>
    </row>
    <row r="27" spans="1:46" x14ac:dyDescent="0.25">
      <c r="D27" s="5"/>
    </row>
    <row r="30" spans="1:46" x14ac:dyDescent="0.25">
      <c r="H30" s="7" t="s">
        <v>74</v>
      </c>
      <c r="I30" s="7" t="s">
        <v>69</v>
      </c>
      <c r="J30" s="7" t="s">
        <v>79</v>
      </c>
      <c r="K30" s="7" t="s">
        <v>79</v>
      </c>
    </row>
    <row r="31" spans="1:46" x14ac:dyDescent="0.25">
      <c r="E31" t="s">
        <v>1</v>
      </c>
      <c r="F31" t="s">
        <v>119</v>
      </c>
      <c r="G31" t="s">
        <v>65</v>
      </c>
      <c r="H31" t="s">
        <v>103</v>
      </c>
      <c r="I31" s="5" t="s">
        <v>120</v>
      </c>
      <c r="J31" s="5" t="s">
        <v>108</v>
      </c>
      <c r="K31" s="5" t="s">
        <v>121</v>
      </c>
    </row>
    <row r="32" spans="1:46" x14ac:dyDescent="0.25">
      <c r="D32" t="s">
        <v>24</v>
      </c>
      <c r="E32" t="s">
        <v>7</v>
      </c>
      <c r="F32">
        <v>4.7300000000000004</v>
      </c>
      <c r="G32">
        <v>4.6029999999999998</v>
      </c>
      <c r="H32">
        <v>5.4349999999999996</v>
      </c>
      <c r="I32">
        <v>4.1500000000000004</v>
      </c>
      <c r="J32">
        <v>6.907</v>
      </c>
      <c r="K32">
        <v>3.5449999999999999</v>
      </c>
    </row>
    <row r="33" spans="4:11" x14ac:dyDescent="0.25">
      <c r="D33" t="s">
        <v>33</v>
      </c>
      <c r="E33" t="s">
        <v>8</v>
      </c>
      <c r="F33">
        <v>4.91</v>
      </c>
      <c r="G33">
        <v>4.7809999999999997</v>
      </c>
      <c r="H33">
        <v>5.6829999999999998</v>
      </c>
      <c r="I33">
        <v>4.3979999999999997</v>
      </c>
      <c r="J33">
        <v>7.1660000000000004</v>
      </c>
      <c r="K33">
        <v>3.8039999999999998</v>
      </c>
    </row>
    <row r="34" spans="4:11" x14ac:dyDescent="0.25">
      <c r="D34" t="s">
        <v>25</v>
      </c>
      <c r="E34" t="s">
        <v>9</v>
      </c>
      <c r="F34">
        <v>5.17</v>
      </c>
      <c r="G34">
        <v>5.181</v>
      </c>
      <c r="H34">
        <v>5.9050000000000002</v>
      </c>
      <c r="I34">
        <v>4.6210000000000004</v>
      </c>
      <c r="J34">
        <v>7.2670000000000003</v>
      </c>
      <c r="K34">
        <v>3.9049999999999998</v>
      </c>
    </row>
    <row r="35" spans="4:11" x14ac:dyDescent="0.25">
      <c r="D35" t="s">
        <v>24</v>
      </c>
      <c r="E35" t="s">
        <v>10</v>
      </c>
      <c r="F35" s="4" t="s">
        <v>19</v>
      </c>
      <c r="G35">
        <v>6.2880000000000003</v>
      </c>
      <c r="H35">
        <v>7.2149999999999999</v>
      </c>
      <c r="I35">
        <v>5.93</v>
      </c>
      <c r="J35">
        <v>8.6300000000000008</v>
      </c>
      <c r="K35">
        <v>5.2679999999999998</v>
      </c>
    </row>
    <row r="36" spans="4:11" x14ac:dyDescent="0.25">
      <c r="D36" t="s">
        <v>23</v>
      </c>
      <c r="E36" t="s">
        <v>11</v>
      </c>
      <c r="F36">
        <v>6.47</v>
      </c>
      <c r="G36">
        <v>6.4290000000000003</v>
      </c>
      <c r="H36">
        <v>7.2249999999999996</v>
      </c>
      <c r="I36">
        <v>5.94</v>
      </c>
      <c r="J36">
        <v>8.6129999999999995</v>
      </c>
      <c r="K36">
        <v>5.2510000000000003</v>
      </c>
    </row>
    <row r="38" spans="4:11" x14ac:dyDescent="0.25">
      <c r="F38" t="s">
        <v>142</v>
      </c>
      <c r="H38">
        <f>ABS($F32-H32)</f>
        <v>0.70499999999999918</v>
      </c>
      <c r="I38">
        <f t="shared" ref="I38:K38" si="0">ABS($F32-I32)</f>
        <v>0.58000000000000007</v>
      </c>
      <c r="J38">
        <f t="shared" si="0"/>
        <v>2.1769999999999996</v>
      </c>
      <c r="K38">
        <f t="shared" si="0"/>
        <v>1.1850000000000005</v>
      </c>
    </row>
    <row r="39" spans="4:11" x14ac:dyDescent="0.25">
      <c r="H39">
        <f t="shared" ref="H39:K39" si="1">ABS($F33-H33)</f>
        <v>0.77299999999999969</v>
      </c>
      <c r="I39">
        <f t="shared" si="1"/>
        <v>0.51200000000000045</v>
      </c>
      <c r="J39">
        <f t="shared" si="1"/>
        <v>2.2560000000000002</v>
      </c>
      <c r="K39">
        <f t="shared" si="1"/>
        <v>1.1060000000000003</v>
      </c>
    </row>
    <row r="40" spans="4:11" x14ac:dyDescent="0.25">
      <c r="H40">
        <f t="shared" ref="H40:K40" si="2">ABS($F34-H34)</f>
        <v>0.73500000000000032</v>
      </c>
      <c r="I40">
        <f t="shared" si="2"/>
        <v>0.54899999999999949</v>
      </c>
      <c r="J40">
        <f t="shared" si="2"/>
        <v>2.0970000000000004</v>
      </c>
      <c r="K40">
        <f t="shared" si="2"/>
        <v>1.2650000000000001</v>
      </c>
    </row>
    <row r="41" spans="4:11" x14ac:dyDescent="0.25">
      <c r="G41" t="s">
        <v>127</v>
      </c>
    </row>
    <row r="42" spans="4:11" x14ac:dyDescent="0.25">
      <c r="H42">
        <f t="shared" ref="H42:K42" si="3">ABS($F36-H36)</f>
        <v>0.75499999999999989</v>
      </c>
      <c r="I42">
        <f t="shared" si="3"/>
        <v>0.52999999999999936</v>
      </c>
      <c r="J42">
        <f t="shared" si="3"/>
        <v>2.1429999999999998</v>
      </c>
      <c r="K42">
        <f t="shared" si="3"/>
        <v>1.2189999999999994</v>
      </c>
    </row>
    <row r="44" spans="4:11" x14ac:dyDescent="0.25">
      <c r="G44" t="s">
        <v>132</v>
      </c>
      <c r="H44">
        <f>AVERAGE(H38:H42)</f>
        <v>0.74199999999999977</v>
      </c>
      <c r="I44">
        <f t="shared" ref="I44:K44" si="4">AVERAGE(I38:I42)</f>
        <v>0.54274999999999984</v>
      </c>
      <c r="J44">
        <f t="shared" si="4"/>
        <v>2.16825</v>
      </c>
      <c r="K44">
        <f t="shared" si="4"/>
        <v>1.1937500000000001</v>
      </c>
    </row>
    <row r="46" spans="4:11" x14ac:dyDescent="0.25">
      <c r="F46" t="s">
        <v>65</v>
      </c>
      <c r="H46">
        <f>ABS($G32-H32)</f>
        <v>0.83199999999999985</v>
      </c>
      <c r="I46">
        <f t="shared" ref="I46:K46" si="5">ABS($G32-I32)</f>
        <v>0.4529999999999994</v>
      </c>
      <c r="J46">
        <f t="shared" si="5"/>
        <v>2.3040000000000003</v>
      </c>
      <c r="K46">
        <f t="shared" si="5"/>
        <v>1.0579999999999998</v>
      </c>
    </row>
    <row r="47" spans="4:11" x14ac:dyDescent="0.25">
      <c r="H47">
        <f t="shared" ref="H47:K47" si="6">ABS($G33-H33)</f>
        <v>0.90200000000000014</v>
      </c>
      <c r="I47">
        <f t="shared" si="6"/>
        <v>0.38300000000000001</v>
      </c>
      <c r="J47">
        <f t="shared" si="6"/>
        <v>2.3850000000000007</v>
      </c>
      <c r="K47">
        <f t="shared" si="6"/>
        <v>0.97699999999999987</v>
      </c>
    </row>
    <row r="48" spans="4:11" x14ac:dyDescent="0.25">
      <c r="H48">
        <f t="shared" ref="H48:K48" si="7">ABS($G34-H34)</f>
        <v>0.7240000000000002</v>
      </c>
      <c r="I48">
        <f t="shared" si="7"/>
        <v>0.55999999999999961</v>
      </c>
      <c r="J48">
        <f t="shared" si="7"/>
        <v>2.0860000000000003</v>
      </c>
      <c r="K48">
        <f t="shared" si="7"/>
        <v>1.2760000000000002</v>
      </c>
    </row>
    <row r="49" spans="7:11" x14ac:dyDescent="0.25">
      <c r="H49">
        <f t="shared" ref="H49:K49" si="8">ABS($G35-H35)</f>
        <v>0.9269999999999996</v>
      </c>
      <c r="I49">
        <f t="shared" si="8"/>
        <v>0.35800000000000054</v>
      </c>
      <c r="J49">
        <f t="shared" si="8"/>
        <v>2.3420000000000005</v>
      </c>
      <c r="K49">
        <f t="shared" si="8"/>
        <v>1.0200000000000005</v>
      </c>
    </row>
    <row r="50" spans="7:11" x14ac:dyDescent="0.25">
      <c r="H50">
        <f t="shared" ref="H50:K50" si="9">ABS($G36-H36)</f>
        <v>0.79599999999999937</v>
      </c>
      <c r="I50">
        <f t="shared" si="9"/>
        <v>0.48899999999999988</v>
      </c>
      <c r="J50">
        <f t="shared" si="9"/>
        <v>2.1839999999999993</v>
      </c>
      <c r="K50">
        <f t="shared" si="9"/>
        <v>1.1779999999999999</v>
      </c>
    </row>
    <row r="52" spans="7:11" x14ac:dyDescent="0.25">
      <c r="G52" t="s">
        <v>138</v>
      </c>
      <c r="H52">
        <f>AVERAGE(H46:H50)</f>
        <v>0.83619999999999983</v>
      </c>
      <c r="I52">
        <f t="shared" ref="I52:K52" si="10">AVERAGE(I46:I50)</f>
        <v>0.44859999999999989</v>
      </c>
      <c r="J52">
        <f t="shared" si="10"/>
        <v>2.2602000000000002</v>
      </c>
      <c r="K52">
        <f t="shared" si="10"/>
        <v>1.1018000000000001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opLeftCell="A42" zoomScale="85" zoomScaleNormal="85" workbookViewId="0">
      <selection activeCell="F64" sqref="F64:I64"/>
    </sheetView>
  </sheetViews>
  <sheetFormatPr defaultRowHeight="15" x14ac:dyDescent="0.25"/>
  <cols>
    <col min="1" max="1" width="2.42578125" style="5" bestFit="1" customWidth="1"/>
    <col min="2" max="2" width="12.7109375" style="5" customWidth="1"/>
    <col min="3" max="3" width="13.42578125" style="5" bestFit="1" customWidth="1"/>
    <col min="4" max="4" width="24.28515625" style="5" customWidth="1"/>
    <col min="5" max="5" width="20.140625" style="5" customWidth="1"/>
    <col min="6" max="6" width="12" style="5" bestFit="1" customWidth="1"/>
    <col min="7" max="7" width="11.28515625" style="5" customWidth="1"/>
    <col min="8" max="8" width="15.85546875" style="5" customWidth="1"/>
    <col min="9" max="9" width="16" style="5" bestFit="1" customWidth="1"/>
    <col min="10" max="10" width="13.140625" style="5" customWidth="1"/>
    <col min="11" max="14" width="10.5703125" style="5" bestFit="1" customWidth="1"/>
    <col min="15" max="15" width="13" style="5" customWidth="1"/>
    <col min="16" max="17" width="11.5703125" style="5" bestFit="1" customWidth="1"/>
    <col min="18" max="18" width="9.140625" style="5" customWidth="1"/>
    <col min="19" max="20" width="9.140625" style="5"/>
    <col min="21" max="21" width="11.140625" style="5" customWidth="1"/>
    <col min="22" max="22" width="10.140625" style="5" customWidth="1"/>
    <col min="23" max="23" width="4" style="5" customWidth="1"/>
    <col min="24" max="31" width="9.140625" style="5"/>
    <col min="32" max="32" width="4.42578125" style="5" customWidth="1"/>
    <col min="33" max="33" width="11" style="5" customWidth="1"/>
    <col min="34" max="39" width="9.140625" style="5"/>
    <col min="40" max="40" width="2.85546875" style="5" customWidth="1"/>
    <col min="41" max="16384" width="9.140625" style="5"/>
  </cols>
  <sheetData>
    <row r="1" spans="1:42" x14ac:dyDescent="0.25">
      <c r="A1" s="5" t="s">
        <v>34</v>
      </c>
      <c r="B1" s="5" t="str">
        <f>"-- SUMMARY OF E"</f>
        <v>-- SUMMARY OF E</v>
      </c>
      <c r="C1" s="5" t="s">
        <v>35</v>
      </c>
      <c r="D1" s="5" t="s">
        <v>36</v>
      </c>
      <c r="H1" t="s">
        <v>37</v>
      </c>
      <c r="I1" t="s">
        <v>38</v>
      </c>
      <c r="J1" t="s">
        <v>39</v>
      </c>
      <c r="K1" t="s">
        <v>40</v>
      </c>
      <c r="L1">
        <v>1</v>
      </c>
      <c r="M1" t="s">
        <v>41</v>
      </c>
      <c r="N1" t="s">
        <v>42</v>
      </c>
      <c r="O1">
        <v>27.211395700000001</v>
      </c>
      <c r="P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/>
      <c r="AA1"/>
      <c r="AB1"/>
      <c r="AC1" t="s">
        <v>44</v>
      </c>
      <c r="AD1" t="s">
        <v>45</v>
      </c>
      <c r="AE1" t="s">
        <v>50</v>
      </c>
      <c r="AF1" t="s">
        <v>47</v>
      </c>
      <c r="AG1" t="s">
        <v>48</v>
      </c>
      <c r="AH1" t="s">
        <v>49</v>
      </c>
      <c r="AI1"/>
      <c r="AJ1"/>
      <c r="AK1" t="s">
        <v>44</v>
      </c>
      <c r="AL1" t="s">
        <v>51</v>
      </c>
      <c r="AM1" t="str">
        <f>"-EOMCC(2,3)"</f>
        <v>-EOMCC(2,3)</v>
      </c>
      <c r="AN1" t="s">
        <v>52</v>
      </c>
      <c r="AO1" t="s">
        <v>53</v>
      </c>
      <c r="AP1" t="s">
        <v>54</v>
      </c>
    </row>
    <row r="2" spans="1:42" x14ac:dyDescent="0.25">
      <c r="H2" t="s">
        <v>55</v>
      </c>
      <c r="I2" t="s">
        <v>56</v>
      </c>
      <c r="J2"/>
      <c r="K2"/>
      <c r="L2"/>
      <c r="M2"/>
      <c r="N2"/>
      <c r="O2"/>
      <c r="P2"/>
      <c r="T2" t="s">
        <v>37</v>
      </c>
      <c r="U2" t="s">
        <v>38</v>
      </c>
      <c r="V2" t="s">
        <v>57</v>
      </c>
      <c r="W2" t="s">
        <v>42</v>
      </c>
      <c r="X2">
        <v>27.211396000000001</v>
      </c>
      <c r="Y2" t="s">
        <v>58</v>
      </c>
      <c r="Z2"/>
      <c r="AA2"/>
      <c r="AB2"/>
      <c r="AC2" t="s">
        <v>37</v>
      </c>
      <c r="AD2" t="s">
        <v>38</v>
      </c>
      <c r="AE2" t="s">
        <v>57</v>
      </c>
      <c r="AF2" t="s">
        <v>42</v>
      </c>
      <c r="AG2">
        <v>27.211396000000001</v>
      </c>
      <c r="AH2" t="s">
        <v>58</v>
      </c>
      <c r="AI2"/>
      <c r="AJ2"/>
      <c r="AK2" t="s">
        <v>37</v>
      </c>
      <c r="AL2" t="s">
        <v>38</v>
      </c>
      <c r="AM2" t="s">
        <v>57</v>
      </c>
      <c r="AN2" t="s">
        <v>42</v>
      </c>
      <c r="AO2">
        <v>27.211396000000001</v>
      </c>
      <c r="AP2" t="s">
        <v>58</v>
      </c>
    </row>
    <row r="3" spans="1:42" x14ac:dyDescent="0.25">
      <c r="C3" s="5" t="s">
        <v>37</v>
      </c>
      <c r="D3" s="5" t="s">
        <v>37</v>
      </c>
      <c r="E3" s="5" t="s">
        <v>59</v>
      </c>
      <c r="Q3"/>
      <c r="S3"/>
    </row>
    <row r="4" spans="1:42" x14ac:dyDescent="0.25">
      <c r="B4" s="6" t="s">
        <v>60</v>
      </c>
      <c r="C4" s="5" t="s">
        <v>61</v>
      </c>
      <c r="D4" s="5" t="s">
        <v>62</v>
      </c>
      <c r="E4" s="5" t="s">
        <v>61</v>
      </c>
      <c r="F4" s="5" t="s">
        <v>63</v>
      </c>
      <c r="H4" t="s">
        <v>64</v>
      </c>
      <c r="I4" t="s">
        <v>65</v>
      </c>
      <c r="J4" t="s">
        <v>66</v>
      </c>
      <c r="K4" t="s">
        <v>67</v>
      </c>
      <c r="L4" t="s">
        <v>68</v>
      </c>
      <c r="M4" s="7" t="s">
        <v>69</v>
      </c>
      <c r="N4" t="s">
        <v>70</v>
      </c>
      <c r="O4" t="s">
        <v>71</v>
      </c>
      <c r="P4" t="s">
        <v>72</v>
      </c>
      <c r="Q4" t="s">
        <v>73</v>
      </c>
      <c r="S4" t="s">
        <v>64</v>
      </c>
      <c r="T4" t="s">
        <v>65</v>
      </c>
      <c r="U4" s="7" t="s">
        <v>74</v>
      </c>
      <c r="V4" t="s">
        <v>75</v>
      </c>
      <c r="W4"/>
      <c r="X4" t="s">
        <v>76</v>
      </c>
      <c r="Y4" t="s">
        <v>77</v>
      </c>
      <c r="Z4" t="s">
        <v>78</v>
      </c>
      <c r="AA4"/>
      <c r="AB4" t="s">
        <v>64</v>
      </c>
      <c r="AC4" t="s">
        <v>65</v>
      </c>
      <c r="AD4" s="7" t="s">
        <v>79</v>
      </c>
      <c r="AE4" t="s">
        <v>80</v>
      </c>
      <c r="AF4"/>
      <c r="AG4" t="s">
        <v>81</v>
      </c>
      <c r="AH4" t="s">
        <v>82</v>
      </c>
      <c r="AI4"/>
      <c r="AJ4" t="s">
        <v>64</v>
      </c>
      <c r="AK4" t="s">
        <v>65</v>
      </c>
      <c r="AL4" s="7" t="s">
        <v>79</v>
      </c>
      <c r="AM4" t="s">
        <v>80</v>
      </c>
      <c r="AN4"/>
      <c r="AO4" t="s">
        <v>81</v>
      </c>
      <c r="AP4" t="s">
        <v>82</v>
      </c>
    </row>
    <row r="5" spans="1:42" x14ac:dyDescent="0.25">
      <c r="B5" s="6" t="s">
        <v>21</v>
      </c>
      <c r="C5" s="8">
        <v>0.16536795000000001</v>
      </c>
      <c r="D5" s="8">
        <v>4.5</v>
      </c>
      <c r="E5" s="8">
        <v>-1721.9228263299999</v>
      </c>
      <c r="F5" s="5" t="s">
        <v>83</v>
      </c>
      <c r="H5" s="7" t="s">
        <v>84</v>
      </c>
      <c r="I5">
        <v>4.5</v>
      </c>
      <c r="J5">
        <v>4.0149999999999997</v>
      </c>
      <c r="K5">
        <v>4.0759999999999996</v>
      </c>
      <c r="L5">
        <v>3.9710000000000001</v>
      </c>
      <c r="M5">
        <v>3.972</v>
      </c>
      <c r="N5">
        <v>3.6909999999999998</v>
      </c>
      <c r="O5">
        <v>3.7879999999999998</v>
      </c>
      <c r="P5">
        <v>3.62</v>
      </c>
      <c r="Q5">
        <v>3.621</v>
      </c>
      <c r="S5" t="s">
        <v>21</v>
      </c>
      <c r="T5">
        <v>4.5</v>
      </c>
      <c r="U5">
        <v>5.4039999999999999</v>
      </c>
      <c r="V5">
        <v>5.0540000000000003</v>
      </c>
      <c r="W5"/>
      <c r="X5">
        <v>5.2569999999999997</v>
      </c>
      <c r="Y5">
        <v>4.907</v>
      </c>
      <c r="Z5">
        <v>3.6150000000000002</v>
      </c>
      <c r="AA5"/>
      <c r="AB5" t="s">
        <v>21</v>
      </c>
      <c r="AC5">
        <v>4.5</v>
      </c>
      <c r="AD5">
        <v>7.0990000000000002</v>
      </c>
      <c r="AE5">
        <v>6.97</v>
      </c>
      <c r="AF5"/>
      <c r="AG5">
        <v>6.7690000000000001</v>
      </c>
      <c r="AH5">
        <v>7.1040000000000001</v>
      </c>
      <c r="AI5"/>
      <c r="AJ5" t="s">
        <v>21</v>
      </c>
      <c r="AK5">
        <v>4.5</v>
      </c>
      <c r="AL5">
        <v>3.3860000000000001</v>
      </c>
      <c r="AM5">
        <v>3.524</v>
      </c>
      <c r="AN5"/>
      <c r="AO5">
        <v>3.6110000000000002</v>
      </c>
      <c r="AP5">
        <v>3.387</v>
      </c>
    </row>
    <row r="6" spans="1:42" x14ac:dyDescent="0.25">
      <c r="B6" s="6" t="s">
        <v>21</v>
      </c>
      <c r="C6" s="8">
        <v>0.16536866</v>
      </c>
      <c r="D6" s="8">
        <v>4.5</v>
      </c>
      <c r="E6" s="8">
        <v>-1721.9228256199999</v>
      </c>
      <c r="F6" s="5" t="s">
        <v>83</v>
      </c>
    </row>
    <row r="7" spans="1:42" x14ac:dyDescent="0.25">
      <c r="B7" s="6" t="s">
        <v>21</v>
      </c>
      <c r="C7" s="5">
        <v>0.16626124</v>
      </c>
      <c r="D7" s="5">
        <v>4.524</v>
      </c>
      <c r="E7" s="5">
        <v>-1721.9219330400001</v>
      </c>
      <c r="F7" s="5" t="s">
        <v>83</v>
      </c>
      <c r="H7" t="s">
        <v>21</v>
      </c>
      <c r="I7">
        <v>4.524</v>
      </c>
      <c r="J7">
        <v>4.0380000000000003</v>
      </c>
      <c r="K7">
        <v>4.1020000000000003</v>
      </c>
      <c r="L7">
        <v>3.992</v>
      </c>
      <c r="M7">
        <v>3.9929999999999999</v>
      </c>
      <c r="N7">
        <v>3.6890000000000001</v>
      </c>
      <c r="O7">
        <v>3.7909999999999999</v>
      </c>
      <c r="P7">
        <v>3.6150000000000002</v>
      </c>
      <c r="Q7">
        <v>3.617</v>
      </c>
      <c r="S7" t="s">
        <v>21</v>
      </c>
      <c r="T7">
        <v>4.524</v>
      </c>
      <c r="U7">
        <v>5.4260000000000002</v>
      </c>
      <c r="V7">
        <v>5.05</v>
      </c>
      <c r="W7"/>
      <c r="X7">
        <v>5.2779999999999996</v>
      </c>
      <c r="Y7">
        <v>4.9020000000000001</v>
      </c>
      <c r="Z7">
        <v>3.613</v>
      </c>
      <c r="AA7"/>
      <c r="AB7" t="s">
        <v>21</v>
      </c>
      <c r="AC7">
        <v>4.524</v>
      </c>
      <c r="AD7">
        <v>7.1180000000000003</v>
      </c>
      <c r="AE7">
        <v>6.9889999999999999</v>
      </c>
      <c r="AF7"/>
      <c r="AG7">
        <v>6.7889999999999997</v>
      </c>
      <c r="AH7">
        <v>7.1230000000000002</v>
      </c>
      <c r="AI7"/>
      <c r="AJ7" t="s">
        <v>21</v>
      </c>
      <c r="AK7">
        <v>4.524</v>
      </c>
      <c r="AL7">
        <v>3.4049999999999998</v>
      </c>
      <c r="AM7">
        <v>3.5430000000000001</v>
      </c>
      <c r="AN7"/>
      <c r="AO7">
        <v>3.6309999999999998</v>
      </c>
      <c r="AP7">
        <v>3.4060000000000001</v>
      </c>
    </row>
    <row r="8" spans="1:42" x14ac:dyDescent="0.25">
      <c r="B8" s="6" t="s">
        <v>85</v>
      </c>
      <c r="C8" s="5">
        <v>0.16710306</v>
      </c>
      <c r="D8" s="5">
        <v>4.5469999999999997</v>
      </c>
      <c r="E8" s="5">
        <v>-1721.92109121</v>
      </c>
      <c r="F8" s="5" t="s">
        <v>83</v>
      </c>
      <c r="H8" t="s">
        <v>85</v>
      </c>
      <c r="I8">
        <v>4.5469999999999997</v>
      </c>
      <c r="J8">
        <v>4.0590000000000002</v>
      </c>
      <c r="K8">
        <v>4.1219999999999999</v>
      </c>
      <c r="L8">
        <v>4.0149999999999997</v>
      </c>
      <c r="M8">
        <v>4.0170000000000003</v>
      </c>
      <c r="N8">
        <v>3.7160000000000002</v>
      </c>
      <c r="O8">
        <v>3.8170000000000002</v>
      </c>
      <c r="P8">
        <v>3.6459999999999999</v>
      </c>
      <c r="Q8">
        <v>3.6480000000000001</v>
      </c>
      <c r="S8" t="s">
        <v>85</v>
      </c>
      <c r="T8">
        <v>4.5469999999999997</v>
      </c>
      <c r="U8">
        <v>5.4489999999999998</v>
      </c>
      <c r="V8">
        <v>5.0810000000000004</v>
      </c>
      <c r="W8"/>
      <c r="X8">
        <v>5.3019999999999996</v>
      </c>
      <c r="Y8">
        <v>4.9340000000000002</v>
      </c>
      <c r="Z8">
        <v>3.6389999999999998</v>
      </c>
      <c r="AA8"/>
      <c r="AB8" t="s">
        <v>85</v>
      </c>
      <c r="AC8">
        <v>4.5469999999999997</v>
      </c>
      <c r="AD8">
        <v>7.1379999999999999</v>
      </c>
      <c r="AE8">
        <v>7.0069999999999997</v>
      </c>
      <c r="AF8"/>
      <c r="AG8">
        <v>6.8079999999999998</v>
      </c>
      <c r="AH8">
        <v>7.1420000000000003</v>
      </c>
      <c r="AI8"/>
      <c r="AJ8" t="s">
        <v>85</v>
      </c>
      <c r="AK8">
        <v>4.5469999999999997</v>
      </c>
      <c r="AL8">
        <v>3.4249999999999998</v>
      </c>
      <c r="AM8">
        <v>3.56</v>
      </c>
      <c r="AN8"/>
      <c r="AO8">
        <v>3.65</v>
      </c>
      <c r="AP8">
        <v>3.4249999999999998</v>
      </c>
    </row>
    <row r="9" spans="1:42" x14ac:dyDescent="0.25">
      <c r="B9" s="6" t="s">
        <v>86</v>
      </c>
      <c r="C9" s="5">
        <v>0.16710306</v>
      </c>
      <c r="D9" s="5">
        <v>4.5469999999999997</v>
      </c>
      <c r="E9" s="5">
        <v>-1721.9210912200001</v>
      </c>
      <c r="F9" s="5" t="s">
        <v>83</v>
      </c>
      <c r="H9" t="s">
        <v>86</v>
      </c>
      <c r="I9">
        <v>4.5469999999999997</v>
      </c>
      <c r="J9">
        <v>4.0590000000000002</v>
      </c>
      <c r="K9">
        <v>4.1219999999999999</v>
      </c>
      <c r="L9">
        <v>4.0149999999999997</v>
      </c>
      <c r="M9">
        <v>4.0170000000000003</v>
      </c>
      <c r="N9">
        <v>3.7160000000000002</v>
      </c>
      <c r="O9">
        <v>3.8170000000000002</v>
      </c>
      <c r="P9">
        <v>3.6459999999999999</v>
      </c>
      <c r="Q9">
        <v>3.6480000000000001</v>
      </c>
      <c r="S9" t="s">
        <v>86</v>
      </c>
      <c r="T9">
        <v>4.5469999999999997</v>
      </c>
      <c r="U9">
        <v>5.4489999999999998</v>
      </c>
      <c r="V9">
        <v>5.0810000000000004</v>
      </c>
      <c r="W9"/>
      <c r="X9">
        <v>5.3019999999999996</v>
      </c>
      <c r="Y9">
        <v>4.9340000000000002</v>
      </c>
      <c r="Z9">
        <v>3.6389999999999998</v>
      </c>
      <c r="AA9"/>
      <c r="AB9" t="s">
        <v>86</v>
      </c>
      <c r="AC9">
        <v>4.5469999999999997</v>
      </c>
      <c r="AD9">
        <v>7.1379999999999999</v>
      </c>
      <c r="AE9">
        <v>7.0069999999999997</v>
      </c>
      <c r="AF9"/>
      <c r="AG9">
        <v>6.8079999999999998</v>
      </c>
      <c r="AH9">
        <v>7.1429999999999998</v>
      </c>
      <c r="AI9"/>
      <c r="AJ9" t="s">
        <v>86</v>
      </c>
      <c r="AK9">
        <v>4.5469999999999997</v>
      </c>
      <c r="AL9">
        <v>3.4249999999999998</v>
      </c>
      <c r="AM9">
        <v>3.56</v>
      </c>
      <c r="AN9"/>
      <c r="AO9">
        <v>3.65</v>
      </c>
      <c r="AP9">
        <v>3.4260000000000002</v>
      </c>
    </row>
    <row r="10" spans="1:42" x14ac:dyDescent="0.25">
      <c r="B10" s="6" t="s">
        <v>87</v>
      </c>
      <c r="C10" s="5">
        <v>0.16710306</v>
      </c>
      <c r="D10" s="5">
        <v>4.5469999999999997</v>
      </c>
      <c r="E10" s="5">
        <v>-1721.92109121</v>
      </c>
      <c r="F10" s="5" t="s">
        <v>83</v>
      </c>
      <c r="H10" t="s">
        <v>87</v>
      </c>
      <c r="I10">
        <v>4.5469999999999997</v>
      </c>
      <c r="J10">
        <v>4.0590000000000002</v>
      </c>
      <c r="K10">
        <v>4.1219999999999999</v>
      </c>
      <c r="L10">
        <v>4.0149999999999997</v>
      </c>
      <c r="M10">
        <v>4.0170000000000003</v>
      </c>
      <c r="N10">
        <v>3.7160000000000002</v>
      </c>
      <c r="O10">
        <v>3.8170000000000002</v>
      </c>
      <c r="P10">
        <v>3.6459999999999999</v>
      </c>
      <c r="Q10">
        <v>3.6480000000000001</v>
      </c>
      <c r="S10" t="s">
        <v>87</v>
      </c>
      <c r="T10">
        <v>4.5469999999999997</v>
      </c>
      <c r="U10">
        <v>5.4489999999999998</v>
      </c>
      <c r="V10">
        <v>5.0810000000000004</v>
      </c>
      <c r="W10"/>
      <c r="X10">
        <v>5.3019999999999996</v>
      </c>
      <c r="Y10">
        <v>4.9340000000000002</v>
      </c>
      <c r="Z10">
        <v>3.6389999999999998</v>
      </c>
      <c r="AA10"/>
      <c r="AB10" t="s">
        <v>87</v>
      </c>
      <c r="AC10">
        <v>4.5469999999999997</v>
      </c>
      <c r="AD10">
        <v>7.1379999999999999</v>
      </c>
      <c r="AE10">
        <v>7.0069999999999997</v>
      </c>
      <c r="AF10"/>
      <c r="AG10">
        <v>6.8079999999999998</v>
      </c>
      <c r="AH10">
        <v>7.1429999999999998</v>
      </c>
      <c r="AI10"/>
      <c r="AJ10" t="s">
        <v>87</v>
      </c>
      <c r="AK10">
        <v>4.5469999999999997</v>
      </c>
      <c r="AL10">
        <v>3.4249999999999998</v>
      </c>
      <c r="AM10">
        <v>3.56</v>
      </c>
      <c r="AN10"/>
      <c r="AO10">
        <v>3.65</v>
      </c>
      <c r="AP10">
        <v>3.4260000000000002</v>
      </c>
    </row>
    <row r="11" spans="1:42" x14ac:dyDescent="0.25">
      <c r="B11" s="6" t="s">
        <v>85</v>
      </c>
      <c r="C11" s="5">
        <v>0.18794174999999999</v>
      </c>
      <c r="D11" s="5">
        <v>5.1139999999999999</v>
      </c>
      <c r="E11" s="5">
        <v>-1721.90025253</v>
      </c>
      <c r="F11" s="5" t="s">
        <v>83</v>
      </c>
      <c r="H11" t="s">
        <v>85</v>
      </c>
      <c r="I11">
        <v>5.1139999999999999</v>
      </c>
      <c r="J11">
        <v>4.6050000000000004</v>
      </c>
      <c r="K11">
        <v>4.681</v>
      </c>
      <c r="L11">
        <v>4.556</v>
      </c>
      <c r="M11">
        <v>4.5579999999999998</v>
      </c>
      <c r="N11">
        <v>4.181</v>
      </c>
      <c r="O11">
        <v>4.3029999999999999</v>
      </c>
      <c r="P11">
        <v>4.1029999999999998</v>
      </c>
      <c r="Q11">
        <v>4.1050000000000004</v>
      </c>
      <c r="S11" t="s">
        <v>85</v>
      </c>
      <c r="T11">
        <v>5.1139999999999999</v>
      </c>
      <c r="U11">
        <v>5.99</v>
      </c>
      <c r="V11">
        <v>5.5380000000000003</v>
      </c>
      <c r="W11"/>
      <c r="X11">
        <v>5.843</v>
      </c>
      <c r="Y11">
        <v>5.391</v>
      </c>
      <c r="Z11">
        <v>4.0960000000000001</v>
      </c>
      <c r="AA11"/>
      <c r="AB11" t="s">
        <v>85</v>
      </c>
      <c r="AC11">
        <v>5.1139999999999999</v>
      </c>
      <c r="AD11">
        <v>7.6429999999999998</v>
      </c>
      <c r="AE11">
        <v>7.52</v>
      </c>
      <c r="AF11"/>
      <c r="AG11">
        <v>7.3259999999999996</v>
      </c>
      <c r="AH11">
        <v>7.6479999999999997</v>
      </c>
      <c r="AI11"/>
      <c r="AJ11" t="s">
        <v>85</v>
      </c>
      <c r="AK11">
        <v>5.1139999999999999</v>
      </c>
      <c r="AL11">
        <v>3.93</v>
      </c>
      <c r="AM11">
        <v>4.0730000000000004</v>
      </c>
      <c r="AN11"/>
      <c r="AO11">
        <v>4.1680000000000001</v>
      </c>
      <c r="AP11">
        <v>3.9319999999999999</v>
      </c>
    </row>
    <row r="12" spans="1:42" x14ac:dyDescent="0.25">
      <c r="B12" s="6" t="s">
        <v>86</v>
      </c>
      <c r="C12" s="5">
        <v>0.18794174</v>
      </c>
      <c r="D12" s="5">
        <v>5.1139999999999999</v>
      </c>
      <c r="E12" s="5">
        <v>-1721.90025253</v>
      </c>
      <c r="F12" s="5" t="s">
        <v>83</v>
      </c>
      <c r="H12" t="s">
        <v>86</v>
      </c>
      <c r="I12">
        <v>5.1139999999999999</v>
      </c>
      <c r="J12">
        <v>4.6050000000000004</v>
      </c>
      <c r="K12">
        <v>4.681</v>
      </c>
      <c r="L12">
        <v>4.556</v>
      </c>
      <c r="M12">
        <v>4.5579999999999998</v>
      </c>
      <c r="N12">
        <v>4.181</v>
      </c>
      <c r="O12">
        <v>4.3029999999999999</v>
      </c>
      <c r="P12">
        <v>4.1029999999999998</v>
      </c>
      <c r="Q12">
        <v>4.1050000000000004</v>
      </c>
      <c r="S12" t="s">
        <v>86</v>
      </c>
      <c r="T12">
        <v>5.1139999999999999</v>
      </c>
      <c r="U12">
        <v>5.99</v>
      </c>
      <c r="V12">
        <v>5.5380000000000003</v>
      </c>
      <c r="W12"/>
      <c r="X12">
        <v>5.843</v>
      </c>
      <c r="Y12">
        <v>5.39</v>
      </c>
      <c r="Z12">
        <v>4.0960000000000001</v>
      </c>
      <c r="AA12"/>
      <c r="AB12" t="s">
        <v>86</v>
      </c>
      <c r="AC12">
        <v>5.1139999999999999</v>
      </c>
      <c r="AD12">
        <v>7.6429999999999998</v>
      </c>
      <c r="AE12">
        <v>7.52</v>
      </c>
      <c r="AF12"/>
      <c r="AG12">
        <v>7.3259999999999996</v>
      </c>
      <c r="AH12">
        <v>7.649</v>
      </c>
      <c r="AI12"/>
      <c r="AJ12" t="s">
        <v>86</v>
      </c>
      <c r="AK12">
        <v>5.1139999999999999</v>
      </c>
      <c r="AL12">
        <v>3.93</v>
      </c>
      <c r="AM12">
        <v>4.0730000000000004</v>
      </c>
      <c r="AN12"/>
      <c r="AO12">
        <v>4.1680000000000001</v>
      </c>
      <c r="AP12">
        <v>3.9319999999999999</v>
      </c>
    </row>
    <row r="13" spans="1:42" x14ac:dyDescent="0.25">
      <c r="A13" s="5" t="s">
        <v>88</v>
      </c>
      <c r="B13" s="6" t="s">
        <v>87</v>
      </c>
      <c r="C13" s="5">
        <v>0.18794176000000001</v>
      </c>
      <c r="D13" s="5">
        <v>5.1139999999999999</v>
      </c>
      <c r="E13" s="5">
        <v>-1721.9002525200001</v>
      </c>
      <c r="F13" s="5" t="s">
        <v>83</v>
      </c>
      <c r="H13" t="s">
        <v>87</v>
      </c>
      <c r="I13">
        <v>5.1139999999999999</v>
      </c>
      <c r="J13">
        <v>4.6050000000000004</v>
      </c>
      <c r="K13">
        <v>4.681</v>
      </c>
      <c r="L13">
        <v>4.556</v>
      </c>
      <c r="M13">
        <v>4.5579999999999998</v>
      </c>
      <c r="N13">
        <v>4.181</v>
      </c>
      <c r="O13">
        <v>4.3029999999999999</v>
      </c>
      <c r="P13">
        <v>4.1029999999999998</v>
      </c>
      <c r="Q13">
        <v>4.1050000000000004</v>
      </c>
      <c r="S13" t="s">
        <v>87</v>
      </c>
      <c r="T13">
        <v>5.1139999999999999</v>
      </c>
      <c r="U13">
        <v>5.99</v>
      </c>
      <c r="V13">
        <v>5.5380000000000003</v>
      </c>
      <c r="W13"/>
      <c r="X13">
        <v>5.843</v>
      </c>
      <c r="Y13">
        <v>5.39</v>
      </c>
      <c r="Z13">
        <v>4.0960000000000001</v>
      </c>
      <c r="AA13"/>
      <c r="AB13" t="s">
        <v>87</v>
      </c>
      <c r="AC13">
        <v>5.1139999999999999</v>
      </c>
      <c r="AD13">
        <v>7.6429999999999998</v>
      </c>
      <c r="AE13">
        <v>7.52</v>
      </c>
      <c r="AF13"/>
      <c r="AG13">
        <v>7.3259999999999996</v>
      </c>
      <c r="AH13">
        <v>7.6479999999999997</v>
      </c>
      <c r="AI13"/>
      <c r="AJ13" t="s">
        <v>87</v>
      </c>
      <c r="AK13">
        <v>5.1139999999999999</v>
      </c>
      <c r="AL13">
        <v>3.93</v>
      </c>
      <c r="AM13">
        <v>4.0730000000000004</v>
      </c>
      <c r="AN13"/>
      <c r="AO13">
        <v>4.1680000000000001</v>
      </c>
      <c r="AP13">
        <v>3.9319999999999999</v>
      </c>
    </row>
    <row r="14" spans="1:42" x14ac:dyDescent="0.25">
      <c r="A14" s="5" t="s">
        <v>88</v>
      </c>
      <c r="B14" s="8" t="s">
        <v>89</v>
      </c>
      <c r="C14" s="8">
        <v>0.19173998</v>
      </c>
      <c r="D14" s="8">
        <v>5.218</v>
      </c>
      <c r="E14" s="8">
        <v>-1721.8964542900001</v>
      </c>
      <c r="F14" s="5" t="s">
        <v>83</v>
      </c>
      <c r="H14" s="7" t="s">
        <v>90</v>
      </c>
      <c r="I14">
        <v>5.218</v>
      </c>
      <c r="J14">
        <v>4.9390000000000001</v>
      </c>
      <c r="K14">
        <v>4.9640000000000004</v>
      </c>
      <c r="L14">
        <v>4.9119999999999999</v>
      </c>
      <c r="M14">
        <v>4.9130000000000003</v>
      </c>
      <c r="N14">
        <v>4.7679999999999998</v>
      </c>
      <c r="O14">
        <v>4.8070000000000004</v>
      </c>
      <c r="P14">
        <v>4.7240000000000002</v>
      </c>
      <c r="Q14">
        <v>4.7249999999999996</v>
      </c>
      <c r="S14" t="s">
        <v>89</v>
      </c>
      <c r="T14">
        <v>5.218</v>
      </c>
      <c r="U14">
        <v>6.3449999999999998</v>
      </c>
      <c r="V14">
        <v>6.157</v>
      </c>
      <c r="W14"/>
      <c r="X14">
        <v>6.1980000000000004</v>
      </c>
      <c r="Y14">
        <v>6.01</v>
      </c>
      <c r="Z14">
        <v>4.7240000000000002</v>
      </c>
      <c r="AA14"/>
      <c r="AB14" t="s">
        <v>89</v>
      </c>
      <c r="AC14">
        <v>5.218</v>
      </c>
      <c r="AD14">
        <v>8.3070000000000004</v>
      </c>
      <c r="AE14">
        <v>8.1</v>
      </c>
      <c r="AF14"/>
      <c r="AG14">
        <v>7.88</v>
      </c>
      <c r="AH14">
        <v>8.3070000000000004</v>
      </c>
      <c r="AI14"/>
      <c r="AJ14" t="s">
        <v>89</v>
      </c>
      <c r="AK14">
        <v>5.218</v>
      </c>
      <c r="AL14">
        <v>4.5940000000000003</v>
      </c>
      <c r="AM14">
        <v>4.6529999999999996</v>
      </c>
      <c r="AN14"/>
      <c r="AO14">
        <v>4.7220000000000004</v>
      </c>
      <c r="AP14">
        <v>4.5910000000000002</v>
      </c>
    </row>
    <row r="15" spans="1:42" x14ac:dyDescent="0.25">
      <c r="B15" s="8" t="s">
        <v>89</v>
      </c>
      <c r="C15" s="8">
        <v>0.19174057</v>
      </c>
      <c r="D15" s="8">
        <v>5.218</v>
      </c>
      <c r="E15" s="8">
        <v>-1721.8964536999999</v>
      </c>
      <c r="F15" s="5" t="s">
        <v>83</v>
      </c>
    </row>
    <row r="16" spans="1:42" x14ac:dyDescent="0.25">
      <c r="A16" s="5" t="s">
        <v>88</v>
      </c>
      <c r="B16" s="8" t="s">
        <v>91</v>
      </c>
      <c r="C16" s="8">
        <v>0.19174108000000001</v>
      </c>
      <c r="D16" s="8">
        <v>5.218</v>
      </c>
      <c r="E16" s="8">
        <v>-1721.8964531900001</v>
      </c>
      <c r="F16" t="s">
        <v>83</v>
      </c>
      <c r="H16" s="7" t="s">
        <v>92</v>
      </c>
      <c r="I16">
        <v>5.218</v>
      </c>
      <c r="J16">
        <v>4.9390000000000001</v>
      </c>
      <c r="K16">
        <v>4.9640000000000004</v>
      </c>
      <c r="L16">
        <v>4.9119999999999999</v>
      </c>
      <c r="M16">
        <v>4.9130000000000003</v>
      </c>
      <c r="N16">
        <v>4.7679999999999998</v>
      </c>
      <c r="O16">
        <v>4.8070000000000004</v>
      </c>
      <c r="P16">
        <v>4.7240000000000002</v>
      </c>
      <c r="Q16">
        <v>4.7249999999999996</v>
      </c>
      <c r="S16" t="s">
        <v>91</v>
      </c>
      <c r="T16">
        <v>5.218</v>
      </c>
      <c r="U16">
        <v>6.3449999999999998</v>
      </c>
      <c r="V16">
        <v>6.157</v>
      </c>
      <c r="W16"/>
      <c r="X16">
        <v>6.1980000000000004</v>
      </c>
      <c r="Y16">
        <v>6.01</v>
      </c>
      <c r="Z16">
        <v>4.7240000000000002</v>
      </c>
      <c r="AA16"/>
      <c r="AB16" t="s">
        <v>91</v>
      </c>
      <c r="AC16">
        <v>5.218</v>
      </c>
      <c r="AD16">
        <v>8.3070000000000004</v>
      </c>
      <c r="AE16">
        <v>8.1</v>
      </c>
      <c r="AF16"/>
      <c r="AG16">
        <v>7.88</v>
      </c>
      <c r="AH16">
        <v>8.3070000000000004</v>
      </c>
      <c r="AI16"/>
      <c r="AJ16" t="s">
        <v>91</v>
      </c>
      <c r="AK16">
        <v>5.218</v>
      </c>
      <c r="AL16">
        <v>4.5940000000000003</v>
      </c>
      <c r="AM16">
        <v>4.6529999999999996</v>
      </c>
      <c r="AN16"/>
      <c r="AO16">
        <v>4.7220000000000004</v>
      </c>
      <c r="AP16">
        <v>4.59</v>
      </c>
    </row>
    <row r="17" spans="1:42" x14ac:dyDescent="0.25">
      <c r="B17" s="8" t="s">
        <v>91</v>
      </c>
      <c r="C17" s="8">
        <v>0.19174115999999999</v>
      </c>
      <c r="D17" s="8">
        <v>5.218</v>
      </c>
      <c r="E17" s="8">
        <v>-1721.89645311</v>
      </c>
      <c r="F17" t="s">
        <v>83</v>
      </c>
    </row>
    <row r="18" spans="1:42" x14ac:dyDescent="0.25">
      <c r="B18" s="8" t="s">
        <v>93</v>
      </c>
      <c r="C18" s="8">
        <v>0.19174073</v>
      </c>
      <c r="D18" s="8">
        <v>5.218</v>
      </c>
      <c r="E18" s="8">
        <v>-1721.89645354</v>
      </c>
      <c r="F18" t="s">
        <v>83</v>
      </c>
      <c r="H18" s="7" t="s">
        <v>94</v>
      </c>
      <c r="I18">
        <v>5.218</v>
      </c>
      <c r="J18">
        <v>4.9390000000000001</v>
      </c>
      <c r="K18">
        <v>4.9640000000000004</v>
      </c>
      <c r="L18">
        <v>4.9130000000000003</v>
      </c>
      <c r="M18">
        <v>4.9130000000000003</v>
      </c>
      <c r="N18">
        <v>4.7679999999999998</v>
      </c>
      <c r="O18">
        <v>4.8070000000000004</v>
      </c>
      <c r="P18">
        <v>4.7240000000000002</v>
      </c>
      <c r="Q18">
        <v>4.7249999999999996</v>
      </c>
      <c r="S18" t="s">
        <v>93</v>
      </c>
      <c r="T18">
        <v>5.218</v>
      </c>
      <c r="U18">
        <v>6.3449999999999998</v>
      </c>
      <c r="V18">
        <v>6.1580000000000004</v>
      </c>
      <c r="W18"/>
      <c r="X18">
        <v>6.1980000000000004</v>
      </c>
      <c r="Y18">
        <v>6.01</v>
      </c>
      <c r="Z18">
        <v>4.7240000000000002</v>
      </c>
      <c r="AA18"/>
      <c r="AB18" t="s">
        <v>93</v>
      </c>
      <c r="AC18">
        <v>5.218</v>
      </c>
      <c r="AD18">
        <v>8.3079999999999998</v>
      </c>
      <c r="AE18">
        <v>8.1</v>
      </c>
      <c r="AF18"/>
      <c r="AG18">
        <v>7.88</v>
      </c>
      <c r="AH18">
        <v>8.3079999999999998</v>
      </c>
      <c r="AI18"/>
      <c r="AJ18" t="s">
        <v>93</v>
      </c>
      <c r="AK18">
        <v>5.218</v>
      </c>
      <c r="AL18">
        <v>4.5940000000000003</v>
      </c>
      <c r="AM18">
        <v>4.6529999999999996</v>
      </c>
      <c r="AN18"/>
      <c r="AO18">
        <v>4.7220000000000004</v>
      </c>
      <c r="AP18">
        <v>4.5910000000000002</v>
      </c>
    </row>
    <row r="19" spans="1:42" x14ac:dyDescent="0.25">
      <c r="B19" s="8" t="s">
        <v>93</v>
      </c>
      <c r="C19" s="8">
        <v>0.19174114</v>
      </c>
      <c r="D19" s="8">
        <v>5.218</v>
      </c>
      <c r="E19" s="8">
        <v>-1721.8964531300001</v>
      </c>
      <c r="F19" t="s">
        <v>83</v>
      </c>
    </row>
    <row r="20" spans="1:42" x14ac:dyDescent="0.25">
      <c r="B20" s="5" t="s">
        <v>21</v>
      </c>
      <c r="C20" s="5">
        <v>0.19342469000000001</v>
      </c>
      <c r="D20" s="5">
        <v>5.2629999999999999</v>
      </c>
      <c r="E20" s="5">
        <v>-1721.8947695899999</v>
      </c>
      <c r="F20" s="5" t="s">
        <v>83</v>
      </c>
      <c r="H20" t="s">
        <v>21</v>
      </c>
      <c r="I20">
        <v>5.2629999999999999</v>
      </c>
      <c r="J20">
        <v>4.76</v>
      </c>
      <c r="K20">
        <v>4.8250000000000002</v>
      </c>
      <c r="L20">
        <v>4.7119999999999997</v>
      </c>
      <c r="M20">
        <v>4.7130000000000001</v>
      </c>
      <c r="N20">
        <v>4.407</v>
      </c>
      <c r="O20">
        <v>4.5110000000000001</v>
      </c>
      <c r="P20">
        <v>4.3310000000000004</v>
      </c>
      <c r="Q20">
        <v>4.3319999999999999</v>
      </c>
      <c r="S20" t="s">
        <v>21</v>
      </c>
      <c r="T20">
        <v>5.2629999999999999</v>
      </c>
      <c r="U20">
        <v>6.1459999999999999</v>
      </c>
      <c r="V20">
        <v>5.7649999999999997</v>
      </c>
      <c r="W20"/>
      <c r="X20">
        <v>5.9980000000000002</v>
      </c>
      <c r="Y20">
        <v>5.6180000000000003</v>
      </c>
      <c r="Z20">
        <v>4.3259999999999996</v>
      </c>
      <c r="AA20"/>
      <c r="AB20" t="s">
        <v>21</v>
      </c>
      <c r="AC20">
        <v>5.2629999999999999</v>
      </c>
      <c r="AD20">
        <v>7.819</v>
      </c>
      <c r="AE20">
        <v>7.6959999999999997</v>
      </c>
      <c r="AF20"/>
      <c r="AG20">
        <v>7.5010000000000003</v>
      </c>
      <c r="AH20">
        <v>7.8230000000000004</v>
      </c>
      <c r="AI20"/>
      <c r="AJ20" t="s">
        <v>21</v>
      </c>
      <c r="AK20">
        <v>5.2629999999999999</v>
      </c>
      <c r="AL20">
        <v>4.1059999999999999</v>
      </c>
      <c r="AM20">
        <v>4.2489999999999997</v>
      </c>
      <c r="AN20"/>
      <c r="AO20">
        <v>4.3419999999999996</v>
      </c>
      <c r="AP20">
        <v>4.1070000000000002</v>
      </c>
    </row>
    <row r="21" spans="1:42" x14ac:dyDescent="0.25">
      <c r="B21" s="5" t="s">
        <v>85</v>
      </c>
      <c r="C21" s="5">
        <v>0.20463798</v>
      </c>
      <c r="D21" s="5">
        <v>5.5679999999999996</v>
      </c>
      <c r="E21" s="5">
        <v>-1721.8835563</v>
      </c>
      <c r="F21" s="5" t="s">
        <v>83</v>
      </c>
      <c r="H21" t="s">
        <v>85</v>
      </c>
      <c r="I21">
        <v>5.5679999999999996</v>
      </c>
      <c r="J21">
        <v>5.0309999999999997</v>
      </c>
      <c r="K21">
        <v>5.1070000000000002</v>
      </c>
      <c r="L21">
        <v>4.9809999999999999</v>
      </c>
      <c r="M21">
        <v>4.9820000000000002</v>
      </c>
      <c r="N21">
        <v>4.6130000000000004</v>
      </c>
      <c r="O21">
        <v>4.7350000000000003</v>
      </c>
      <c r="P21">
        <v>4.5330000000000004</v>
      </c>
      <c r="Q21">
        <v>4.5350000000000001</v>
      </c>
      <c r="S21" t="s">
        <v>85</v>
      </c>
      <c r="T21">
        <v>5.5679999999999996</v>
      </c>
      <c r="U21">
        <v>6.415</v>
      </c>
      <c r="V21">
        <v>5.968</v>
      </c>
      <c r="W21"/>
      <c r="X21">
        <v>6.2670000000000003</v>
      </c>
      <c r="Y21">
        <v>5.8209999999999997</v>
      </c>
      <c r="Z21">
        <v>4.5229999999999997</v>
      </c>
      <c r="AA21"/>
      <c r="AB21" t="s">
        <v>85</v>
      </c>
      <c r="AC21">
        <v>5.5679999999999996</v>
      </c>
      <c r="AD21">
        <v>8.0419999999999998</v>
      </c>
      <c r="AE21">
        <v>7.9240000000000004</v>
      </c>
      <c r="AF21"/>
      <c r="AG21">
        <v>7.74</v>
      </c>
      <c r="AH21">
        <v>8.0459999999999994</v>
      </c>
      <c r="AI21"/>
      <c r="AJ21" t="s">
        <v>85</v>
      </c>
      <c r="AK21">
        <v>5.5679999999999996</v>
      </c>
      <c r="AL21">
        <v>4.3280000000000003</v>
      </c>
      <c r="AM21">
        <v>4.4770000000000003</v>
      </c>
      <c r="AN21"/>
      <c r="AO21">
        <v>4.5819999999999999</v>
      </c>
      <c r="AP21">
        <v>4.3289999999999997</v>
      </c>
    </row>
    <row r="22" spans="1:42" x14ac:dyDescent="0.25">
      <c r="B22" s="5" t="s">
        <v>86</v>
      </c>
      <c r="C22" s="5">
        <v>0.20463797</v>
      </c>
      <c r="D22" s="5">
        <v>5.5679999999999996</v>
      </c>
      <c r="E22" s="5">
        <v>-1721.8835563</v>
      </c>
      <c r="F22" s="5" t="s">
        <v>83</v>
      </c>
      <c r="H22" t="s">
        <v>86</v>
      </c>
      <c r="I22">
        <v>5.5679999999999996</v>
      </c>
      <c r="J22">
        <v>5.0309999999999997</v>
      </c>
      <c r="K22">
        <v>5.1070000000000002</v>
      </c>
      <c r="L22">
        <v>4.9809999999999999</v>
      </c>
      <c r="M22">
        <v>4.9820000000000002</v>
      </c>
      <c r="N22">
        <v>4.6130000000000004</v>
      </c>
      <c r="O22">
        <v>4.7350000000000003</v>
      </c>
      <c r="P22">
        <v>4.5330000000000004</v>
      </c>
      <c r="Q22">
        <v>4.5350000000000001</v>
      </c>
      <c r="S22" t="s">
        <v>86</v>
      </c>
      <c r="T22">
        <v>5.5679999999999996</v>
      </c>
      <c r="U22">
        <v>6.4139999999999997</v>
      </c>
      <c r="V22">
        <v>5.968</v>
      </c>
      <c r="W22"/>
      <c r="X22">
        <v>6.2670000000000003</v>
      </c>
      <c r="Y22">
        <v>5.82</v>
      </c>
      <c r="Z22">
        <v>4.5229999999999997</v>
      </c>
      <c r="AA22"/>
      <c r="AB22" t="s">
        <v>86</v>
      </c>
      <c r="AC22">
        <v>5.5679999999999996</v>
      </c>
      <c r="AD22">
        <v>8.0419999999999998</v>
      </c>
      <c r="AE22">
        <v>7.9240000000000004</v>
      </c>
      <c r="AF22"/>
      <c r="AG22">
        <v>7.74</v>
      </c>
      <c r="AH22">
        <v>8.0459999999999994</v>
      </c>
      <c r="AI22"/>
      <c r="AJ22" t="s">
        <v>86</v>
      </c>
      <c r="AK22">
        <v>5.5679999999999996</v>
      </c>
      <c r="AL22">
        <v>4.3289999999999997</v>
      </c>
      <c r="AM22">
        <v>4.4770000000000003</v>
      </c>
      <c r="AN22"/>
      <c r="AO22">
        <v>4.5819999999999999</v>
      </c>
      <c r="AP22">
        <v>4.33</v>
      </c>
    </row>
    <row r="23" spans="1:42" x14ac:dyDescent="0.25">
      <c r="B23" s="5" t="s">
        <v>87</v>
      </c>
      <c r="C23" s="5">
        <v>0.20463798</v>
      </c>
      <c r="D23" s="5">
        <v>5.5679999999999996</v>
      </c>
      <c r="E23" s="5">
        <v>-1721.8835563</v>
      </c>
      <c r="F23" s="5" t="s">
        <v>83</v>
      </c>
      <c r="H23" t="s">
        <v>87</v>
      </c>
      <c r="I23">
        <v>5.5679999999999996</v>
      </c>
      <c r="J23">
        <v>5.0309999999999997</v>
      </c>
      <c r="K23">
        <v>5.1070000000000002</v>
      </c>
      <c r="L23">
        <v>4.9809999999999999</v>
      </c>
      <c r="M23">
        <v>4.9820000000000002</v>
      </c>
      <c r="N23">
        <v>4.6130000000000004</v>
      </c>
      <c r="O23">
        <v>4.7350000000000003</v>
      </c>
      <c r="P23">
        <v>4.5330000000000004</v>
      </c>
      <c r="Q23">
        <v>4.5350000000000001</v>
      </c>
      <c r="S23" t="s">
        <v>87</v>
      </c>
      <c r="T23">
        <v>5.5679999999999996</v>
      </c>
      <c r="U23">
        <v>6.415</v>
      </c>
      <c r="V23">
        <v>5.968</v>
      </c>
      <c r="W23"/>
      <c r="X23">
        <v>6.2670000000000003</v>
      </c>
      <c r="Y23">
        <v>5.82</v>
      </c>
      <c r="Z23">
        <v>4.5229999999999997</v>
      </c>
      <c r="AA23"/>
      <c r="AB23" t="s">
        <v>87</v>
      </c>
      <c r="AC23">
        <v>5.5679999999999996</v>
      </c>
      <c r="AD23">
        <v>8.0419999999999998</v>
      </c>
      <c r="AE23">
        <v>7.9240000000000004</v>
      </c>
      <c r="AF23"/>
      <c r="AG23">
        <v>7.74</v>
      </c>
      <c r="AH23">
        <v>8.0459999999999994</v>
      </c>
      <c r="AI23"/>
      <c r="AJ23" t="s">
        <v>87</v>
      </c>
      <c r="AK23">
        <v>5.5679999999999996</v>
      </c>
      <c r="AL23">
        <v>4.3280000000000003</v>
      </c>
      <c r="AM23">
        <v>4.4770000000000003</v>
      </c>
      <c r="AN23"/>
      <c r="AO23">
        <v>4.5819999999999999</v>
      </c>
      <c r="AP23">
        <v>4.3289999999999997</v>
      </c>
    </row>
    <row r="24" spans="1:42" x14ac:dyDescent="0.25">
      <c r="B24" s="5" t="s">
        <v>89</v>
      </c>
      <c r="C24" s="5">
        <v>0.20557359</v>
      </c>
      <c r="D24" s="5">
        <v>5.5940000000000003</v>
      </c>
      <c r="E24" s="5">
        <v>-1721.8826206799999</v>
      </c>
      <c r="F24" s="5" t="s">
        <v>83</v>
      </c>
      <c r="H24" t="s">
        <v>89</v>
      </c>
      <c r="I24">
        <v>5.5940000000000003</v>
      </c>
      <c r="J24">
        <v>5.1890000000000001</v>
      </c>
      <c r="K24">
        <v>5.2229999999999999</v>
      </c>
      <c r="L24">
        <v>5.1559999999999997</v>
      </c>
      <c r="M24">
        <v>5.157</v>
      </c>
      <c r="N24">
        <v>5.0570000000000004</v>
      </c>
      <c r="O24">
        <v>5.1130000000000004</v>
      </c>
      <c r="P24">
        <v>5.0039999999999996</v>
      </c>
      <c r="Q24">
        <v>5.0060000000000002</v>
      </c>
      <c r="S24" t="s">
        <v>89</v>
      </c>
      <c r="T24">
        <v>5.5940000000000003</v>
      </c>
      <c r="U24">
        <v>6.5890000000000004</v>
      </c>
      <c r="V24">
        <v>6.4379999999999997</v>
      </c>
      <c r="W24"/>
      <c r="X24">
        <v>6.4420000000000002</v>
      </c>
      <c r="Y24">
        <v>6.2910000000000004</v>
      </c>
      <c r="Z24">
        <v>5.0049999999999999</v>
      </c>
      <c r="AA24"/>
      <c r="AB24" t="s">
        <v>89</v>
      </c>
      <c r="AC24">
        <v>5.5940000000000003</v>
      </c>
      <c r="AD24">
        <v>8.3989999999999991</v>
      </c>
      <c r="AE24">
        <v>8.2330000000000005</v>
      </c>
      <c r="AF24"/>
      <c r="AG24">
        <v>8.0540000000000003</v>
      </c>
      <c r="AH24">
        <v>8.3970000000000002</v>
      </c>
      <c r="AI24"/>
      <c r="AJ24" t="s">
        <v>89</v>
      </c>
      <c r="AK24">
        <v>5.5940000000000003</v>
      </c>
      <c r="AL24">
        <v>4.6859999999999999</v>
      </c>
      <c r="AM24">
        <v>4.7869999999999999</v>
      </c>
      <c r="AN24"/>
      <c r="AO24">
        <v>4.8949999999999996</v>
      </c>
      <c r="AP24">
        <v>4.68</v>
      </c>
    </row>
    <row r="25" spans="1:42" x14ac:dyDescent="0.25">
      <c r="B25" s="5" t="s">
        <v>91</v>
      </c>
      <c r="C25" s="5">
        <v>0.20557433999999999</v>
      </c>
      <c r="D25" s="5">
        <v>5.5940000000000003</v>
      </c>
      <c r="E25" s="5">
        <v>-1721.8826199299999</v>
      </c>
      <c r="F25" s="5" t="s">
        <v>83</v>
      </c>
      <c r="H25" t="s">
        <v>91</v>
      </c>
      <c r="I25">
        <v>5.5940000000000003</v>
      </c>
      <c r="J25">
        <v>5.1890000000000001</v>
      </c>
      <c r="K25">
        <v>5.2229999999999999</v>
      </c>
      <c r="L25">
        <v>5.1559999999999997</v>
      </c>
      <c r="M25">
        <v>5.157</v>
      </c>
      <c r="N25">
        <v>5.0570000000000004</v>
      </c>
      <c r="O25">
        <v>5.1139999999999999</v>
      </c>
      <c r="P25">
        <v>5.0049999999999999</v>
      </c>
      <c r="Q25">
        <v>5.0060000000000002</v>
      </c>
      <c r="S25" t="s">
        <v>91</v>
      </c>
      <c r="T25">
        <v>5.5940000000000003</v>
      </c>
      <c r="U25">
        <v>6.5890000000000004</v>
      </c>
      <c r="V25">
        <v>6.4379999999999997</v>
      </c>
      <c r="W25"/>
      <c r="X25">
        <v>6.4420000000000002</v>
      </c>
      <c r="Y25">
        <v>6.2910000000000004</v>
      </c>
      <c r="Z25">
        <v>5.0049999999999999</v>
      </c>
      <c r="AA25"/>
      <c r="AB25" t="s">
        <v>91</v>
      </c>
      <c r="AC25">
        <v>5.5940000000000003</v>
      </c>
      <c r="AD25">
        <v>8.3989999999999991</v>
      </c>
      <c r="AE25">
        <v>8.2330000000000005</v>
      </c>
      <c r="AF25"/>
      <c r="AG25">
        <v>8.0540000000000003</v>
      </c>
      <c r="AH25">
        <v>8.3970000000000002</v>
      </c>
      <c r="AI25"/>
      <c r="AJ25" t="s">
        <v>91</v>
      </c>
      <c r="AK25">
        <v>5.5940000000000003</v>
      </c>
      <c r="AL25">
        <v>4.6859999999999999</v>
      </c>
      <c r="AM25">
        <v>4.7869999999999999</v>
      </c>
      <c r="AN25"/>
      <c r="AO25">
        <v>4.8949999999999996</v>
      </c>
      <c r="AP25">
        <v>4.68</v>
      </c>
    </row>
    <row r="26" spans="1:42" x14ac:dyDescent="0.25">
      <c r="B26" s="5" t="s">
        <v>93</v>
      </c>
      <c r="C26" s="5">
        <v>0.20557434999999999</v>
      </c>
      <c r="D26" s="5">
        <v>5.5940000000000003</v>
      </c>
      <c r="E26" s="5">
        <v>-1721.88261992</v>
      </c>
      <c r="F26" s="5" t="s">
        <v>83</v>
      </c>
      <c r="H26" t="s">
        <v>93</v>
      </c>
      <c r="I26">
        <v>5.5940000000000003</v>
      </c>
      <c r="J26">
        <v>5.1890000000000001</v>
      </c>
      <c r="K26">
        <v>5.2240000000000002</v>
      </c>
      <c r="L26">
        <v>5.1559999999999997</v>
      </c>
      <c r="M26">
        <v>5.157</v>
      </c>
      <c r="N26">
        <v>5.0570000000000004</v>
      </c>
      <c r="O26">
        <v>5.1139999999999999</v>
      </c>
      <c r="P26">
        <v>5.0039999999999996</v>
      </c>
      <c r="Q26">
        <v>5.0060000000000002</v>
      </c>
      <c r="S26" t="s">
        <v>93</v>
      </c>
      <c r="T26">
        <v>5.5940000000000003</v>
      </c>
      <c r="U26">
        <v>6.5890000000000004</v>
      </c>
      <c r="V26">
        <v>6.4379999999999997</v>
      </c>
      <c r="W26"/>
      <c r="X26">
        <v>6.4420000000000002</v>
      </c>
      <c r="Y26">
        <v>6.2910000000000004</v>
      </c>
      <c r="Z26">
        <v>5.0049999999999999</v>
      </c>
      <c r="AA26"/>
      <c r="AB26" t="s">
        <v>93</v>
      </c>
      <c r="AC26">
        <v>5.5940000000000003</v>
      </c>
      <c r="AD26">
        <v>8.3989999999999991</v>
      </c>
      <c r="AE26">
        <v>8.2330000000000005</v>
      </c>
      <c r="AF26"/>
      <c r="AG26">
        <v>8.0540000000000003</v>
      </c>
      <c r="AH26">
        <v>8.3960000000000008</v>
      </c>
      <c r="AI26"/>
      <c r="AJ26" t="s">
        <v>93</v>
      </c>
      <c r="AK26">
        <v>5.5940000000000003</v>
      </c>
      <c r="AL26">
        <v>4.6849999999999996</v>
      </c>
      <c r="AM26">
        <v>4.7869999999999999</v>
      </c>
      <c r="AN26"/>
      <c r="AO26">
        <v>4.8949999999999996</v>
      </c>
      <c r="AP26">
        <v>4.68</v>
      </c>
    </row>
    <row r="27" spans="1:42" x14ac:dyDescent="0.25">
      <c r="B27" s="8" t="s">
        <v>95</v>
      </c>
      <c r="C27" s="8">
        <v>0.21937872</v>
      </c>
      <c r="D27" s="8">
        <v>5.97</v>
      </c>
      <c r="E27" s="8">
        <v>-1721.86881556</v>
      </c>
      <c r="F27" s="5" t="s">
        <v>83</v>
      </c>
      <c r="H27" s="7" t="s">
        <v>96</v>
      </c>
      <c r="I27">
        <v>5.97</v>
      </c>
      <c r="J27">
        <v>5.3920000000000003</v>
      </c>
      <c r="K27">
        <v>5.4390000000000001</v>
      </c>
      <c r="L27">
        <v>5.3550000000000004</v>
      </c>
      <c r="M27">
        <v>5.3570000000000002</v>
      </c>
      <c r="N27">
        <v>5.3479999999999999</v>
      </c>
      <c r="O27">
        <v>5.4240000000000004</v>
      </c>
      <c r="P27">
        <v>5.2889999999999997</v>
      </c>
      <c r="Q27">
        <v>5.2919999999999998</v>
      </c>
      <c r="S27" t="s">
        <v>95</v>
      </c>
      <c r="T27">
        <v>5.97</v>
      </c>
      <c r="U27">
        <v>6.79</v>
      </c>
      <c r="V27">
        <v>6.7249999999999996</v>
      </c>
      <c r="W27"/>
      <c r="X27">
        <v>6.6420000000000003</v>
      </c>
      <c r="Y27">
        <v>6.577</v>
      </c>
      <c r="Z27">
        <v>5.2880000000000003</v>
      </c>
      <c r="AA27"/>
      <c r="AB27" t="s">
        <v>95</v>
      </c>
      <c r="AC27">
        <v>5.97</v>
      </c>
      <c r="AD27">
        <v>8.3979999999999997</v>
      </c>
      <c r="AE27">
        <v>8.2720000000000002</v>
      </c>
      <c r="AF27"/>
      <c r="AG27">
        <v>8.1549999999999994</v>
      </c>
      <c r="AH27">
        <v>8.3840000000000003</v>
      </c>
      <c r="AI27"/>
      <c r="AJ27" t="s">
        <v>95</v>
      </c>
      <c r="AK27">
        <v>5.97</v>
      </c>
      <c r="AL27">
        <v>4.6849999999999996</v>
      </c>
      <c r="AM27">
        <v>4.8259999999999996</v>
      </c>
      <c r="AN27"/>
      <c r="AO27">
        <v>4.9969999999999999</v>
      </c>
      <c r="AP27">
        <v>4.6669999999999998</v>
      </c>
    </row>
    <row r="28" spans="1:42" x14ac:dyDescent="0.25">
      <c r="A28" s="5" t="s">
        <v>88</v>
      </c>
      <c r="B28" s="8" t="s">
        <v>95</v>
      </c>
      <c r="C28" s="8">
        <v>0.21937875000000001</v>
      </c>
      <c r="D28" s="8">
        <v>5.97</v>
      </c>
      <c r="E28" s="8">
        <v>-1721.86881552</v>
      </c>
      <c r="F28" s="5" t="s">
        <v>83</v>
      </c>
    </row>
    <row r="29" spans="1:42" x14ac:dyDescent="0.25">
      <c r="A29" s="5" t="s">
        <v>88</v>
      </c>
      <c r="B29" s="5" t="s">
        <v>85</v>
      </c>
      <c r="C29" s="5">
        <v>0.22935129000000001</v>
      </c>
      <c r="D29" s="5">
        <v>6.2409999999999997</v>
      </c>
      <c r="E29" s="5">
        <v>-1721.85884298</v>
      </c>
      <c r="F29" s="5" t="s">
        <v>83</v>
      </c>
      <c r="H29" t="s">
        <v>85</v>
      </c>
      <c r="I29">
        <v>6.2409999999999997</v>
      </c>
      <c r="J29">
        <v>5.7750000000000004</v>
      </c>
      <c r="K29">
        <v>5.8710000000000004</v>
      </c>
      <c r="L29">
        <v>5.7190000000000003</v>
      </c>
      <c r="M29">
        <v>5.7220000000000004</v>
      </c>
      <c r="N29">
        <v>5.1379999999999999</v>
      </c>
      <c r="O29">
        <v>5.2930000000000001</v>
      </c>
      <c r="P29">
        <v>5.05</v>
      </c>
      <c r="Q29">
        <v>5.0540000000000003</v>
      </c>
      <c r="S29" t="s">
        <v>85</v>
      </c>
      <c r="T29">
        <v>6.2409999999999997</v>
      </c>
      <c r="U29">
        <v>7.1550000000000002</v>
      </c>
      <c r="V29">
        <v>6.4859999999999998</v>
      </c>
      <c r="W29"/>
      <c r="X29">
        <v>7.0069999999999997</v>
      </c>
      <c r="Y29">
        <v>6.3390000000000004</v>
      </c>
      <c r="Z29">
        <v>5.0460000000000003</v>
      </c>
      <c r="AA29"/>
      <c r="AB29" t="s">
        <v>85</v>
      </c>
      <c r="AC29">
        <v>6.2409999999999997</v>
      </c>
      <c r="AD29">
        <v>8.8019999999999996</v>
      </c>
      <c r="AE29">
        <v>8.673</v>
      </c>
      <c r="AF29"/>
      <c r="AG29">
        <v>8.468</v>
      </c>
      <c r="AH29">
        <v>8.8089999999999993</v>
      </c>
      <c r="AI29"/>
      <c r="AJ29" t="s">
        <v>85</v>
      </c>
      <c r="AK29">
        <v>6.2409999999999997</v>
      </c>
      <c r="AL29">
        <v>5.0890000000000004</v>
      </c>
      <c r="AM29">
        <v>5.2270000000000003</v>
      </c>
      <c r="AN29"/>
      <c r="AO29">
        <v>5.31</v>
      </c>
      <c r="AP29">
        <v>5.0919999999999996</v>
      </c>
    </row>
    <row r="30" spans="1:42" x14ac:dyDescent="0.25">
      <c r="A30" s="5" t="s">
        <v>88</v>
      </c>
      <c r="B30" s="5" t="s">
        <v>86</v>
      </c>
      <c r="C30" s="5">
        <v>0.22935130000000001</v>
      </c>
      <c r="D30" s="5">
        <v>6.2409999999999997</v>
      </c>
      <c r="E30" s="5">
        <v>-1721.85884298</v>
      </c>
      <c r="F30" s="5" t="s">
        <v>83</v>
      </c>
      <c r="H30" t="s">
        <v>86</v>
      </c>
      <c r="I30">
        <v>6.2409999999999997</v>
      </c>
      <c r="J30">
        <v>5.7750000000000004</v>
      </c>
      <c r="K30">
        <v>5.8710000000000004</v>
      </c>
      <c r="L30">
        <v>5.7190000000000003</v>
      </c>
      <c r="M30">
        <v>5.7220000000000004</v>
      </c>
      <c r="N30">
        <v>5.1379999999999999</v>
      </c>
      <c r="O30">
        <v>5.2930000000000001</v>
      </c>
      <c r="P30">
        <v>5.05</v>
      </c>
      <c r="Q30">
        <v>5.0540000000000003</v>
      </c>
      <c r="S30" t="s">
        <v>86</v>
      </c>
      <c r="T30">
        <v>6.2409999999999997</v>
      </c>
      <c r="U30">
        <v>7.1539999999999999</v>
      </c>
      <c r="V30">
        <v>6.4859999999999998</v>
      </c>
      <c r="W30"/>
      <c r="X30">
        <v>7.0069999999999997</v>
      </c>
      <c r="Y30">
        <v>6.3390000000000004</v>
      </c>
      <c r="Z30">
        <v>5.0460000000000003</v>
      </c>
      <c r="AA30"/>
      <c r="AB30" t="s">
        <v>86</v>
      </c>
      <c r="AC30">
        <v>6.2409999999999997</v>
      </c>
      <c r="AD30">
        <v>8.8019999999999996</v>
      </c>
      <c r="AE30">
        <v>8.673</v>
      </c>
      <c r="AF30"/>
      <c r="AG30">
        <v>8.468</v>
      </c>
      <c r="AH30">
        <v>8.8089999999999993</v>
      </c>
      <c r="AI30"/>
      <c r="AJ30" t="s">
        <v>86</v>
      </c>
      <c r="AK30">
        <v>6.2409999999999997</v>
      </c>
      <c r="AL30">
        <v>5.0890000000000004</v>
      </c>
      <c r="AM30">
        <v>5.2270000000000003</v>
      </c>
      <c r="AN30"/>
      <c r="AO30">
        <v>5.31</v>
      </c>
      <c r="AP30">
        <v>5.0919999999999996</v>
      </c>
    </row>
    <row r="31" spans="1:42" x14ac:dyDescent="0.25">
      <c r="B31" s="5" t="s">
        <v>87</v>
      </c>
      <c r="C31" s="5">
        <v>0.22935130000000001</v>
      </c>
      <c r="D31" s="5">
        <v>6.2409999999999997</v>
      </c>
      <c r="E31" s="5">
        <v>-1721.8588429700001</v>
      </c>
      <c r="F31" s="5" t="s">
        <v>83</v>
      </c>
      <c r="H31" t="s">
        <v>87</v>
      </c>
      <c r="I31">
        <v>6.2409999999999997</v>
      </c>
      <c r="J31">
        <v>5.7750000000000004</v>
      </c>
      <c r="K31">
        <v>5.8710000000000004</v>
      </c>
      <c r="L31">
        <v>5.72</v>
      </c>
      <c r="M31">
        <v>5.7220000000000004</v>
      </c>
      <c r="N31">
        <v>5.1379999999999999</v>
      </c>
      <c r="O31">
        <v>5.2930000000000001</v>
      </c>
      <c r="P31">
        <v>5.05</v>
      </c>
      <c r="Q31">
        <v>5.0540000000000003</v>
      </c>
      <c r="S31" t="s">
        <v>87</v>
      </c>
      <c r="T31">
        <v>6.2409999999999997</v>
      </c>
      <c r="U31">
        <v>7.1550000000000002</v>
      </c>
      <c r="V31">
        <v>6.4870000000000001</v>
      </c>
      <c r="W31"/>
      <c r="X31">
        <v>7.0069999999999997</v>
      </c>
      <c r="Y31">
        <v>6.3390000000000004</v>
      </c>
      <c r="Z31">
        <v>5.0460000000000003</v>
      </c>
      <c r="AA31"/>
      <c r="AB31" t="s">
        <v>87</v>
      </c>
      <c r="AC31">
        <v>6.2409999999999997</v>
      </c>
      <c r="AD31">
        <v>8.8019999999999996</v>
      </c>
      <c r="AE31">
        <v>8.673</v>
      </c>
      <c r="AF31"/>
      <c r="AG31">
        <v>8.468</v>
      </c>
      <c r="AH31">
        <v>8.8089999999999993</v>
      </c>
      <c r="AI31"/>
      <c r="AJ31" t="s">
        <v>87</v>
      </c>
      <c r="AK31">
        <v>6.2409999999999997</v>
      </c>
      <c r="AL31">
        <v>5.0890000000000004</v>
      </c>
      <c r="AM31">
        <v>5.2270000000000003</v>
      </c>
      <c r="AN31"/>
      <c r="AO31">
        <v>5.31</v>
      </c>
      <c r="AP31">
        <v>5.0919999999999996</v>
      </c>
    </row>
    <row r="32" spans="1:42" x14ac:dyDescent="0.25">
      <c r="B32" s="5" t="s">
        <v>89</v>
      </c>
      <c r="C32" s="5">
        <v>0.23588653000000001</v>
      </c>
      <c r="D32" s="5">
        <v>6.4189999999999996</v>
      </c>
      <c r="E32" s="5">
        <v>-1721.85230774</v>
      </c>
      <c r="F32" s="5" t="s">
        <v>83</v>
      </c>
      <c r="H32" t="s">
        <v>89</v>
      </c>
      <c r="I32">
        <v>6.4189999999999996</v>
      </c>
      <c r="J32">
        <v>5.9340000000000002</v>
      </c>
      <c r="K32">
        <v>5.9740000000000002</v>
      </c>
      <c r="L32">
        <v>5.8959999999999999</v>
      </c>
      <c r="M32">
        <v>5.8970000000000002</v>
      </c>
      <c r="N32">
        <v>5.82</v>
      </c>
      <c r="O32">
        <v>5.8860000000000001</v>
      </c>
      <c r="P32">
        <v>5.7590000000000003</v>
      </c>
      <c r="Q32">
        <v>5.7610000000000001</v>
      </c>
      <c r="S32" t="s">
        <v>89</v>
      </c>
      <c r="T32">
        <v>6.4189999999999996</v>
      </c>
      <c r="U32">
        <v>7.3289999999999997</v>
      </c>
      <c r="V32">
        <v>7.1929999999999996</v>
      </c>
      <c r="W32"/>
      <c r="X32">
        <v>7.1820000000000004</v>
      </c>
      <c r="Y32">
        <v>7.0460000000000003</v>
      </c>
      <c r="Z32">
        <v>5.76</v>
      </c>
      <c r="AA32"/>
      <c r="AB32" t="s">
        <v>89</v>
      </c>
      <c r="AC32">
        <v>6.4189999999999996</v>
      </c>
      <c r="AD32">
        <v>9.0370000000000008</v>
      </c>
      <c r="AE32">
        <v>8.9039999999999999</v>
      </c>
      <c r="AF32"/>
      <c r="AG32">
        <v>8.7509999999999994</v>
      </c>
      <c r="AH32">
        <v>9.0329999999999995</v>
      </c>
      <c r="AI32"/>
      <c r="AJ32" t="s">
        <v>89</v>
      </c>
      <c r="AK32">
        <v>6.4189999999999996</v>
      </c>
      <c r="AL32">
        <v>5.3239999999999998</v>
      </c>
      <c r="AM32">
        <v>5.4569999999999999</v>
      </c>
      <c r="AN32"/>
      <c r="AO32">
        <v>5.593</v>
      </c>
      <c r="AP32">
        <v>5.3159999999999998</v>
      </c>
    </row>
    <row r="33" spans="1:42" x14ac:dyDescent="0.25">
      <c r="B33" s="5" t="s">
        <v>91</v>
      </c>
      <c r="C33" s="5">
        <v>0.23588369000000001</v>
      </c>
      <c r="D33" s="5">
        <v>6.4189999999999996</v>
      </c>
      <c r="E33" s="5">
        <v>-1721.85231058</v>
      </c>
      <c r="F33" s="5" t="s">
        <v>83</v>
      </c>
      <c r="H33" t="s">
        <v>91</v>
      </c>
      <c r="I33">
        <v>6.4189999999999996</v>
      </c>
      <c r="J33">
        <v>5.9340000000000002</v>
      </c>
      <c r="K33">
        <v>5.9740000000000002</v>
      </c>
      <c r="L33">
        <v>5.8959999999999999</v>
      </c>
      <c r="M33">
        <v>5.8970000000000002</v>
      </c>
      <c r="N33">
        <v>5.82</v>
      </c>
      <c r="O33">
        <v>5.8860000000000001</v>
      </c>
      <c r="P33">
        <v>5.7590000000000003</v>
      </c>
      <c r="Q33">
        <v>5.7610000000000001</v>
      </c>
      <c r="S33" t="s">
        <v>91</v>
      </c>
      <c r="T33">
        <v>6.4189999999999996</v>
      </c>
      <c r="U33">
        <v>7.3289999999999997</v>
      </c>
      <c r="V33">
        <v>7.1929999999999996</v>
      </c>
      <c r="W33"/>
      <c r="X33">
        <v>7.1820000000000004</v>
      </c>
      <c r="Y33">
        <v>7.0460000000000003</v>
      </c>
      <c r="Z33">
        <v>5.76</v>
      </c>
      <c r="AA33"/>
      <c r="AB33" t="s">
        <v>91</v>
      </c>
      <c r="AC33">
        <v>6.4189999999999996</v>
      </c>
      <c r="AD33">
        <v>9.0380000000000003</v>
      </c>
      <c r="AE33">
        <v>8.9039999999999999</v>
      </c>
      <c r="AF33"/>
      <c r="AG33">
        <v>8.7509999999999994</v>
      </c>
      <c r="AH33">
        <v>9.0329999999999995</v>
      </c>
      <c r="AI33"/>
      <c r="AJ33" t="s">
        <v>91</v>
      </c>
      <c r="AK33">
        <v>6.4189999999999996</v>
      </c>
      <c r="AL33">
        <v>5.3239999999999998</v>
      </c>
      <c r="AM33">
        <v>5.4569999999999999</v>
      </c>
      <c r="AN33"/>
      <c r="AO33">
        <v>5.593</v>
      </c>
      <c r="AP33">
        <v>5.3159999999999998</v>
      </c>
    </row>
    <row r="34" spans="1:42" x14ac:dyDescent="0.25">
      <c r="B34" s="5" t="s">
        <v>93</v>
      </c>
      <c r="C34" s="5">
        <v>0.23588032</v>
      </c>
      <c r="D34" s="5">
        <v>6.4189999999999996</v>
      </c>
      <c r="E34" s="5">
        <v>-1721.8523139500001</v>
      </c>
      <c r="F34" s="5" t="s">
        <v>83</v>
      </c>
      <c r="H34" t="s">
        <v>93</v>
      </c>
      <c r="I34">
        <v>6.4189999999999996</v>
      </c>
      <c r="J34">
        <v>5.9340000000000002</v>
      </c>
      <c r="K34">
        <v>5.9740000000000002</v>
      </c>
      <c r="L34">
        <v>5.8959999999999999</v>
      </c>
      <c r="M34">
        <v>5.8970000000000002</v>
      </c>
      <c r="N34">
        <v>5.82</v>
      </c>
      <c r="O34">
        <v>5.8860000000000001</v>
      </c>
      <c r="P34">
        <v>5.7590000000000003</v>
      </c>
      <c r="Q34">
        <v>5.7610000000000001</v>
      </c>
      <c r="S34" t="s">
        <v>93</v>
      </c>
      <c r="T34">
        <v>6.4189999999999996</v>
      </c>
      <c r="U34">
        <v>7.3289999999999997</v>
      </c>
      <c r="V34">
        <v>7.1929999999999996</v>
      </c>
      <c r="W34"/>
      <c r="X34">
        <v>7.1820000000000004</v>
      </c>
      <c r="Y34">
        <v>7.0460000000000003</v>
      </c>
      <c r="Z34">
        <v>5.76</v>
      </c>
      <c r="AA34"/>
      <c r="AB34" t="s">
        <v>93</v>
      </c>
      <c r="AC34">
        <v>6.4189999999999996</v>
      </c>
      <c r="AD34">
        <v>9.0370000000000008</v>
      </c>
      <c r="AE34">
        <v>8.9039999999999999</v>
      </c>
      <c r="AF34"/>
      <c r="AG34">
        <v>8.7509999999999994</v>
      </c>
      <c r="AH34">
        <v>9.032</v>
      </c>
      <c r="AI34"/>
      <c r="AJ34" t="s">
        <v>93</v>
      </c>
      <c r="AK34">
        <v>6.4189999999999996</v>
      </c>
      <c r="AL34">
        <v>5.3239999999999998</v>
      </c>
      <c r="AM34">
        <v>5.4569999999999999</v>
      </c>
      <c r="AN34"/>
      <c r="AO34">
        <v>5.5919999999999996</v>
      </c>
      <c r="AP34">
        <v>5.3150000000000004</v>
      </c>
    </row>
    <row r="35" spans="1:42" x14ac:dyDescent="0.25">
      <c r="B35" s="5" t="s">
        <v>95</v>
      </c>
      <c r="C35" s="5">
        <v>0.25957626</v>
      </c>
      <c r="D35" s="5">
        <v>7.0629999999999997</v>
      </c>
      <c r="E35" s="5">
        <v>-1721.82861802</v>
      </c>
      <c r="F35" s="5" t="s">
        <v>83</v>
      </c>
      <c r="H35" t="s">
        <v>95</v>
      </c>
      <c r="I35">
        <v>7.0629999999999997</v>
      </c>
      <c r="J35">
        <v>6.55</v>
      </c>
      <c r="K35">
        <v>6.6239999999999997</v>
      </c>
      <c r="L35">
        <v>6.5</v>
      </c>
      <c r="M35">
        <v>6.5010000000000003</v>
      </c>
      <c r="N35">
        <v>6.101</v>
      </c>
      <c r="O35">
        <v>6.2190000000000003</v>
      </c>
      <c r="P35">
        <v>6.0209999999999999</v>
      </c>
      <c r="Q35">
        <v>6.0229999999999997</v>
      </c>
      <c r="S35" t="s">
        <v>95</v>
      </c>
      <c r="T35">
        <v>7.0629999999999997</v>
      </c>
      <c r="U35">
        <v>7.9340000000000002</v>
      </c>
      <c r="V35">
        <v>7.4560000000000004</v>
      </c>
      <c r="W35"/>
      <c r="X35">
        <v>7.7869999999999999</v>
      </c>
      <c r="Y35">
        <v>7.3090000000000002</v>
      </c>
      <c r="Z35">
        <v>6.01</v>
      </c>
      <c r="AA35"/>
      <c r="AB35" t="s">
        <v>95</v>
      </c>
      <c r="AC35">
        <v>7.0629999999999997</v>
      </c>
      <c r="AD35">
        <v>9.5760000000000005</v>
      </c>
      <c r="AE35">
        <v>9.4480000000000004</v>
      </c>
      <c r="AF35"/>
      <c r="AG35">
        <v>9.26</v>
      </c>
      <c r="AH35">
        <v>9.58</v>
      </c>
      <c r="AI35"/>
      <c r="AJ35" t="s">
        <v>95</v>
      </c>
      <c r="AK35">
        <v>7.0629999999999997</v>
      </c>
      <c r="AL35">
        <v>5.8620000000000001</v>
      </c>
      <c r="AM35">
        <v>6.0010000000000003</v>
      </c>
      <c r="AN35"/>
      <c r="AO35">
        <v>6.1020000000000003</v>
      </c>
      <c r="AP35">
        <v>5.8630000000000004</v>
      </c>
    </row>
    <row r="36" spans="1:42" x14ac:dyDescent="0.25">
      <c r="B36" s="5" t="s">
        <v>95</v>
      </c>
      <c r="C36" s="5">
        <v>0.27979008</v>
      </c>
      <c r="D36" s="5">
        <v>7.6130000000000004</v>
      </c>
      <c r="E36" s="5">
        <v>-1721.8084041899999</v>
      </c>
      <c r="F36" s="5" t="s">
        <v>83</v>
      </c>
      <c r="H36" t="s">
        <v>95</v>
      </c>
      <c r="I36">
        <v>7.6130000000000004</v>
      </c>
      <c r="J36">
        <v>7.05</v>
      </c>
      <c r="K36">
        <v>7.1680000000000001</v>
      </c>
      <c r="L36">
        <v>6.99</v>
      </c>
      <c r="M36">
        <v>6.9930000000000003</v>
      </c>
      <c r="N36">
        <v>6.32</v>
      </c>
      <c r="O36">
        <v>6.5110000000000001</v>
      </c>
      <c r="P36">
        <v>6.2249999999999996</v>
      </c>
      <c r="Q36">
        <v>6.23</v>
      </c>
      <c r="S36" t="s">
        <v>95</v>
      </c>
      <c r="T36">
        <v>7.6130000000000004</v>
      </c>
      <c r="U36">
        <v>8.4260000000000002</v>
      </c>
      <c r="V36">
        <v>7.6619999999999999</v>
      </c>
      <c r="W36"/>
      <c r="X36">
        <v>8.2780000000000005</v>
      </c>
      <c r="Y36">
        <v>7.5149999999999997</v>
      </c>
      <c r="Z36">
        <v>6.2089999999999996</v>
      </c>
      <c r="AA36"/>
      <c r="AB36" t="s">
        <v>95</v>
      </c>
      <c r="AC36">
        <v>7.6130000000000004</v>
      </c>
      <c r="AD36">
        <v>9.9610000000000003</v>
      </c>
      <c r="AE36">
        <v>9.8369999999999997</v>
      </c>
      <c r="AF36"/>
      <c r="AG36">
        <v>9.6820000000000004</v>
      </c>
      <c r="AH36">
        <v>9.9649999999999999</v>
      </c>
      <c r="AI36"/>
      <c r="AJ36" t="s">
        <v>95</v>
      </c>
      <c r="AK36">
        <v>7.6130000000000004</v>
      </c>
      <c r="AL36">
        <v>6.2480000000000002</v>
      </c>
      <c r="AM36">
        <v>6.391</v>
      </c>
      <c r="AN36"/>
      <c r="AO36">
        <v>6.524</v>
      </c>
      <c r="AP36">
        <v>6.2480000000000002</v>
      </c>
    </row>
    <row r="43" spans="1:42" x14ac:dyDescent="0.25">
      <c r="A43" s="5" t="s">
        <v>88</v>
      </c>
    </row>
    <row r="44" spans="1:42" x14ac:dyDescent="0.25">
      <c r="A44" s="5" t="s">
        <v>88</v>
      </c>
      <c r="F44" s="7" t="s">
        <v>74</v>
      </c>
      <c r="G44" s="7" t="s">
        <v>69</v>
      </c>
      <c r="H44" s="7" t="s">
        <v>79</v>
      </c>
      <c r="I44" s="7" t="s">
        <v>79</v>
      </c>
    </row>
    <row r="45" spans="1:42" x14ac:dyDescent="0.25">
      <c r="C45" s="5" t="s">
        <v>1</v>
      </c>
      <c r="D45" t="s">
        <v>119</v>
      </c>
      <c r="E45" t="s">
        <v>65</v>
      </c>
      <c r="F45" t="s">
        <v>103</v>
      </c>
      <c r="G45" s="5" t="s">
        <v>120</v>
      </c>
      <c r="H45" s="5" t="s">
        <v>108</v>
      </c>
      <c r="I45" s="5" t="s">
        <v>122</v>
      </c>
    </row>
    <row r="46" spans="1:42" x14ac:dyDescent="0.25">
      <c r="B46" t="s">
        <v>21</v>
      </c>
      <c r="C46" t="s">
        <v>13</v>
      </c>
      <c r="D46" s="4" t="s">
        <v>19</v>
      </c>
      <c r="E46">
        <v>4.524</v>
      </c>
      <c r="F46">
        <v>5.4260000000000002</v>
      </c>
      <c r="G46">
        <v>3.9929999999999999</v>
      </c>
      <c r="H46">
        <v>7.1180000000000003</v>
      </c>
      <c r="I46">
        <v>3.4049999999999998</v>
      </c>
    </row>
    <row r="47" spans="1:42" x14ac:dyDescent="0.25">
      <c r="B47" t="s">
        <v>20</v>
      </c>
      <c r="C47" t="s">
        <v>14</v>
      </c>
      <c r="D47">
        <v>4.3600000000000003</v>
      </c>
      <c r="E47">
        <v>4.5</v>
      </c>
      <c r="F47">
        <v>5.4039999999999999</v>
      </c>
      <c r="G47">
        <v>3.972</v>
      </c>
      <c r="H47">
        <v>7.0990000000000002</v>
      </c>
      <c r="I47">
        <v>3.3860000000000001</v>
      </c>
    </row>
    <row r="48" spans="1:42" x14ac:dyDescent="0.25">
      <c r="B48" t="s">
        <v>22</v>
      </c>
      <c r="C48" t="s">
        <v>15</v>
      </c>
      <c r="D48">
        <v>4.3899999999999997</v>
      </c>
      <c r="E48">
        <v>4.5469999999999997</v>
      </c>
      <c r="F48">
        <v>5.4489999999999998</v>
      </c>
      <c r="G48">
        <v>4.0170000000000003</v>
      </c>
      <c r="H48">
        <v>7.1379999999999999</v>
      </c>
      <c r="I48">
        <v>3.4249999999999998</v>
      </c>
    </row>
    <row r="49" spans="2:42" x14ac:dyDescent="0.25">
      <c r="B49" t="s">
        <v>22</v>
      </c>
      <c r="C49" t="s">
        <v>16</v>
      </c>
      <c r="D49">
        <v>4.95</v>
      </c>
      <c r="E49">
        <v>5.1139999999999999</v>
      </c>
      <c r="F49">
        <v>5.99</v>
      </c>
      <c r="G49">
        <v>4.5579999999999998</v>
      </c>
      <c r="H49">
        <v>7.6429999999999998</v>
      </c>
      <c r="I49">
        <v>3.93</v>
      </c>
      <c r="J49"/>
      <c r="K49"/>
      <c r="L49"/>
      <c r="M49"/>
      <c r="N49"/>
      <c r="O49"/>
      <c r="P49"/>
      <c r="Q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2:42" x14ac:dyDescent="0.25">
      <c r="C50"/>
      <c r="D50"/>
    </row>
    <row r="51" spans="2:42" x14ac:dyDescent="0.25">
      <c r="D51" s="5" t="s">
        <v>141</v>
      </c>
      <c r="E51" t="s">
        <v>13</v>
      </c>
      <c r="F51" s="5" t="e">
        <f>ABS($D46-F46)</f>
        <v>#VALUE!</v>
      </c>
      <c r="G51" s="5" t="e">
        <f t="shared" ref="G51:I51" si="0">ABS($D46-G46)</f>
        <v>#VALUE!</v>
      </c>
      <c r="H51" s="5" t="e">
        <f t="shared" si="0"/>
        <v>#VALUE!</v>
      </c>
      <c r="I51" s="5" t="e">
        <f t="shared" si="0"/>
        <v>#VALUE!</v>
      </c>
    </row>
    <row r="52" spans="2:42" x14ac:dyDescent="0.25">
      <c r="E52" t="s">
        <v>14</v>
      </c>
      <c r="F52" s="5">
        <f t="shared" ref="F52:I52" si="1">ABS($D47-F47)</f>
        <v>1.0439999999999996</v>
      </c>
      <c r="G52" s="5">
        <f t="shared" si="1"/>
        <v>0.38800000000000034</v>
      </c>
      <c r="H52" s="5">
        <f t="shared" si="1"/>
        <v>2.7389999999999999</v>
      </c>
      <c r="I52" s="5">
        <f t="shared" si="1"/>
        <v>0.9740000000000002</v>
      </c>
    </row>
    <row r="53" spans="2:42" x14ac:dyDescent="0.25">
      <c r="E53" t="s">
        <v>15</v>
      </c>
      <c r="F53" s="5">
        <f t="shared" ref="F53:I53" si="2">ABS($D48-F48)</f>
        <v>1.0590000000000002</v>
      </c>
      <c r="G53" s="5">
        <f t="shared" si="2"/>
        <v>0.37299999999999933</v>
      </c>
      <c r="H53" s="5">
        <f t="shared" si="2"/>
        <v>2.7480000000000002</v>
      </c>
      <c r="I53" s="5">
        <f t="shared" si="2"/>
        <v>0.96499999999999986</v>
      </c>
    </row>
    <row r="54" spans="2:42" x14ac:dyDescent="0.25">
      <c r="E54" t="s">
        <v>16</v>
      </c>
      <c r="F54" s="5">
        <f t="shared" ref="F54:I54" si="3">ABS($D49-F49)</f>
        <v>1.04</v>
      </c>
      <c r="G54" s="5">
        <f t="shared" si="3"/>
        <v>0.39200000000000035</v>
      </c>
      <c r="H54" s="5">
        <f t="shared" si="3"/>
        <v>2.6929999999999996</v>
      </c>
      <c r="I54" s="5">
        <f t="shared" si="3"/>
        <v>1.02</v>
      </c>
    </row>
    <row r="56" spans="2:42" x14ac:dyDescent="0.25">
      <c r="E56" s="5" t="s">
        <v>128</v>
      </c>
      <c r="F56" s="8">
        <f>AVERAGE(F52:F54)</f>
        <v>1.0476666666666665</v>
      </c>
      <c r="G56" s="8">
        <f t="shared" ref="G56:I56" si="4">AVERAGE(G52:G54)</f>
        <v>0.38433333333333336</v>
      </c>
      <c r="H56" s="8">
        <f t="shared" si="4"/>
        <v>2.7266666666666666</v>
      </c>
      <c r="I56" s="8">
        <f t="shared" si="4"/>
        <v>0.9863333333333334</v>
      </c>
    </row>
    <row r="59" spans="2:42" x14ac:dyDescent="0.25">
      <c r="D59" s="5" t="s">
        <v>65</v>
      </c>
      <c r="E59" t="s">
        <v>13</v>
      </c>
      <c r="F59" s="5">
        <f>ABS($E46-F46)</f>
        <v>0.90200000000000014</v>
      </c>
      <c r="G59" s="5">
        <f t="shared" ref="G59:I59" si="5">ABS($E46-G46)</f>
        <v>0.53100000000000014</v>
      </c>
      <c r="H59" s="5">
        <f t="shared" si="5"/>
        <v>2.5940000000000003</v>
      </c>
      <c r="I59" s="5">
        <f t="shared" si="5"/>
        <v>1.1190000000000002</v>
      </c>
    </row>
    <row r="60" spans="2:42" x14ac:dyDescent="0.25">
      <c r="E60" t="s">
        <v>14</v>
      </c>
      <c r="F60" s="5">
        <f t="shared" ref="F60:I60" si="6">ABS($E47-F47)</f>
        <v>0.90399999999999991</v>
      </c>
      <c r="G60" s="5">
        <f t="shared" si="6"/>
        <v>0.52800000000000002</v>
      </c>
      <c r="H60" s="5">
        <f t="shared" si="6"/>
        <v>2.5990000000000002</v>
      </c>
      <c r="I60" s="5">
        <f t="shared" si="6"/>
        <v>1.1139999999999999</v>
      </c>
    </row>
    <row r="61" spans="2:42" x14ac:dyDescent="0.25">
      <c r="E61" t="s">
        <v>15</v>
      </c>
      <c r="F61" s="5">
        <f t="shared" ref="F61:I61" si="7">ABS($E48-F48)</f>
        <v>0.90200000000000014</v>
      </c>
      <c r="G61" s="5">
        <f t="shared" si="7"/>
        <v>0.52999999999999936</v>
      </c>
      <c r="H61" s="5">
        <f t="shared" si="7"/>
        <v>2.5910000000000002</v>
      </c>
      <c r="I61" s="5">
        <f t="shared" si="7"/>
        <v>1.1219999999999999</v>
      </c>
    </row>
    <row r="62" spans="2:42" x14ac:dyDescent="0.25">
      <c r="E62" t="s">
        <v>16</v>
      </c>
      <c r="F62" s="5">
        <f t="shared" ref="F62:I62" si="8">ABS($E49-F49)</f>
        <v>0.87600000000000033</v>
      </c>
      <c r="G62" s="5">
        <f t="shared" si="8"/>
        <v>0.55600000000000005</v>
      </c>
      <c r="H62" s="5">
        <f t="shared" si="8"/>
        <v>2.5289999999999999</v>
      </c>
      <c r="I62" s="5">
        <f t="shared" si="8"/>
        <v>1.1839999999999997</v>
      </c>
      <c r="V62" s="5" t="s">
        <v>97</v>
      </c>
    </row>
    <row r="63" spans="2:42" x14ac:dyDescent="0.25">
      <c r="V63" s="5" t="s">
        <v>97</v>
      </c>
    </row>
    <row r="64" spans="2:42" x14ac:dyDescent="0.25">
      <c r="E64" s="5" t="s">
        <v>128</v>
      </c>
      <c r="F64" s="8">
        <f>AVERAGE(F59:F62)</f>
        <v>0.89600000000000013</v>
      </c>
      <c r="G64" s="8">
        <f t="shared" ref="G64:I64" si="9">AVERAGE(G59:G62)</f>
        <v>0.53624999999999989</v>
      </c>
      <c r="H64" s="8">
        <f t="shared" si="9"/>
        <v>2.5782500000000002</v>
      </c>
      <c r="I64" s="8">
        <f t="shared" si="9"/>
        <v>1.1347499999999999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opLeftCell="G31" zoomScale="85" zoomScaleNormal="85" workbookViewId="0">
      <selection activeCell="P51" sqref="P51:S51"/>
    </sheetView>
  </sheetViews>
  <sheetFormatPr defaultRowHeight="15" x14ac:dyDescent="0.25"/>
  <cols>
    <col min="4" max="4" width="20" customWidth="1"/>
    <col min="14" max="14" width="11.85546875" customWidth="1"/>
    <col min="15" max="15" width="10.140625" customWidth="1"/>
  </cols>
  <sheetData>
    <row r="1" spans="1:46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98</v>
      </c>
      <c r="J1" t="s">
        <v>99</v>
      </c>
      <c r="K1" t="s">
        <v>100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S1" t="s">
        <v>99</v>
      </c>
      <c r="T1" t="s">
        <v>100</v>
      </c>
      <c r="U1" t="s">
        <v>108</v>
      </c>
      <c r="V1" t="s">
        <v>104</v>
      </c>
      <c r="W1" t="s">
        <v>105</v>
      </c>
      <c r="X1" t="s">
        <v>106</v>
      </c>
      <c r="Y1" t="s">
        <v>107</v>
      </c>
      <c r="AB1" t="s">
        <v>99</v>
      </c>
      <c r="AC1" t="s">
        <v>100</v>
      </c>
      <c r="AD1" t="s">
        <v>109</v>
      </c>
      <c r="AE1" t="s">
        <v>104</v>
      </c>
      <c r="AF1" t="s">
        <v>105</v>
      </c>
      <c r="AG1" t="s">
        <v>106</v>
      </c>
      <c r="AH1" t="s">
        <v>107</v>
      </c>
      <c r="AK1" t="s">
        <v>37</v>
      </c>
      <c r="AL1" t="s">
        <v>38</v>
      </c>
      <c r="AM1" t="s">
        <v>39</v>
      </c>
      <c r="AN1" t="s">
        <v>40</v>
      </c>
      <c r="AO1">
        <v>1</v>
      </c>
      <c r="AP1" t="s">
        <v>41</v>
      </c>
      <c r="AQ1" t="s">
        <v>42</v>
      </c>
      <c r="AR1">
        <v>27.211395700000001</v>
      </c>
      <c r="AS1" t="s">
        <v>43</v>
      </c>
    </row>
    <row r="2" spans="1:46" x14ac:dyDescent="0.25">
      <c r="J2" t="s">
        <v>37</v>
      </c>
      <c r="K2" t="s">
        <v>38</v>
      </c>
      <c r="L2" t="s">
        <v>110</v>
      </c>
      <c r="M2" t="s">
        <v>111</v>
      </c>
      <c r="N2">
        <v>1</v>
      </c>
      <c r="O2" t="s">
        <v>41</v>
      </c>
      <c r="P2" t="s">
        <v>42</v>
      </c>
      <c r="Q2">
        <v>27.211396000000001</v>
      </c>
      <c r="R2" t="s">
        <v>58</v>
      </c>
      <c r="S2" t="s">
        <v>37</v>
      </c>
      <c r="T2" t="s">
        <v>38</v>
      </c>
      <c r="U2" t="s">
        <v>110</v>
      </c>
      <c r="V2" t="s">
        <v>111</v>
      </c>
      <c r="W2">
        <v>1</v>
      </c>
      <c r="X2" t="s">
        <v>41</v>
      </c>
      <c r="Y2" t="s">
        <v>42</v>
      </c>
      <c r="Z2">
        <v>27.211396000000001</v>
      </c>
      <c r="AA2" t="s">
        <v>58</v>
      </c>
      <c r="AB2" t="s">
        <v>37</v>
      </c>
      <c r="AC2" t="s">
        <v>38</v>
      </c>
      <c r="AD2" t="s">
        <v>110</v>
      </c>
      <c r="AE2" t="s">
        <v>111</v>
      </c>
      <c r="AF2">
        <v>1</v>
      </c>
      <c r="AG2" t="s">
        <v>41</v>
      </c>
      <c r="AH2" t="s">
        <v>42</v>
      </c>
      <c r="AI2">
        <v>27.211396000000001</v>
      </c>
      <c r="AJ2" t="s">
        <v>58</v>
      </c>
      <c r="AK2" t="s">
        <v>55</v>
      </c>
      <c r="AL2" t="s">
        <v>56</v>
      </c>
    </row>
    <row r="3" spans="1:46" x14ac:dyDescent="0.25">
      <c r="A3" t="s">
        <v>37</v>
      </c>
      <c r="B3" t="s">
        <v>37</v>
      </c>
      <c r="C3" t="s">
        <v>59</v>
      </c>
    </row>
    <row r="4" spans="1:46" x14ac:dyDescent="0.25">
      <c r="A4" t="s">
        <v>60</v>
      </c>
      <c r="B4" t="s">
        <v>112</v>
      </c>
      <c r="C4" t="s">
        <v>113</v>
      </c>
      <c r="D4" t="s">
        <v>112</v>
      </c>
      <c r="E4" t="s">
        <v>114</v>
      </c>
      <c r="F4" t="s">
        <v>112</v>
      </c>
      <c r="G4" t="s">
        <v>113</v>
      </c>
      <c r="H4" t="s">
        <v>63</v>
      </c>
      <c r="J4" t="s">
        <v>64</v>
      </c>
      <c r="K4" t="s">
        <v>65</v>
      </c>
      <c r="L4" s="7" t="s">
        <v>74</v>
      </c>
      <c r="M4" t="s">
        <v>75</v>
      </c>
      <c r="N4" t="s">
        <v>76</v>
      </c>
      <c r="O4" t="s">
        <v>77</v>
      </c>
      <c r="P4" t="s">
        <v>78</v>
      </c>
      <c r="S4" t="s">
        <v>64</v>
      </c>
      <c r="T4" t="s">
        <v>65</v>
      </c>
      <c r="U4" s="7" t="s">
        <v>79</v>
      </c>
      <c r="V4" t="s">
        <v>80</v>
      </c>
      <c r="W4" t="s">
        <v>81</v>
      </c>
      <c r="X4" t="s">
        <v>82</v>
      </c>
      <c r="AB4" t="s">
        <v>64</v>
      </c>
      <c r="AC4" t="s">
        <v>65</v>
      </c>
      <c r="AD4" s="7" t="s">
        <v>79</v>
      </c>
      <c r="AE4" t="s">
        <v>80</v>
      </c>
      <c r="AF4" t="s">
        <v>81</v>
      </c>
      <c r="AG4" t="s">
        <v>82</v>
      </c>
      <c r="AK4" t="s">
        <v>64</v>
      </c>
      <c r="AL4" t="s">
        <v>65</v>
      </c>
      <c r="AM4" t="s">
        <v>66</v>
      </c>
      <c r="AN4" t="s">
        <v>67</v>
      </c>
      <c r="AO4" t="s">
        <v>68</v>
      </c>
      <c r="AP4" s="7" t="s">
        <v>69</v>
      </c>
      <c r="AQ4" t="s">
        <v>70</v>
      </c>
      <c r="AR4" t="s">
        <v>71</v>
      </c>
      <c r="AS4" t="s">
        <v>72</v>
      </c>
      <c r="AT4" t="s">
        <v>73</v>
      </c>
    </row>
    <row r="5" spans="1:46" x14ac:dyDescent="0.25">
      <c r="A5" t="s">
        <v>115</v>
      </c>
      <c r="B5">
        <v>0.11344451</v>
      </c>
      <c r="C5">
        <v>3.0870000000000002</v>
      </c>
      <c r="D5" s="5">
        <v>-1829.7803388899999</v>
      </c>
      <c r="E5" t="s">
        <v>83</v>
      </c>
      <c r="J5" t="s">
        <v>115</v>
      </c>
      <c r="K5">
        <v>3.0870000000000002</v>
      </c>
      <c r="L5">
        <v>3.6760000000000002</v>
      </c>
      <c r="M5">
        <v>3.6459999999999999</v>
      </c>
      <c r="N5">
        <v>3.4910000000000001</v>
      </c>
      <c r="O5">
        <v>3.4609999999999999</v>
      </c>
      <c r="P5">
        <v>2.306</v>
      </c>
      <c r="S5" t="s">
        <v>115</v>
      </c>
      <c r="T5">
        <v>3.0870000000000002</v>
      </c>
      <c r="U5">
        <v>4.7640000000000002</v>
      </c>
      <c r="V5">
        <v>4.6630000000000003</v>
      </c>
      <c r="W5">
        <v>4.5330000000000004</v>
      </c>
      <c r="X5">
        <v>4.7709999999999999</v>
      </c>
      <c r="AB5" t="s">
        <v>115</v>
      </c>
      <c r="AC5">
        <v>3.0870000000000002</v>
      </c>
      <c r="AD5">
        <v>1.661</v>
      </c>
      <c r="AE5">
        <v>1.8080000000000001</v>
      </c>
      <c r="AF5">
        <v>2</v>
      </c>
      <c r="AG5">
        <v>1.651</v>
      </c>
      <c r="AK5" t="s">
        <v>115</v>
      </c>
      <c r="AL5">
        <v>3.0870000000000002</v>
      </c>
      <c r="AM5">
        <v>2.3610000000000002</v>
      </c>
      <c r="AN5">
        <v>2.4279999999999999</v>
      </c>
      <c r="AO5">
        <v>2.2999999999999998</v>
      </c>
      <c r="AP5">
        <v>2.3029999999999999</v>
      </c>
      <c r="AQ5">
        <v>2.355</v>
      </c>
      <c r="AR5">
        <v>2.448</v>
      </c>
      <c r="AS5">
        <v>2.2690000000000001</v>
      </c>
      <c r="AT5">
        <v>2.2730000000000001</v>
      </c>
    </row>
    <row r="6" spans="1:46" x14ac:dyDescent="0.25">
      <c r="A6" s="7" t="s">
        <v>116</v>
      </c>
      <c r="B6" s="7">
        <v>0.11652881</v>
      </c>
      <c r="C6" s="7">
        <v>3.1709999999999998</v>
      </c>
      <c r="D6" s="5">
        <v>-1829.77725459</v>
      </c>
      <c r="E6" t="s">
        <v>83</v>
      </c>
      <c r="J6" t="s">
        <v>116</v>
      </c>
      <c r="K6">
        <v>3.1709999999999998</v>
      </c>
      <c r="L6">
        <v>4.133</v>
      </c>
      <c r="M6">
        <v>3.2450000000000001</v>
      </c>
      <c r="N6">
        <v>3.948</v>
      </c>
      <c r="O6">
        <v>3.06</v>
      </c>
      <c r="P6">
        <v>1.96</v>
      </c>
      <c r="S6" t="s">
        <v>116</v>
      </c>
      <c r="T6">
        <v>3.1709999999999998</v>
      </c>
      <c r="U6">
        <v>5.2149999999999999</v>
      </c>
      <c r="V6">
        <v>5.093</v>
      </c>
      <c r="W6">
        <v>4.8209999999999997</v>
      </c>
      <c r="X6">
        <v>5.2320000000000002</v>
      </c>
      <c r="AB6" t="s">
        <v>116</v>
      </c>
      <c r="AC6">
        <v>3.1709999999999998</v>
      </c>
      <c r="AD6">
        <v>2.1120000000000001</v>
      </c>
      <c r="AE6">
        <v>2.238</v>
      </c>
      <c r="AF6">
        <v>2.2879999999999998</v>
      </c>
      <c r="AG6">
        <v>2.1120000000000001</v>
      </c>
      <c r="AK6" t="s">
        <v>116</v>
      </c>
      <c r="AL6">
        <v>3.1709999999999998</v>
      </c>
      <c r="AM6">
        <v>2.851</v>
      </c>
      <c r="AN6">
        <v>2.968</v>
      </c>
      <c r="AO6">
        <v>2.7549999999999999</v>
      </c>
      <c r="AP6">
        <v>2.76</v>
      </c>
      <c r="AQ6">
        <v>2.0030000000000001</v>
      </c>
      <c r="AR6">
        <v>2.1739999999999999</v>
      </c>
      <c r="AS6">
        <v>1.8640000000000001</v>
      </c>
      <c r="AT6">
        <v>1.8720000000000001</v>
      </c>
    </row>
    <row r="7" spans="1:46" x14ac:dyDescent="0.25">
      <c r="A7" s="7" t="s">
        <v>115</v>
      </c>
      <c r="B7" s="7">
        <v>0.11652878999999999</v>
      </c>
      <c r="C7" s="7">
        <v>3.1709999999999998</v>
      </c>
      <c r="D7" s="5">
        <v>-1829.77725461</v>
      </c>
      <c r="E7" t="s">
        <v>83</v>
      </c>
      <c r="J7" t="s">
        <v>115</v>
      </c>
      <c r="K7">
        <v>3.1709999999999998</v>
      </c>
      <c r="L7">
        <v>4.133</v>
      </c>
      <c r="M7">
        <v>3.2450000000000001</v>
      </c>
      <c r="N7">
        <v>3.948</v>
      </c>
      <c r="O7">
        <v>3.06</v>
      </c>
      <c r="P7">
        <v>1.96</v>
      </c>
      <c r="S7" t="s">
        <v>115</v>
      </c>
      <c r="T7">
        <v>3.1709999999999998</v>
      </c>
      <c r="U7">
        <v>5.2149999999999999</v>
      </c>
      <c r="V7">
        <v>5.093</v>
      </c>
      <c r="W7">
        <v>4.8209999999999997</v>
      </c>
      <c r="X7">
        <v>5.2320000000000002</v>
      </c>
      <c r="AB7" t="s">
        <v>115</v>
      </c>
      <c r="AC7">
        <v>3.1709999999999998</v>
      </c>
      <c r="AD7">
        <v>2.1120000000000001</v>
      </c>
      <c r="AE7">
        <v>2.238</v>
      </c>
      <c r="AF7">
        <v>2.2879999999999998</v>
      </c>
      <c r="AG7">
        <v>2.1120000000000001</v>
      </c>
      <c r="AK7" t="s">
        <v>115</v>
      </c>
      <c r="AL7">
        <v>3.1709999999999998</v>
      </c>
      <c r="AM7">
        <v>2.851</v>
      </c>
      <c r="AN7">
        <v>2.968</v>
      </c>
      <c r="AO7">
        <v>2.7549999999999999</v>
      </c>
      <c r="AP7">
        <v>2.76</v>
      </c>
      <c r="AQ7">
        <v>2.0030000000000001</v>
      </c>
      <c r="AR7">
        <v>2.1739999999999999</v>
      </c>
      <c r="AS7">
        <v>1.8640000000000001</v>
      </c>
      <c r="AT7">
        <v>1.8720000000000001</v>
      </c>
    </row>
    <row r="8" spans="1:46" x14ac:dyDescent="0.25">
      <c r="A8" s="9" t="s">
        <v>116</v>
      </c>
      <c r="B8" s="9">
        <v>0.12160777</v>
      </c>
      <c r="C8" s="9">
        <v>3.3090000000000002</v>
      </c>
      <c r="D8" s="5">
        <v>-1829.77217563</v>
      </c>
      <c r="E8" t="s">
        <v>83</v>
      </c>
      <c r="J8" t="s">
        <v>116</v>
      </c>
      <c r="K8">
        <v>3.3090000000000002</v>
      </c>
      <c r="L8">
        <v>3.89</v>
      </c>
      <c r="M8">
        <v>3.7469999999999999</v>
      </c>
      <c r="N8">
        <v>3.706</v>
      </c>
      <c r="O8">
        <v>3.5619999999999998</v>
      </c>
      <c r="P8">
        <v>2.4060000000000001</v>
      </c>
      <c r="S8" t="s">
        <v>116</v>
      </c>
      <c r="T8">
        <v>3.3090000000000002</v>
      </c>
      <c r="U8">
        <v>4.9610000000000003</v>
      </c>
      <c r="V8">
        <v>4.8490000000000002</v>
      </c>
      <c r="W8">
        <v>4.7190000000000003</v>
      </c>
      <c r="X8">
        <v>4.9649999999999999</v>
      </c>
      <c r="AB8" t="s">
        <v>116</v>
      </c>
      <c r="AC8">
        <v>3.3090000000000002</v>
      </c>
      <c r="AD8">
        <v>1.859</v>
      </c>
      <c r="AE8">
        <v>1.994</v>
      </c>
      <c r="AF8">
        <v>2.1859999999999999</v>
      </c>
      <c r="AG8">
        <v>1.845</v>
      </c>
      <c r="AK8" t="s">
        <v>116</v>
      </c>
      <c r="AL8">
        <v>3.3090000000000002</v>
      </c>
      <c r="AM8">
        <v>2.5790000000000002</v>
      </c>
      <c r="AN8">
        <v>2.66</v>
      </c>
      <c r="AO8">
        <v>2.5129999999999999</v>
      </c>
      <c r="AP8">
        <v>2.5169999999999999</v>
      </c>
      <c r="AQ8">
        <v>2.4590000000000001</v>
      </c>
      <c r="AR8">
        <v>2.5710000000000002</v>
      </c>
      <c r="AS8">
        <v>2.367</v>
      </c>
      <c r="AT8">
        <v>2.3730000000000002</v>
      </c>
    </row>
    <row r="9" spans="1:46" x14ac:dyDescent="0.25">
      <c r="A9" s="9" t="s">
        <v>115</v>
      </c>
      <c r="B9" s="9">
        <v>0.12160799</v>
      </c>
      <c r="C9" s="9">
        <v>3.3090000000000002</v>
      </c>
      <c r="D9" s="5">
        <v>-1829.77217541</v>
      </c>
      <c r="E9" t="s">
        <v>83</v>
      </c>
      <c r="J9" t="s">
        <v>115</v>
      </c>
      <c r="K9">
        <v>3.3090000000000002</v>
      </c>
      <c r="L9">
        <v>3.8849999999999998</v>
      </c>
      <c r="M9">
        <v>3.7389999999999999</v>
      </c>
      <c r="N9">
        <v>3.7</v>
      </c>
      <c r="O9">
        <v>3.5539999999999998</v>
      </c>
      <c r="P9">
        <v>2.4060000000000001</v>
      </c>
      <c r="S9" t="s">
        <v>115</v>
      </c>
      <c r="T9">
        <v>3.3090000000000002</v>
      </c>
      <c r="U9">
        <v>4.9390000000000001</v>
      </c>
      <c r="V9">
        <v>4.8490000000000002</v>
      </c>
      <c r="W9">
        <v>4.7190000000000003</v>
      </c>
      <c r="X9">
        <v>4.9470000000000001</v>
      </c>
      <c r="AB9" t="s">
        <v>115</v>
      </c>
      <c r="AC9">
        <v>3.3090000000000002</v>
      </c>
      <c r="AD9">
        <v>1.837</v>
      </c>
      <c r="AE9">
        <v>1.994</v>
      </c>
      <c r="AF9">
        <v>2.1859999999999999</v>
      </c>
      <c r="AG9">
        <v>1.827</v>
      </c>
      <c r="AK9" t="s">
        <v>115</v>
      </c>
      <c r="AL9">
        <v>3.3090000000000002</v>
      </c>
      <c r="AM9">
        <v>2.5790000000000002</v>
      </c>
      <c r="AN9">
        <v>2.66</v>
      </c>
      <c r="AO9">
        <v>2.508</v>
      </c>
      <c r="AP9">
        <v>2.5110000000000001</v>
      </c>
      <c r="AQ9">
        <v>2.4590000000000001</v>
      </c>
      <c r="AR9">
        <v>2.5710000000000002</v>
      </c>
      <c r="AS9">
        <v>2.3610000000000002</v>
      </c>
      <c r="AT9">
        <v>2.3650000000000002</v>
      </c>
    </row>
    <row r="10" spans="1:46" x14ac:dyDescent="0.25">
      <c r="A10" s="7" t="s">
        <v>116</v>
      </c>
      <c r="B10" s="7">
        <v>0.12294423</v>
      </c>
      <c r="C10" s="7">
        <v>3.3450000000000002</v>
      </c>
      <c r="D10" s="5">
        <v>-1829.77083917</v>
      </c>
      <c r="E10" t="s">
        <v>83</v>
      </c>
      <c r="J10" t="s">
        <v>116</v>
      </c>
      <c r="K10">
        <v>3.3450000000000002</v>
      </c>
      <c r="L10">
        <v>4.3179999999999996</v>
      </c>
      <c r="M10">
        <v>3.35</v>
      </c>
      <c r="N10">
        <v>4.133</v>
      </c>
      <c r="O10">
        <v>3.165</v>
      </c>
      <c r="P10">
        <v>2.0579999999999998</v>
      </c>
      <c r="S10" t="s">
        <v>116</v>
      </c>
      <c r="T10">
        <v>3.3450000000000002</v>
      </c>
      <c r="U10">
        <v>5.3490000000000002</v>
      </c>
      <c r="V10">
        <v>5.2409999999999997</v>
      </c>
      <c r="W10">
        <v>4.9770000000000003</v>
      </c>
      <c r="X10">
        <v>5.3659999999999997</v>
      </c>
      <c r="AB10" t="s">
        <v>116</v>
      </c>
      <c r="AC10">
        <v>3.3450000000000002</v>
      </c>
      <c r="AD10">
        <v>2.2469999999999999</v>
      </c>
      <c r="AE10">
        <v>2.387</v>
      </c>
      <c r="AF10">
        <v>2.444</v>
      </c>
      <c r="AG10">
        <v>2.246</v>
      </c>
      <c r="AK10" t="s">
        <v>116</v>
      </c>
      <c r="AL10">
        <v>3.3450000000000002</v>
      </c>
      <c r="AM10">
        <v>3.032</v>
      </c>
      <c r="AN10">
        <v>3.161</v>
      </c>
      <c r="AO10">
        <v>2.9390000000000001</v>
      </c>
      <c r="AP10">
        <v>2.9449999999999998</v>
      </c>
      <c r="AQ10">
        <v>2.101</v>
      </c>
      <c r="AR10">
        <v>2.29</v>
      </c>
      <c r="AS10">
        <v>1.968</v>
      </c>
      <c r="AT10">
        <v>1.976</v>
      </c>
    </row>
    <row r="11" spans="1:46" x14ac:dyDescent="0.25">
      <c r="A11" s="7" t="s">
        <v>115</v>
      </c>
      <c r="B11" s="7">
        <v>0.12294434999999999</v>
      </c>
      <c r="C11" s="7">
        <v>3.3450000000000002</v>
      </c>
      <c r="D11" s="5">
        <v>-1829.7708390499999</v>
      </c>
      <c r="E11" t="s">
        <v>83</v>
      </c>
      <c r="J11" t="s">
        <v>115</v>
      </c>
      <c r="K11">
        <v>3.3450000000000002</v>
      </c>
      <c r="L11">
        <v>4.3179999999999996</v>
      </c>
      <c r="M11">
        <v>3.3490000000000002</v>
      </c>
      <c r="N11">
        <v>4.133</v>
      </c>
      <c r="O11">
        <v>3.1640000000000001</v>
      </c>
      <c r="P11">
        <v>2.0579999999999998</v>
      </c>
      <c r="S11" t="s">
        <v>115</v>
      </c>
      <c r="T11">
        <v>3.3450000000000002</v>
      </c>
      <c r="U11">
        <v>5.3470000000000004</v>
      </c>
      <c r="V11">
        <v>5.2409999999999997</v>
      </c>
      <c r="W11">
        <v>4.9770000000000003</v>
      </c>
      <c r="X11">
        <v>5.3639999999999999</v>
      </c>
      <c r="AB11" t="s">
        <v>115</v>
      </c>
      <c r="AC11">
        <v>3.3450000000000002</v>
      </c>
      <c r="AD11">
        <v>2.2450000000000001</v>
      </c>
      <c r="AE11">
        <v>2.387</v>
      </c>
      <c r="AF11">
        <v>2.444</v>
      </c>
      <c r="AG11">
        <v>2.2440000000000002</v>
      </c>
      <c r="AK11" t="s">
        <v>115</v>
      </c>
      <c r="AL11">
        <v>3.3450000000000002</v>
      </c>
      <c r="AM11">
        <v>3.032</v>
      </c>
      <c r="AN11">
        <v>3.161</v>
      </c>
      <c r="AO11">
        <v>2.9390000000000001</v>
      </c>
      <c r="AP11">
        <v>2.9449999999999998</v>
      </c>
      <c r="AQ11">
        <v>2.101</v>
      </c>
      <c r="AR11">
        <v>2.29</v>
      </c>
      <c r="AS11">
        <v>1.9670000000000001</v>
      </c>
      <c r="AT11">
        <v>1.976</v>
      </c>
    </row>
    <row r="12" spans="1:46" x14ac:dyDescent="0.25">
      <c r="A12" s="9" t="s">
        <v>116</v>
      </c>
      <c r="B12" s="9">
        <v>0.14807244999999999</v>
      </c>
      <c r="C12" s="9">
        <v>4.0289999999999999</v>
      </c>
      <c r="D12" s="5">
        <v>-1829.7457109500001</v>
      </c>
      <c r="E12" t="s">
        <v>83</v>
      </c>
      <c r="J12" t="s">
        <v>116</v>
      </c>
      <c r="K12">
        <v>4.0289999999999999</v>
      </c>
      <c r="L12">
        <v>4.9740000000000002</v>
      </c>
      <c r="M12">
        <v>3.8650000000000002</v>
      </c>
      <c r="N12">
        <v>4.7889999999999997</v>
      </c>
      <c r="O12">
        <v>3.68</v>
      </c>
      <c r="P12">
        <v>2.589</v>
      </c>
      <c r="S12" t="s">
        <v>116</v>
      </c>
      <c r="T12">
        <v>4.0289999999999999</v>
      </c>
      <c r="U12">
        <v>5.9429999999999996</v>
      </c>
      <c r="V12">
        <v>5.8479999999999999</v>
      </c>
      <c r="W12">
        <v>5.59</v>
      </c>
      <c r="X12">
        <v>5.96</v>
      </c>
      <c r="AB12" t="s">
        <v>116</v>
      </c>
      <c r="AC12">
        <v>4.0289999999999999</v>
      </c>
      <c r="AD12">
        <v>2.8410000000000002</v>
      </c>
      <c r="AE12">
        <v>2.9929999999999999</v>
      </c>
      <c r="AF12">
        <v>3.0569999999999999</v>
      </c>
      <c r="AG12">
        <v>2.84</v>
      </c>
      <c r="AK12" t="s">
        <v>116</v>
      </c>
      <c r="AL12">
        <v>4.0289999999999999</v>
      </c>
      <c r="AM12">
        <v>3.7010000000000001</v>
      </c>
      <c r="AN12">
        <v>3.8559999999999999</v>
      </c>
      <c r="AO12">
        <v>3.593</v>
      </c>
      <c r="AP12">
        <v>3.601</v>
      </c>
      <c r="AQ12">
        <v>2.6349999999999998</v>
      </c>
      <c r="AR12">
        <v>2.863</v>
      </c>
      <c r="AS12">
        <v>2.48</v>
      </c>
      <c r="AT12">
        <v>2.4910000000000001</v>
      </c>
    </row>
    <row r="13" spans="1:46" x14ac:dyDescent="0.25">
      <c r="A13" s="9" t="s">
        <v>115</v>
      </c>
      <c r="B13" s="9">
        <v>0.14807223</v>
      </c>
      <c r="C13" s="9">
        <v>4.0289999999999999</v>
      </c>
      <c r="D13" s="5">
        <v>-1829.74571117</v>
      </c>
      <c r="E13" t="s">
        <v>83</v>
      </c>
      <c r="J13" t="s">
        <v>115</v>
      </c>
      <c r="K13">
        <v>4.0289999999999999</v>
      </c>
      <c r="L13">
        <v>4.9740000000000002</v>
      </c>
      <c r="M13">
        <v>3.8650000000000002</v>
      </c>
      <c r="N13">
        <v>4.7889999999999997</v>
      </c>
      <c r="O13">
        <v>3.68</v>
      </c>
      <c r="P13">
        <v>2.589</v>
      </c>
      <c r="S13" t="s">
        <v>115</v>
      </c>
      <c r="T13">
        <v>4.0289999999999999</v>
      </c>
      <c r="U13">
        <v>5.9429999999999996</v>
      </c>
      <c r="V13">
        <v>5.8479999999999999</v>
      </c>
      <c r="W13">
        <v>5.59</v>
      </c>
      <c r="X13">
        <v>5.96</v>
      </c>
      <c r="AB13" t="s">
        <v>115</v>
      </c>
      <c r="AC13">
        <v>4.0289999999999999</v>
      </c>
      <c r="AD13">
        <v>2.8410000000000002</v>
      </c>
      <c r="AE13">
        <v>2.9929999999999999</v>
      </c>
      <c r="AF13">
        <v>3.0569999999999999</v>
      </c>
      <c r="AG13">
        <v>2.84</v>
      </c>
      <c r="AK13" t="s">
        <v>115</v>
      </c>
      <c r="AL13">
        <v>4.0289999999999999</v>
      </c>
      <c r="AM13">
        <v>3.7010000000000001</v>
      </c>
      <c r="AN13">
        <v>3.8559999999999999</v>
      </c>
      <c r="AO13">
        <v>3.593</v>
      </c>
      <c r="AP13">
        <v>3.601</v>
      </c>
      <c r="AQ13">
        <v>2.6349999999999998</v>
      </c>
      <c r="AR13">
        <v>2.863</v>
      </c>
      <c r="AS13">
        <v>2.48</v>
      </c>
      <c r="AT13">
        <v>2.4910000000000001</v>
      </c>
    </row>
    <row r="14" spans="1:46" x14ac:dyDescent="0.25">
      <c r="A14" t="s">
        <v>116</v>
      </c>
      <c r="B14">
        <v>0.21446784999999999</v>
      </c>
      <c r="C14">
        <v>5.8360000000000003</v>
      </c>
      <c r="D14" s="5">
        <v>-1829.67931555</v>
      </c>
      <c r="E14" t="s">
        <v>83</v>
      </c>
      <c r="J14" t="s">
        <v>116</v>
      </c>
      <c r="K14">
        <v>5.8360000000000003</v>
      </c>
      <c r="L14">
        <v>6.2460000000000004</v>
      </c>
      <c r="M14">
        <v>6.0229999999999997</v>
      </c>
      <c r="N14">
        <v>6.0609999999999999</v>
      </c>
      <c r="O14">
        <v>5.8380000000000001</v>
      </c>
      <c r="P14">
        <v>4.67</v>
      </c>
      <c r="S14" t="s">
        <v>116</v>
      </c>
      <c r="T14">
        <v>5.8360000000000003</v>
      </c>
      <c r="U14">
        <v>7.2690000000000001</v>
      </c>
      <c r="V14">
        <v>7.1929999999999996</v>
      </c>
      <c r="W14">
        <v>7.0869999999999997</v>
      </c>
      <c r="X14">
        <v>7.2770000000000001</v>
      </c>
      <c r="AB14" t="s">
        <v>116</v>
      </c>
      <c r="AC14">
        <v>5.8360000000000003</v>
      </c>
      <c r="AD14">
        <v>4.1669999999999998</v>
      </c>
      <c r="AE14">
        <v>4.3390000000000004</v>
      </c>
      <c r="AF14">
        <v>4.5540000000000003</v>
      </c>
      <c r="AG14">
        <v>4.157</v>
      </c>
      <c r="AK14" t="s">
        <v>116</v>
      </c>
      <c r="AL14">
        <v>5.8360000000000003</v>
      </c>
      <c r="AM14">
        <v>4.9560000000000004</v>
      </c>
      <c r="AN14">
        <v>5.0650000000000004</v>
      </c>
      <c r="AO14">
        <v>4.867</v>
      </c>
      <c r="AP14">
        <v>4.8730000000000002</v>
      </c>
      <c r="AQ14">
        <v>4.7640000000000002</v>
      </c>
      <c r="AR14">
        <v>4.9160000000000004</v>
      </c>
      <c r="AS14">
        <v>4.6429999999999998</v>
      </c>
      <c r="AT14">
        <v>4.6500000000000004</v>
      </c>
    </row>
    <row r="25" spans="12:19" x14ac:dyDescent="0.25">
      <c r="L25" s="1"/>
    </row>
    <row r="27" spans="12:19" x14ac:dyDescent="0.25">
      <c r="P27" s="7" t="s">
        <v>74</v>
      </c>
      <c r="Q27" s="7" t="s">
        <v>69</v>
      </c>
      <c r="R27" s="7" t="s">
        <v>79</v>
      </c>
      <c r="S27" s="7" t="s">
        <v>79</v>
      </c>
    </row>
    <row r="29" spans="12:19" x14ac:dyDescent="0.25">
      <c r="M29" t="s">
        <v>1</v>
      </c>
      <c r="N29" t="s">
        <v>119</v>
      </c>
      <c r="O29" t="s">
        <v>65</v>
      </c>
      <c r="P29" t="s">
        <v>103</v>
      </c>
      <c r="Q29" s="5" t="s">
        <v>120</v>
      </c>
      <c r="R29" s="5" t="s">
        <v>108</v>
      </c>
      <c r="S29" s="5" t="s">
        <v>121</v>
      </c>
    </row>
    <row r="30" spans="12:19" x14ac:dyDescent="0.25">
      <c r="L30" t="s">
        <v>26</v>
      </c>
      <c r="M30" s="1" t="str">
        <f>"1E1"</f>
        <v>1E1</v>
      </c>
      <c r="N30">
        <v>2.93</v>
      </c>
      <c r="O30">
        <v>3.1709999999999998</v>
      </c>
      <c r="P30">
        <v>4.133</v>
      </c>
      <c r="Q30">
        <v>2.76</v>
      </c>
      <c r="R30">
        <v>5.2149999999999999</v>
      </c>
      <c r="S30">
        <v>2.1120000000000001</v>
      </c>
    </row>
    <row r="31" spans="12:19" x14ac:dyDescent="0.25">
      <c r="L31" t="s">
        <v>26</v>
      </c>
      <c r="M31" t="str">
        <f>"1E2"</f>
        <v>1E2</v>
      </c>
      <c r="N31">
        <v>3</v>
      </c>
      <c r="O31">
        <v>3.3450000000000002</v>
      </c>
      <c r="P31">
        <v>4.3179999999999996</v>
      </c>
      <c r="Q31">
        <v>2.9449999999999998</v>
      </c>
      <c r="R31">
        <v>5.3490000000000002</v>
      </c>
      <c r="S31">
        <v>2.2469999999999999</v>
      </c>
    </row>
    <row r="32" spans="12:19" x14ac:dyDescent="0.25">
      <c r="L32" t="s">
        <v>27</v>
      </c>
      <c r="M32" t="s">
        <v>18</v>
      </c>
      <c r="N32">
        <v>3.06</v>
      </c>
      <c r="O32">
        <v>3.0870000000000002</v>
      </c>
      <c r="P32">
        <v>3.6760000000000002</v>
      </c>
      <c r="Q32">
        <v>2.3029999999999999</v>
      </c>
      <c r="R32">
        <v>4.7640000000000002</v>
      </c>
      <c r="S32">
        <v>1.661</v>
      </c>
    </row>
    <row r="33" spans="12:19" x14ac:dyDescent="0.25">
      <c r="L33" t="s">
        <v>26</v>
      </c>
      <c r="M33" t="str">
        <f>"1E1"</f>
        <v>1E1</v>
      </c>
      <c r="N33">
        <v>3.17</v>
      </c>
      <c r="O33">
        <v>3.3090000000000002</v>
      </c>
      <c r="P33">
        <v>3.89</v>
      </c>
      <c r="Q33">
        <v>2.5110000000000001</v>
      </c>
      <c r="R33">
        <v>4.9390000000000001</v>
      </c>
      <c r="S33">
        <v>1.859</v>
      </c>
    </row>
    <row r="34" spans="12:19" x14ac:dyDescent="0.25">
      <c r="L34" t="s">
        <v>26</v>
      </c>
      <c r="M34" t="str">
        <f>"1E2"</f>
        <v>1E2</v>
      </c>
      <c r="N34">
        <v>3.63</v>
      </c>
      <c r="O34">
        <v>4.0289999999999999</v>
      </c>
      <c r="P34">
        <v>4.9740000000000002</v>
      </c>
      <c r="Q34">
        <v>3.601</v>
      </c>
      <c r="R34">
        <v>5.9429999999999996</v>
      </c>
      <c r="S34">
        <v>2.8410000000000002</v>
      </c>
    </row>
    <row r="36" spans="12:19" x14ac:dyDescent="0.25">
      <c r="N36" t="s">
        <v>142</v>
      </c>
      <c r="P36">
        <f>ABS($N30-P30)</f>
        <v>1.2029999999999998</v>
      </c>
      <c r="Q36">
        <f t="shared" ref="Q36:S36" si="0">ABS($N30-Q30)</f>
        <v>0.17000000000000037</v>
      </c>
      <c r="R36">
        <f t="shared" si="0"/>
        <v>2.2849999999999997</v>
      </c>
      <c r="S36">
        <f t="shared" si="0"/>
        <v>0.81800000000000006</v>
      </c>
    </row>
    <row r="37" spans="12:19" x14ac:dyDescent="0.25">
      <c r="P37">
        <f t="shared" ref="P37:S37" si="1">ABS($N31-P31)</f>
        <v>1.3179999999999996</v>
      </c>
      <c r="Q37">
        <f t="shared" si="1"/>
        <v>5.500000000000016E-2</v>
      </c>
      <c r="R37">
        <f t="shared" si="1"/>
        <v>2.3490000000000002</v>
      </c>
      <c r="S37">
        <f t="shared" si="1"/>
        <v>0.75300000000000011</v>
      </c>
    </row>
    <row r="38" spans="12:19" x14ac:dyDescent="0.25">
      <c r="P38">
        <f t="shared" ref="P38:S38" si="2">ABS($N32-P32)</f>
        <v>0.6160000000000001</v>
      </c>
      <c r="Q38">
        <f t="shared" si="2"/>
        <v>0.75700000000000012</v>
      </c>
      <c r="R38">
        <f t="shared" si="2"/>
        <v>1.7040000000000002</v>
      </c>
      <c r="S38">
        <f t="shared" si="2"/>
        <v>1.399</v>
      </c>
    </row>
    <row r="39" spans="12:19" x14ac:dyDescent="0.25">
      <c r="P39">
        <f t="shared" ref="P39:S39" si="3">ABS($N33-P33)</f>
        <v>0.7200000000000002</v>
      </c>
      <c r="Q39">
        <f t="shared" si="3"/>
        <v>0.65899999999999981</v>
      </c>
      <c r="R39">
        <f t="shared" si="3"/>
        <v>1.7690000000000001</v>
      </c>
      <c r="S39">
        <f t="shared" si="3"/>
        <v>1.3109999999999999</v>
      </c>
    </row>
    <row r="40" spans="12:19" x14ac:dyDescent="0.25">
      <c r="P40">
        <f t="shared" ref="P40:S40" si="4">ABS($N34-P34)</f>
        <v>1.3440000000000003</v>
      </c>
      <c r="Q40">
        <f t="shared" si="4"/>
        <v>2.8999999999999915E-2</v>
      </c>
      <c r="R40">
        <f t="shared" si="4"/>
        <v>2.3129999999999997</v>
      </c>
      <c r="S40">
        <f t="shared" si="4"/>
        <v>0.7889999999999997</v>
      </c>
    </row>
    <row r="42" spans="12:19" x14ac:dyDescent="0.25">
      <c r="O42" t="s">
        <v>132</v>
      </c>
      <c r="P42">
        <f>AVERAGE(P36:P40)</f>
        <v>1.0402</v>
      </c>
      <c r="Q42">
        <f t="shared" ref="Q42:S42" si="5">AVERAGE(Q36:Q40)</f>
        <v>0.33400000000000007</v>
      </c>
      <c r="R42">
        <f t="shared" si="5"/>
        <v>2.0840000000000005</v>
      </c>
      <c r="S42">
        <f t="shared" si="5"/>
        <v>1.014</v>
      </c>
    </row>
    <row r="45" spans="12:19" x14ac:dyDescent="0.25">
      <c r="N45" t="s">
        <v>65</v>
      </c>
      <c r="P45">
        <f>ABS($O30-P30)</f>
        <v>0.96200000000000019</v>
      </c>
      <c r="Q45">
        <f t="shared" ref="Q45:S45" si="6">ABS($O30-Q30)</f>
        <v>0.41100000000000003</v>
      </c>
      <c r="R45">
        <f t="shared" si="6"/>
        <v>2.044</v>
      </c>
      <c r="S45">
        <f t="shared" si="6"/>
        <v>1.0589999999999997</v>
      </c>
    </row>
    <row r="46" spans="12:19" x14ac:dyDescent="0.25">
      <c r="P46">
        <f t="shared" ref="P46:S46" si="7">ABS($O31-P31)</f>
        <v>0.97299999999999942</v>
      </c>
      <c r="Q46">
        <f t="shared" si="7"/>
        <v>0.40000000000000036</v>
      </c>
      <c r="R46">
        <f t="shared" si="7"/>
        <v>2.004</v>
      </c>
      <c r="S46">
        <f t="shared" si="7"/>
        <v>1.0980000000000003</v>
      </c>
    </row>
    <row r="47" spans="12:19" x14ac:dyDescent="0.25">
      <c r="P47">
        <f t="shared" ref="P47:S47" si="8">ABS($O32-P32)</f>
        <v>0.58899999999999997</v>
      </c>
      <c r="Q47">
        <f t="shared" si="8"/>
        <v>0.78400000000000025</v>
      </c>
      <c r="R47">
        <f t="shared" si="8"/>
        <v>1.677</v>
      </c>
      <c r="S47">
        <f t="shared" si="8"/>
        <v>1.4260000000000002</v>
      </c>
    </row>
    <row r="48" spans="12:19" x14ac:dyDescent="0.25">
      <c r="P48">
        <f t="shared" ref="P48:S48" si="9">ABS($O33-P33)</f>
        <v>0.58099999999999996</v>
      </c>
      <c r="Q48">
        <f t="shared" si="9"/>
        <v>0.79800000000000004</v>
      </c>
      <c r="R48">
        <f t="shared" si="9"/>
        <v>1.63</v>
      </c>
      <c r="S48">
        <f t="shared" si="9"/>
        <v>1.4500000000000002</v>
      </c>
    </row>
    <row r="49" spans="15:19" x14ac:dyDescent="0.25">
      <c r="P49">
        <f t="shared" ref="P49:S49" si="10">ABS($O34-P34)</f>
        <v>0.94500000000000028</v>
      </c>
      <c r="Q49">
        <f t="shared" si="10"/>
        <v>0.42799999999999994</v>
      </c>
      <c r="R49">
        <f t="shared" si="10"/>
        <v>1.9139999999999997</v>
      </c>
      <c r="S49">
        <f t="shared" si="10"/>
        <v>1.1879999999999997</v>
      </c>
    </row>
    <row r="51" spans="15:19" x14ac:dyDescent="0.25">
      <c r="O51" t="s">
        <v>128</v>
      </c>
      <c r="P51">
        <f>AVERAGE(P45:P49)</f>
        <v>0.80999999999999994</v>
      </c>
      <c r="Q51">
        <f t="shared" ref="Q51:S51" si="11">AVERAGE(Q45:Q49)</f>
        <v>0.56420000000000015</v>
      </c>
      <c r="R51">
        <f t="shared" si="11"/>
        <v>1.8537999999999997</v>
      </c>
      <c r="S51">
        <f t="shared" si="11"/>
        <v>1.2442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Summary</vt:lpstr>
      <vt:lpstr>Summary 2</vt:lpstr>
      <vt:lpstr>Sheet2</vt:lpstr>
      <vt:lpstr>NiCO4</vt:lpstr>
      <vt:lpstr>FeCO5</vt:lpstr>
      <vt:lpstr>CrCO6</vt:lpstr>
      <vt:lpstr>CpNiNO</vt:lpstr>
      <vt:lpstr>CrCO6!CrCO6Excitation</vt:lpstr>
      <vt:lpstr>NiCO4!new__1</vt:lpstr>
      <vt:lpstr>CrCO6!new__2_1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2015-11-26T19:50:35Z</dcterms:created>
  <dcterms:modified xsi:type="dcterms:W3CDTF">2015-12-15T03:37:30Z</dcterms:modified>
</cp:coreProperties>
</file>